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PC\Desktop\VietnameseSpecialtiesWebsite\Document\"/>
    </mc:Choice>
  </mc:AlternateContent>
  <bookViews>
    <workbookView xWindow="0" yWindow="180" windowWidth="19440" windowHeight="7575"/>
  </bookViews>
  <sheets>
    <sheet name="Revision" sheetId="1" r:id="rId1"/>
    <sheet name="Summary" sheetId="2" r:id="rId2"/>
    <sheet name=" Registration " sheetId="9" r:id="rId3"/>
    <sheet name="Sign in" sheetId="7" r:id="rId4"/>
    <sheet name="Forgot password" sheetId="10" r:id="rId5"/>
    <sheet name="Employee manager" sheetId="12" r:id="rId6"/>
    <sheet name="Product management" sheetId="14" r:id="rId7"/>
    <sheet name="Posts management" sheetId="15" r:id="rId8"/>
    <sheet name=" Feedback management" sheetId="16" r:id="rId9"/>
    <sheet name=" Order management" sheetId="17" r:id="rId10"/>
  </sheets>
  <externalReferences>
    <externalReference r:id="rId11"/>
  </externalReferences>
  <definedNames>
    <definedName name="_xlnm._FilterDatabase" localSheetId="2" hidden="1">' Registration '!$A$10:$LB$53</definedName>
    <definedName name="_xlnm._FilterDatabase" localSheetId="4" hidden="1">'Forgot password'!$A$10:$LB$15</definedName>
    <definedName name="_xlnm._FilterDatabase" localSheetId="3" hidden="1">'Sign in'!$A$10:$LB$31</definedName>
    <definedName name="OLE_LINK3" localSheetId="2">#REF!</definedName>
    <definedName name="OLE_LINK3" localSheetId="4">#REF!</definedName>
    <definedName name="OLE_LINK3" localSheetId="3">#REF!</definedName>
    <definedName name="OLE_LINK3">#REF!</definedName>
    <definedName name="OLE_LINK5" localSheetId="2">#REF!</definedName>
    <definedName name="OLE_LINK5" localSheetId="4">#REF!</definedName>
    <definedName name="OLE_LINK5" localSheetId="3">#REF!</definedName>
    <definedName name="OLE_LINK5">#REF!</definedName>
  </definedNames>
  <calcPr calcId="162913"/>
  <customWorkbookViews>
    <customWorkbookView name="hoahtn6052 - Personal View" guid="{FD5FE319-AD9E-494D-BEEE-D43E425D7630}" mergeInterval="0" personalView="1" maximized="1" xWindow="1" yWindow="1" windowWidth="1360" windowHeight="547" activeSheetId="9"/>
    <customWorkbookView name="anhdt6087 - Personal View" guid="{F1FB9E11-3D79-46CC-BED1-C4F060AFC065}" mergeInterval="0" personalView="1" maximized="1" xWindow="1" yWindow="1" windowWidth="1366" windowHeight="573" activeSheetId="5" showFormulaBar="0"/>
  </customWorkbookViews>
</workbook>
</file>

<file path=xl/calcChain.xml><?xml version="1.0" encoding="utf-8"?>
<calcChain xmlns="http://schemas.openxmlformats.org/spreadsheetml/2006/main">
  <c r="M14" i="2" l="1"/>
  <c r="L14" i="2"/>
  <c r="A15" i="17"/>
  <c r="A15" i="16"/>
  <c r="A15" i="15"/>
  <c r="A15" i="14"/>
  <c r="M5" i="2"/>
  <c r="A16" i="17" l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G9" i="17"/>
  <c r="E9" i="17"/>
  <c r="D9" i="17"/>
  <c r="G8" i="17"/>
  <c r="E8" i="17"/>
  <c r="D8" i="17"/>
  <c r="A16" i="16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G9" i="16"/>
  <c r="E9" i="16"/>
  <c r="D9" i="16"/>
  <c r="G8" i="16"/>
  <c r="E8" i="16"/>
  <c r="D8" i="16"/>
  <c r="F8" i="17" l="1"/>
  <c r="A32" i="17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F9" i="17"/>
  <c r="F9" i="16"/>
  <c r="F8" i="16"/>
  <c r="A16" i="15" l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G9" i="15"/>
  <c r="E9" i="15"/>
  <c r="D9" i="15"/>
  <c r="G8" i="15"/>
  <c r="E8" i="15"/>
  <c r="D8" i="15"/>
  <c r="F9" i="15" l="1"/>
  <c r="F8" i="15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G9" i="14"/>
  <c r="E9" i="14"/>
  <c r="D9" i="14"/>
  <c r="G8" i="14"/>
  <c r="E8" i="14"/>
  <c r="D8" i="14"/>
  <c r="A47" i="14" l="1"/>
  <c r="F9" i="14"/>
  <c r="F8" i="14"/>
  <c r="A48" i="14" l="1"/>
  <c r="A49" i="14" s="1"/>
  <c r="A50" i="14" s="1"/>
  <c r="A51" i="14" s="1"/>
  <c r="A52" i="14" s="1"/>
  <c r="A54" i="14" s="1"/>
  <c r="A55" i="14" s="1"/>
  <c r="A56" i="14" s="1"/>
  <c r="A57" i="14" s="1"/>
  <c r="A15" i="12"/>
  <c r="G9" i="12"/>
  <c r="E9" i="12"/>
  <c r="D9" i="12"/>
  <c r="G8" i="12"/>
  <c r="E8" i="12"/>
  <c r="D8" i="12"/>
  <c r="A15" i="9"/>
  <c r="A16" i="9"/>
  <c r="A12" i="9"/>
  <c r="F9" i="7"/>
  <c r="F8" i="7"/>
  <c r="H8" i="9"/>
  <c r="C8" i="7"/>
  <c r="A16" i="12" l="1"/>
  <c r="A17" i="12" s="1"/>
  <c r="A18" i="12" s="1"/>
  <c r="A19" i="12" s="1"/>
  <c r="A20" i="12" s="1"/>
  <c r="A21" i="12" s="1"/>
  <c r="A22" i="12" s="1"/>
  <c r="F9" i="12"/>
  <c r="F8" i="12"/>
  <c r="C5" i="2"/>
  <c r="D5" i="2"/>
  <c r="E5" i="2"/>
  <c r="F5" i="2"/>
  <c r="G5" i="2"/>
  <c r="H5" i="2"/>
  <c r="I5" i="2"/>
  <c r="J5" i="2"/>
  <c r="K5" i="2"/>
  <c r="C6" i="2"/>
  <c r="D6" i="2"/>
  <c r="E6" i="2"/>
  <c r="F6" i="2"/>
  <c r="H6" i="2"/>
  <c r="I6" i="2"/>
  <c r="J6" i="2"/>
  <c r="K6" i="2"/>
  <c r="C7" i="2"/>
  <c r="D7" i="2"/>
  <c r="E7" i="2"/>
  <c r="F7" i="2"/>
  <c r="H7" i="2"/>
  <c r="I7" i="2"/>
  <c r="J7" i="2"/>
  <c r="K7" i="2"/>
  <c r="I14" i="2" l="1"/>
  <c r="A23" i="12"/>
  <c r="A24" i="12" s="1"/>
  <c r="A25" i="12" s="1"/>
  <c r="A26" i="12" s="1"/>
  <c r="A27" i="12" s="1"/>
  <c r="A28" i="12" s="1"/>
  <c r="A29" i="12" s="1"/>
  <c r="D14" i="2"/>
  <c r="K14" i="2"/>
  <c r="G14" i="2"/>
  <c r="C14" i="2"/>
  <c r="J14" i="2"/>
  <c r="F14" i="2"/>
  <c r="E14" i="2"/>
  <c r="H14" i="2"/>
  <c r="A30" i="12" l="1"/>
  <c r="A31" i="12" s="1"/>
  <c r="A32" i="12" s="1"/>
  <c r="A33" i="12" s="1"/>
  <c r="A34" i="12" s="1"/>
  <c r="A35" i="12" s="1"/>
  <c r="A36" i="12" s="1"/>
  <c r="A37" i="12" s="1"/>
  <c r="A38" i="12" l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3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19" i="10" l="1"/>
  <c r="A16" i="10"/>
  <c r="A27" i="7"/>
  <c r="A28" i="7"/>
  <c r="A26" i="7"/>
  <c r="A20" i="7"/>
  <c r="A30" i="7"/>
  <c r="A18" i="7"/>
  <c r="A33" i="7" l="1"/>
  <c r="H9" i="9"/>
  <c r="F9" i="10" l="1"/>
  <c r="F8" i="10"/>
  <c r="A15" i="10"/>
  <c r="A17" i="10"/>
  <c r="A18" i="10"/>
  <c r="A20" i="10"/>
  <c r="A14" i="10"/>
  <c r="A12" i="10"/>
  <c r="A24" i="7" l="1"/>
  <c r="A29" i="7"/>
  <c r="A31" i="7"/>
  <c r="A21" i="7"/>
  <c r="A19" i="7"/>
  <c r="A16" i="7"/>
  <c r="A17" i="7"/>
  <c r="A22" i="7"/>
  <c r="A23" i="7"/>
  <c r="A25" i="7"/>
  <c r="A15" i="7"/>
  <c r="A12" i="7"/>
  <c r="A13" i="9"/>
  <c r="D9" i="10" l="1"/>
  <c r="C9" i="10"/>
  <c r="D8" i="10"/>
  <c r="C8" i="10"/>
  <c r="F9" i="9"/>
  <c r="E9" i="9"/>
  <c r="D9" i="9"/>
  <c r="C9" i="9"/>
  <c r="F8" i="9"/>
  <c r="E8" i="9"/>
  <c r="G8" i="9" s="1"/>
  <c r="C8" i="9"/>
  <c r="E9" i="10" l="1"/>
  <c r="E8" i="10"/>
  <c r="G9" i="9"/>
  <c r="D9" i="7"/>
  <c r="C9" i="7"/>
  <c r="D8" i="7"/>
  <c r="E9" i="7" l="1"/>
  <c r="E8" i="7"/>
</calcChain>
</file>

<file path=xl/sharedStrings.xml><?xml version="1.0" encoding="utf-8"?>
<sst xmlns="http://schemas.openxmlformats.org/spreadsheetml/2006/main" count="1504" uniqueCount="601">
  <si>
    <t>Reviewer</t>
  </si>
  <si>
    <t>Position</t>
  </si>
  <si>
    <t>Project Name</t>
  </si>
  <si>
    <t xml:space="preserve">Position </t>
  </si>
  <si>
    <t>No.</t>
  </si>
  <si>
    <t>Test Result1</t>
  </si>
  <si>
    <t xml:space="preserve"> Test Result2</t>
  </si>
  <si>
    <t>Passed</t>
  </si>
  <si>
    <t>Failed</t>
  </si>
  <si>
    <t>Untested</t>
  </si>
  <si>
    <t>System Name:</t>
  </si>
  <si>
    <t>Priority</t>
  </si>
  <si>
    <t>FUNCTION</t>
  </si>
  <si>
    <t>Written By</t>
  </si>
  <si>
    <t>Review By</t>
  </si>
  <si>
    <t>Test Execution Summary</t>
  </si>
  <si>
    <t>Executed By</t>
  </si>
  <si>
    <t>TC_ID</t>
  </si>
  <si>
    <t>Module Name:</t>
  </si>
  <si>
    <t>Expected Result</t>
  </si>
  <si>
    <t>Title</t>
  </si>
  <si>
    <t>Steps</t>
  </si>
  <si>
    <t>Test Result 1</t>
  </si>
  <si>
    <t>Test Result 2</t>
  </si>
  <si>
    <t>Note on Mantis</t>
  </si>
  <si>
    <t>Written by</t>
  </si>
  <si>
    <t>Revision</t>
  </si>
  <si>
    <t>Date</t>
  </si>
  <si>
    <t>Author</t>
  </si>
  <si>
    <t>Revision Description</t>
  </si>
  <si>
    <t>R01</t>
  </si>
  <si>
    <t>First Release</t>
  </si>
  <si>
    <t>Total Test Cases</t>
  </si>
  <si>
    <t>TEST RESULT</t>
  </si>
  <si>
    <t>Module</t>
  </si>
  <si>
    <t>Accepted</t>
  </si>
  <si>
    <t>Total</t>
  </si>
  <si>
    <t>Sign in</t>
  </si>
  <si>
    <t>Low</t>
  </si>
  <si>
    <t>Medium</t>
  </si>
  <si>
    <t>High</t>
  </si>
  <si>
    <t>Input data which don't start with a letter</t>
  </si>
  <si>
    <t>Input a email already exists</t>
  </si>
  <si>
    <t>GUI_Graphic User Interface</t>
  </si>
  <si>
    <t>Forgot password</t>
  </si>
  <si>
    <t>Register</t>
  </si>
  <si>
    <t>Pending</t>
  </si>
  <si>
    <t>Review Date</t>
  </si>
  <si>
    <t>System displays an error message: "Bạn chưa nhập Tên tài khoản đăng nhập."</t>
  </si>
  <si>
    <t>System displays an error message: "Bạn nhập sai Tên tài khoản đăng nhập hoặc Mật khẩu."</t>
  </si>
  <si>
    <t>Leave blank [Mật khẩu] field</t>
  </si>
  <si>
    <t>Input invalid data (space, character special, date, html tag, javascript ...) into [Mật khẩu] field.</t>
  </si>
  <si>
    <t>Check value displayed in [Mật khẩu] field</t>
  </si>
  <si>
    <t>Value displayed in [Mật khẩu] field is in encryption format.</t>
  </si>
  <si>
    <t>Verify "Quên mật khẩu" screen</t>
  </si>
  <si>
    <t>Verify "Đăng nhập" screen</t>
  </si>
  <si>
    <t>Reset password successfully</t>
  </si>
  <si>
    <t>System displays an error message: "Bạn chưa nhập Mật khẩu để đăng nhập."</t>
  </si>
  <si>
    <t>Input email wrong format</t>
  </si>
  <si>
    <t>Click here to view "Quên mật khẩu" screen.</t>
  </si>
  <si>
    <t>Click here to view "Đăng nhập" screen.</t>
  </si>
  <si>
    <t>Click here to view "Đăng ký" screen.</t>
  </si>
  <si>
    <t>Function - Forgot password</t>
  </si>
  <si>
    <t>Verify "Đăng ký" screen</t>
  </si>
  <si>
    <t>Input email which isn't existed in system</t>
  </si>
  <si>
    <t>Verify Home page screen</t>
  </si>
  <si>
    <t>Click here to view Home page screen.</t>
  </si>
  <si>
    <t>Function - Register</t>
  </si>
  <si>
    <t>Leave blank [Tài khoản] field</t>
  </si>
  <si>
    <t>1. Go to "Đăng ký" screen.
2. Don't input data into [Tài khoản] field.
3. Click &lt;Đăng ký tài khoản&gt; button.</t>
  </si>
  <si>
    <t>Input data into [Tài khoản] &gt; 50 characters</t>
  </si>
  <si>
    <t>1. Go to "Đăng ký" screen.
2. Input data &gt; 50 characters into [Tài khoản] field.</t>
  </si>
  <si>
    <t>System allows inputting 50 characters.</t>
  </si>
  <si>
    <t>1. Go to "Đăng ký" screen.
2. Don't input data into [Mật khẩu] field.
3. Click &lt;Đăng ký tài khoản&gt; button.</t>
  </si>
  <si>
    <t>1. Go to "Đăng ký" screen.
2. Input data into [Mật khẩu] same as [Tài khoản] 
3. Click &lt;Đăng ký tài khoản&gt; button.</t>
  </si>
  <si>
    <t xml:space="preserve">Input data into [Mật khẩu] same as [Tài khoản] </t>
  </si>
  <si>
    <t>1. Go to "Đăng ký" screen.
2. Input [Mật khẩu] = number (Ex: 12345678)
3. Click &lt;Đăng ký tài khoản&gt; button.</t>
  </si>
  <si>
    <t>System displays an error message: "Mật khẩu không được trùng với tên Tài khoản."</t>
  </si>
  <si>
    <t>System displays an error message: "Mật khẩu phải chứa đủ chữ cái (chữ thường và chữ hoa), số, ký tự đặc biệt."</t>
  </si>
  <si>
    <t>1. Go to "Đăng ký" screen.
2. Input [Mật khẩu] = text (Ex: abcdefghtw)
3. Click &lt;Đăng ký tài khoản&gt; button.</t>
  </si>
  <si>
    <t>1. Go to "Đăng ký" screen.
2. Input [Mật khẩu] = special characters
3. Click &lt;Đăng ký tài khoản&gt; button.</t>
  </si>
  <si>
    <t>Input [Mật khẩu] = number</t>
  </si>
  <si>
    <t>Input [Mật khẩu] = text</t>
  </si>
  <si>
    <t>Input [Mật khẩu] = special characters</t>
  </si>
  <si>
    <t>Input [Mật khẩu] &lt; 8 characters (number, text, special characters…)</t>
  </si>
  <si>
    <t xml:space="preserve">1. Go to "Đăng ký" screen.
2. Input [Mật khẩu] &gt; 15 characters </t>
  </si>
  <si>
    <t>System allows inputting 15 characters.</t>
  </si>
  <si>
    <t>System displays an error message: "Mật khẩu phải lớn hơn 8 ký tự."</t>
  </si>
  <si>
    <t>1. Go to "Đăng ký" screen.
2. Input data into [Mật khẩu] field.
3. Check value displayed in [Mật khẩu] field</t>
  </si>
  <si>
    <t>Leave blank [Xác nhận mật khẩu] field</t>
  </si>
  <si>
    <t>1. Go to "Đăng ký" screen.
2. Don't input data into [Xác nhận mật khẩu] field.
3. Click &lt;Đăng ký tài khoản&gt; button.</t>
  </si>
  <si>
    <t>Input data into [Xác nhận mật khẩu] field != [Mật khẩu]</t>
  </si>
  <si>
    <t>1. Go to "Đăng ký" screen.
2. Input data into [Xác nhận mật khẩu] field != [Mật khẩu]
3. Click &lt;Đăng ký tài khoản&gt; button.</t>
  </si>
  <si>
    <t>System displays an error message: "Xác nhận mật khẩu phải trùng với Mật khẩu."</t>
  </si>
  <si>
    <t>Leave blank [Email] field</t>
  </si>
  <si>
    <t>1. Go to "Đăng ký" screen.
2. Don't input data into [Email] field.
3. Click &lt;Đăng ký tài khoản&gt; button.</t>
  </si>
  <si>
    <t>1. Go to "Đăng ký" screen.
2. Input data which don't start with a letter (ex: number, character special, …) into [Email] field.
3. Click &lt;Đăng ký tài khoản&gt; button.</t>
  </si>
  <si>
    <t>System displays an error message: "Email phải bắt đầu với một chữ cái."</t>
  </si>
  <si>
    <t>System displays an error message: "Email chỉ bao gồm: chữ cái, số, dấu chấm(‘.’), và dấu gạch dưới (‘_’)."</t>
  </si>
  <si>
    <t>Input data into [Họ và tên] &gt; 50 characters</t>
  </si>
  <si>
    <t>1. Go to "Đăng ký" screen.
2. Input data &gt; 50 characters into [Họ và tên] field.</t>
  </si>
  <si>
    <t>Check list values of [Giới tính] combo-box</t>
  </si>
  <si>
    <t>1. Go to "Đăng ký" screen.
2. Check list values of [Giới tính] combo-box</t>
  </si>
  <si>
    <t>Check date picker</t>
  </si>
  <si>
    <t>1. Go to "Đăng ký" screen.
2. Click date picker at [Ngày sinh]
3. Verify default value in calendar</t>
  </si>
  <si>
    <t>Check date format</t>
  </si>
  <si>
    <t>1. Go to "Đăng ký" screen.
2. Click date picker at [Ngày sinh]
3. Select a day in calendar</t>
  </si>
  <si>
    <t>Value displayed in [Ngày sinh] field is in dd/mm/yyyy format.</t>
  </si>
  <si>
    <t>Default value in calendar is current date.</t>
  </si>
  <si>
    <t>System displays an error message: "Ngày sinh phải nhỏ hơn ngày hiện tại."</t>
  </si>
  <si>
    <t>Input date ≥ current date</t>
  </si>
  <si>
    <t>1. Go to "Đăng ký" screen.
2. Click date picker at [Ngày sinh]
3. Select a day in calendar ≥ current date
4. Click &lt;Đăng ký tài khoản&gt; button.</t>
  </si>
  <si>
    <t>Leave blank [Điện thoại] field</t>
  </si>
  <si>
    <t>1. Go to "Đăng ký" screen.
2. Don't input data into [Điện thoại] field.
3. Click &lt;Đăng ký tài khoản&gt; button.</t>
  </si>
  <si>
    <t>Input data into [Điện thoại] &gt; 15 characters</t>
  </si>
  <si>
    <t>Input data into [Điện thoại] &lt; 8 characters</t>
  </si>
  <si>
    <t>System displays an error message: "Điện thoại phải lớn hơn 8 ký tự."</t>
  </si>
  <si>
    <t>Input a account already exists</t>
  </si>
  <si>
    <t>System displays an error message: "Tài khoản của bạn đã được sử dụng. Hãy chọn một tài khoản khác."</t>
  </si>
  <si>
    <t>System allows inputting 255 characters.</t>
  </si>
  <si>
    <t>Input [Mật khẩu] &gt; 15 characters</t>
  </si>
  <si>
    <t>1. Go to "Đăng ký" screen.
2. Input email wrong format
3. Click &lt;Đăng ký tài khoản&gt; button.</t>
  </si>
  <si>
    <t>System displays an error message: "Email sai định dạng."</t>
  </si>
  <si>
    <r>
      <t xml:space="preserve">System displays an error message: "Hãy nhập tên </t>
    </r>
    <r>
      <rPr>
        <b/>
        <sz val="10"/>
        <rFont val="Tahoma"/>
        <family val="2"/>
      </rPr>
      <t>Tài khoản</t>
    </r>
    <r>
      <rPr>
        <sz val="10"/>
        <rFont val="Tahoma"/>
        <family val="2"/>
      </rPr>
      <t xml:space="preserve"> muốn đăng ký."</t>
    </r>
  </si>
  <si>
    <r>
      <t xml:space="preserve">System displays an error message: "Hãy nhập </t>
    </r>
    <r>
      <rPr>
        <b/>
        <sz val="10"/>
        <rFont val="Tahoma"/>
        <family val="2"/>
      </rPr>
      <t>Mật khẩu</t>
    </r>
    <r>
      <rPr>
        <sz val="10"/>
        <rFont val="Tahoma"/>
        <family val="2"/>
      </rPr>
      <t xml:space="preserve"> muốn đăng ký."</t>
    </r>
  </si>
  <si>
    <r>
      <t xml:space="preserve">System displays an error message: "Hãy nhập </t>
    </r>
    <r>
      <rPr>
        <b/>
        <sz val="10"/>
        <rFont val="Tahoma"/>
        <family val="2"/>
      </rPr>
      <t>Xác nhận mật khẩu</t>
    </r>
    <r>
      <rPr>
        <sz val="10"/>
        <rFont val="Tahoma"/>
        <family val="2"/>
      </rPr>
      <t xml:space="preserve"> muốn đăng ký."</t>
    </r>
  </si>
  <si>
    <r>
      <t xml:space="preserve">System displays an error message: "Hãy nhập số </t>
    </r>
    <r>
      <rPr>
        <b/>
        <sz val="10"/>
        <rFont val="Tahoma"/>
        <family val="2"/>
      </rPr>
      <t>Điện thoại</t>
    </r>
    <r>
      <rPr>
        <sz val="10"/>
        <rFont val="Tahoma"/>
        <family val="2"/>
      </rPr>
      <t xml:space="preserve"> muốn đăng ký."</t>
    </r>
  </si>
  <si>
    <t>Leave blank [Tên đăng nhập or Email] field</t>
  </si>
  <si>
    <t>1. Go to "Đăng nhập" screen.
2. Input valid data into [Tên đăng nhập or Email], [Mật khẩu] fields.
3. Click &lt;Đăng nhập&gt; button.</t>
  </si>
  <si>
    <t>1. Go to "Đăng nhập" screen.
2. Input valid data into [Tên đăng nhập or Email], [Mật khẩu] fields.
3. Press &lt;Enter&gt; on keyboard.</t>
  </si>
  <si>
    <t>1. Go to "Đăng nhập" screen.
2. Don't input data into [Tên đăng nhập or Email] field.
3. Click &lt;Đăng nhập&gt; button.</t>
  </si>
  <si>
    <t>Input data &gt; 50 characters into [Tên đăng nhập or Email] field.</t>
  </si>
  <si>
    <t>Input data &gt; 50 characters into [Email] field</t>
  </si>
  <si>
    <t>1. Go to "Đăng ký" screen.
2. Input data &gt; 50 characters into [Email] field.</t>
  </si>
  <si>
    <t>1. Go to "Đăng nhập" screen.
2. Input data &gt; 50 characters into [Tên đăng nhập or Email] field.</t>
  </si>
  <si>
    <t>Input account which isn't existed in system</t>
  </si>
  <si>
    <t>1. Go to "Đăng nhập" screen.
2. Input data into [Tên đăng nhập or Email] which isn't existed in system
3. Click &lt;Đăng nhập&gt; button.</t>
  </si>
  <si>
    <t>1. Go to "Đăng nhập" screen.
2. Input valid data into [Tên đăng nhập or Email] field.
3. Don't input data into [Mật khẩu] field.
4. Click &lt;Đăng nhập&gt; button.</t>
  </si>
  <si>
    <t>1. Go to "Đăng nhập" screen.
2. Input valid data into [Tên đăng nhập or Email] field.
3. Input invalid data (space, character special, date, html tag, javascript ...) into [Mật khẩu] field.
4. Click &lt;Đăng nhập&gt; button.</t>
  </si>
  <si>
    <t xml:space="preserve">1. Go to "Đăng nhập" screen.
2. Input [Mật khẩu] &gt; 15 characters </t>
  </si>
  <si>
    <t>1. Go to "Đăng nhập" screen.
2. Input data into [Mật khẩu] field.
2. Check value displayed in [Mật khẩu] field</t>
  </si>
  <si>
    <t>Input wrong password</t>
  </si>
  <si>
    <t>1. Go to "Đăng nhập" screen.
2. Input valid data into [Tên đăng nhập or Email] field.
3. Input wrong password into [Mật khẩu] field.
4. Click &lt;Đăng nhập&gt; button.</t>
  </si>
  <si>
    <t>Sign in with website account successfully</t>
  </si>
  <si>
    <t xml:space="preserve">Sign in with website account </t>
  </si>
  <si>
    <t xml:space="preserve">System signs in with website account successfully. </t>
  </si>
  <si>
    <t>Function</t>
  </si>
  <si>
    <t>1. Go to "Quên mật khẩu" screen.
3. Input valid data into [Email để nhận mật khẩu mới] field.
4. Click &lt;Lấy mật khẩu&gt; button.</t>
  </si>
  <si>
    <t>Leave blank [Email để nhận mật khẩu mới] field</t>
  </si>
  <si>
    <t>System displays an error message: "Bạn chưa nhập Email để nhận mật khẩu mới."</t>
  </si>
  <si>
    <t>System displays an error message: "Rất tiếc, chúng tôi không nhận dạng được email đó."</t>
  </si>
  <si>
    <t>System displays an error message: "Email chưa được đăng ký."</t>
  </si>
  <si>
    <t xml:space="preserve">Registration </t>
  </si>
  <si>
    <t>Sign up for a new account successfully</t>
  </si>
  <si>
    <t>Remember password</t>
  </si>
  <si>
    <t>Remember password successfully</t>
  </si>
  <si>
    <t>System signs out successfully and saves the passwords you use to sign in to website next time.</t>
  </si>
  <si>
    <t>1. Go to "Đăng nhập" screen.
2. Input valid data into [Tên đăng nhập hoặc Email], [Mật khẩu] fields.
4. Check &lt;Ghi nhớ đăng nhập&gt; checkbox.
5. Click &lt;Đăng nhập&gt; button.
5. Click      icon</t>
  </si>
  <si>
    <t>System displays an error message: "Tài khoản chỉ bao gồm: chữ cái, số."</t>
  </si>
  <si>
    <t>System displays an error message: "Họ và tên chỉ bao gồm chữ cái."</t>
  </si>
  <si>
    <t>System displays an error message: "Điện thoại chỉ bao gồm số."</t>
  </si>
  <si>
    <t>1. Go to "Đăng ký" screen.
2. Input data &gt; 15 characters into [Điện thoại] field.</t>
  </si>
  <si>
    <t>1. Go to "Đăng ký" screen.
2. Input data &lt; 8 characters into [Họ và tên] field.
3. Click &lt;Đăng ký tài khoản&gt; button.</t>
  </si>
  <si>
    <t>1. Go to "Đăng ký" screen.
2. Input [Mật khẩu] &lt; 8 characters (Ex: 1aA@367)
3. Click &lt;Đăng ký tài khoản&gt; button.</t>
  </si>
  <si>
    <t>Input spaces into [Tài khoản] field</t>
  </si>
  <si>
    <t>1. Go to "Đăng ký" screen.
2. Input characters special into [Tài khoản] field
3. Click &lt;Đăng ký tài khoản&gt; button.</t>
  </si>
  <si>
    <t>Input characters special into [Tài khoản] field</t>
  </si>
  <si>
    <t>Input html tag, javascript, sql ... into [Tài khoản] field</t>
  </si>
  <si>
    <t>1. Go to "Đăng ký" screen.
2. Input html tag, javascript, sql ... into [Tài khoản] field
3. Click &lt;Đăng ký tài khoản&gt; button.</t>
  </si>
  <si>
    <t>Input characters special into [Họ và tên] field</t>
  </si>
  <si>
    <t>Input html tag, javascript, sql ... into [Họ và tên] field</t>
  </si>
  <si>
    <t>1. Go to "Đăng ký" screen.
2. Input characters special into [Họ và tên] field
3. Click &lt;Đăng ký tài khoản&gt; button.</t>
  </si>
  <si>
    <t>1. Go to "Đăng ký" screen.
2. Input html tag, javascript, sql ... into [Họ và tên] field
3. Click &lt;Đăng ký tài khoản&gt; button.</t>
  </si>
  <si>
    <t>1. Go to "Đăng ký" screen.
2. Input spaces into [Điện thoại] field.
3. Click &lt;Đăng ký tài khoản&gt; button.</t>
  </si>
  <si>
    <t>Input spaces into [Điện thoại] field.</t>
  </si>
  <si>
    <t>Input text into [Điện thoại] field</t>
  </si>
  <si>
    <t>Input characters special into [Điện thoại] field</t>
  </si>
  <si>
    <t>1. Go to "Đăng ký" screen.
2. Input text into [Điện thoại] field
3. Click &lt;Đăng ký tài khoản&gt; button.</t>
  </si>
  <si>
    <t>1. Go to "Đăng ký" screen.
2. Input characters special into [Điện thoại] field
3. Click &lt;Đăng ký tài khoản&gt; button.</t>
  </si>
  <si>
    <t>1. Go to "Đăng ký" screen.
2. Input spaces into [Tài khoản] field
3. Click &lt;Đăng ký tài khoản&gt; button.</t>
  </si>
  <si>
    <t xml:space="preserve">Input invalid data (character special, html, javascript, …) into [Email] field </t>
  </si>
  <si>
    <t>1. Go to "Đăng ký" screen.
2. Input invalid data (character special, html, javascript, …) into [Email] field
3. Click &lt;Đăng ký tài khoản&gt; button.</t>
  </si>
  <si>
    <t>1. Go to "Đăng ký" screen.
2. Input html tag, javascript, sql ... into [Điện thoại] field
3. Click &lt;Đăng ký tài khoản&gt; button.</t>
  </si>
  <si>
    <t>Input html tag, javascript, sql ... into [Điện thoại] field</t>
  </si>
  <si>
    <t>Input spaces into [Email] field</t>
  </si>
  <si>
    <t>1. Go to "Đăng ký" screen.
2. Input spaces into [Email] field
3. Click &lt;Đăng ký tài khoản&gt; button.</t>
  </si>
  <si>
    <r>
      <t xml:space="preserve">System displays an error message: "Hãy nhập </t>
    </r>
    <r>
      <rPr>
        <b/>
        <sz val="10"/>
        <rFont val="Tahoma"/>
        <family val="2"/>
      </rPr>
      <t>Email</t>
    </r>
    <r>
      <rPr>
        <sz val="10"/>
        <rFont val="Tahoma"/>
        <family val="2"/>
      </rPr>
      <t xml:space="preserve"> muốn đăng ký."</t>
    </r>
  </si>
  <si>
    <t>Input spaces into [Tên đăng nhập or Email] field.</t>
  </si>
  <si>
    <t>1. Go to "Đăng nhập" screen.
2. Input spaces into [Tên đăng nhập or Email] field.
3. Click &lt;Đăng nhập&gt; button.</t>
  </si>
  <si>
    <t>Input characters special into [Tên đăng nhập or Email] field.</t>
  </si>
  <si>
    <t>1. Go to "Đăng nhập" screen.
2. Input characters special into [Tên đăng nhập or Email] field.
3. Click &lt;Đăng nhập&gt; button.</t>
  </si>
  <si>
    <t>Input html tag, javascript, sql ... into [Tên đăng nhập or Email] field.</t>
  </si>
  <si>
    <t>1. Go to "Đăng nhập" screen.
2. Input html tag, javascript, sql ... into [Tên đăng nhập or Email] field.
3. Click &lt;Đăng nhập&gt; button.</t>
  </si>
  <si>
    <t>Check SQL injection</t>
  </si>
  <si>
    <t>Input spaces into [Mật khẩu] field.</t>
  </si>
  <si>
    <t>1. Go to "Đăng nhập" screen.
2. Input valid data into [Tên đăng nhập or Email] field.
3. Input spaces into [Mật khẩu] field.
4. Click &lt;Đăng nhập&gt; button.</t>
  </si>
  <si>
    <t>Input characters special into [Mật khẩu] field.</t>
  </si>
  <si>
    <t>1. Go to "Đăng nhập" screen.
2. Input valid data into [Tên đăng nhập or Email] field.
3. Input characters special into [Mật khẩu] field.
4. Click &lt;Đăng nhập&gt; button.</t>
  </si>
  <si>
    <t>Input html tag, javascript, sql … into [Mật khẩu] field.</t>
  </si>
  <si>
    <t>1. Go to "Đăng nhập" screen.
2. Input valid data into [Tên đăng nhập or Email] field.
3. Input html tag, javascript, sql … into [Mật khẩu] field.
4. Click &lt;Đăng nhập&gt; button.</t>
  </si>
  <si>
    <t>Input spaces into [Email để nhận mật khẩu mới] field.</t>
  </si>
  <si>
    <t>Input characters special into [Email để nhận mật khẩu mới] field.</t>
  </si>
  <si>
    <t>Input html tag, javascript, sql ... into [Email để nhận mật khẩu mới] field.</t>
  </si>
  <si>
    <t>R02</t>
  </si>
  <si>
    <t>Test Cases Document
VietnameseSpecialtiesWebsite</t>
  </si>
  <si>
    <t>VietnameseSpecialtiesWebsite</t>
  </si>
  <si>
    <t>Note</t>
  </si>
  <si>
    <t xml:space="preserve">Test Result 1
</t>
  </si>
  <si>
    <t xml:space="preserve">Test Result 2
</t>
  </si>
  <si>
    <t>1. Enter link:Trang chu
2. Click "Đăng ký" hyperlink
3. Input valid data into required fields:
- Tài khoản 
- Mật khẩu
- Xác nhận mật khẩu
- E-mail
- Điện thoại
4. Click &lt;Đăng ký tài khoản&gt; button.</t>
  </si>
  <si>
    <t>1. Enter link: Home page
2. Verify Home page screen</t>
  </si>
  <si>
    <t>1. Enter link:Home page
2. Click "Đăng ký" hyperlink
2. Verify "Đăng ký" screen.</t>
  </si>
  <si>
    <t>1. Go to "Đăng ký" screen.
2. Input a account already exists into [Tài khoản].
3. Click &lt;Đăng ký tài khoản&gt; button.</t>
  </si>
  <si>
    <t>1. Go to "Đăng ký" screen.
2. Input a email already exists into [Email].
Ex: hoadt48@gmail.com
3. Click &lt;Đăng ký tài khoản&gt; button.</t>
  </si>
  <si>
    <t>System displays an error message: "Email "hoadt48@gmail.com" đã được sử dụng. Hãy sử dụng một Email khác, hoặc sử dụng chức năng quên mật khẩu để lấy lại mật khẩu."</t>
  </si>
  <si>
    <t xml:space="preserve"> Data in [Giới tính] combo-box including:
  + Nam
  + Nữ
Allow user to select 1 value.</t>
  </si>
  <si>
    <t>Input data into [Địa chỉ ] &gt; 255 characters</t>
  </si>
  <si>
    <t>1. Go to "Đăng ký" screen.
2. Input data &gt; 255 characters into [Địa chỉ] field.</t>
  </si>
  <si>
    <t>1. Enter link: Home page
2. Click "Đăng nhập" hyperlink
3. Verify "Đăng nhập" screen.</t>
  </si>
  <si>
    <r>
      <t xml:space="preserve">1. Go to "Đăng nhập" screen.
2. Input </t>
    </r>
    <r>
      <rPr>
        <i/>
        <sz val="10"/>
        <rFont val="Tahoma"/>
        <family val="2"/>
      </rPr>
      <t xml:space="preserve">"hoadt48" or 1 = 1 </t>
    </r>
    <r>
      <rPr>
        <sz val="10"/>
        <rFont val="Tahoma"/>
        <family val="2"/>
      </rPr>
      <t>into [Tên đăng nhập or Email] and [Mật khẩu] fields.
3. Click &lt;Đăng nhập&gt; button.</t>
    </r>
  </si>
  <si>
    <t>1. System displays Home page screen.
2. System displays "Đăng ký" screen.
3. Data is inputted.
4. System signs up for a new account successfully and displays a notification "Tài khoản [Tài khoản] đã được khởi tạo thành công. Bạn hãy kiểm tra E-mail để đặt mật khẩu"
- An email is sent from VietnameseSpecialWebsite@gmail.com to address which user entered in [Email] field  on "Đăng ký" screen</t>
  </si>
  <si>
    <t>System displays a message: "Kiểm tra email để hoàn tất yêu cầu."
- An email is sent from VietnameseSpecialWebsite@gmail.com to address which user entered in [Email] field  on "Đăng ký" screen</t>
  </si>
  <si>
    <t>1. Enter link:Home Page
2. Click "Quên mật khẩu?" hyperlink
3. Input spaces into [Email để nhận mật khẩu mới] field.
4. Click &lt;Lấy mật khẩu&gt; button.</t>
  </si>
  <si>
    <t>1. Enter link:Home Page
2. Click "Quên mật khẩu?" hyperlink
3. Don't input data into [Email để nhận mật khẩu mới] field.
4. Click &lt;Lấy mật khẩu&gt; button.</t>
  </si>
  <si>
    <t>1. Enter link: Home Page
2. Click "Quên mật khẩu?" hyperlink
3. Input email in wrong format into [Email để nhận mật khẩu mới] field.
4. Click &lt;Lấy mật khẩu&gt; button.</t>
  </si>
  <si>
    <t>1. Enter link:Home Page
2. Click "Quên mật khẩu?" hyperlink
3. Input characters special into [Email để nhận mật khẩu mới] field.
4. Click &lt;Lấy mật khẩu&gt; button.</t>
  </si>
  <si>
    <t>1. Enter link:Home Page
2. Click "Quên mật khẩu?" hyperlink
3. Input html tag, javascript, sql ... into [Email để nhận mật khẩu mới] field.
4. Click &lt;Lấy mật khẩu&gt; button.</t>
  </si>
  <si>
    <t>1. Enter link: Home Page
2. Click "Quên mật khẩu?" hyperlink
3. Input email which isn't exist into [Email để nhận mật khẩu mới] field.
4. Click &lt;Lấy mật khẩu&gt; button.</t>
  </si>
  <si>
    <t>1. Enter link:Home Page
2. Click &lt;Đăng nhập&gt; button
3. Click "Quên mật khẩu?" hyperlink 
4. Verify "Quên mật khẩu" screen.</t>
  </si>
  <si>
    <t>HoaDT</t>
  </si>
  <si>
    <t>VietnameseSpecialWebsite</t>
  </si>
  <si>
    <t xml:space="preserve"> I. Front End</t>
  </si>
  <si>
    <t>II. Back End</t>
  </si>
  <si>
    <t xml:space="preserve">Employee manager
</t>
  </si>
  <si>
    <t>Summary</t>
  </si>
  <si>
    <t>Check chức năng</t>
  </si>
  <si>
    <t>Nhập ký tự đặc biệt !@#$%^&amp;*(){}[]&lt;&gt;/\</t>
  </si>
  <si>
    <t>Employee manager</t>
  </si>
  <si>
    <t>NA</t>
  </si>
  <si>
    <t>TC_
ID</t>
  </si>
  <si>
    <t>Check UI "Quản lý nhân viên" screen</t>
  </si>
  <si>
    <t xml:space="preserve">Check page "Quản lý nhân viên " when log in successful
</t>
  </si>
  <si>
    <t>Click here to view "Quản lý nhân viên" screen.</t>
  </si>
  <si>
    <t>1. Mở link http:Home Page /admin
2. Input data [username/ password] fields with role admin
3. Verify "Quản lý nhân viên" screen.</t>
  </si>
  <si>
    <t>Check value default field "Tìm kiếm"</t>
  </si>
  <si>
    <t>Leave blank [Tìm kiếm] field</t>
  </si>
  <si>
    <t xml:space="preserve">Field" Tìm kiếm" display value space.Having the word "Tìm kiếm" displayed in the box which to  know where to enter the search keyword.
</t>
  </si>
  <si>
    <t>Input data into [Tìm kiếm] field</t>
  </si>
  <si>
    <t xml:space="preserve">Input [Tìm kiếm] = special characters (vd:!@#$%^&amp;*(){}[]&lt;&gt;/\ )
</t>
  </si>
  <si>
    <t>Check function "Tìm kiếm"</t>
  </si>
  <si>
    <t xml:space="preserve">
System displays the results according to the keyword "abcde".</t>
  </si>
  <si>
    <t xml:space="preserve">
No values ​​found. System remains the same as before pressing "Tìm kiếm "</t>
  </si>
  <si>
    <t>The data displayed suitable for the search keyword.</t>
  </si>
  <si>
    <t xml:space="preserve"> Input data into [Tìm kiếm]= number and text</t>
  </si>
  <si>
    <t xml:space="preserve">Input Javascript statement into [Tìm kiếm] field
</t>
  </si>
  <si>
    <t>Input html tag [Tìm kiếm] field</t>
  </si>
  <si>
    <t xml:space="preserve">Input SQL statemen into [Tìm kiếm] field
</t>
  </si>
  <si>
    <t>Check function "Thêm mới"</t>
  </si>
  <si>
    <t>Click &lt;Thêm mới&gt; button.</t>
  </si>
  <si>
    <t xml:space="preserve">1. Mở link http:Home Page /admin
2. Input data [username/ password] fields with role admin
3. Click function "Quản lý nhân viên".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</si>
  <si>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nhân viên".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</si>
  <si>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nhân viên".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</si>
  <si>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nhân viên".
4. Input data into [Tìm kiếm]= number and text (vd:abcdef123 )
5. Click &lt;Tìm Kiếm&gt; button.
</t>
  </si>
  <si>
    <t xml:space="preserve">1. Mở link http:Home Page /admin
2. Input data [username/ password] fields with role admin
3. Click function "Quản lý nhân viên".
4. Input data into [Tìm kiếm]= special characters (vd:!@#$%^&amp;*(){}[]&lt;&gt;/\ )
5. Click &lt;Tìm Kiếm&gt; button.
</t>
  </si>
  <si>
    <t>1. Mở link http:Home Page /admin
2. Input data [username/ password] fields with role admin
3. Click function "Quản lý nhân viên".
4. Check default value  [Tìm kiếm] field.</t>
  </si>
  <si>
    <t xml:space="preserve">1. Mở link http:Home Page /admin
2. Input data [username/ password] fields with role admin
3. Click function "Quản lý nhân viên".
4. Don't input data into [Tìm kiếm] field.
5. Click &lt;Tìm Kiếm&gt; button.
</t>
  </si>
  <si>
    <t xml:space="preserve">1. Mở link http:Home Page /admin
2. Input data [username/ password] fields with role admin
3. Click function "Quản lý nhân viên".
4. Input data into [Tìm kiếm] field. (vd: abcde) 
5. Click &lt;Tìm Kiếm&gt; button.
</t>
  </si>
  <si>
    <t xml:space="preserve">1. Mở link http:Home Page /admin
2. Input data [username/ password] fields with role admin
3. Click function "Quản lý nhân viên".
4. Click &lt;Thêm mới&gt; button.
</t>
  </si>
  <si>
    <t>- New Pop-up is displayed. The default tab displays basic information.
- The default fields display null values</t>
  </si>
  <si>
    <t>Input data into valid</t>
  </si>
  <si>
    <t xml:space="preserve">
The data entered is displayed on the fields</t>
  </si>
  <si>
    <t>Check * fields require</t>
  </si>
  <si>
    <t>System displays * fields require: 
Họ tên
Mã nhân viên
Địa chỉ</t>
  </si>
  <si>
    <t>Input data into fields too long</t>
  </si>
  <si>
    <t>1. Mở link http:Home Page /admin
2. Input data [username/ password] fields with role admin
3. Click function "Quản lý nhân viên".
4. Click &lt;Thêm mới&gt; button.
5. Input data into fields too long
6. Click &lt;Thêm&gt; button.</t>
  </si>
  <si>
    <t xml:space="preserve"> Input data into field number and text</t>
  </si>
  <si>
    <t xml:space="preserve">1. Mở link http:Home Page /admin
2. Input data [username/ password] fields with role admin
3. Click function "Quản lý nhân viên".
4. Click &lt;Thêm mới&gt; button.
5. Input data into fields = number and text (vd:abcdef123 )
6. Click &lt;Thêm&gt; button.
</t>
  </si>
  <si>
    <t>Input html tag fields</t>
  </si>
  <si>
    <t xml:space="preserve">Input Javascript statement into fields
</t>
  </si>
  <si>
    <t xml:space="preserve">Input SQL statemen into fields
</t>
  </si>
  <si>
    <t xml:space="preserve">1. Mở link http:Home Page /admin
2. Input data [username/ password] fields with role admin
3. Click function "Quản lý nhân viên".
4. Click &lt;Thêm mới&gt; button.
5. Input SQL statemen into fields
vd:(Select * from Username )
6. Click &lt;Tìm Kiếm&gt; button.
</t>
  </si>
  <si>
    <t>System displays:"Thêm thành công"</t>
  </si>
  <si>
    <t>1. Mở link http:Home Page /admin
2. Input data [username/ password] fields with role admin
3. Click function "Quản lý nhân viên".
4. Click &lt;Thêm mới&gt; button.
5. Input data into valid into fields
4. Click &lt;Thêm&gt; button.</t>
  </si>
  <si>
    <t xml:space="preserve">Leave blank fields:
Họ tên
</t>
  </si>
  <si>
    <t>1. Mở link http:Home Page /admin
2. Input data [username/ password] fields with role admin
3. Click function "Quản lý nhân viên".
4. Click &lt;Thêm mới&gt; button.
5. Don't input data into [Họ tên] field require.
6. Click &lt;Thêm &gt; button.</t>
  </si>
  <si>
    <t xml:space="preserve">Message displays: Vui lòng nhập dữ liệu:
1. Vui lòng điền thông tin : Họ tên
</t>
  </si>
  <si>
    <t>System displays:"Dữ liệu không hợp lệ vui lòng nhập lại"</t>
  </si>
  <si>
    <t xml:space="preserve">1. Mở link http:Home Page /admin
2. Input data [username/ password] fields with role admin
3. Click function "Quản lý nhân viên".
4. Click &lt;Thêm mới&gt; button.
5. Input html tag into [Họ tên] field (vd:&lt;h2&gt; This is HTML statement &lt;/h2&gt; )
6. Click &lt;Tìm Kiếm&gt; button.
</t>
  </si>
  <si>
    <t xml:space="preserve">1. Mở link http:Home Page /admin
2. Input data [username/ password] fields with role admin
3. Click function "Quản lý nhân viên".
4. Click &lt;Thêm mới&gt; button.
5. Input javascript into [Họ tên] field
vd:( &lt;button type="button"
onclick="document.getElementById('demo').innerHTML = Date()"&gt;
Click me to display Date and Time.
&lt;/button&gt;)
6. Click &lt;Tìm Kiếm&gt; button.
</t>
  </si>
  <si>
    <t>System displays * fields require: 
Mã nhân viên
Địa chỉ</t>
  </si>
  <si>
    <t xml:space="preserve">Message displays: Vui lòng nhập dữ liệu:
1. Vui lòng điền thông tin : Mã nhân viên
1. Vui lòng điền thông tin : Địa chỉ
</t>
  </si>
  <si>
    <t xml:space="preserve">Leave blank fields:
Mã nhân viên
Địa chỉ
</t>
  </si>
  <si>
    <t>Edit information successfully</t>
  </si>
  <si>
    <t>1. Mở link http:Home Page /admin
2. Input data [username/ password] fields with role admin
3. Click function "Quản lý nhân viên".
4. Click &lt;Sửa&gt; button.
5. Update valid data into all fields.
6. Click &lt;Lưu&gt; button.</t>
  </si>
  <si>
    <t>System edits information successfully and prompts a notification message: "Chỉnh sửa thông tin cá nhân thành công."</t>
  </si>
  <si>
    <t>Leave blank [Họ tên] field</t>
  </si>
  <si>
    <t>1. Mở link http:Home Page /admin
2. Input data [username/ password] fields with role admin
3. Click function "Quản lý nhân viên".
4. Click &lt;Sửa&gt; button.
5. Clear data into [Họ tên] field.
6. Click &lt;Lưu&gt; button.</t>
  </si>
  <si>
    <t>System displays an error message: "Hãy nhập họ tên muốn cập nhật."</t>
  </si>
  <si>
    <t>Check field "Họ tên","Quyền"</t>
  </si>
  <si>
    <t>1. Mở link http:Home Page /admin
2. Input data [username/ password] fields with role admin
3. Click function "Quản lý nhân viên".
4. Click &lt;Sửa&gt; button.
5. Update data into [Họ tên] field.
6. Click &lt;Lưu&gt; button.</t>
  </si>
  <si>
    <t>Update data &gt; 50 characters into [Họ tên] field</t>
  </si>
  <si>
    <t>Update numbers into [Họ tên] field</t>
  </si>
  <si>
    <t>Update characters special into [Họ tên] field</t>
  </si>
  <si>
    <t>1. Mở link http:Home Page /admin
2. Input data [username/ password] fields with role admin
3. Click function "Quản lý nhân viên".
4. Click &lt;Sửa&gt; button.
5. Update numbers into [Họ tên] field.
6. Click &lt;Lưu&gt; button.</t>
  </si>
  <si>
    <t>System displays an error message: "Họ tên chỉ bao gồm chữ cái."</t>
  </si>
  <si>
    <t>1. Mở link http:Home Page /admin
2. Input data [username/ password] fields with role admin
3. Click function "Quản lý nhân viên".
4. Click &lt;Sửa&gt; button.
5. Update characters special into [Họ tên] field.
6. Click &lt;Lưu&gt; button.</t>
  </si>
  <si>
    <t xml:space="preserve">1. Mở link http:Home Page /admin
2. Input data [username/ password] fields with role admin
3. Click function "Quản lý nhân viên".
4. Click &lt;Sửa&gt; button.
5. Update invalid data (sql, html tag, javascript ...) into [Họ tên] field
6. Click &lt;Lưu&gt; button.
</t>
  </si>
  <si>
    <t>Update invalid data (sql, html tag, javascript ...) into [Họ tên] field</t>
  </si>
  <si>
    <t>Pop-up hiện ra: "Bạn có chắc chắn muốn xóa không?"</t>
  </si>
  <si>
    <t>Check function " Sửa"</t>
  </si>
  <si>
    <t>Edit field "Họ tên"</t>
  </si>
  <si>
    <t xml:space="preserve">1. Mở link http:Home Page /admin
2. Input data [username/ password] fields with role admin
3. Click function "Quản lý nhân viên".
4. Click &lt;Thêm mới&gt; button.
5. Input data into fields = special characters (vd:!@#$%^&amp;*(){}[]&lt;&gt;/\ )
6. Click &lt;Thêm&gt; button.
</t>
  </si>
  <si>
    <t xml:space="preserve">
The data entered is displayed on the fields
System displays:"Thêm thành công"</t>
  </si>
  <si>
    <t>1. Mở link http:Home Page /admin
2. Input data [username/ password] fields with role admin
3. Click function "Quản lý nhân viên".
4. Click &lt;Sửa&gt; button.
5. Update characters special into fields.
6. Click &lt;Lưu&gt; button.</t>
  </si>
  <si>
    <t xml:space="preserve">1. Mở link http:Home Page /admin
2. Input data [username/ password] fields with role admin
3. Click function "Quản lý nhân viên".
4. Click &lt;Sửa&gt; button.
5. Update invalid data (sql, html tag, javascript ...) into fields
6. Click &lt;Lưu&gt; button.
</t>
  </si>
  <si>
    <t>Update characters special into fields</t>
  </si>
  <si>
    <t>System displays:"Sửa thành công"</t>
  </si>
  <si>
    <t>1. Mở link http:Home Page /admin
2. Input data [username/ password] fields with role admin
3. Click function "Quản lý nhân viên".
4. Click &lt;Sửa&gt; button.
5. Input data into fields too long
6. Click &lt;Lưu&gt; button.</t>
  </si>
  <si>
    <t>Edit field "Quyền" "Mã nhân viên" "Địa chỉ"</t>
  </si>
  <si>
    <t>1. Mở link http:Home Page /admin
2. Input data [username/ password] fields with role admin
3. Click function "Quản lý nhân viên".
4. Click &lt;Sửa&gt; button.
5. Don't input data into [Quyền/Mã nhân viên/ Địa chỉ] field require.
6. Click &lt;Lưu &gt; button.</t>
  </si>
  <si>
    <t>Check function "Xóa"</t>
  </si>
  <si>
    <t>1. Mở link http:Home Page /admin
2. Input data [username/ password] fields with role admin
3. Click function "Quản lý nhân viên".
4. Click &lt;Xóa&gt; button.</t>
  </si>
  <si>
    <t>1. Mở link http:Home Page /admin
2. Input data [username/ password] fields with role admin
3. Click function "Quản lý nhân viên".
4. Click &lt;Xóa&gt; button.
5.Click&lt;OK&gt;</t>
  </si>
  <si>
    <t>1. Mở link http:Home Page /admin
2. Input data [username/ password] fields with role admin
3. Click function "Quản lý nhân viên".
4. Click &lt;Xóa&gt; button.
5.Click&lt;Cancel&gt;</t>
  </si>
  <si>
    <t>Delete successfully, information employee is delete.</t>
  </si>
  <si>
    <t>Pop-up confirm "Bạn có chắc chắn muốn xóa không?" disappear. Information employee still display screen.</t>
  </si>
  <si>
    <t xml:space="preserve">Click "Xóa" </t>
  </si>
  <si>
    <t>Click "OK"</t>
  </si>
  <si>
    <t>Click"Cancel"</t>
  </si>
  <si>
    <t>Product management</t>
  </si>
  <si>
    <t xml:space="preserve">Check page "Quản lý sản phẩm " when log in successful
</t>
  </si>
  <si>
    <t>1. Mở link http:Home Page /admin
2. Input data [username/ password] fields with role admin
3. Verify "Quản lý sản phẩm" screen.</t>
  </si>
  <si>
    <t>Click here to view "Quản lý sản phẩm" screen.</t>
  </si>
  <si>
    <t>Check Function</t>
  </si>
  <si>
    <t>1. Mở link http:Home Page /admin
2. Input data [username/ password] fields with role admin
3. Click function "Quản lý sản phẩm".
4. Check default value  [Tìm kiếm] field.</t>
  </si>
  <si>
    <t xml:space="preserve">1. Mở link http:Home Page /admin
2. Input data [username/ password] fields with role admin
3. Click function "Quản lý sản phẩm".
4. Don't input data into [Tìm kiếm] field.
5. Click &lt;Tìm Kiếm&gt; button.
</t>
  </si>
  <si>
    <t xml:space="preserve">1. Mở link http:Home Page /admin
2. Input data [username/ password] fields with role admin
3. Click function "Quản lý sản phẩm".
4. Input data into [Tìm kiếm] field. (vd: abcde) 
5. Click &lt;Tìm Kiếm&gt; button.
</t>
  </si>
  <si>
    <t xml:space="preserve">1. Mở link http:Home Page /admin
2. Input data [username/ password] fields with role admin
3. Click function "Quản lý sản phẩm".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</si>
  <si>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sản phẩm".
4. Input data into [Tìm kiếm]= number and text (vd:abcdef123 )
5. Click &lt;Tìm Kiếm&gt; button.
</t>
  </si>
  <si>
    <t xml:space="preserve">1. Mở link http:Home Page /admin
2. Input data [username/ password] fields with role admin
3. Click function "Quản lý sản phẩm".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</si>
  <si>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sản phẩm".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</si>
  <si>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sản phẩm".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</si>
  <si>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sản phẩm".
4. Click &lt;Thêm mới&gt; button.
</t>
  </si>
  <si>
    <t>1. Mở link http:Home Page /admin
2. Input data [username/ password] fields with role admin
3. Click function "Quản lý sản phẩm".
4. Click &lt;Thêm mới&gt; button.
5. Input data into valid into fields
4. Click &lt;Thêm&gt; button.</t>
  </si>
  <si>
    <t xml:space="preserve">1. Mở link http:Home Page /admin
2. Input data [username/ password] fields with role admin
3. Click function "Quản lý sản phẩm".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</si>
  <si>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sản phẩm".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</si>
  <si>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sản phẩm".
4. Click &lt;Thêm mới&gt; button.
5. Input data into fields too long
6. Click &lt;Thêm&gt; button.</t>
  </si>
  <si>
    <t xml:space="preserve">1. Mở link http:Home Page /admin
2. Input data [username/ password] fields with role admin
3. Click function "Quản lý sản phẩm".
4. Click &lt;Thêm mới&gt; button.
5. Input SQL statemen into fields
vd:(Select * from Username )
6. Click &lt;Tìm Kiếm&gt; button.
</t>
  </si>
  <si>
    <t>1. Mở link http:Home Page /admin
2. Input data [username/ password] fields with role admin
3. Click function "Quản lý sản phẩm".
4. Click &lt;Sửa&gt; button.
5. Input data into fields too long
6. Click &lt;Lưu&gt; button.</t>
  </si>
  <si>
    <t>1. Mở link http:Home Page /admin
2. Input data [username/ password] fields with role admin
3. Click function "Quản lý sản phẩm".
4. Click &lt;Xóa&gt; button.</t>
  </si>
  <si>
    <t>1. Mở link http:Home Page /admin
2. Input data [username/ password] fields with role admin
3. Click function "Quản lý sản phẩm".
4. Click &lt;Xóa&gt; button.
5.Click&lt;OK&gt;</t>
  </si>
  <si>
    <t>1. Mở link http:Home Page /admin
2. Input data [username/ password] fields with role admin
3. Click function "Quản lý sản phẩm".
4. Click &lt;Xóa&gt; button.
5.Click&lt;Cancel&gt;</t>
  </si>
  <si>
    <t>Pop-up confirm "Bạn có chắc chắn muốn xóa không?" disappear. Information product still display screen.</t>
  </si>
  <si>
    <t>Delete successfully, information product is delete.</t>
  </si>
  <si>
    <t>Check field "ID","Địa chỉ"</t>
  </si>
  <si>
    <t>1. Mở link http:Home Page /admin
2. Input data [username/ password] fields with role admin
3. Click function "Quản lý nhân viên".
4. Click &lt;Thêm mới&gt; button.
5. Don't input data into [ID/ Địa chỉ] field require.
6. Click &lt;Thêm &gt; button.</t>
  </si>
  <si>
    <t xml:space="preserve">1. Mở link http:Home Page /admin
2. Input data [username/ password] fields with role admin
3. Click function "Quản lý nhân viên".
4. Click &lt;Thêm mới&gt; button.
5. Input data into [ID/ Địa chỉ] field = special characters (vd:!@#$%^&amp;*(){}[]&lt;&gt;/\ )
6. Click &lt;Thêm&gt; button.
</t>
  </si>
  <si>
    <t xml:space="preserve">1. Mở link http:Home Page /admin
2. Input data [username/ password] fields with role admin
3. Click function "Quản lý nhân viên".
4. Click &lt;Thêm mới&gt; button.
5. Input data into [ID/ Địa chỉ] fields = number and text (vd:abcdef123 )
6. Click &lt;Thêm&gt; button.
</t>
  </si>
  <si>
    <t xml:space="preserve">1. Mở link http:Home Page /admin
2. Input data [username/ password] fields with role admin
3. Click function "Quản lý nhân viên".
4. Click &lt;Thêm mới&gt; button.
5. Input html tag into [ID/ Địa chỉ] fields (vd:&lt;h2&gt; This is HTML statement &lt;/h2&gt; )
6. Click &lt;Thêm&gt; button.
</t>
  </si>
  <si>
    <t xml:space="preserve">1. Mở link http:Home Page /admin
2. Input data [username/ password] fields with role admin
3. Click function "Quản lý nhân viên".
4. Click &lt;Sửa&gt; button.
5. Input javascript into [Quyền/ID/ Địa chỉ] field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</si>
  <si>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nhân viên".
4. Click &lt;Sửa&gt; button.
5. Input html tag into [Quyền/ID/ Địa chỉ] fields (vd:&lt;h2&gt; This is HTML statement &lt;/h2&gt; )
6. Click &lt;Lưu&gt; button.
</t>
  </si>
  <si>
    <t xml:space="preserve">1. Mở link http:Home Page /admin
2. Input data [username/ password] fields with role admin
3. Click function "Quản lý nhân viên".
4. Click &lt;Sửa&gt; button.
5. Input data into [Quyền/ID/ Địa chỉ] field = special characters (vd:!@#$%^&amp;*(){}[]&lt;&gt;/\ )
6. Click &lt;Lưu&gt; button.
</t>
  </si>
  <si>
    <t xml:space="preserve">1. Mở link http:Home Page /admin
2. Input data [username/ password] fields with role admin
3. Click function "Quản lý nhân viên".
4. Click &lt;Sửa&gt; button.
5. Input data into [Quyền/ID/ Địa chỉ] fields = number and text (vd:abcdef123 )
6. Click &lt;Lưu&gt; button.
</t>
  </si>
  <si>
    <t>1. Mở link http:Home Page /admin
2. Input data [username/ password] fields with role admin
3. Click function "Quản lý sản phẩm".
4. Click &lt;Sửa&gt; button.
5. Update valid data into all fields.
6. Click &lt;Lưu&gt; button.</t>
  </si>
  <si>
    <t>1. Mở link http:Home Page /admin
2. Input data [username/ password] fields with role admin
3. Click function "Quản lý sản phẩm".
4. Click &lt;Thêm mới&gt; button.
5. Don't input data into  fields require.
6. Click &lt;Thêm &gt; button.</t>
  </si>
  <si>
    <t>Check field "Tên sản phẩm","Mã loại"</t>
  </si>
  <si>
    <t xml:space="preserve">1. Mở link http:Home Page /admin
2. Input data [username/ password] fields with role admin
3. Click function "Quản lý sản phẩm".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</si>
  <si>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 xml:space="preserve">1. Mở link http:Home Page /admin
2. Input data [username/ password] fields with role admin
3. Click function "Quản lý nhân viên".
4. Click &lt;Thêm mới&gt; button.
5. Input html tag into fields (vd:&lt;h2&gt; This is HTML statement &lt;/h2&gt; )
6. Click &lt;Tìm Kiếm&gt; button.
</t>
  </si>
  <si>
    <t>1. Mở link http:Home Page /admin
2. Input data [username/ password] fields with role admin
3. Click function "Quản lý sản phẩm".
4. Click &lt;Thêm mới&gt; button.
5. Don't input data into fields require.
6. Click &lt;Thêm &gt; button.</t>
  </si>
  <si>
    <t xml:space="preserve">Leave blank fields:
</t>
  </si>
  <si>
    <t xml:space="preserve">1. Mở link http:Home Page /admin
2. Input data [username/ password] fields with role admin
3. Click function "Quản lý sản phẩm".
4. Click &lt;Thêm mới&gt; button.
5. Input html tag into fields (vd:&lt;h2&gt; This is HTML statement &lt;/h2&gt; )
6. Click &lt;Thêm&gt; button.
</t>
  </si>
  <si>
    <t>1. Mở link http:Home Page /admin
2. Input data [username/ password] fields with role admin
3. Click function "Quản lý sản phẩm".
4. Click &lt;Sửa&gt; button.
5. Update data into fields.
6. Click &lt;Lưu&gt; button.</t>
  </si>
  <si>
    <t>1. Mở link http:Home Page /admin
2. Input data [username/ password] fields with role admin
3. Click function "Quản lý sản phẩm".
4. Click &lt;Sửa&gt; button.
5. Update numbers into fields.
6. Click &lt;Lưu&gt; button.</t>
  </si>
  <si>
    <t>1. Mở link http:Home Page /admin
2. Input data [username/ password] fields with role admin
3. Click function "Quản lý sản phẩm".
4. Click &lt;Sửa&gt; button.
5. Update characters special into fields.
6. Click &lt;Lưu&gt; button.</t>
  </si>
  <si>
    <t>Check field "Mô tả" "Giá"</t>
  </si>
  <si>
    <t>System displays * fields require: 
Tên sản phẩm
Mã loại</t>
  </si>
  <si>
    <t xml:space="preserve">Message displays:" Vui lòng nhập dữ liệu"
</t>
  </si>
  <si>
    <t xml:space="preserve">Message displays:' Vui lòng nhập dữ liệu:
1. Vui lòng điền thông tin : Mô tả
1. Vui lòng điền thông tin : Giá
</t>
  </si>
  <si>
    <t>System edits information successfully and prompts a notification message: "Chỉnh sửa thông tin sản phẩm thành công."</t>
  </si>
  <si>
    <t>Edit field "Tên sản phẩm"</t>
  </si>
  <si>
    <t>Leave blank [Tên sản phẩm] field</t>
  </si>
  <si>
    <t>1. Mở link http:Home Page /admin
2. Input data [username/ password] fields with role admin
3. Click function "Quản lý sản phẩm".
4. Click &lt;Sửa&gt; button.
5. Clear data into[Tên sản phẩm] field.
6. Click &lt;Lưu&gt; button.</t>
  </si>
  <si>
    <t>System displays an error message: "Hãy nhập Tên sản phẩm muốn cập nhật."</t>
  </si>
  <si>
    <t>Update data &gt; 50 characters into [Tên sản phẩm] field</t>
  </si>
  <si>
    <t>Update numbers into  [Tên sản phẩm] field</t>
  </si>
  <si>
    <t>Update characters special into  [Tên sản phẩm] field</t>
  </si>
  <si>
    <t>System displays an error message: "Tên sản phẩm chỉ bao gồm chữ cái."</t>
  </si>
  <si>
    <t>System displays an error message: "Tên sản phẩm  chỉ bao gồm chữ cái."</t>
  </si>
  <si>
    <t>Update characters special into [Tên sản phẩm] field</t>
  </si>
  <si>
    <t>Update invalid data (sql, html tag, javascript ...) into [Tên sản phẩm] field</t>
  </si>
  <si>
    <t>1. Mở link http:Home Page /admin
2. Input data [username/ password] fields with role admin
3. Click function "Quản lý nhân viên".
4. Click &lt;Sửa&gt; button.
5. Update characters special into [Tên sản phẩm] field.
6. Click &lt;Lưu&gt; button.</t>
  </si>
  <si>
    <t>Edit field "Mô tả" " Giá"</t>
  </si>
  <si>
    <t>1. Mở link http:Home Page /admin
2. Input data [username/ password] fields with role admin
3. Click function "Quản lý sản phẩm".
4. Click &lt;Sửa&gt; button.
5. Don't input data into fields require.
6. Click &lt;Lưu &gt; button.</t>
  </si>
  <si>
    <t xml:space="preserve">Message displays: Vui lòng nhập dữ liệu:
</t>
  </si>
  <si>
    <t>System allows inputting 500 characters.</t>
  </si>
  <si>
    <t xml:space="preserve">1. Mở link http:Home Page /admin
2. Input data [username/ password] fields with role admin
3. Click function "Quản lý sản phẩm".
4. Click &lt;Sửa&gt; button.
5. Input javascript into fields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</si>
  <si>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sản phẩm".
4. Click &lt;Sửa&gt; button.
5. Input html tag intofields (vd:&lt;h2&gt; This is HTML statement &lt;/h2&gt; )
6. Click &lt;Lưu&gt; button.
</t>
  </si>
  <si>
    <t xml:space="preserve">1. Mở link http:Home Page /admin
2. Input data [username/ password] fields with role admin
3. Click function "Quản lý sản phẩm".
4. Click &lt;Sửa&gt; button.
5. Input data into fields = special characters (vd:!@#$%^&amp;*(){}[]&lt;&gt;/\ )
6. Click &lt;Lưu&gt; button.
</t>
  </si>
  <si>
    <t xml:space="preserve">1. Mở link http:Home Page /admin
2. Input data [username/ password] fields with role admin
3. Click function "Quản lý nhân viên".
4. Click &lt;Sửa&gt; button.
5. Input data into  fields = number and text (vd:abcdef123 )
6. Click &lt;Lưu&gt; button.
</t>
  </si>
  <si>
    <t xml:space="preserve"> Input data into[Giá] field number and text</t>
  </si>
  <si>
    <t>1. Mở link http:Home Page /admin
2. Input data [username/ password] fields with role admin
3. Click function "Quản lý nhân viên".
4. Click &lt;Sửa&gt; button.
5. Input data into [Giá] field = number and text (vd:abcdef123 )
6. Click &lt;Lưu&gt; button.</t>
  </si>
  <si>
    <t>System displays:"Giá chỉ nhập bằng số "</t>
  </si>
  <si>
    <t>Posts Management</t>
  </si>
  <si>
    <t xml:space="preserve">Check page "Quản lý bài viết " when log in successful
</t>
  </si>
  <si>
    <t>1. Mở link http:Home Page /admin
2. Input data [username/ password] fields with role admin
3. Verify "Quản lý bài viết" screen.</t>
  </si>
  <si>
    <t>Click here to view "Quản lý bài viết" screen.</t>
  </si>
  <si>
    <t>1. Mở link http:Home Page /admin
2. Input data [username/ password] fields with role admin
3. Click function "Quản lý bài viết".
4. Check default value  [Tìm kiếm] field.</t>
  </si>
  <si>
    <t xml:space="preserve">1. Mở link http:Home Page /admin
2. Input data [username/ password] fields with role admin
3. Click function "Quản lý bài viết".
4. Don't input data into [Tìm kiếm] field.
5. Click &lt;Tìm Kiếm&gt; button.
</t>
  </si>
  <si>
    <t xml:space="preserve">1. Mở link http:Home Page /admin
2. Input data [username/ password] fields with role admin
3. Click function "Quản lý bài viết".
4. Input data into [Tìm kiếm] field. (vd: abcde) 
5. Click &lt;Tìm Kiếm&gt; button.
</t>
  </si>
  <si>
    <t xml:space="preserve">1. Mở link http:Home Page /admin
2. Input data [username/ password] fields with role admin
3. Click function "Quản lý bài viết".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</si>
  <si>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bài viết".
4. Input data into [Tìm kiếm]= number and text (vd:abcdef123 )
5. Click &lt;Tìm Kiếm&gt; button.
</t>
  </si>
  <si>
    <t xml:space="preserve">1. Mở link http:Home Page /admin
2. Input data [username/ password] fields with role admin
3. Click function "Quản lý bài viết".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</si>
  <si>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bài viết".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</si>
  <si>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bài viết".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</si>
  <si>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bài viết".
4. Click &lt;Thêm mới&gt; button.
</t>
  </si>
  <si>
    <t>1. Mở link http:Home Page /admin
2. Input data [username/ password] fields with role admin
3. Click function "Quản lý bài viết".
4. Click &lt;Thêm mới&gt; button.
5. Input data into valid into fields
4. Click &lt;Thêm&gt; button.</t>
  </si>
  <si>
    <t>1. Mở link http:Home Page /admin
2. Input data [username/ password] fields with role admin
3. Click function "Quản lý bài viết".
4. Click &lt;Thêm mới&gt; button.
5. Don't input data into  fields require.
6. Click &lt;Thêm &gt; button.</t>
  </si>
  <si>
    <t xml:space="preserve">1. Mở link http:Home Page /admin
2. Input data [username/ password] fields with role admin
3. Click function "Quản lý bài viết".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</si>
  <si>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bài viết".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</si>
  <si>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bài viết".
4. Click &lt;Thêm mới&gt; button.
5. Input data into fields too long
6. Click &lt;Thêm&gt; button.</t>
  </si>
  <si>
    <t xml:space="preserve">1. Mở link http:Home Page /admin
2. Input data [username/ password] fields with role admin
3. Click function "Quản lý bài viết".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</si>
  <si>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 xml:space="preserve">1. Mở link http:Home Page /admin
2. Input data [username/ password] fields with role admin
3. Click function "Quản lý bài viết".
4. Click &lt;Thêm mới&gt; button.
5. Input SQL statemen into fields
vd:(Select * from Username )
6. Click &lt;Tìm Kiếm&gt; button.
</t>
  </si>
  <si>
    <t>1. Mở link http:Home Page /admin
2. Input data [username/ password] fields with role admin
3. Click function "Quản lý bài viết".
4. Click &lt;Thêm mới&gt; button.
5. Don't input data into fields require.
6. Click &lt;Thêm &gt; button.</t>
  </si>
  <si>
    <t xml:space="preserve">1. Mở link http:Home Page /admin
2. Input data [username/ password] fields with role admin
3. Click function "Quản lý bài viết".
4. Click &lt;Thêm mới&gt; button.
5. Input html tag into fields (vd:&lt;h2&gt; This is HTML statement &lt;/h2&gt; )
6. Click &lt;Thêm&gt; button.
</t>
  </si>
  <si>
    <t>1. Mở link http:Home Page /admin
2. Input data [username/ password] fields with role admin
3. Click function "Quản lý bài viết".
4. Click &lt;Sửa&gt; button.
5. Update valid data into all fields.
6. Click &lt;Lưu&gt; button.</t>
  </si>
  <si>
    <t>System edits information successfully and prompts a notification message: "Chỉnh sửa thông tin bài viết thành công."</t>
  </si>
  <si>
    <t>1. Mở link http:Home Page /admin
2. Input data [username/ password] fields with role admin
3. Click function "Quản lý bài viết".
4. Click &lt;Sửa&gt; button.
5. Update data into fields.
6. Click &lt;Lưu&gt; button.</t>
  </si>
  <si>
    <t>1. Mở link http:Home Page /admin
2. Input data [username/ password] fields with role admin
3. Click function "Quản lý bài viết".
4. Click &lt;Sửa&gt; button.
5. Update numbers into fields.
6. Click &lt;Lưu&gt; button.</t>
  </si>
  <si>
    <t>1. Mở link http:Home Page /admin
2. Input data [username/ password] fields with role admin
3. Click function "Quản lý bài viết".
4. Click &lt;Sửa&gt; button.
5. Update characters special into fields.
6. Click &lt;Lưu&gt; button.</t>
  </si>
  <si>
    <t>1. Mở link http:Home Page /admin
2. Input data [username/ password] fields with role admin
3. Click function "Quản lý bài viết".
4. Click &lt;Sửa&gt; button.
5. Don't input data into fields require.
6. Click &lt;Lưu &gt; button.</t>
  </si>
  <si>
    <t>1. Mở link http:Home Page /admin
2. Input data [username/ password] fields with role admin
3. Click function "Quản lý bài viết".
4. Click &lt;Sửa&gt; button.
5. Input data into fields too long
6. Click &lt;Lưu&gt; button.</t>
  </si>
  <si>
    <t xml:space="preserve">1. Mở link http:Home Page /admin
2. Input data [username/ password] fields with role admin
3. Click function "Quản lý bài viết".
4. Click &lt;Sửa&gt; button.
5. Input javascript into fields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</si>
  <si>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bài viết".
4. Click &lt;Sửa&gt; button.
5. Input html tag intofields (vd:&lt;h2&gt; This is HTML statement &lt;/h2&gt; )
6. Click &lt;Lưu&gt; button.
</t>
  </si>
  <si>
    <t xml:space="preserve">1. Mở link http:Home Page /admin
2. Input data [username/ password] fields with role admin
3. Click function "Quản lý bài viết".
4. Click &lt;Sửa&gt; button.
5. Input data into fields = special characters (vd:!@#$%^&amp;*(){}[]&lt;&gt;/\ )
6. Click &lt;Lưu&gt; button.
</t>
  </si>
  <si>
    <t>1. Mở link http:Home Page /admin
2. Input data [username/ password] fields with role admin
3. Click function "Quản lý bài viết".
4. Click &lt;Xóa&gt; button.</t>
  </si>
  <si>
    <t>1. Mở link http:Home Page /admin
2. Input data [username/ password] fields with role admin
3. Click function "Quản lý bài viết".
4. Click &lt;Xóa&gt; button.
5.Click&lt;OK&gt;</t>
  </si>
  <si>
    <t xml:space="preserve">1. Mở link http:Home Page /admin
2. Input data [username/ password] fields with role admin
3. Click function "Quản lý bài viết".
4. Click &lt;Sửa&gt; button.
5. Input data into  fields = number and text (vd:abcdef123 )
6. Click &lt;Lưu&gt; button.
</t>
  </si>
  <si>
    <t>1. Mở link http:Home Page /admin
2. Input data [username/ password] fields with role admin
3. Click function "Quản lý sản phẩm".
4. Click &lt;Sửa&gt; button.
5. Input data into [Giá] field = number and text (vd:abcdef123 )
6. Click &lt;Lưu&gt; button.</t>
  </si>
  <si>
    <t xml:space="preserve">Message displays:' Vui lòng nhập dữ liệu:
1. Vui lòng điền thông tin : Mô tả
1. Vui lòng điền thông tin : Mã sản phẩm
</t>
  </si>
  <si>
    <t>Check field "Tiêu đề" "mô tả"</t>
  </si>
  <si>
    <t>System displays * fields require: 
Mã sản phẩm 
Tiêu đề</t>
  </si>
  <si>
    <t>1. Mở link http:Home Page /admin
2. Input data [username/ password] fields with role admin
3. Click function "Quản lý bài viết".
4. Click &lt;Xóa&gt; button.
5.Click&lt;Cancel&gt;</t>
  </si>
  <si>
    <t>Check field "Tiêu đề",</t>
  </si>
  <si>
    <t>Edit field "Tiêu đề"</t>
  </si>
  <si>
    <t>System displays an error message: "Hãy nhập Tiêu đề muốn cập nhật."</t>
  </si>
  <si>
    <t>Update data &gt; 50 characters into [Tiêu đề] field</t>
  </si>
  <si>
    <t>Update numbers into  [Tiêu đề] field</t>
  </si>
  <si>
    <t>System displays an error message: "Tiêu đề chỉ bao gồm chữ cái."</t>
  </si>
  <si>
    <t>Update characters special into  [Tiêu đề] field</t>
  </si>
  <si>
    <t>Update invalid data (sql, html tag, javascript ...) into [Tiêu đề] field</t>
  </si>
  <si>
    <t>Update characters special into [Tiêu đề] field</t>
  </si>
  <si>
    <t>1. Mở link http:Home Page /admin
2. Input data [username/ password] fields with role admin
3. Click function "Quản lý nhân viên".
4. Click &lt;Sửa&gt; button.
5. Update characters special into [Tiêu đề] field.
6. Click &lt;Lưu&gt; button.</t>
  </si>
  <si>
    <t>System displays an error message: "Tiêu đề  chỉ bao gồm chữ cái."</t>
  </si>
  <si>
    <t xml:space="preserve">System displays * fields require: 
Tiêu đề
</t>
  </si>
  <si>
    <t>Leave blank [Tiêu đề] field</t>
  </si>
  <si>
    <t>1. Mở link http:Home Page /admin
2. Input data [username/ password] fields with role admin
3. Click function "Quản lý bài viết".
4. Click &lt;Sửa&gt; button.
5. Clear data into[Tiêu đề] field.
6. Click &lt;Lưu&gt; button.</t>
  </si>
  <si>
    <t>Edit field "Mô tả" " Hình ảnh"
"Ngày tạo"</t>
  </si>
  <si>
    <t xml:space="preserve">1. Mở link http:Home Page /admin
2. Input data [username/ password] fields with role admin
3. Click function "Quản lý bài viết".
4. Click &lt;Sửa&gt; button.
5. Click date picker at [Ngày tạo]
6. Select a day in calendar
</t>
  </si>
  <si>
    <t>1. Mở link http:Home Page /admin
2. Input data [username/ password] fields with role admin
3. Click function "Quản lý bài viết".
4. Click &lt;Sửa&gt; button.
5. Click date picker at [Ngày tạo]
6. Verify default value in calendar</t>
  </si>
  <si>
    <t>Value displayed in [Ngày tạo] field is in dd/mm/yyyy format.</t>
  </si>
  <si>
    <t>Check UI "Quản lý bài viết" screen</t>
  </si>
  <si>
    <t>Feedback Management</t>
  </si>
  <si>
    <t>Check UI "Quản lý phản hồi" screen</t>
  </si>
  <si>
    <t xml:space="preserve">Check page "Quản lý phản hồi " when log in successful
</t>
  </si>
  <si>
    <t>1. Mở link http:Home Page /admin
2. Input data [username/ password] fields with role admin
3. Verify "Quản lý phản hồi" screen.</t>
  </si>
  <si>
    <t>Click here to view "Quản lý phản hồi" screen.</t>
  </si>
  <si>
    <t>1. Mở link http:Home Page /admin
2. Input data [username/ password] fields with role admin
3. Click function "Quản lý phản hồi".
4. Check default value  [Tìm kiếm] field.</t>
  </si>
  <si>
    <t xml:space="preserve">1. Mở link http:Home Page /admin
2. Input data [username/ password] fields with role admin
3. Click function "Quản lý phản hồi".
4. Don't input data into [Tìm kiếm] field.
5. Click &lt;Tìm Kiếm&gt; button.
</t>
  </si>
  <si>
    <t xml:space="preserve">1. Mở link http:Home Page /admin
2. Input data [username/ password] fields with role admin
3. Click function "Quản lý phản hồi".
4. Input data into [Tìm kiếm] field. (vd: abcde) 
5. Click &lt;Tìm Kiếm&gt; button.
</t>
  </si>
  <si>
    <t xml:space="preserve">1. Mở link http:Home Page /admin
2. Input data [username/ password] fields with role admin
3. Click function "Quản lý phản hồi".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</si>
  <si>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phản hồi".
4. Input data into [Tìm kiếm]= number and text (vd:abcdef123 )
5. Click &lt;Tìm Kiếm&gt; button.
</t>
  </si>
  <si>
    <t xml:space="preserve">1. Mở link http:Home Page /admin
2. Input data [username/ password] fields with role admin
3. Click function "Quản lý phản hồi".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</si>
  <si>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phản hồi".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</si>
  <si>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phản hồi".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</si>
  <si>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phản hồi".
4. Click &lt;Thêm mới&gt; button.
</t>
  </si>
  <si>
    <t>1. Mở link http:Home Page /admin
2. Input data [username/ password] fields with role admin
3. Click function "Quản lý phản hồi".
4. Click &lt;Thêm mới&gt; button.
5. Input data into valid into fields
4. Click &lt;Thêm&gt; button.</t>
  </si>
  <si>
    <t>1. Mở link http:Home Page /admin
2. Input data [username/ password] fields with role admin
3. Click function "Quản lý phản hồi".
4. Click &lt;Thêm mới&gt; button.
5. Don't input data into  fields require.
6. Click &lt;Thêm &gt; button.</t>
  </si>
  <si>
    <t xml:space="preserve">1. Mở link http:Home Page /admin
2. Input data [username/ password] fields with role admin
3. Click function "Quản lý phản hồi".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</si>
  <si>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phản hồi".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</si>
  <si>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phản hồi".
4. Click &lt;Thêm mới&gt; button.
5. Input data into fields too long
6. Click &lt;Thêm&gt; button.</t>
  </si>
  <si>
    <t xml:space="preserve">1. Mở link http:Home Page /admin
2. Input data [username/ password] fields with role admin
3. Click function "Quản lý phản hồi".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</si>
  <si>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 xml:space="preserve">1. Mở link http:Home Page /admin
2. Input data [username/ password] fields with role admin
3. Click function "Quản lý phản hồi".
4. Click &lt;Thêm mới&gt; button.
5. Input SQL statemen into fields
vd:(Select * from Username )
6. Click &lt;Tìm Kiếm&gt; button.
</t>
  </si>
  <si>
    <t>1. Mở link http:Home Page /admin
2. Input data [username/ password] fields with role admin
3. Click function "Quản lý phản hồi".
4. Click &lt;Sửa&gt; button.
5. Update valid data into all fields.
6. Click &lt;Lưu&gt; button.</t>
  </si>
  <si>
    <t>1. Mở link http:Home Page /admin
2. Input data [username/ password] fields with role admin
3. Click function "Quản lý phản hồi".
4. Click &lt;Sửa&gt; button.
5. Update data into fields.
6. Click &lt;Lưu&gt; button.</t>
  </si>
  <si>
    <t>1. Mở link http:Home Page /admin
2. Input data [username/ password] fields with role admin
3. Click function "Quản lý phản hồi".
4. Click &lt;Sửa&gt; button.
5. Update numbers into fields.
6. Click &lt;Lưu&gt; button.</t>
  </si>
  <si>
    <t>1. Mở link http:Home Page /admin
2. Input data [username/ password] fields with role admin
3. Click function "Quản lý phản hồi".
4. Click &lt;Sửa&gt; button.
5. Update characters special into fields.
6. Click &lt;Lưu&gt; button.</t>
  </si>
  <si>
    <t>1. Mở link http:Home Page /admin
2. Input data [username/ password] fields with role admin
3. Click function "Quản lý phản hồi".
4. Click &lt;Sửa&gt; button.
5. Input data into fields too long
6. Click &lt;Lưu&gt; button.</t>
  </si>
  <si>
    <t>1. Mở link http:Home Page /admin
2. Input data [username/ password] fields with role admin
3. Click function "Quản lý phản hồi".
4. Click &lt;Sửa&gt; button.
5. Click date picker at [Ngày tạo]
6. Verify default value in calendar</t>
  </si>
  <si>
    <t xml:space="preserve">1. Mở link http:Home Page /admin
2. Input data [username/ password] fields with role admin
3. Click function "Quản lý phản hồi".
4. Click &lt;Sửa&gt; button.
5. Click date picker at [Ngày tạo]
6. Select a day in calendar
</t>
  </si>
  <si>
    <t>1. Mở link http:Home Page /admin
2. Input data [username/ password] fields with role admin
3. Click function "Quản lý phản hồi".
4. Click &lt;Xóa&gt; button.
5.Click&lt;OK&gt;</t>
  </si>
  <si>
    <t>1. Mở link http:Home Page /admin
2. Input data [username/ password] fields with role admin
3. Click function "Quản lý phản hồi".
4. Click &lt;Xóa&gt; button.</t>
  </si>
  <si>
    <t>1. Mở link http:Home Page /admin
2. Input data [username/ password] fields with role admin
3. Click function "Quản lý phản hồi".
4. Click &lt;Xóa&gt; button.
5.Click&lt;Cancel&gt;</t>
  </si>
  <si>
    <t xml:space="preserve">Leave blank fields:
Content
</t>
  </si>
  <si>
    <t>Input data into field too long</t>
  </si>
  <si>
    <t>System allows show scrollbar.</t>
  </si>
  <si>
    <t>Check field "Nội dung"</t>
  </si>
  <si>
    <t>Check field "Ngày tạo"</t>
  </si>
  <si>
    <t>Check field"Email"</t>
  </si>
  <si>
    <t>System displays an error message: "Hãy nhập Email muốn đăng ký."</t>
  </si>
  <si>
    <t xml:space="preserve">1. Mở link http:Home Page /admin
2. Input data [username/ password] fields with role admin
3. Click function "Quản lý phản hồi".
4. Click &lt;Thêm mới&gt; button.
5. Don't input data into field[ Email] require.
6. Click &lt;Thêm &gt; button.
</t>
  </si>
  <si>
    <t>System displays an error message: "Hãy nhập Email của bạn."</t>
  </si>
  <si>
    <t xml:space="preserve">1. Mở link http:Home Page /admin
2. Input data [username/ password] fields with role admin
3. Click function "Quản lý phản hồi".
4. Click &lt;Thêm mới&gt; button.
5. Input data spaces into field[Email].
6. Click &lt;Thêm&gt; button.
</t>
  </si>
  <si>
    <t>System displays an error message: "Email định dạng sai."</t>
  </si>
  <si>
    <t xml:space="preserve">1. Mở link http:Home Page /admin
2. Input data [username/ password] fields with role admin
3. Click function "Quản lý phản hồi".
4. Click &lt;Thêm mới&gt; button.
5. Input email wrong format.
6. Click &lt;Thêm&gt; button.
</t>
  </si>
  <si>
    <t>System displays:"Email phải bắt đầu bằng một chữ cái"</t>
  </si>
  <si>
    <t xml:space="preserve">1. Mở link http:Home Page /admin
2. Input data [username/ password] fields with role admin
3. Click function "Quản lý phản hồi".
4. Click &lt;Thêm mới&gt; button.
5. Input javascript into field [Email]
vd:( &lt;button type="button"
onclick="document.getElementById('demo').innerHTML = Date()"&gt;
Click me to display Date and Time.
&lt;/button&gt;)
6. Click &lt;Tìm Kiếm&gt; button.
</t>
  </si>
  <si>
    <t>System displays an error message: "Email "hoadt48@gmail.com" đã được sử dụng. Vui lòng nhập lại email khác."</t>
  </si>
  <si>
    <t xml:space="preserve">1. Mở link http:Home Page /admin
2. Input data [username/ password] fields with role admin
3. Click function "Quản lý phản hồi".
4. Click &lt;Thêm mới&gt; button.
5.Input a email already exists field[Email]
6. Click &lt;Thêm&gt; button.
</t>
  </si>
  <si>
    <t>1. Mở link http:Home Page /admin
2. Input data [username/ password] fields with role admin
3. Click function "Quản lý phản hồi".
4. Click &lt;Sửa&gt; button.
5. Clear data into[Nội dung] field.
6. Click &lt;Lưu&gt; button.</t>
  </si>
  <si>
    <t>System displays an error message: "Hãy nhập Nội dung muốn cập nhật."</t>
  </si>
  <si>
    <t>Update data &gt; 50 characters into [Nội dung] field</t>
  </si>
  <si>
    <t>Update numbers into  [Nội dung] field</t>
  </si>
  <si>
    <t>System displays an error message: "Nội dung chỉ bao gồm chữ cái."</t>
  </si>
  <si>
    <t>Update characters special into  [Nội dung] field</t>
  </si>
  <si>
    <t>Update invalid data (sql, html tag, javascript ...) into [Nội dung] field</t>
  </si>
  <si>
    <t>Update characters special into [Nội dung] field</t>
  </si>
  <si>
    <t>1. Mở link http:Home Page /admin
2. Input data [username/ password] fields with role admin
3. Click function "Quản lý nhân viên".
4. Click &lt;Sửa&gt; button.
5. Update characters special into [Nội dung] field.
6. Click &lt;Lưu&gt; button.</t>
  </si>
  <si>
    <t>System displays an error message: "Nội dung  chỉ bao gồm chữ cái."</t>
  </si>
  <si>
    <t>Edit field "Nội dung"</t>
  </si>
  <si>
    <t>Leave blank [Nội dung] field</t>
  </si>
  <si>
    <t>Edit field "email"
"Ngày tạo"</t>
  </si>
  <si>
    <t xml:space="preserve">Input check date </t>
  </si>
  <si>
    <t>Input check date</t>
  </si>
  <si>
    <t>1. Mở link http:Home Page /admin
2. Input data [username/ password] fields with role admin
3. Click function "Quản lý phản hồi".
4. Click &lt;Thêm mới&gt; button.
5. Click date picker at [Ngày tạo]
6. Verify default value in calendar</t>
  </si>
  <si>
    <t xml:space="preserve">1. Mở link http:Home Page /admin
2. Input data [username/ password] fields with role admin
3. Click function "Quản lý phản hồi".
4. Click &lt;Thêm mới&gt; button.
5. Click date picker at [Ngày tạo]
6. Select a day in calendar
</t>
  </si>
  <si>
    <t xml:space="preserve">1. Mở link http:Home Page /admin
2. Input data [username/ password] fields with role admin
3. Click function "Quản lý phản hồi".
4. Click &lt;Sửa&gt; button.
5. Don't input data into field[ Email] require.
6. Click &lt;Lưu&gt; button.
</t>
  </si>
  <si>
    <t xml:space="preserve">1. Mở link http:Home Page /admin
2. Input data [username/ password] fields with role admin
3. Click function "Quản lý phản hồi".
4. Click &lt;Sửa&gt; button.
5. Input data spaces into field[Email].
6. Click &lt;Lưu&gt; button.
</t>
  </si>
  <si>
    <t xml:space="preserve">1. Mở link http:Home Page /admin
2. Input data [username/ password] fields with role admin
3. Click function "Quản lý phản hồi".
4. Click &lt;Sửa&gt; button.
5. Input email wrong format.
6. Click &lt;Lưu&gt; button.
</t>
  </si>
  <si>
    <t xml:space="preserve">1. Mở link http:Home Page /admin
2. Input data [username/ password] fields with role admin
3. Click function "Quản lý phản hồi".
4. Click &lt;Sửa&gt; button.
5. Input javascript into field [Email]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</si>
  <si>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phản hồi".
4. Click &lt;Sửa&gt; button.
5.Input a email already exists field[Email]
6. Click &lt;Lưu&gt; button.
</t>
  </si>
  <si>
    <t>Oder Management</t>
  </si>
  <si>
    <t>Check UI "Quản lý đơn hàng" screen</t>
  </si>
  <si>
    <t xml:space="preserve">Check page "Quản lý đơn hàng " when log in successful
</t>
  </si>
  <si>
    <t>1. Mở link http:Home Page /admin
2. Input data [username/ password] fields with role admin
3. Verify "Quản lý đơn hàng" screen.</t>
  </si>
  <si>
    <t>Click here to view "Quản lý đơn hàng" screen.</t>
  </si>
  <si>
    <t>1. Mở link http:Home Page /admin
2. Input data [username/ password] fields with role admin
3. Click function "Quản lý đơn hàng".
4. Check default value  [Tìm kiếm] field.</t>
  </si>
  <si>
    <t xml:space="preserve">1. Mở link http:Home Page /admin
2. Input data [username/ password] fields with role admin
3. Click function "Quản lý đơn hàng".
4. Don't input data into [Tìm kiếm] field.
5. Click &lt;Tìm Kiếm&gt; button.
</t>
  </si>
  <si>
    <t xml:space="preserve">1. Mở link http:Home Page /admin
2. Input data [username/ password] fields with role admin
3. Click function "Quản lý đơn hàng".
4. Input data into [Tìm kiếm] field. (vd: abcde) 
5. Click &lt;Tìm Kiếm&gt; button.
</t>
  </si>
  <si>
    <t xml:space="preserve">1. Mở link http:Home Page /admin
2. Input data [username/ password] fields with role admin
3. Click function "Quản lý đơn hàng".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</si>
  <si>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đơn hàng".
4. Input data into [Tìm kiếm]= number and text (vd:abcdef123 )
5. Click &lt;Tìm Kiếm&gt; button.
</t>
  </si>
  <si>
    <t xml:space="preserve">1. Mở link http:Home Page /admin
2. Input data [username/ password] fields with role admin
3. Click function "Quản lý đơn hàng".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</si>
  <si>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đơn hàng".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</si>
  <si>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đơn hàng".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</si>
  <si>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đơn hàng".
4. Click &lt;Thêm mới&gt; button.
</t>
  </si>
  <si>
    <t>1. Mở link http:Home Page /admin
2. Input data [username/ password] fields with role admin
3. Click function "Quản lý đơn hàng".
4. Click &lt;Thêm mới&gt; button.
5. Input data into valid into fields
4. Click &lt;Thêm&gt; button.</t>
  </si>
  <si>
    <t>1. Mở link http:Home Page /admin
2. Input data [username/ password] fields with role admin
3. Click function "Quản lý đơn hàng".
4. Click &lt;Thêm mới&gt; button.
5. Don't input data into  fields require.
6. Click &lt;Thêm &gt; button.</t>
  </si>
  <si>
    <t xml:space="preserve">1. Mở link http:Home Page /admin
2. Input data [username/ password] fields with role admin
3. Click function "Quản lý đơn hàng".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</si>
  <si>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đơn hàng".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</si>
  <si>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đơn hàng".
4. Click &lt;Thêm mới&gt; button.
5. Input data into fields too long
6. Click &lt;Thêm&gt; button.</t>
  </si>
  <si>
    <t xml:space="preserve">1. Mở link http:Home Page /admin
2. Input data [username/ password] fields with role admin
3. Click function "Quản lý đơn hàng".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</si>
  <si>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>1. Mở link http:Home Page /admin
2. Input data [username/ password] fields with role admin
3. Click function "Quản lý đơn hàng".
4. Click &lt;Thêm mới&gt; button.
5. Click date picker at [Ngày tạo]
6. Verify default value in calendar</t>
  </si>
  <si>
    <t xml:space="preserve">1. Mở link http:Home Page /admin
2. Input data [username/ password] fields with role admin
3. Click function "Quản lý đơn hàng".
4. Click &lt;Thêm mới&gt; button.
5. Click date picker at [Ngày tạo]
6. Select a day in calendar
</t>
  </si>
  <si>
    <t>1. Mở link http:Home Page /admin
2. Input data [username/ password] fields with role admin
3. Click function "Quản lý đơn hàng".
4. Click &lt;Sửa&gt; button.
5. Update valid data into all fields.
6. Click &lt;Lưu&gt; button.</t>
  </si>
  <si>
    <t>1. Mở link http:Home Page /admin
2. Input data [username/ password] fields with role admin
3. Click function "Quản lý đơn hàng".
4. Click &lt;Sửa&gt; button.
5. Input data into fields too long
6. Click &lt;Lưu&gt; button.</t>
  </si>
  <si>
    <t>1. Mở link http:Home Page /admin
2. Input data [username/ password] fields with role admin
3. Click function "Quản lý đơn hàng".
4. Click &lt;Xóa&gt; button.
5.Click&lt;OK&gt;</t>
  </si>
  <si>
    <t>1. Mở link http:Home Page /admin
2. Input data [username/ password] fields with role admin
3. Click function "Quản lý đơn hàng".
4. Click &lt;Xóa&gt; button.</t>
  </si>
  <si>
    <t>1. Mở link http:Home Page /admin
2. Input data [username/ password] fields with role admin
3. Click function "Quản lý đơn hàng".
4. Click &lt;Xóa&gt; button.
5.Click&lt;Cancel&gt;</t>
  </si>
  <si>
    <t>Check field "Tên sản phẩm"</t>
  </si>
  <si>
    <t xml:space="preserve">Leave blank fields:
Tên sản phẩm
</t>
  </si>
  <si>
    <t>System allows inputting 100 characters.</t>
  </si>
  <si>
    <t xml:space="preserve">1. Mở link http:Home Page /admin
2. Input data [username/ password] fields with role admin
3. Click function "Quản lý đơn hàng".
4. Click &lt;Thêm mới&gt; button.
5. Input SQL statemen into field[Tên sản phẩm]
vd:(Select * from Username )
6. Click &lt;Tìm Kiếm&gt; button.
</t>
  </si>
  <si>
    <t>Input date format</t>
  </si>
  <si>
    <t>Check field"Status"</t>
  </si>
  <si>
    <t>- Data in [Status] combo-box including:
  + Đã xử lý
  + Chưa xử lý 
- Allow user to select 1 value.</t>
  </si>
  <si>
    <t xml:space="preserve">1. Mở link http:Home Page /admin
2. Input data [username/ password] fields with role admin
3. Click function "Quản lý đơn hàng".
4. Click &lt;Thêm mới&gt; button.
5. Check list values of [Status] combo-box
6. Click &lt;Thêm &gt; button.
</t>
  </si>
  <si>
    <t>Check field "Giá"</t>
  </si>
  <si>
    <t>Leave blank [Giá] field</t>
  </si>
  <si>
    <t xml:space="preserve">1. Mở link http:Home Page /admin
2. Input data [username/ password] fields with role admin
3. Click function "Quản lý đơn hàng".
4. Click &lt;Thêm mới&gt; button.
5. Clear data into [Giá] field.
6. Click &lt;Thêm &gt; button.
</t>
  </si>
  <si>
    <t>1. Mở link http:Home Page /admin
2. Input data [username/ password] fields with role admin
3. Click function "Quản lý đơn hàng".
4. Click &lt;Thêm mới&gt; button.
5. Input space into [Giá] field.
6. Click &lt;Thêm &gt; button.</t>
  </si>
  <si>
    <t>System displays an error message: "Hãy nhập giá tiền sản phẩm".</t>
  </si>
  <si>
    <t>Input spaces into [Giá] field</t>
  </si>
  <si>
    <t>Input characters special into [Giá] field</t>
  </si>
  <si>
    <t>System displays an error message: "Giá chỉ bao gồm số."</t>
  </si>
  <si>
    <t>Update text into [Giá] field</t>
  </si>
  <si>
    <t>Update invalid data (sql, html tag, javascript ...) into [Giá] field</t>
  </si>
  <si>
    <t>1. Mở link http:Home Page /admin
2. Input data [username/ password] fields with role admin
3. Click function "Quản lý đơn hàng".
4. Click &lt;Thêm mới&gt; button.
Input characters special into [Giá] field.
6. Click &lt;Thêm &gt; button.</t>
  </si>
  <si>
    <t>1. Mở link http:Home Page /admin
2. Input data [username/ password] fields with role admin
3. Click function "Quản lý đơn hàng".
4. Click &lt;Thêm mới&gt; button.
5. Input invalid data (sql, html tag, javascript ...) into [Giá] field
6. Click &lt;Thêm &gt; button.</t>
  </si>
  <si>
    <t>1. Mở link http:Home Page /admin
2. Input data [username/ password] fields with role admin
3. Click function "Quản lý đơn hàng".
4. Click &lt;Thêm mới&gt; button.
5. Input text into [Giá] field.
6. Click &lt;Thêm &gt; button.</t>
  </si>
  <si>
    <t>System edits information successfully and prompts a notification message: "Chỉnh sửa thông tin đơn hàng thành công."</t>
  </si>
  <si>
    <t>Nhập ký tự đặc biệt !@#$%^&amp;*{}[]&lt;&gt;/\</t>
  </si>
  <si>
    <t>1. Mở link http:Home Page /admin
2. Input data [username/ password] fields with role admin
3. Click function "Quản lý đơn hàng".
4. Click &lt;Sửa&gt; button.
5. Input data into valid into fields
4. Click &lt;Lưu&gt; button.</t>
  </si>
  <si>
    <t>1. Mở link http:Home Page /admin
2. Input data [username/ password] fields with role admin
3. Click function "Quản lý đơn hàng".
4. Click &lt;Sửa&gt; button.
5. Don't input data into  fields require.
6. Click &lt;Lưu &gt; button.</t>
  </si>
  <si>
    <t xml:space="preserve">1. Mở link http:Home Page /admin
2. Input data [username/ password] fields with role admin
3. Click function "Quản lý đơn hàng".
4. Click &lt;Sửa&gt; button.
5. Input data into fields = special characters (vd:!@#$%^&amp;*(){}[]&lt;&gt;/\ )
6. Click &lt;Lưu&gt; button.
</t>
  </si>
  <si>
    <t>Update field "Tên sản phẩm"</t>
  </si>
  <si>
    <t xml:space="preserve">1. Mở link http:Home Page /admin
2. Input data [username/ password] fields with role admin
3. Click function "Quản lý đơn hàng".
4. Click &lt;Sửa&gt; button.
5. Input data into fields = number and text (vd:abcdef123 )
6. Click &lt;Lưu&gt; button.
</t>
  </si>
  <si>
    <t xml:space="preserve">1. Mở link http:Home Page /admin
2. Input data [username/ password] fields with role admin
3. Click function "Quản lý đơn hàng".
4. Click &lt;Sửa&gt; button.
5. Input javascript into fields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</si>
  <si>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đơn hàng".
4. Click &lt;Sửa&gt; button.
5. Input html tag into fields (vd:&lt;h2&gt; This is HTML statement &lt;/h2&gt; )
6. Click &lt;Lưu&gt; button.
</t>
  </si>
  <si>
    <t xml:space="preserve">1. Mở link http:Home Page /admin
2. Input data [username/ password] fields with role admin
3. Click function "Quản lý đơn hàng".
4. Click &lt;Sửa&gt; button.
5. Input SQL statemen into field[Tên sản phẩm]
vd:(Select * from Username )
6. Click &lt;Lưu&gt; button.
</t>
  </si>
  <si>
    <t>Update field "Ngày tạo"</t>
  </si>
  <si>
    <t>1. Mở link http:Home Page /admin
2. Input data [username/ password] fields with role admin
3. Click function "Quản lý đơn hàng".
4. Click &lt;Sửai&gt; button.
5. Click date picker at [Ngày tạo]
6. Verify default value in calendar</t>
  </si>
  <si>
    <t xml:space="preserve">1. Mở link http:Home Page /admin
2. Input data [username/ password] fields with role admin
3. Click function "Quản lý đơn hàng".
4. Click &lt;Sửa&gt; button.
5. Check list values of [Status] combo-box
6. Click &lt;Lưu &gt; button.
</t>
  </si>
  <si>
    <t xml:space="preserve">1. Mở link http:Home Page /admin
2. Input data [username/ password] fields with role admin
3. Click function "Quản lý đơn hàng".
4. Click &lt;Sửa&gt; button.
5. Clear data into [Giá] field.
6. Click &lt;Lưu &gt; button.
</t>
  </si>
  <si>
    <t>Update field"Status"</t>
  </si>
  <si>
    <t>Update field "Giá"</t>
  </si>
  <si>
    <t>1. Mở link http:Home Page /admin
2. Input data [username/ password] fields with role admin
3. Click function "Quản lý đơn hàng".
4. Click &lt;Sửa&gt; button.
Input characters special into [Giá] field.
6. Click &lt;Lưu&gt; button.</t>
  </si>
  <si>
    <t>1. Mở link http:Home Page /admin
2. Input data [username/ password] fields with role admin
3. Click function "Quản lý đơn hàng".
4. Click &lt;Sửai&gt; button.
5. Input text into [Giá] field.
6. Click &lt;Lưu &gt; button.</t>
  </si>
  <si>
    <t>1. Mở link http:Home Page /admin
2. Input data [username/ password] fields with role admin
3. Click function "Quản lý đơn hàng".
4. Click &lt;Sửa&gt; button.
5. Input invalid data (sql, html tag, javascript ...) into [Giá] field
6. Click &lt;Lưu &gt; button.</t>
  </si>
  <si>
    <t>Posts management</t>
  </si>
  <si>
    <t xml:space="preserve"> Feedback management</t>
  </si>
  <si>
    <t xml:space="preserve"> Order management</t>
  </si>
  <si>
    <t>HoaDT48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</si>
</sst>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ＭＳ Ｐゴシック"/>
      <family val="3"/>
      <charset val="12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sz val="10"/>
      <color indexed="1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b/>
      <sz val="10"/>
      <name val="Tahoma"/>
      <family val="2"/>
    </font>
    <font>
      <i/>
      <sz val="10"/>
      <color theme="1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11"/>
      <color theme="1"/>
      <name val="Arial"/>
      <family val="2"/>
    </font>
    <font>
      <b/>
      <sz val="11"/>
      <color indexed="9"/>
      <name val="Times New Roman"/>
      <family val="1"/>
    </font>
    <font>
      <b/>
      <sz val="10"/>
      <color theme="0"/>
      <name val="Tahoma"/>
      <family val="2"/>
    </font>
    <font>
      <b/>
      <sz val="26"/>
      <color theme="0"/>
      <name val="Times New Roman"/>
      <family val="1"/>
    </font>
    <font>
      <b/>
      <sz val="16"/>
      <color rgb="FF1F497D"/>
      <name val="Tahoma"/>
      <family val="2"/>
    </font>
    <font>
      <b/>
      <sz val="14"/>
      <color rgb="FF1F497D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sz val="11"/>
      <color rgb="FFFF0000"/>
      <name val="Tahoma"/>
      <family val="2"/>
    </font>
    <font>
      <u/>
      <sz val="10"/>
      <color indexed="12"/>
      <name val="Tahoma"/>
      <family val="2"/>
    </font>
    <font>
      <sz val="10"/>
      <name val="Times New Roman"/>
      <family val="1"/>
    </font>
    <font>
      <b/>
      <sz val="10"/>
      <color indexed="9"/>
      <name val="Tahoma"/>
      <family val="2"/>
    </font>
    <font>
      <sz val="10"/>
      <color theme="1"/>
      <name val="Times New Roman"/>
      <family val="1"/>
    </font>
    <font>
      <b/>
      <sz val="10"/>
      <color indexed="9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FF"/>
      <name val="Tahoma"/>
      <family val="2"/>
    </font>
    <font>
      <b/>
      <i/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3"/>
      <name val="Times New Roman"/>
      <family val="1"/>
    </font>
    <font>
      <b/>
      <sz val="10"/>
      <color rgb="FF1F497D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A7D6E3"/>
        <bgColor indexed="32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9" tint="0.39997558519241921"/>
        <bgColor indexed="4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41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64"/>
      </patternFill>
    </fill>
  </fills>
  <borders count="1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medium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rgb="FF0070C0"/>
      </top>
      <bottom/>
      <diagonal/>
    </border>
    <border>
      <left/>
      <right style="medium">
        <color theme="4"/>
      </right>
      <top style="medium">
        <color rgb="FF0070C0"/>
      </top>
      <bottom/>
      <diagonal/>
    </border>
    <border>
      <left style="medium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rgb="FF0070C0"/>
      </top>
      <bottom/>
      <diagonal/>
    </border>
    <border>
      <left/>
      <right style="medium">
        <color theme="4"/>
      </right>
      <top style="thin">
        <color rgb="FF0070C0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/>
      <top/>
      <bottom style="thin">
        <color rgb="FF548DD4"/>
      </bottom>
      <diagonal/>
    </border>
    <border>
      <left style="thin">
        <color rgb="FF548DD4"/>
      </left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theme="4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3" tint="0.39994506668294322"/>
      </left>
      <right style="medium">
        <color theme="3" tint="0.39994506668294322"/>
      </right>
      <top style="medium">
        <color theme="3" tint="0.39994506668294322"/>
      </top>
      <bottom/>
      <diagonal/>
    </border>
    <border>
      <left/>
      <right/>
      <top style="thin">
        <color theme="3" tint="0.39985351115451523"/>
      </top>
      <bottom/>
      <diagonal/>
    </border>
    <border>
      <left style="thin">
        <color theme="3" tint="0.39979247413556324"/>
      </left>
      <right style="thin">
        <color theme="3" tint="0.39979247413556324"/>
      </right>
      <top style="thin">
        <color theme="3" tint="0.39979247413556324"/>
      </top>
      <bottom style="thin">
        <color theme="3" tint="0.39979247413556324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/>
      <diagonal/>
    </border>
    <border>
      <left style="thin">
        <color rgb="FF0070C0"/>
      </left>
      <right style="thin">
        <color rgb="FF0070C0"/>
      </right>
      <top style="thin">
        <color theme="3" tint="0.39982299264503923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theme="3" tint="0.39985351115451523"/>
      </top>
      <bottom style="thin">
        <color theme="3" tint="0.399822992645039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82299264503923"/>
      </left>
      <right/>
      <top style="thin">
        <color theme="3" tint="0.39982299264503923"/>
      </top>
      <bottom/>
      <diagonal/>
    </border>
    <border>
      <left/>
      <right style="thin">
        <color theme="3" tint="0.39982299264503923"/>
      </right>
      <top style="thin">
        <color theme="3" tint="0.39982299264503923"/>
      </top>
      <bottom/>
      <diagonal/>
    </border>
    <border>
      <left style="thin">
        <color theme="3" tint="0.39976195562608724"/>
      </left>
      <right/>
      <top style="thin">
        <color theme="3" tint="0.39976195562608724"/>
      </top>
      <bottom style="thin">
        <color theme="3" tint="0.3997619556260872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theme="3" tint="0.39979247413556324"/>
      </right>
      <top style="thin">
        <color theme="3" tint="0.39979247413556324"/>
      </top>
      <bottom style="thin">
        <color theme="3" tint="0.3997924741355632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/>
      <bottom/>
      <diagonal/>
    </border>
    <border>
      <left/>
      <right/>
      <top/>
      <bottom style="medium">
        <color theme="3" tint="0.39994506668294322"/>
      </bottom>
      <diagonal/>
    </border>
    <border>
      <left style="thin">
        <color theme="3" tint="0.39994506668294322"/>
      </left>
      <right style="medium">
        <color theme="3" tint="0.39994506668294322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rgb="FF0070C0"/>
      </bottom>
      <diagonal/>
    </border>
    <border>
      <left style="thin">
        <color theme="3" tint="0.39988402966399123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medium">
        <color rgb="FF548DD4"/>
      </right>
      <top/>
      <bottom style="thin">
        <color rgb="FF548DD4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/>
      <right/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medium">
        <color theme="3" tint="0.39994506668294322"/>
      </left>
      <right/>
      <top style="thin">
        <color theme="3" tint="0.39991454817346722"/>
      </top>
      <bottom/>
      <diagonal/>
    </border>
    <border>
      <left/>
      <right style="medium">
        <color theme="3" tint="0.39994506668294322"/>
      </right>
      <top/>
      <bottom/>
      <diagonal/>
    </border>
    <border>
      <left style="thin">
        <color theme="3" tint="0.39985351115451523"/>
      </left>
      <right/>
      <top/>
      <bottom/>
      <diagonal/>
    </border>
    <border>
      <left style="medium">
        <color theme="3" tint="0.39994506668294322"/>
      </left>
      <right/>
      <top style="thin">
        <color theme="4"/>
      </top>
      <bottom/>
      <diagonal/>
    </border>
    <border>
      <left/>
      <right style="dotted">
        <color theme="0" tint="-4.9989318521683403E-2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76195562608724"/>
      </left>
      <right/>
      <top style="thin">
        <color theme="3" tint="0.39976195562608724"/>
      </top>
      <bottom/>
      <diagonal/>
    </border>
    <border>
      <left/>
      <right/>
      <top style="thin">
        <color theme="3" tint="0.39976195562608724"/>
      </top>
      <bottom style="thin">
        <color theme="3" tint="0.39976195562608724"/>
      </bottom>
      <diagonal/>
    </border>
    <border>
      <left/>
      <right style="thin">
        <color theme="3" tint="0.39997558519241921"/>
      </right>
      <top style="thin">
        <color theme="4"/>
      </top>
      <bottom style="thin">
        <color theme="4"/>
      </bottom>
      <diagonal/>
    </border>
    <border>
      <left/>
      <right style="thin">
        <color theme="3" tint="0.39997558519241921"/>
      </right>
      <top style="thin">
        <color theme="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4"/>
      </top>
      <bottom/>
      <diagonal/>
    </border>
    <border>
      <left style="thin">
        <color theme="3" tint="0.39982299264503923"/>
      </left>
      <right style="thin">
        <color theme="3" tint="0.39982299264503923"/>
      </right>
      <top/>
      <bottom/>
      <diagonal/>
    </border>
    <border>
      <left style="thin">
        <color theme="3" tint="0.39976195562608724"/>
      </left>
      <right/>
      <top/>
      <bottom style="thin">
        <color theme="3" tint="0.39976195562608724"/>
      </bottom>
      <diagonal/>
    </border>
    <border>
      <left/>
      <right style="thin">
        <color theme="3" tint="0.39982299264503923"/>
      </right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82299264503923"/>
      </left>
      <right style="thin">
        <color theme="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82299264503923"/>
      </left>
      <right style="thin">
        <color theme="3" tint="0.3997619556260872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76195562608724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/>
      </left>
      <right style="thin">
        <color theme="4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82299264503923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/>
      <top style="thin">
        <color indexed="6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indexed="64"/>
      </top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8535111545152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indexed="64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</borders>
  <cellStyleXfs count="134">
    <xf numFmtId="164" fontId="0" fillId="0" borderId="0"/>
    <xf numFmtId="164" fontId="25" fillId="0" borderId="0" applyNumberFormat="0" applyFill="0" applyBorder="0" applyAlignment="0" applyProtection="0"/>
    <xf numFmtId="164" fontId="1" fillId="2" borderId="0" applyNumberFormat="0" applyBorder="0" applyAlignment="0" applyProtection="0"/>
    <xf numFmtId="164" fontId="1" fillId="3" borderId="0" applyNumberFormat="0" applyBorder="0" applyAlignment="0" applyProtection="0"/>
    <xf numFmtId="164" fontId="1" fillId="4" borderId="0" applyNumberFormat="0" applyBorder="0" applyAlignment="0" applyProtection="0"/>
    <xf numFmtId="164" fontId="1" fillId="5" borderId="0" applyNumberFormat="0" applyBorder="0" applyAlignment="0" applyProtection="0"/>
    <xf numFmtId="164" fontId="1" fillId="6" borderId="0" applyNumberFormat="0" applyBorder="0" applyAlignment="0" applyProtection="0"/>
    <xf numFmtId="164" fontId="1" fillId="7" borderId="0" applyNumberFormat="0" applyBorder="0" applyAlignment="0" applyProtection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5" borderId="0" applyNumberFormat="0" applyBorder="0" applyAlignment="0" applyProtection="0"/>
    <xf numFmtId="164" fontId="1" fillId="8" borderId="0" applyNumberFormat="0" applyBorder="0" applyAlignment="0" applyProtection="0"/>
    <xf numFmtId="164" fontId="1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" fillId="3" borderId="0" applyNumberFormat="0" applyBorder="0" applyAlignment="0" applyProtection="0"/>
    <xf numFmtId="164" fontId="4" fillId="20" borderId="1" applyNumberFormat="0" applyAlignment="0" applyProtection="0"/>
    <xf numFmtId="164" fontId="5" fillId="21" borderId="2" applyNumberFormat="0" applyAlignment="0" applyProtection="0"/>
    <xf numFmtId="164" fontId="7" fillId="0" borderId="0" applyNumberFormat="0" applyFill="0" applyBorder="0" applyAlignment="0" applyProtection="0"/>
    <xf numFmtId="164" fontId="8" fillId="4" borderId="0" applyNumberFormat="0" applyBorder="0" applyAlignment="0" applyProtection="0"/>
    <xf numFmtId="164" fontId="9" fillId="0" borderId="3" applyNumberFormat="0" applyFill="0" applyAlignment="0" applyProtection="0"/>
    <xf numFmtId="164" fontId="10" fillId="0" borderId="4" applyNumberFormat="0" applyFill="0" applyAlignment="0" applyProtection="0"/>
    <xf numFmtId="164" fontId="11" fillId="0" borderId="5" applyNumberFormat="0" applyFill="0" applyAlignment="0" applyProtection="0"/>
    <xf numFmtId="164" fontId="11" fillId="0" borderId="0" applyNumberFormat="0" applyFill="0" applyBorder="0" applyAlignment="0" applyProtection="0"/>
    <xf numFmtId="164" fontId="12" fillId="0" borderId="0" applyNumberFormat="0" applyFill="0" applyBorder="0" applyAlignment="0" applyProtection="0">
      <alignment vertical="top"/>
      <protection locked="0"/>
    </xf>
    <xf numFmtId="164" fontId="13" fillId="7" borderId="1" applyNumberFormat="0" applyAlignment="0" applyProtection="0"/>
    <xf numFmtId="164" fontId="14" fillId="0" borderId="6" applyNumberFormat="0" applyFill="0" applyAlignment="0" applyProtection="0"/>
    <xf numFmtId="164" fontId="15" fillId="22" borderId="0" applyNumberFormat="0" applyBorder="0" applyAlignment="0" applyProtection="0"/>
    <xf numFmtId="164" fontId="16" fillId="0" borderId="0">
      <alignment vertical="center"/>
    </xf>
    <xf numFmtId="164" fontId="6" fillId="0" borderId="0"/>
    <xf numFmtId="164" fontId="6" fillId="0" borderId="0"/>
    <xf numFmtId="164" fontId="6" fillId="23" borderId="7" applyNumberFormat="0" applyFont="0" applyAlignment="0" applyProtection="0"/>
    <xf numFmtId="164" fontId="17" fillId="20" borderId="8" applyNumberFormat="0" applyAlignment="0" applyProtection="0"/>
    <xf numFmtId="164" fontId="18" fillId="0" borderId="0" applyNumberFormat="0" applyFill="0" applyBorder="0" applyAlignment="0" applyProtection="0"/>
    <xf numFmtId="164" fontId="19" fillId="0" borderId="9" applyNumberFormat="0" applyFill="0" applyAlignment="0" applyProtection="0"/>
    <xf numFmtId="164" fontId="20" fillId="0" borderId="0" applyNumberFormat="0" applyFill="0" applyBorder="0" applyAlignment="0" applyProtection="0"/>
    <xf numFmtId="164" fontId="23" fillId="0" borderId="0"/>
    <xf numFmtId="164" fontId="1" fillId="2" borderId="0" applyNumberFormat="0" applyBorder="0" applyAlignment="0" applyProtection="0"/>
    <xf numFmtId="164" fontId="1" fillId="3" borderId="0" applyNumberFormat="0" applyBorder="0" applyAlignment="0" applyProtection="0"/>
    <xf numFmtId="164" fontId="1" fillId="4" borderId="0" applyNumberFormat="0" applyBorder="0" applyAlignment="0" applyProtection="0"/>
    <xf numFmtId="164" fontId="1" fillId="5" borderId="0" applyNumberFormat="0" applyBorder="0" applyAlignment="0" applyProtection="0"/>
    <xf numFmtId="164" fontId="1" fillId="6" borderId="0" applyNumberFormat="0" applyBorder="0" applyAlignment="0" applyProtection="0"/>
    <xf numFmtId="164" fontId="1" fillId="7" borderId="0" applyNumberFormat="0" applyBorder="0" applyAlignment="0" applyProtection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5" borderId="0" applyNumberFormat="0" applyBorder="0" applyAlignment="0" applyProtection="0"/>
    <xf numFmtId="164" fontId="1" fillId="8" borderId="0" applyNumberFormat="0" applyBorder="0" applyAlignment="0" applyProtection="0"/>
    <xf numFmtId="164" fontId="1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" fillId="3" borderId="0" applyNumberFormat="0" applyBorder="0" applyAlignment="0" applyProtection="0"/>
    <xf numFmtId="164" fontId="4" fillId="20" borderId="1" applyNumberFormat="0" applyAlignment="0" applyProtection="0"/>
    <xf numFmtId="164" fontId="5" fillId="21" borderId="2" applyNumberFormat="0" applyAlignment="0" applyProtection="0"/>
    <xf numFmtId="164" fontId="7" fillId="0" borderId="0" applyNumberFormat="0" applyFill="0" applyBorder="0" applyAlignment="0" applyProtection="0"/>
    <xf numFmtId="164" fontId="8" fillId="4" borderId="0" applyNumberFormat="0" applyBorder="0" applyAlignment="0" applyProtection="0"/>
    <xf numFmtId="164" fontId="9" fillId="0" borderId="3" applyNumberFormat="0" applyFill="0" applyAlignment="0" applyProtection="0"/>
    <xf numFmtId="164" fontId="10" fillId="0" borderId="4" applyNumberFormat="0" applyFill="0" applyAlignment="0" applyProtection="0"/>
    <xf numFmtId="164" fontId="11" fillId="0" borderId="5" applyNumberFormat="0" applyFill="0" applyAlignment="0" applyProtection="0"/>
    <xf numFmtId="164" fontId="11" fillId="0" borderId="0" applyNumberFormat="0" applyFill="0" applyBorder="0" applyAlignment="0" applyProtection="0"/>
    <xf numFmtId="164" fontId="13" fillId="7" borderId="1" applyNumberFormat="0" applyAlignment="0" applyProtection="0"/>
    <xf numFmtId="164" fontId="14" fillId="0" borderId="6" applyNumberFormat="0" applyFill="0" applyAlignment="0" applyProtection="0"/>
    <xf numFmtId="164" fontId="15" fillId="22" borderId="0" applyNumberFormat="0" applyBorder="0" applyAlignment="0" applyProtection="0"/>
    <xf numFmtId="164" fontId="16" fillId="0" borderId="0">
      <alignment vertical="center"/>
    </xf>
    <xf numFmtId="164" fontId="6" fillId="23" borderId="7" applyNumberFormat="0" applyFont="0" applyAlignment="0" applyProtection="0"/>
    <xf numFmtId="164" fontId="17" fillId="20" borderId="8" applyNumberFormat="0" applyAlignment="0" applyProtection="0"/>
    <xf numFmtId="164" fontId="18" fillId="0" borderId="0" applyNumberFormat="0" applyFill="0" applyBorder="0" applyAlignment="0" applyProtection="0"/>
    <xf numFmtId="164" fontId="19" fillId="0" borderId="9" applyNumberFormat="0" applyFill="0" applyAlignment="0" applyProtection="0"/>
    <xf numFmtId="164" fontId="20" fillId="0" borderId="0" applyNumberFormat="0" applyFill="0" applyBorder="0" applyAlignment="0" applyProtection="0"/>
    <xf numFmtId="164" fontId="1" fillId="2" borderId="0" applyNumberFormat="0" applyBorder="0" applyAlignment="0" applyProtection="0"/>
    <xf numFmtId="164" fontId="1" fillId="3" borderId="0" applyNumberFormat="0" applyBorder="0" applyAlignment="0" applyProtection="0"/>
    <xf numFmtId="164" fontId="1" fillId="4" borderId="0" applyNumberFormat="0" applyBorder="0" applyAlignment="0" applyProtection="0"/>
    <xf numFmtId="164" fontId="1" fillId="5" borderId="0" applyNumberFormat="0" applyBorder="0" applyAlignment="0" applyProtection="0"/>
    <xf numFmtId="164" fontId="1" fillId="6" borderId="0" applyNumberFormat="0" applyBorder="0" applyAlignment="0" applyProtection="0"/>
    <xf numFmtId="164" fontId="1" fillId="7" borderId="0" applyNumberFormat="0" applyBorder="0" applyAlignment="0" applyProtection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5" borderId="0" applyNumberFormat="0" applyBorder="0" applyAlignment="0" applyProtection="0"/>
    <xf numFmtId="164" fontId="1" fillId="8" borderId="0" applyNumberFormat="0" applyBorder="0" applyAlignment="0" applyProtection="0"/>
    <xf numFmtId="164" fontId="1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" fillId="3" borderId="0" applyNumberFormat="0" applyBorder="0" applyAlignment="0" applyProtection="0"/>
    <xf numFmtId="164" fontId="4" fillId="20" borderId="1" applyNumberFormat="0" applyAlignment="0" applyProtection="0"/>
    <xf numFmtId="164" fontId="5" fillId="21" borderId="2" applyNumberFormat="0" applyAlignment="0" applyProtection="0"/>
    <xf numFmtId="164" fontId="7" fillId="0" borderId="0" applyNumberFormat="0" applyFill="0" applyBorder="0" applyAlignment="0" applyProtection="0"/>
    <xf numFmtId="164" fontId="8" fillId="4" borderId="0" applyNumberFormat="0" applyBorder="0" applyAlignment="0" applyProtection="0"/>
    <xf numFmtId="164" fontId="9" fillId="0" borderId="3" applyNumberFormat="0" applyFill="0" applyAlignment="0" applyProtection="0"/>
    <xf numFmtId="164" fontId="10" fillId="0" borderId="4" applyNumberFormat="0" applyFill="0" applyAlignment="0" applyProtection="0"/>
    <xf numFmtId="164" fontId="11" fillId="0" borderId="5" applyNumberFormat="0" applyFill="0" applyAlignment="0" applyProtection="0"/>
    <xf numFmtId="164" fontId="11" fillId="0" borderId="0" applyNumberFormat="0" applyFill="0" applyBorder="0" applyAlignment="0" applyProtection="0"/>
    <xf numFmtId="164" fontId="13" fillId="7" borderId="1" applyNumberFormat="0" applyAlignment="0" applyProtection="0"/>
    <xf numFmtId="164" fontId="14" fillId="0" borderId="6" applyNumberFormat="0" applyFill="0" applyAlignment="0" applyProtection="0"/>
    <xf numFmtId="164" fontId="15" fillId="22" borderId="0" applyNumberFormat="0" applyBorder="0" applyAlignment="0" applyProtection="0"/>
    <xf numFmtId="164" fontId="16" fillId="0" borderId="0">
      <alignment vertical="center"/>
    </xf>
    <xf numFmtId="164" fontId="6" fillId="23" borderId="7" applyNumberFormat="0" applyFont="0" applyAlignment="0" applyProtection="0"/>
    <xf numFmtId="164" fontId="17" fillId="20" borderId="8" applyNumberFormat="0" applyAlignment="0" applyProtection="0"/>
    <xf numFmtId="164" fontId="18" fillId="0" borderId="0" applyNumberFormat="0" applyFill="0" applyBorder="0" applyAlignment="0" applyProtection="0"/>
    <xf numFmtId="164" fontId="19" fillId="0" borderId="9" applyNumberFormat="0" applyFill="0" applyAlignment="0" applyProtection="0"/>
    <xf numFmtId="164" fontId="20" fillId="0" borderId="0" applyNumberFormat="0" applyFill="0" applyBorder="0" applyAlignment="0" applyProtection="0"/>
    <xf numFmtId="164" fontId="6" fillId="0" borderId="0" applyFont="0"/>
    <xf numFmtId="164" fontId="46" fillId="0" borderId="0"/>
  </cellStyleXfs>
  <cellXfs count="337">
    <xf numFmtId="164" fontId="0" fillId="0" borderId="0" xfId="0"/>
    <xf numFmtId="164" fontId="35" fillId="34" borderId="66" xfId="40" applyFont="1" applyFill="1" applyBorder="1" applyAlignment="1">
      <alignment horizontal="center" vertical="center" wrapText="1"/>
    </xf>
    <xf numFmtId="164" fontId="6" fillId="0" borderId="0" xfId="40"/>
    <xf numFmtId="164" fontId="21" fillId="0" borderId="0" xfId="40" applyFont="1"/>
    <xf numFmtId="164" fontId="6" fillId="0" borderId="0" xfId="40" applyFill="1"/>
    <xf numFmtId="164" fontId="21" fillId="0" borderId="0" xfId="40" applyFont="1" applyFill="1"/>
    <xf numFmtId="164" fontId="22" fillId="0" borderId="0" xfId="40" applyFont="1"/>
    <xf numFmtId="164" fontId="0" fillId="26" borderId="0" xfId="0" applyNumberFormat="1" applyFill="1" applyAlignment="1">
      <alignment vertical="top" wrapText="1"/>
    </xf>
    <xf numFmtId="164" fontId="30" fillId="28" borderId="0" xfId="0" applyNumberFormat="1" applyFont="1" applyFill="1" applyBorder="1" applyAlignment="1">
      <alignment vertical="top" wrapText="1"/>
    </xf>
    <xf numFmtId="164" fontId="30" fillId="25" borderId="0" xfId="0" applyNumberFormat="1" applyFont="1" applyFill="1" applyBorder="1" applyAlignment="1">
      <alignment vertical="top" wrapText="1"/>
    </xf>
    <xf numFmtId="164" fontId="30" fillId="25" borderId="28" xfId="0" applyNumberFormat="1" applyFont="1" applyFill="1" applyBorder="1" applyAlignment="1">
      <alignment vertical="top" wrapText="1"/>
    </xf>
    <xf numFmtId="164" fontId="31" fillId="28" borderId="0" xfId="0" applyNumberFormat="1" applyFont="1" applyFill="1" applyBorder="1" applyAlignment="1">
      <alignment horizontal="center" vertical="top" wrapText="1"/>
    </xf>
    <xf numFmtId="164" fontId="0" fillId="26" borderId="0" xfId="0" applyNumberFormat="1" applyFill="1" applyAlignment="1">
      <alignment horizontal="left" vertical="top" wrapText="1"/>
    </xf>
    <xf numFmtId="164" fontId="30" fillId="28" borderId="28" xfId="0" applyNumberFormat="1" applyFont="1" applyFill="1" applyBorder="1" applyAlignment="1">
      <alignment vertical="top" wrapText="1"/>
    </xf>
    <xf numFmtId="164" fontId="32" fillId="0" borderId="0" xfId="0" applyFont="1"/>
    <xf numFmtId="164" fontId="32" fillId="0" borderId="0" xfId="0" applyFont="1" applyAlignment="1">
      <alignment horizontal="center" vertical="top"/>
    </xf>
    <xf numFmtId="164" fontId="32" fillId="0" borderId="0" xfId="0" applyFont="1" applyAlignment="1">
      <alignment horizontal="center"/>
    </xf>
    <xf numFmtId="164" fontId="32" fillId="0" borderId="0" xfId="0" applyFont="1" applyAlignment="1">
      <alignment horizontal="left" vertical="top"/>
    </xf>
    <xf numFmtId="164" fontId="32" fillId="0" borderId="0" xfId="0" applyNumberFormat="1" applyFont="1"/>
    <xf numFmtId="164" fontId="23" fillId="31" borderId="0" xfId="40" applyNumberFormat="1" applyFont="1" applyFill="1" applyBorder="1" applyAlignment="1">
      <alignment vertical="top" wrapText="1"/>
    </xf>
    <xf numFmtId="164" fontId="23" fillId="31" borderId="38" xfId="40" applyNumberFormat="1" applyFont="1" applyFill="1" applyBorder="1" applyAlignment="1">
      <alignment vertical="top" wrapText="1"/>
    </xf>
    <xf numFmtId="164" fontId="23" fillId="31" borderId="45" xfId="40" applyNumberFormat="1" applyFont="1" applyFill="1" applyBorder="1" applyAlignment="1">
      <alignment vertical="top" wrapText="1"/>
    </xf>
    <xf numFmtId="164" fontId="23" fillId="31" borderId="44" xfId="40" applyNumberFormat="1" applyFont="1" applyFill="1" applyBorder="1" applyAlignment="1">
      <alignment vertical="top" wrapText="1"/>
    </xf>
    <xf numFmtId="164" fontId="26" fillId="25" borderId="0" xfId="132" applyNumberFormat="1" applyFont="1" applyFill="1" applyAlignment="1">
      <alignment horizontal="left" vertical="center" wrapText="1"/>
    </xf>
    <xf numFmtId="164" fontId="27" fillId="27" borderId="56" xfId="40" applyNumberFormat="1" applyFont="1" applyFill="1" applyBorder="1" applyAlignment="1">
      <alignment vertical="center" wrapText="1"/>
    </xf>
    <xf numFmtId="164" fontId="29" fillId="28" borderId="28" xfId="40" applyNumberFormat="1" applyFont="1" applyFill="1" applyBorder="1" applyAlignment="1">
      <alignment vertical="center" wrapText="1"/>
    </xf>
    <xf numFmtId="164" fontId="29" fillId="28" borderId="19" xfId="40" applyNumberFormat="1" applyFont="1" applyFill="1" applyBorder="1" applyAlignment="1">
      <alignment vertical="center" wrapText="1"/>
    </xf>
    <xf numFmtId="0" fontId="29" fillId="28" borderId="28" xfId="40" applyNumberFormat="1" applyFont="1" applyFill="1" applyBorder="1" applyAlignment="1">
      <alignment horizontal="center" vertical="center" wrapText="1"/>
    </xf>
    <xf numFmtId="164" fontId="26" fillId="30" borderId="31" xfId="0" applyNumberFormat="1" applyFont="1" applyFill="1" applyBorder="1" applyAlignment="1">
      <alignment horizontal="center" vertical="center" wrapText="1"/>
    </xf>
    <xf numFmtId="164" fontId="26" fillId="30" borderId="40" xfId="0" applyNumberFormat="1" applyFont="1" applyFill="1" applyBorder="1" applyAlignment="1">
      <alignment horizontal="center" vertical="center" wrapText="1"/>
    </xf>
    <xf numFmtId="164" fontId="26" fillId="30" borderId="30" xfId="0" applyNumberFormat="1" applyFont="1" applyFill="1" applyBorder="1" applyAlignment="1">
      <alignment horizontal="center" vertical="center" wrapText="1"/>
    </xf>
    <xf numFmtId="164" fontId="26" fillId="30" borderId="51" xfId="0" applyNumberFormat="1" applyFont="1" applyFill="1" applyBorder="1" applyAlignment="1">
      <alignment horizontal="center" vertical="center" wrapText="1"/>
    </xf>
    <xf numFmtId="164" fontId="33" fillId="32" borderId="32" xfId="40" applyFont="1" applyFill="1" applyBorder="1" applyAlignment="1">
      <alignment horizontal="center" vertical="center" wrapText="1"/>
    </xf>
    <xf numFmtId="164" fontId="30" fillId="28" borderId="28" xfId="0" applyNumberFormat="1" applyFont="1" applyFill="1" applyBorder="1" applyAlignment="1">
      <alignment vertical="center" wrapText="1"/>
    </xf>
    <xf numFmtId="164" fontId="32" fillId="0" borderId="65" xfId="0" applyFont="1" applyBorder="1"/>
    <xf numFmtId="164" fontId="32" fillId="0" borderId="65" xfId="0" applyFont="1" applyBorder="1" applyAlignment="1">
      <alignment horizontal="center" vertical="top"/>
    </xf>
    <xf numFmtId="164" fontId="6" fillId="0" borderId="0" xfId="40" applyFill="1" applyBorder="1"/>
    <xf numFmtId="164" fontId="24" fillId="35" borderId="68" xfId="40" applyFont="1" applyFill="1" applyBorder="1"/>
    <xf numFmtId="164" fontId="24" fillId="35" borderId="68" xfId="40" applyFont="1" applyFill="1" applyBorder="1" applyAlignment="1"/>
    <xf numFmtId="164" fontId="24" fillId="26" borderId="68" xfId="40" applyFont="1" applyFill="1" applyBorder="1" applyAlignment="1"/>
    <xf numFmtId="164" fontId="24" fillId="26" borderId="68" xfId="40" applyFont="1" applyFill="1" applyBorder="1" applyAlignment="1">
      <alignment horizontal="left"/>
    </xf>
    <xf numFmtId="164" fontId="37" fillId="24" borderId="52" xfId="0" applyNumberFormat="1" applyFont="1" applyFill="1" applyBorder="1" applyAlignment="1">
      <alignment horizontal="left" vertical="center" wrapText="1"/>
    </xf>
    <xf numFmtId="164" fontId="38" fillId="26" borderId="0" xfId="132" applyNumberFormat="1" applyFont="1" applyFill="1" applyAlignment="1">
      <alignment horizontal="left" vertical="center" wrapText="1"/>
    </xf>
    <xf numFmtId="164" fontId="39" fillId="26" borderId="0" xfId="0" applyNumberFormat="1" applyFont="1" applyFill="1" applyAlignment="1">
      <alignment horizontal="left" vertical="center" wrapText="1"/>
    </xf>
    <xf numFmtId="164" fontId="39" fillId="26" borderId="55" xfId="0" applyNumberFormat="1" applyFont="1" applyFill="1" applyBorder="1" applyAlignment="1">
      <alignment horizontal="left" vertical="center" wrapText="1"/>
    </xf>
    <xf numFmtId="164" fontId="41" fillId="31" borderId="42" xfId="35" applyNumberFormat="1" applyFont="1" applyFill="1" applyBorder="1" applyAlignment="1" applyProtection="1">
      <alignment vertical="center" wrapText="1"/>
    </xf>
    <xf numFmtId="164" fontId="27" fillId="33" borderId="63" xfId="40" applyNumberFormat="1" applyFont="1" applyFill="1" applyBorder="1" applyAlignment="1">
      <alignment vertical="center"/>
    </xf>
    <xf numFmtId="164" fontId="30" fillId="33" borderId="0" xfId="40" applyNumberFormat="1" applyFont="1" applyFill="1" applyBorder="1" applyAlignment="1">
      <alignment vertical="center"/>
    </xf>
    <xf numFmtId="164" fontId="30" fillId="33" borderId="0" xfId="40" applyNumberFormat="1" applyFont="1" applyFill="1" applyBorder="1" applyAlignment="1">
      <alignment horizontal="center" vertical="center"/>
    </xf>
    <xf numFmtId="164" fontId="42" fillId="31" borderId="0" xfId="40" applyNumberFormat="1" applyFont="1" applyFill="1" applyBorder="1" applyAlignment="1">
      <alignment vertical="top" wrapText="1"/>
    </xf>
    <xf numFmtId="164" fontId="42" fillId="31" borderId="39" xfId="40" applyNumberFormat="1" applyFont="1" applyFill="1" applyBorder="1" applyAlignment="1">
      <alignment vertical="top" wrapText="1"/>
    </xf>
    <xf numFmtId="164" fontId="42" fillId="31" borderId="34" xfId="40" applyNumberFormat="1" applyFont="1" applyFill="1" applyBorder="1" applyAlignment="1">
      <alignment vertical="top" wrapText="1"/>
    </xf>
    <xf numFmtId="164" fontId="30" fillId="31" borderId="36" xfId="40" applyNumberFormat="1" applyFont="1" applyFill="1" applyBorder="1" applyAlignment="1">
      <alignment vertical="center" wrapText="1"/>
    </xf>
    <xf numFmtId="164" fontId="30" fillId="31" borderId="41" xfId="40" applyNumberFormat="1" applyFont="1" applyFill="1" applyBorder="1" applyAlignment="1">
      <alignment vertical="center" wrapText="1"/>
    </xf>
    <xf numFmtId="164" fontId="30" fillId="31" borderId="36" xfId="40" applyNumberFormat="1" applyFont="1" applyFill="1" applyBorder="1" applyAlignment="1">
      <alignment horizontal="center" vertical="center" wrapText="1"/>
    </xf>
    <xf numFmtId="164" fontId="30" fillId="31" borderId="28" xfId="40" applyNumberFormat="1" applyFont="1" applyFill="1" applyBorder="1" applyAlignment="1">
      <alignment vertical="center" wrapText="1"/>
    </xf>
    <xf numFmtId="164" fontId="42" fillId="31" borderId="42" xfId="40" applyNumberFormat="1" applyFont="1" applyFill="1" applyBorder="1" applyAlignment="1">
      <alignment vertical="top" wrapText="1"/>
    </xf>
    <xf numFmtId="164" fontId="42" fillId="31" borderId="36" xfId="40" applyNumberFormat="1" applyFont="1" applyFill="1" applyBorder="1" applyAlignment="1">
      <alignment vertical="top" wrapText="1"/>
    </xf>
    <xf numFmtId="0" fontId="30" fillId="31" borderId="43" xfId="40" applyNumberFormat="1" applyFont="1" applyFill="1" applyBorder="1" applyAlignment="1">
      <alignment vertical="center" wrapText="1"/>
    </xf>
    <xf numFmtId="0" fontId="30" fillId="31" borderId="28" xfId="40" applyNumberFormat="1" applyFont="1" applyFill="1" applyBorder="1" applyAlignment="1">
      <alignment vertical="center" wrapText="1"/>
    </xf>
    <xf numFmtId="0" fontId="30" fillId="31" borderId="42" xfId="40" applyNumberFormat="1" applyFont="1" applyFill="1" applyBorder="1" applyAlignment="1">
      <alignment vertical="center" wrapText="1"/>
    </xf>
    <xf numFmtId="0" fontId="30" fillId="31" borderId="36" xfId="40" applyNumberFormat="1" applyFont="1" applyFill="1" applyBorder="1" applyAlignment="1">
      <alignment horizontal="center" vertical="center" wrapText="1"/>
    </xf>
    <xf numFmtId="164" fontId="30" fillId="31" borderId="43" xfId="40" applyNumberFormat="1" applyFont="1" applyFill="1" applyBorder="1" applyAlignment="1">
      <alignment vertical="center" wrapText="1"/>
    </xf>
    <xf numFmtId="164" fontId="30" fillId="31" borderId="28" xfId="40" quotePrefix="1" applyNumberFormat="1" applyFont="1" applyFill="1" applyBorder="1" applyAlignment="1">
      <alignment vertical="center" wrapText="1"/>
    </xf>
    <xf numFmtId="164" fontId="30" fillId="31" borderId="31" xfId="40" applyNumberFormat="1" applyFont="1" applyFill="1" applyBorder="1" applyAlignment="1">
      <alignment vertical="center" wrapText="1"/>
    </xf>
    <xf numFmtId="164" fontId="30" fillId="31" borderId="69" xfId="40" applyNumberFormat="1" applyFont="1" applyFill="1" applyBorder="1" applyAlignment="1">
      <alignment vertical="center" wrapText="1"/>
    </xf>
    <xf numFmtId="164" fontId="30" fillId="31" borderId="0" xfId="40" applyNumberFormat="1" applyFont="1" applyFill="1" applyBorder="1" applyAlignment="1">
      <alignment vertical="center" wrapText="1"/>
    </xf>
    <xf numFmtId="164" fontId="30" fillId="31" borderId="70" xfId="40" applyNumberFormat="1" applyFont="1" applyFill="1" applyBorder="1" applyAlignment="1">
      <alignment vertical="center" wrapText="1"/>
    </xf>
    <xf numFmtId="164" fontId="30" fillId="31" borderId="69" xfId="40" applyNumberFormat="1" applyFont="1" applyFill="1" applyBorder="1" applyAlignment="1">
      <alignment horizontal="center" vertical="center" wrapText="1"/>
    </xf>
    <xf numFmtId="164" fontId="43" fillId="32" borderId="53" xfId="40" applyNumberFormat="1" applyFont="1" applyFill="1" applyBorder="1" applyAlignment="1">
      <alignment horizontal="center" vertical="center" wrapText="1"/>
    </xf>
    <xf numFmtId="164" fontId="43" fillId="32" borderId="29" xfId="40" applyFont="1" applyFill="1" applyBorder="1" applyAlignment="1">
      <alignment horizontal="center" vertical="center" wrapText="1"/>
    </xf>
    <xf numFmtId="164" fontId="43" fillId="32" borderId="32" xfId="40" applyFont="1" applyFill="1" applyBorder="1" applyAlignment="1">
      <alignment horizontal="center" vertical="center" wrapText="1"/>
    </xf>
    <xf numFmtId="164" fontId="43" fillId="32" borderId="62" xfId="40" applyFont="1" applyFill="1" applyBorder="1" applyAlignment="1">
      <alignment horizontal="center" vertical="center" wrapText="1"/>
    </xf>
    <xf numFmtId="164" fontId="43" fillId="32" borderId="53" xfId="40" applyFont="1" applyFill="1" applyBorder="1" applyAlignment="1">
      <alignment horizontal="center" vertical="center" wrapText="1"/>
    </xf>
    <xf numFmtId="164" fontId="43" fillId="32" borderId="64" xfId="40" applyFont="1" applyFill="1" applyBorder="1" applyAlignment="1">
      <alignment horizontal="center" vertical="center" wrapText="1"/>
    </xf>
    <xf numFmtId="164" fontId="44" fillId="26" borderId="0" xfId="0" applyNumberFormat="1" applyFont="1" applyFill="1" applyAlignment="1">
      <alignment horizontal="center" vertical="top" wrapText="1"/>
    </xf>
    <xf numFmtId="164" fontId="45" fillId="32" borderId="33" xfId="40" applyFont="1" applyFill="1" applyBorder="1" applyAlignment="1">
      <alignment horizontal="center" vertical="top" wrapText="1"/>
    </xf>
    <xf numFmtId="164" fontId="30" fillId="33" borderId="72" xfId="40" applyNumberFormat="1" applyFont="1" applyFill="1" applyBorder="1" applyAlignment="1">
      <alignment vertical="center"/>
    </xf>
    <xf numFmtId="164" fontId="42" fillId="31" borderId="0" xfId="40" applyNumberFormat="1" applyFont="1" applyFill="1" applyBorder="1" applyAlignment="1">
      <alignment vertical="center" wrapText="1"/>
    </xf>
    <xf numFmtId="164" fontId="42" fillId="31" borderId="39" xfId="40" applyNumberFormat="1" applyFont="1" applyFill="1" applyBorder="1" applyAlignment="1">
      <alignment vertical="center" wrapText="1"/>
    </xf>
    <xf numFmtId="164" fontId="42" fillId="31" borderId="34" xfId="40" applyNumberFormat="1" applyFont="1" applyFill="1" applyBorder="1" applyAlignment="1">
      <alignment vertical="center" wrapText="1"/>
    </xf>
    <xf numFmtId="164" fontId="42" fillId="31" borderId="42" xfId="40" applyNumberFormat="1" applyFont="1" applyFill="1" applyBorder="1" applyAlignment="1">
      <alignment vertical="center" wrapText="1"/>
    </xf>
    <xf numFmtId="164" fontId="42" fillId="31" borderId="36" xfId="40" applyNumberFormat="1" applyFont="1" applyFill="1" applyBorder="1" applyAlignment="1">
      <alignment vertical="center" wrapText="1"/>
    </xf>
    <xf numFmtId="0" fontId="42" fillId="31" borderId="0" xfId="40" applyNumberFormat="1" applyFont="1" applyFill="1" applyBorder="1" applyAlignment="1">
      <alignment vertical="center" wrapText="1"/>
    </xf>
    <xf numFmtId="0" fontId="42" fillId="31" borderId="46" xfId="40" applyNumberFormat="1" applyFont="1" applyFill="1" applyBorder="1" applyAlignment="1">
      <alignment vertical="center" wrapText="1"/>
    </xf>
    <xf numFmtId="0" fontId="42" fillId="31" borderId="38" xfId="40" applyNumberFormat="1" applyFont="1" applyFill="1" applyBorder="1" applyAlignment="1">
      <alignment vertical="center" wrapText="1"/>
    </xf>
    <xf numFmtId="0" fontId="42" fillId="31" borderId="49" xfId="40" applyNumberFormat="1" applyFont="1" applyFill="1" applyBorder="1" applyAlignment="1">
      <alignment vertical="center" wrapText="1"/>
    </xf>
    <xf numFmtId="0" fontId="42" fillId="31" borderId="35" xfId="40" applyNumberFormat="1" applyFont="1" applyFill="1" applyBorder="1" applyAlignment="1">
      <alignment vertical="center" wrapText="1"/>
    </xf>
    <xf numFmtId="0" fontId="42" fillId="31" borderId="45" xfId="40" applyNumberFormat="1" applyFont="1" applyFill="1" applyBorder="1" applyAlignment="1">
      <alignment vertical="center" wrapText="1"/>
    </xf>
    <xf numFmtId="0" fontId="42" fillId="31" borderId="44" xfId="40" applyNumberFormat="1" applyFont="1" applyFill="1" applyBorder="1" applyAlignment="1">
      <alignment vertical="center" wrapText="1"/>
    </xf>
    <xf numFmtId="0" fontId="42" fillId="31" borderId="37" xfId="40" applyNumberFormat="1" applyFont="1" applyFill="1" applyBorder="1" applyAlignment="1">
      <alignment vertical="center" wrapText="1"/>
    </xf>
    <xf numFmtId="164" fontId="42" fillId="31" borderId="45" xfId="40" applyNumberFormat="1" applyFont="1" applyFill="1" applyBorder="1" applyAlignment="1">
      <alignment vertical="center" wrapText="1"/>
    </xf>
    <xf numFmtId="164" fontId="42" fillId="31" borderId="44" xfId="40" applyNumberFormat="1" applyFont="1" applyFill="1" applyBorder="1" applyAlignment="1">
      <alignment vertical="center" wrapText="1"/>
    </xf>
    <xf numFmtId="164" fontId="27" fillId="33" borderId="63" xfId="40" applyNumberFormat="1" applyFont="1" applyFill="1" applyBorder="1" applyAlignment="1">
      <alignment horizontal="left" vertical="center"/>
    </xf>
    <xf numFmtId="164" fontId="12" fillId="31" borderId="69" xfId="35" applyNumberFormat="1" applyFill="1" applyBorder="1" applyAlignment="1" applyProtection="1">
      <alignment vertical="center" wrapText="1"/>
    </xf>
    <xf numFmtId="164" fontId="30" fillId="33" borderId="73" xfId="40" applyNumberFormat="1" applyFont="1" applyFill="1" applyBorder="1" applyAlignment="1">
      <alignment vertical="center"/>
    </xf>
    <xf numFmtId="164" fontId="30" fillId="33" borderId="74" xfId="40" applyNumberFormat="1" applyFont="1" applyFill="1" applyBorder="1" applyAlignment="1">
      <alignment vertical="center"/>
    </xf>
    <xf numFmtId="164" fontId="30" fillId="31" borderId="75" xfId="40" applyNumberFormat="1" applyFont="1" applyFill="1" applyBorder="1" applyAlignment="1">
      <alignment horizontal="center" vertical="center" wrapText="1"/>
    </xf>
    <xf numFmtId="164" fontId="30" fillId="31" borderId="76" xfId="40" applyNumberFormat="1" applyFont="1" applyFill="1" applyBorder="1" applyAlignment="1">
      <alignment vertical="center" wrapText="1"/>
    </xf>
    <xf numFmtId="164" fontId="30" fillId="31" borderId="32" xfId="40" applyNumberFormat="1" applyFont="1" applyFill="1" applyBorder="1" applyAlignment="1">
      <alignment vertical="center" wrapText="1"/>
    </xf>
    <xf numFmtId="164" fontId="27" fillId="36" borderId="78" xfId="40" applyNumberFormat="1" applyFont="1" applyFill="1" applyBorder="1" applyAlignment="1">
      <alignment vertical="center"/>
    </xf>
    <xf numFmtId="164" fontId="27" fillId="36" borderId="79" xfId="40" applyNumberFormat="1" applyFont="1" applyFill="1" applyBorder="1" applyAlignment="1">
      <alignment vertical="center"/>
    </xf>
    <xf numFmtId="164" fontId="27" fillId="36" borderId="80" xfId="40" applyNumberFormat="1" applyFont="1" applyFill="1" applyBorder="1" applyAlignment="1">
      <alignment vertical="center"/>
    </xf>
    <xf numFmtId="164" fontId="30" fillId="31" borderId="81" xfId="40" applyNumberFormat="1" applyFont="1" applyFill="1" applyBorder="1" applyAlignment="1">
      <alignment vertical="center" wrapText="1"/>
    </xf>
    <xf numFmtId="164" fontId="30" fillId="31" borderId="77" xfId="40" applyNumberFormat="1" applyFont="1" applyFill="1" applyBorder="1" applyAlignment="1">
      <alignment horizontal="center" vertical="center" wrapText="1"/>
    </xf>
    <xf numFmtId="164" fontId="30" fillId="31" borderId="50" xfId="40" applyNumberFormat="1" applyFont="1" applyFill="1" applyBorder="1" applyAlignment="1">
      <alignment vertical="center" wrapText="1"/>
    </xf>
    <xf numFmtId="164" fontId="30" fillId="31" borderId="42" xfId="40" applyNumberFormat="1" applyFont="1" applyFill="1" applyBorder="1" applyAlignment="1">
      <alignment horizontal="center" vertical="center" wrapText="1"/>
    </xf>
    <xf numFmtId="164" fontId="30" fillId="31" borderId="28" xfId="40" applyNumberFormat="1" applyFont="1" applyFill="1" applyBorder="1" applyAlignment="1">
      <alignment horizontal="center" vertical="center" wrapText="1"/>
    </xf>
    <xf numFmtId="164" fontId="30" fillId="31" borderId="71" xfId="40" applyNumberFormat="1" applyFont="1" applyFill="1" applyBorder="1" applyAlignment="1">
      <alignment vertical="center" wrapText="1"/>
    </xf>
    <xf numFmtId="164" fontId="30" fillId="33" borderId="82" xfId="40" applyNumberFormat="1" applyFont="1" applyFill="1" applyBorder="1" applyAlignment="1">
      <alignment vertical="center"/>
    </xf>
    <xf numFmtId="164" fontId="30" fillId="28" borderId="83" xfId="0" applyNumberFormat="1" applyFont="1" applyFill="1" applyBorder="1" applyAlignment="1">
      <alignment vertical="center" wrapText="1"/>
    </xf>
    <xf numFmtId="164" fontId="30" fillId="31" borderId="85" xfId="40" applyNumberFormat="1" applyFont="1" applyFill="1" applyBorder="1" applyAlignment="1">
      <alignment horizontal="center" vertical="center" wrapText="1"/>
    </xf>
    <xf numFmtId="164" fontId="30" fillId="31" borderId="86" xfId="40" applyNumberFormat="1" applyFont="1" applyFill="1" applyBorder="1" applyAlignment="1">
      <alignment vertical="center" wrapText="1"/>
    </xf>
    <xf numFmtId="164" fontId="30" fillId="31" borderId="87" xfId="40" applyNumberFormat="1" applyFont="1" applyFill="1" applyBorder="1" applyAlignment="1">
      <alignment vertical="center" wrapText="1"/>
    </xf>
    <xf numFmtId="164" fontId="30" fillId="31" borderId="88" xfId="40" applyNumberFormat="1" applyFont="1" applyFill="1" applyBorder="1" applyAlignment="1">
      <alignment vertical="center" wrapText="1"/>
    </xf>
    <xf numFmtId="164" fontId="30" fillId="31" borderId="89" xfId="40" applyNumberFormat="1" applyFont="1" applyFill="1" applyBorder="1" applyAlignment="1">
      <alignment horizontal="center" vertical="center" wrapText="1"/>
    </xf>
    <xf numFmtId="164" fontId="30" fillId="31" borderId="84" xfId="40" applyNumberFormat="1" applyFont="1" applyFill="1" applyBorder="1" applyAlignment="1">
      <alignment horizontal="center" vertical="center" wrapText="1"/>
    </xf>
    <xf numFmtId="0" fontId="27" fillId="28" borderId="69" xfId="0" applyNumberFormat="1" applyFont="1" applyFill="1" applyBorder="1" applyAlignment="1">
      <alignment horizontal="center" vertical="center" wrapText="1"/>
    </xf>
    <xf numFmtId="0" fontId="27" fillId="28" borderId="90" xfId="0" applyNumberFormat="1" applyFont="1" applyFill="1" applyBorder="1" applyAlignment="1">
      <alignment horizontal="center" vertical="center" wrapText="1"/>
    </xf>
    <xf numFmtId="0" fontId="38" fillId="31" borderId="90" xfId="40" applyNumberFormat="1" applyFont="1" applyFill="1" applyBorder="1" applyAlignment="1">
      <alignment horizontal="center" vertical="center" wrapText="1"/>
    </xf>
    <xf numFmtId="0" fontId="41" fillId="31" borderId="90" xfId="35" applyNumberFormat="1" applyFont="1" applyFill="1" applyBorder="1" applyAlignment="1" applyProtection="1">
      <alignment vertical="center" wrapText="1"/>
    </xf>
    <xf numFmtId="0" fontId="38" fillId="31" borderId="69" xfId="40" applyNumberFormat="1" applyFont="1" applyFill="1" applyBorder="1" applyAlignment="1">
      <alignment horizontal="center" vertical="center" wrapText="1"/>
    </xf>
    <xf numFmtId="0" fontId="41" fillId="31" borderId="69" xfId="35" applyNumberFormat="1" applyFont="1" applyFill="1" applyBorder="1" applyAlignment="1" applyProtection="1">
      <alignment vertical="center" wrapText="1"/>
    </xf>
    <xf numFmtId="164" fontId="34" fillId="37" borderId="69" xfId="0" applyNumberFormat="1" applyFont="1" applyFill="1" applyBorder="1" applyAlignment="1">
      <alignment horizontal="center" vertical="center" wrapText="1"/>
    </xf>
    <xf numFmtId="0" fontId="38" fillId="31" borderId="92" xfId="40" applyNumberFormat="1" applyFont="1" applyFill="1" applyBorder="1" applyAlignment="1">
      <alignment horizontal="center" vertical="center" wrapText="1"/>
    </xf>
    <xf numFmtId="0" fontId="38" fillId="31" borderId="91" xfId="40" applyNumberFormat="1" applyFont="1" applyFill="1" applyBorder="1" applyAlignment="1">
      <alignment horizontal="center" vertical="center" wrapText="1"/>
    </xf>
    <xf numFmtId="164" fontId="41" fillId="28" borderId="91" xfId="35" applyNumberFormat="1" applyFont="1" applyFill="1" applyBorder="1" applyAlignment="1" applyProtection="1">
      <alignment vertical="center" wrapText="1"/>
    </xf>
    <xf numFmtId="0" fontId="27" fillId="28" borderId="91" xfId="0" applyNumberFormat="1" applyFont="1" applyFill="1" applyBorder="1" applyAlignment="1">
      <alignment horizontal="center" vertical="center" wrapText="1"/>
    </xf>
    <xf numFmtId="0" fontId="48" fillId="35" borderId="90" xfId="0" applyNumberFormat="1" applyFont="1" applyFill="1" applyBorder="1" applyAlignment="1">
      <alignment horizontal="center" vertical="center"/>
    </xf>
    <xf numFmtId="164" fontId="42" fillId="31" borderId="48" xfId="40" applyNumberFormat="1" applyFont="1" applyFill="1" applyBorder="1" applyAlignment="1">
      <alignment vertical="center" wrapText="1"/>
    </xf>
    <xf numFmtId="164" fontId="42" fillId="31" borderId="47" xfId="40" applyNumberFormat="1" applyFont="1" applyFill="1" applyBorder="1" applyAlignment="1">
      <alignment vertical="center" wrapText="1"/>
    </xf>
    <xf numFmtId="164" fontId="30" fillId="31" borderId="91" xfId="40" applyNumberFormat="1" applyFont="1" applyFill="1" applyBorder="1" applyAlignment="1">
      <alignment horizontal="center" vertical="center" wrapText="1"/>
    </xf>
    <xf numFmtId="164" fontId="30" fillId="31" borderId="91" xfId="40" applyNumberFormat="1" applyFont="1" applyFill="1" applyBorder="1" applyAlignment="1">
      <alignment vertical="center" wrapText="1"/>
    </xf>
    <xf numFmtId="164" fontId="42" fillId="31" borderId="91" xfId="40" applyNumberFormat="1" applyFont="1" applyFill="1" applyBorder="1" applyAlignment="1">
      <alignment vertical="center" wrapText="1"/>
    </xf>
    <xf numFmtId="0" fontId="12" fillId="31" borderId="94" xfId="35" applyNumberFormat="1" applyFill="1" applyBorder="1" applyAlignment="1" applyProtection="1">
      <alignment vertical="center" wrapText="1"/>
    </xf>
    <xf numFmtId="0" fontId="38" fillId="31" borderId="94" xfId="40" applyNumberFormat="1" applyFont="1" applyFill="1" applyBorder="1" applyAlignment="1">
      <alignment horizontal="center" vertical="center" wrapText="1"/>
    </xf>
    <xf numFmtId="0" fontId="27" fillId="28" borderId="95" xfId="0" applyNumberFormat="1" applyFont="1" applyFill="1" applyBorder="1" applyAlignment="1">
      <alignment horizontal="center" vertical="center" wrapText="1"/>
    </xf>
    <xf numFmtId="0" fontId="50" fillId="31" borderId="93" xfId="40" applyNumberFormat="1" applyFont="1" applyFill="1" applyBorder="1" applyAlignment="1">
      <alignment horizontal="center" vertical="center"/>
    </xf>
    <xf numFmtId="0" fontId="50" fillId="31" borderId="93" xfId="40" applyNumberFormat="1" applyFont="1" applyFill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52" fillId="25" borderId="0" xfId="132" applyNumberFormat="1" applyFont="1" applyFill="1" applyAlignment="1">
      <alignment horizontal="left" vertical="top" wrapText="1"/>
    </xf>
    <xf numFmtId="0" fontId="23" fillId="26" borderId="0" xfId="132" applyNumberFormat="1" applyFont="1" applyFill="1" applyAlignment="1">
      <alignment horizontal="center" vertical="center" wrapText="1"/>
    </xf>
    <xf numFmtId="0" fontId="53" fillId="26" borderId="0" xfId="0" applyNumberFormat="1" applyFont="1" applyFill="1" applyAlignment="1">
      <alignment horizontal="left" vertical="top" wrapText="1"/>
    </xf>
    <xf numFmtId="0" fontId="53" fillId="26" borderId="55" xfId="0" applyNumberFormat="1" applyFont="1" applyFill="1" applyBorder="1" applyAlignment="1">
      <alignment horizontal="left" vertical="top" wrapText="1"/>
    </xf>
    <xf numFmtId="0" fontId="54" fillId="27" borderId="13" xfId="40" applyNumberFormat="1" applyFont="1" applyFill="1" applyBorder="1" applyAlignment="1">
      <alignment horizontal="center" vertical="center" wrapText="1"/>
    </xf>
    <xf numFmtId="0" fontId="54" fillId="27" borderId="19" xfId="40" applyNumberFormat="1" applyFont="1" applyFill="1" applyBorder="1" applyAlignment="1">
      <alignment horizontal="center" vertical="center" wrapText="1"/>
    </xf>
    <xf numFmtId="0" fontId="54" fillId="27" borderId="56" xfId="40" applyNumberFormat="1" applyFont="1" applyFill="1" applyBorder="1" applyAlignment="1">
      <alignment horizontal="center" vertical="center" wrapText="1"/>
    </xf>
    <xf numFmtId="0" fontId="52" fillId="30" borderId="0" xfId="0" applyNumberFormat="1" applyFont="1" applyFill="1" applyBorder="1" applyAlignment="1">
      <alignment horizontal="center" vertical="center" wrapText="1"/>
    </xf>
    <xf numFmtId="0" fontId="56" fillId="28" borderId="28" xfId="40" applyNumberFormat="1" applyFont="1" applyFill="1" applyBorder="1" applyAlignment="1">
      <alignment horizontal="center" vertical="center" wrapText="1"/>
    </xf>
    <xf numFmtId="0" fontId="56" fillId="28" borderId="19" xfId="40" applyNumberFormat="1" applyFont="1" applyFill="1" applyBorder="1" applyAlignment="1">
      <alignment horizontal="center" vertical="center" wrapText="1"/>
    </xf>
    <xf numFmtId="0" fontId="52" fillId="30" borderId="31" xfId="0" applyNumberFormat="1" applyFont="1" applyFill="1" applyBorder="1" applyAlignment="1">
      <alignment horizontal="center" vertical="center" wrapText="1"/>
    </xf>
    <xf numFmtId="0" fontId="52" fillId="30" borderId="40" xfId="0" applyNumberFormat="1" applyFont="1" applyFill="1" applyBorder="1" applyAlignment="1">
      <alignment horizontal="center" vertical="center" wrapText="1"/>
    </xf>
    <xf numFmtId="0" fontId="52" fillId="30" borderId="30" xfId="0" applyNumberFormat="1" applyFont="1" applyFill="1" applyBorder="1" applyAlignment="1">
      <alignment horizontal="center" vertical="center" wrapText="1"/>
    </xf>
    <xf numFmtId="0" fontId="52" fillId="30" borderId="51" xfId="0" applyNumberFormat="1" applyFont="1" applyFill="1" applyBorder="1" applyAlignment="1">
      <alignment horizontal="center" vertical="center" wrapText="1"/>
    </xf>
    <xf numFmtId="0" fontId="52" fillId="30" borderId="54" xfId="0" applyNumberFormat="1" applyFont="1" applyFill="1" applyBorder="1" applyAlignment="1">
      <alignment horizontal="center" vertical="center" wrapText="1"/>
    </xf>
    <xf numFmtId="0" fontId="52" fillId="30" borderId="100" xfId="0" applyNumberFormat="1" applyFont="1" applyFill="1" applyBorder="1" applyAlignment="1">
      <alignment horizontal="center" vertical="center" wrapText="1"/>
    </xf>
    <xf numFmtId="0" fontId="56" fillId="28" borderId="31" xfId="40" applyNumberFormat="1" applyFont="1" applyFill="1" applyBorder="1" applyAlignment="1">
      <alignment horizontal="center" vertical="center" wrapText="1"/>
    </xf>
    <xf numFmtId="0" fontId="58" fillId="32" borderId="91" xfId="40" applyNumberFormat="1" applyFont="1" applyFill="1" applyBorder="1" applyAlignment="1">
      <alignment horizontal="center" vertical="center" wrapText="1"/>
    </xf>
    <xf numFmtId="0" fontId="53" fillId="26" borderId="0" xfId="0" applyNumberFormat="1" applyFont="1" applyFill="1" applyAlignment="1">
      <alignment horizontal="center" vertical="center" wrapText="1"/>
    </xf>
    <xf numFmtId="0" fontId="23" fillId="31" borderId="0" xfId="40" applyNumberFormat="1" applyFont="1" applyFill="1" applyBorder="1" applyAlignment="1">
      <alignment horizontal="left" vertical="top" wrapText="1"/>
    </xf>
    <xf numFmtId="0" fontId="23" fillId="31" borderId="39" xfId="40" applyNumberFormat="1" applyFont="1" applyFill="1" applyBorder="1" applyAlignment="1">
      <alignment horizontal="left" vertical="top" wrapText="1"/>
    </xf>
    <xf numFmtId="0" fontId="23" fillId="31" borderId="91" xfId="40" applyNumberFormat="1" applyFont="1" applyFill="1" applyBorder="1" applyAlignment="1">
      <alignment horizontal="center" vertical="center" wrapText="1"/>
    </xf>
    <xf numFmtId="0" fontId="23" fillId="31" borderId="91" xfId="40" applyNumberFormat="1" applyFont="1" applyFill="1" applyBorder="1" applyAlignment="1">
      <alignment horizontal="left" vertical="top" wrapText="1"/>
    </xf>
    <xf numFmtId="0" fontId="23" fillId="31" borderId="42" xfId="40" applyNumberFormat="1" applyFont="1" applyFill="1" applyBorder="1" applyAlignment="1">
      <alignment horizontal="left" vertical="top" wrapText="1"/>
    </xf>
    <xf numFmtId="0" fontId="23" fillId="31" borderId="36" xfId="40" applyNumberFormat="1" applyFont="1" applyFill="1" applyBorder="1" applyAlignment="1">
      <alignment horizontal="left" vertical="top" wrapText="1"/>
    </xf>
    <xf numFmtId="0" fontId="59" fillId="0" borderId="105" xfId="0" applyNumberFormat="1" applyFont="1" applyBorder="1" applyAlignment="1">
      <alignment horizontal="center" vertical="center" wrapText="1"/>
    </xf>
    <xf numFmtId="0" fontId="59" fillId="0" borderId="105" xfId="0" applyNumberFormat="1" applyFont="1" applyBorder="1" applyAlignment="1">
      <alignment horizontal="left" vertical="top" wrapText="1"/>
    </xf>
    <xf numFmtId="0" fontId="59" fillId="0" borderId="105" xfId="0" quotePrefix="1" applyNumberFormat="1" applyFont="1" applyBorder="1" applyAlignment="1">
      <alignment horizontal="left" vertical="top" wrapText="1"/>
    </xf>
    <xf numFmtId="0" fontId="23" fillId="28" borderId="91" xfId="0" applyNumberFormat="1" applyFont="1" applyFill="1" applyBorder="1" applyAlignment="1">
      <alignment horizontal="left" vertical="top" wrapText="1"/>
    </xf>
    <xf numFmtId="0" fontId="23" fillId="28" borderId="0" xfId="0" applyNumberFormat="1" applyFont="1" applyFill="1" applyBorder="1" applyAlignment="1">
      <alignment horizontal="left" vertical="top" wrapText="1"/>
    </xf>
    <xf numFmtId="0" fontId="23" fillId="25" borderId="0" xfId="0" applyNumberFormat="1" applyFont="1" applyFill="1" applyBorder="1" applyAlignment="1">
      <alignment horizontal="left" vertical="top" wrapText="1"/>
    </xf>
    <xf numFmtId="0" fontId="59" fillId="0" borderId="106" xfId="0" applyNumberFormat="1" applyFont="1" applyBorder="1" applyAlignment="1">
      <alignment horizontal="center" vertical="center" wrapText="1"/>
    </xf>
    <xf numFmtId="0" fontId="58" fillId="32" borderId="33" xfId="40" applyNumberFormat="1" applyFont="1" applyFill="1" applyBorder="1" applyAlignment="1">
      <alignment horizontal="center" vertical="center" wrapText="1"/>
    </xf>
    <xf numFmtId="0" fontId="23" fillId="31" borderId="34" xfId="40" applyNumberFormat="1" applyFont="1" applyFill="1" applyBorder="1" applyAlignment="1">
      <alignment horizontal="left" vertical="top" wrapText="1"/>
    </xf>
    <xf numFmtId="0" fontId="23" fillId="0" borderId="91" xfId="0" applyNumberFormat="1" applyFont="1" applyBorder="1" applyAlignment="1">
      <alignment horizontal="left" vertical="top" wrapText="1"/>
    </xf>
    <xf numFmtId="0" fontId="59" fillId="0" borderId="91" xfId="0" quotePrefix="1" applyNumberFormat="1" applyFont="1" applyBorder="1" applyAlignment="1">
      <alignment horizontal="left" vertical="top" wrapText="1"/>
    </xf>
    <xf numFmtId="0" fontId="12" fillId="0" borderId="91" xfId="35" applyNumberFormat="1" applyBorder="1" applyAlignment="1" applyProtection="1">
      <alignment horizontal="left" vertical="top" wrapText="1"/>
    </xf>
    <xf numFmtId="0" fontId="59" fillId="0" borderId="91" xfId="0" applyNumberFormat="1" applyFont="1" applyBorder="1" applyAlignment="1">
      <alignment horizontal="left" vertical="top" wrapText="1"/>
    </xf>
    <xf numFmtId="0" fontId="23" fillId="31" borderId="45" xfId="40" applyNumberFormat="1" applyFont="1" applyFill="1" applyBorder="1" applyAlignment="1">
      <alignment horizontal="left" vertical="top" wrapText="1"/>
    </xf>
    <xf numFmtId="0" fontId="23" fillId="31" borderId="44" xfId="40" applyNumberFormat="1" applyFont="1" applyFill="1" applyBorder="1" applyAlignment="1">
      <alignment horizontal="left" vertical="top" wrapText="1"/>
    </xf>
    <xf numFmtId="0" fontId="23" fillId="31" borderId="38" xfId="40" applyNumberFormat="1" applyFont="1" applyFill="1" applyBorder="1" applyAlignment="1">
      <alignment horizontal="left" vertical="top" wrapText="1"/>
    </xf>
    <xf numFmtId="0" fontId="59" fillId="0" borderId="91" xfId="0" applyNumberFormat="1" applyFont="1" applyBorder="1" applyAlignment="1">
      <alignment horizontal="center" vertical="center" wrapText="1"/>
    </xf>
    <xf numFmtId="0" fontId="23" fillId="28" borderId="28" xfId="0" applyNumberFormat="1" applyFont="1" applyFill="1" applyBorder="1" applyAlignment="1">
      <alignment horizontal="left" vertical="top" wrapText="1"/>
    </xf>
    <xf numFmtId="0" fontId="59" fillId="0" borderId="91" xfId="0" applyNumberFormat="1" applyFont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59" fillId="0" borderId="91" xfId="0" applyNumberFormat="1" applyFont="1" applyBorder="1" applyAlignment="1">
      <alignment horizontal="center" vertical="center" wrapText="1"/>
    </xf>
    <xf numFmtId="0" fontId="23" fillId="28" borderId="113" xfId="0" applyNumberFormat="1" applyFont="1" applyFill="1" applyBorder="1" applyAlignment="1">
      <alignment horizontal="left" vertical="top" wrapText="1"/>
    </xf>
    <xf numFmtId="0" fontId="59" fillId="0" borderId="106" xfId="0" applyNumberFormat="1" applyFont="1" applyBorder="1" applyAlignment="1">
      <alignment horizontal="left" vertical="top" wrapText="1"/>
    </xf>
    <xf numFmtId="0" fontId="23" fillId="31" borderId="113" xfId="40" applyNumberFormat="1" applyFont="1" applyFill="1" applyBorder="1" applyAlignment="1">
      <alignment horizontal="center" vertical="center" wrapText="1"/>
    </xf>
    <xf numFmtId="0" fontId="30" fillId="31" borderId="91" xfId="40" applyNumberFormat="1" applyFont="1" applyFill="1" applyBorder="1" applyAlignment="1">
      <alignment vertical="center" wrapText="1"/>
    </xf>
    <xf numFmtId="0" fontId="30" fillId="31" borderId="91" xfId="40" quotePrefix="1" applyNumberFormat="1" applyFont="1" applyFill="1" applyBorder="1" applyAlignment="1">
      <alignment vertical="center" wrapText="1"/>
    </xf>
    <xf numFmtId="164" fontId="21" fillId="31" borderId="91" xfId="40" applyNumberFormat="1" applyFont="1" applyFill="1" applyBorder="1" applyAlignment="1">
      <alignment horizontal="center" vertical="center" wrapText="1"/>
    </xf>
    <xf numFmtId="164" fontId="30" fillId="31" borderId="91" xfId="40" quotePrefix="1" applyNumberFormat="1" applyFont="1" applyFill="1" applyBorder="1" applyAlignment="1">
      <alignment vertical="center" wrapText="1"/>
    </xf>
    <xf numFmtId="164" fontId="31" fillId="28" borderId="91" xfId="0" applyNumberFormat="1" applyFont="1" applyFill="1" applyBorder="1" applyAlignment="1">
      <alignment horizontal="center" vertical="top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23" fillId="25" borderId="91" xfId="0" applyNumberFormat="1" applyFont="1" applyFill="1" applyBorder="1" applyAlignment="1">
      <alignment horizontal="left" vertical="top" wrapText="1"/>
    </xf>
    <xf numFmtId="0" fontId="59" fillId="0" borderId="113" xfId="0" applyNumberFormat="1" applyFont="1" applyBorder="1" applyAlignment="1">
      <alignment horizontal="center" vertical="center" wrapText="1"/>
    </xf>
    <xf numFmtId="0" fontId="59" fillId="0" borderId="114" xfId="0" applyNumberFormat="1" applyFont="1" applyBorder="1" applyAlignment="1">
      <alignment horizontal="center" vertical="center" wrapText="1"/>
    </xf>
    <xf numFmtId="164" fontId="30" fillId="31" borderId="114" xfId="40" applyNumberFormat="1" applyFont="1" applyFill="1" applyBorder="1" applyAlignment="1">
      <alignment vertical="center" wrapText="1"/>
    </xf>
    <xf numFmtId="164" fontId="30" fillId="31" borderId="114" xfId="40" quotePrefix="1" applyNumberFormat="1" applyFont="1" applyFill="1" applyBorder="1" applyAlignment="1">
      <alignment vertical="center" wrapText="1"/>
    </xf>
    <xf numFmtId="164" fontId="30" fillId="31" borderId="114" xfId="40" applyNumberFormat="1" applyFont="1" applyFill="1" applyBorder="1" applyAlignment="1">
      <alignment horizontal="center" vertical="center" wrapText="1"/>
    </xf>
    <xf numFmtId="164" fontId="31" fillId="28" borderId="114" xfId="0" applyNumberFormat="1" applyFont="1" applyFill="1" applyBorder="1" applyAlignment="1">
      <alignment horizontal="center" vertical="top" wrapText="1"/>
    </xf>
    <xf numFmtId="0" fontId="23" fillId="28" borderId="114" xfId="0" applyNumberFormat="1" applyFont="1" applyFill="1" applyBorder="1" applyAlignment="1">
      <alignment horizontal="left" vertical="top" wrapText="1"/>
    </xf>
    <xf numFmtId="0" fontId="59" fillId="0" borderId="115" xfId="0" quotePrefix="1" applyNumberFormat="1" applyFont="1" applyBorder="1" applyAlignment="1">
      <alignment horizontal="left" vertical="top" wrapText="1"/>
    </xf>
    <xf numFmtId="0" fontId="59" fillId="0" borderId="116" xfId="0" quotePrefix="1" applyNumberFormat="1" applyFont="1" applyBorder="1" applyAlignment="1">
      <alignment horizontal="left" vertical="top" wrapText="1"/>
    </xf>
    <xf numFmtId="0" fontId="59" fillId="0" borderId="91" xfId="0" applyNumberFormat="1" applyFont="1" applyBorder="1" applyAlignment="1">
      <alignment vertical="center"/>
    </xf>
    <xf numFmtId="0" fontId="59" fillId="0" borderId="0" xfId="0" applyNumberFormat="1" applyFont="1" applyBorder="1" applyAlignment="1">
      <alignment horizontal="center" vertical="center" wrapText="1"/>
    </xf>
    <xf numFmtId="0" fontId="59" fillId="0" borderId="107" xfId="0" applyNumberFormat="1" applyFont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164" fontId="30" fillId="31" borderId="69" xfId="40" quotePrefix="1" applyNumberFormat="1" applyFont="1" applyFill="1" applyBorder="1" applyAlignment="1">
      <alignment vertical="center" wrapText="1"/>
    </xf>
    <xf numFmtId="0" fontId="59" fillId="0" borderId="106" xfId="0" quotePrefix="1" applyNumberFormat="1" applyFont="1" applyBorder="1" applyAlignment="1">
      <alignment horizontal="left" vertical="top" wrapText="1"/>
    </xf>
    <xf numFmtId="164" fontId="30" fillId="31" borderId="113" xfId="40" applyNumberFormat="1" applyFont="1" applyFill="1" applyBorder="1" applyAlignment="1">
      <alignment vertical="center" wrapText="1"/>
    </xf>
    <xf numFmtId="164" fontId="30" fillId="31" borderId="113" xfId="40" quotePrefix="1" applyNumberFormat="1" applyFont="1" applyFill="1" applyBorder="1" applyAlignment="1">
      <alignment vertical="center" wrapText="1"/>
    </xf>
    <xf numFmtId="164" fontId="30" fillId="31" borderId="113" xfId="40" applyNumberFormat="1" applyFont="1" applyFill="1" applyBorder="1" applyAlignment="1">
      <alignment horizontal="center" vertical="center" wrapText="1"/>
    </xf>
    <xf numFmtId="164" fontId="31" fillId="28" borderId="113" xfId="0" applyNumberFormat="1" applyFont="1" applyFill="1" applyBorder="1" applyAlignment="1">
      <alignment horizontal="center" vertical="top" wrapText="1"/>
    </xf>
    <xf numFmtId="164" fontId="0" fillId="0" borderId="113" xfId="0" applyBorder="1"/>
    <xf numFmtId="0" fontId="59" fillId="0" borderId="122" xfId="0" applyNumberFormat="1" applyFont="1" applyBorder="1" applyAlignment="1">
      <alignment horizontal="left" vertical="top" wrapText="1"/>
    </xf>
    <xf numFmtId="0" fontId="59" fillId="0" borderId="122" xfId="0" quotePrefix="1" applyNumberFormat="1" applyFont="1" applyBorder="1" applyAlignment="1">
      <alignment horizontal="left" vertical="top" wrapText="1"/>
    </xf>
    <xf numFmtId="0" fontId="23" fillId="31" borderId="114" xfId="40" applyNumberFormat="1" applyFont="1" applyFill="1" applyBorder="1" applyAlignment="1">
      <alignment horizontal="center" vertical="center" wrapText="1"/>
    </xf>
    <xf numFmtId="164" fontId="30" fillId="25" borderId="91" xfId="0" applyNumberFormat="1" applyFont="1" applyFill="1" applyBorder="1" applyAlignment="1">
      <alignment vertical="top" wrapText="1"/>
    </xf>
    <xf numFmtId="0" fontId="59" fillId="0" borderId="123" xfId="0" applyNumberFormat="1" applyFont="1" applyBorder="1" applyAlignment="1">
      <alignment horizontal="center" vertical="center" wrapText="1"/>
    </xf>
    <xf numFmtId="0" fontId="59" fillId="0" borderId="93" xfId="0" applyNumberFormat="1" applyFont="1" applyBorder="1" applyAlignment="1">
      <alignment vertical="center"/>
    </xf>
    <xf numFmtId="0" fontId="30" fillId="31" borderId="95" xfId="40" quotePrefix="1" applyNumberFormat="1" applyFont="1" applyFill="1" applyBorder="1" applyAlignment="1">
      <alignment vertical="center" wrapText="1"/>
    </xf>
    <xf numFmtId="164" fontId="30" fillId="31" borderId="110" xfId="40" quotePrefix="1" applyNumberFormat="1" applyFont="1" applyFill="1" applyBorder="1" applyAlignment="1">
      <alignment vertical="center" wrapText="1"/>
    </xf>
    <xf numFmtId="164" fontId="30" fillId="31" borderId="95" xfId="40" quotePrefix="1" applyNumberFormat="1" applyFont="1" applyFill="1" applyBorder="1" applyAlignment="1">
      <alignment vertical="center" wrapText="1"/>
    </xf>
    <xf numFmtId="0" fontId="59" fillId="0" borderId="124" xfId="0" applyNumberFormat="1" applyFont="1" applyBorder="1" applyAlignment="1">
      <alignment vertical="center" wrapText="1"/>
    </xf>
    <xf numFmtId="0" fontId="53" fillId="0" borderId="93" xfId="0" applyNumberFormat="1" applyFont="1" applyBorder="1" applyAlignment="1">
      <alignment vertical="center"/>
    </xf>
    <xf numFmtId="164" fontId="60" fillId="31" borderId="91" xfId="40" applyNumberFormat="1" applyFont="1" applyFill="1" applyBorder="1" applyAlignment="1">
      <alignment horizontal="center" vertical="center" wrapText="1"/>
    </xf>
    <xf numFmtId="0" fontId="53" fillId="28" borderId="91" xfId="0" applyNumberFormat="1" applyFont="1" applyFill="1" applyBorder="1" applyAlignment="1">
      <alignment horizontal="left" vertical="top" wrapText="1"/>
    </xf>
    <xf numFmtId="164" fontId="0" fillId="0" borderId="0" xfId="0" applyFont="1"/>
    <xf numFmtId="164" fontId="30" fillId="31" borderId="80" xfId="40" applyNumberFormat="1" applyFont="1" applyFill="1" applyBorder="1" applyAlignment="1">
      <alignment horizontal="center" vertical="center" wrapText="1"/>
    </xf>
    <xf numFmtId="164" fontId="30" fillId="31" borderId="92" xfId="40" applyNumberFormat="1" applyFont="1" applyFill="1" applyBorder="1" applyAlignment="1">
      <alignment vertical="center" wrapText="1"/>
    </xf>
    <xf numFmtId="164" fontId="30" fillId="31" borderId="92" xfId="40" quotePrefix="1" applyNumberFormat="1" applyFont="1" applyFill="1" applyBorder="1" applyAlignment="1">
      <alignment vertical="center" wrapText="1"/>
    </xf>
    <xf numFmtId="0" fontId="59" fillId="0" borderId="91" xfId="0" applyNumberFormat="1" applyFont="1" applyBorder="1" applyAlignment="1">
      <alignment vertical="center" wrapText="1"/>
    </xf>
    <xf numFmtId="0" fontId="59" fillId="0" borderId="114" xfId="0" applyNumberFormat="1" applyFont="1" applyBorder="1" applyAlignment="1">
      <alignment vertical="center" wrapText="1"/>
    </xf>
    <xf numFmtId="164" fontId="30" fillId="31" borderId="125" xfId="40" applyNumberFormat="1" applyFont="1" applyFill="1" applyBorder="1" applyAlignment="1">
      <alignment horizontal="center" vertical="center" wrapText="1"/>
    </xf>
    <xf numFmtId="164" fontId="12" fillId="28" borderId="91" xfId="35" applyNumberFormat="1" applyFill="1" applyBorder="1" applyAlignment="1" applyProtection="1">
      <alignment vertical="center" wrapText="1"/>
    </xf>
    <xf numFmtId="164" fontId="35" fillId="34" borderId="66" xfId="40" applyFont="1" applyFill="1" applyBorder="1" applyAlignment="1">
      <alignment horizontal="center" vertical="center"/>
    </xf>
    <xf numFmtId="164" fontId="35" fillId="34" borderId="67" xfId="40" applyFont="1" applyFill="1" applyBorder="1" applyAlignment="1">
      <alignment horizontal="center" vertical="center"/>
    </xf>
    <xf numFmtId="164" fontId="49" fillId="38" borderId="96" xfId="0" applyNumberFormat="1" applyFont="1" applyFill="1" applyBorder="1" applyAlignment="1">
      <alignment horizontal="center" vertical="center"/>
    </xf>
    <xf numFmtId="164" fontId="49" fillId="38" borderId="97" xfId="0" applyNumberFormat="1" applyFont="1" applyFill="1" applyBorder="1" applyAlignment="1">
      <alignment horizontal="center" vertical="center"/>
    </xf>
    <xf numFmtId="164" fontId="47" fillId="0" borderId="98" xfId="41" applyFont="1" applyBorder="1" applyAlignment="1">
      <alignment horizontal="center" vertical="center"/>
    </xf>
    <xf numFmtId="164" fontId="34" fillId="37" borderId="92" xfId="0" applyNumberFormat="1" applyFont="1" applyFill="1" applyBorder="1" applyAlignment="1">
      <alignment horizontal="center" vertical="center" wrapText="1"/>
    </xf>
    <xf numFmtId="164" fontId="34" fillId="37" borderId="90" xfId="0" applyNumberFormat="1" applyFont="1" applyFill="1" applyBorder="1" applyAlignment="1">
      <alignment horizontal="center" vertical="center" wrapText="1"/>
    </xf>
    <xf numFmtId="164" fontId="34" fillId="37" borderId="78" xfId="0" applyNumberFormat="1" applyFont="1" applyFill="1" applyBorder="1" applyAlignment="1">
      <alignment horizontal="center" vertical="center" wrapText="1"/>
    </xf>
    <xf numFmtId="164" fontId="34" fillId="37" borderId="79" xfId="0" applyNumberFormat="1" applyFont="1" applyFill="1" applyBorder="1" applyAlignment="1">
      <alignment horizontal="center" vertical="center" wrapText="1"/>
    </xf>
    <xf numFmtId="164" fontId="34" fillId="37" borderId="80" xfId="0" applyNumberFormat="1" applyFont="1" applyFill="1" applyBorder="1" applyAlignment="1">
      <alignment horizontal="center" vertical="center" wrapText="1"/>
    </xf>
    <xf numFmtId="164" fontId="26" fillId="30" borderId="61" xfId="0" applyNumberFormat="1" applyFont="1" applyFill="1" applyBorder="1" applyAlignment="1">
      <alignment vertical="center" wrapText="1"/>
    </xf>
    <xf numFmtId="164" fontId="26" fillId="30" borderId="40" xfId="0" applyNumberFormat="1" applyFont="1" applyFill="1" applyBorder="1" applyAlignment="1">
      <alignment vertical="center" wrapText="1"/>
    </xf>
    <xf numFmtId="164" fontId="26" fillId="30" borderId="50" xfId="0" applyNumberFormat="1" applyFont="1" applyFill="1" applyBorder="1" applyAlignment="1">
      <alignment vertical="center" wrapText="1"/>
    </xf>
    <xf numFmtId="164" fontId="26" fillId="30" borderId="54" xfId="0" applyNumberFormat="1" applyFont="1" applyFill="1" applyBorder="1" applyAlignment="1">
      <alignment vertical="center" wrapText="1"/>
    </xf>
    <xf numFmtId="164" fontId="26" fillId="30" borderId="50" xfId="0" applyNumberFormat="1" applyFont="1" applyFill="1" applyBorder="1" applyAlignment="1">
      <alignment horizontal="left" vertical="center" wrapText="1"/>
    </xf>
    <xf numFmtId="164" fontId="26" fillId="30" borderId="54" xfId="0" applyNumberFormat="1" applyFont="1" applyFill="1" applyBorder="1" applyAlignment="1">
      <alignment horizontal="left" vertical="center" wrapText="1"/>
    </xf>
    <xf numFmtId="164" fontId="27" fillId="27" borderId="16" xfId="40" applyNumberFormat="1" applyFont="1" applyFill="1" applyBorder="1" applyAlignment="1">
      <alignment vertical="center" wrapText="1"/>
    </xf>
    <xf numFmtId="164" fontId="27" fillId="27" borderId="17" xfId="40" applyNumberFormat="1" applyFont="1" applyFill="1" applyBorder="1" applyAlignment="1">
      <alignment vertical="center" wrapText="1"/>
    </xf>
    <xf numFmtId="164" fontId="29" fillId="28" borderId="18" xfId="40" applyNumberFormat="1" applyFont="1" applyFill="1" applyBorder="1" applyAlignment="1">
      <alignment vertical="center" wrapText="1"/>
    </xf>
    <xf numFmtId="164" fontId="29" fillId="28" borderId="22" xfId="40" applyNumberFormat="1" applyFont="1" applyFill="1" applyBorder="1" applyAlignment="1">
      <alignment vertical="center" wrapText="1"/>
    </xf>
    <xf numFmtId="164" fontId="28" fillId="28" borderId="58" xfId="40" applyNumberFormat="1" applyFont="1" applyFill="1" applyBorder="1" applyAlignment="1">
      <alignment vertical="center" wrapText="1"/>
    </xf>
    <xf numFmtId="164" fontId="28" fillId="28" borderId="59" xfId="40" applyNumberFormat="1" applyFont="1" applyFill="1" applyBorder="1" applyAlignment="1">
      <alignment vertical="center" wrapText="1"/>
    </xf>
    <xf numFmtId="164" fontId="28" fillId="28" borderId="60" xfId="40" applyNumberFormat="1" applyFont="1" applyFill="1" applyBorder="1" applyAlignment="1">
      <alignment vertical="center" wrapText="1"/>
    </xf>
    <xf numFmtId="164" fontId="40" fillId="29" borderId="24" xfId="1" applyFont="1" applyFill="1" applyBorder="1" applyAlignment="1">
      <alignment vertical="center" wrapText="1"/>
    </xf>
    <xf numFmtId="164" fontId="40" fillId="29" borderId="25" xfId="1" applyFont="1" applyFill="1" applyBorder="1" applyAlignment="1">
      <alignment vertical="center" wrapText="1"/>
    </xf>
    <xf numFmtId="164" fontId="40" fillId="29" borderId="23" xfId="1" applyFont="1" applyFill="1" applyBorder="1" applyAlignment="1">
      <alignment vertical="center" wrapText="1"/>
    </xf>
    <xf numFmtId="164" fontId="40" fillId="29" borderId="57" xfId="1" applyFont="1" applyFill="1" applyBorder="1" applyAlignment="1">
      <alignment vertical="center" wrapText="1"/>
    </xf>
    <xf numFmtId="164" fontId="26" fillId="30" borderId="16" xfId="0" applyNumberFormat="1" applyFont="1" applyFill="1" applyBorder="1" applyAlignment="1">
      <alignment vertical="center" wrapText="1"/>
    </xf>
    <xf numFmtId="164" fontId="26" fillId="30" borderId="17" xfId="0" applyNumberFormat="1" applyFont="1" applyFill="1" applyBorder="1" applyAlignment="1">
      <alignment vertical="center" wrapText="1"/>
    </xf>
    <xf numFmtId="164" fontId="29" fillId="28" borderId="26" xfId="40" applyNumberFormat="1" applyFont="1" applyFill="1" applyBorder="1" applyAlignment="1">
      <alignment vertical="center" wrapText="1"/>
    </xf>
    <xf numFmtId="164" fontId="29" fillId="28" borderId="27" xfId="40" applyNumberFormat="1" applyFont="1" applyFill="1" applyBorder="1" applyAlignment="1">
      <alignment vertical="center" wrapText="1"/>
    </xf>
    <xf numFmtId="164" fontId="36" fillId="24" borderId="52" xfId="0" applyNumberFormat="1" applyFont="1" applyFill="1" applyBorder="1" applyAlignment="1">
      <alignment horizontal="left" vertical="center" wrapText="1"/>
    </xf>
    <xf numFmtId="164" fontId="27" fillId="27" borderId="10" xfId="40" applyNumberFormat="1" applyFont="1" applyFill="1" applyBorder="1" applyAlignment="1">
      <alignment vertical="center" wrapText="1"/>
    </xf>
    <xf numFmtId="164" fontId="27" fillId="27" borderId="11" xfId="40" applyNumberFormat="1" applyFont="1" applyFill="1" applyBorder="1" applyAlignment="1">
      <alignment vertical="center" wrapText="1"/>
    </xf>
    <xf numFmtId="164" fontId="28" fillId="28" borderId="12" xfId="40" applyNumberFormat="1" applyFont="1" applyFill="1" applyBorder="1" applyAlignment="1">
      <alignment vertical="center" wrapText="1"/>
    </xf>
    <xf numFmtId="164" fontId="28" fillId="28" borderId="13" xfId="40" applyNumberFormat="1" applyFont="1" applyFill="1" applyBorder="1" applyAlignment="1">
      <alignment vertical="center" wrapText="1"/>
    </xf>
    <xf numFmtId="164" fontId="28" fillId="28" borderId="14" xfId="40" applyNumberFormat="1" applyFont="1" applyFill="1" applyBorder="1" applyAlignment="1">
      <alignment vertical="center" wrapText="1"/>
    </xf>
    <xf numFmtId="164" fontId="28" fillId="28" borderId="15" xfId="40" applyNumberFormat="1" applyFont="1" applyFill="1" applyBorder="1" applyAlignment="1">
      <alignment vertical="center" wrapText="1"/>
    </xf>
    <xf numFmtId="164" fontId="28" fillId="28" borderId="18" xfId="40" applyNumberFormat="1" applyFont="1" applyFill="1" applyBorder="1" applyAlignment="1">
      <alignment vertical="center" wrapText="1"/>
    </xf>
    <xf numFmtId="164" fontId="28" fillId="28" borderId="19" xfId="40" applyNumberFormat="1" applyFont="1" applyFill="1" applyBorder="1" applyAlignment="1">
      <alignment vertical="center" wrapText="1"/>
    </xf>
    <xf numFmtId="164" fontId="28" fillId="28" borderId="20" xfId="40" applyNumberFormat="1" applyFont="1" applyFill="1" applyBorder="1" applyAlignment="1">
      <alignment vertical="center" wrapText="1"/>
    </xf>
    <xf numFmtId="164" fontId="28" fillId="28" borderId="21" xfId="40" applyNumberFormat="1" applyFont="1" applyFill="1" applyBorder="1" applyAlignment="1">
      <alignment vertical="center" wrapText="1"/>
    </xf>
    <xf numFmtId="0" fontId="59" fillId="0" borderId="93" xfId="0" applyNumberFormat="1" applyFont="1" applyBorder="1" applyAlignment="1">
      <alignment horizontal="center" vertical="center" wrapText="1"/>
    </xf>
    <xf numFmtId="0" fontId="54" fillId="33" borderId="63" xfId="40" applyNumberFormat="1" applyFont="1" applyFill="1" applyBorder="1" applyAlignment="1">
      <alignment horizontal="left" vertical="top"/>
    </xf>
    <xf numFmtId="0" fontId="54" fillId="33" borderId="0" xfId="40" applyNumberFormat="1" applyFont="1" applyFill="1" applyBorder="1" applyAlignment="1">
      <alignment horizontal="left" vertical="top"/>
    </xf>
    <xf numFmtId="0" fontId="54" fillId="33" borderId="104" xfId="40" applyNumberFormat="1" applyFont="1" applyFill="1" applyBorder="1" applyAlignment="1">
      <alignment horizontal="left" vertical="top"/>
    </xf>
    <xf numFmtId="0" fontId="59" fillId="0" borderId="102" xfId="0" applyNumberFormat="1" applyFont="1" applyBorder="1" applyAlignment="1">
      <alignment horizontal="center" vertical="center" wrapText="1"/>
    </xf>
    <xf numFmtId="0" fontId="59" fillId="0" borderId="0" xfId="0" applyNumberFormat="1" applyFont="1" applyBorder="1" applyAlignment="1">
      <alignment horizontal="center" vertical="center" wrapText="1"/>
    </xf>
    <xf numFmtId="0" fontId="59" fillId="0" borderId="107" xfId="0" applyNumberFormat="1" applyFont="1" applyBorder="1" applyAlignment="1">
      <alignment horizontal="center" vertical="center" wrapText="1"/>
    </xf>
    <xf numFmtId="0" fontId="59" fillId="0" borderId="111" xfId="0" applyNumberFormat="1" applyFont="1" applyBorder="1" applyAlignment="1">
      <alignment horizontal="center" vertical="center" wrapText="1"/>
    </xf>
    <xf numFmtId="0" fontId="59" fillId="0" borderId="112" xfId="0" applyNumberFormat="1" applyFont="1" applyBorder="1" applyAlignment="1">
      <alignment horizontal="center" vertical="center" wrapText="1"/>
    </xf>
    <xf numFmtId="0" fontId="59" fillId="0" borderId="108" xfId="0" applyNumberFormat="1" applyFont="1" applyBorder="1" applyAlignment="1">
      <alignment horizontal="center" vertical="center" wrapText="1"/>
    </xf>
    <xf numFmtId="0" fontId="59" fillId="0" borderId="109" xfId="0" applyNumberFormat="1" applyFont="1" applyBorder="1" applyAlignment="1">
      <alignment horizontal="center" vertical="center" wrapText="1"/>
    </xf>
    <xf numFmtId="0" fontId="59" fillId="0" borderId="110" xfId="0" applyNumberFormat="1" applyFont="1" applyBorder="1" applyAlignment="1">
      <alignment horizontal="center" vertical="center" wrapText="1"/>
    </xf>
    <xf numFmtId="0" fontId="59" fillId="0" borderId="113" xfId="0" applyNumberFormat="1" applyFont="1" applyBorder="1" applyAlignment="1">
      <alignment horizontal="center" vertical="center"/>
    </xf>
    <xf numFmtId="0" fontId="59" fillId="0" borderId="117" xfId="0" applyNumberFormat="1" applyFont="1" applyBorder="1" applyAlignment="1">
      <alignment horizontal="center" vertical="center"/>
    </xf>
    <xf numFmtId="0" fontId="59" fillId="0" borderId="114" xfId="0" applyNumberFormat="1" applyFont="1" applyBorder="1" applyAlignment="1">
      <alignment horizontal="center" vertical="center"/>
    </xf>
    <xf numFmtId="0" fontId="59" fillId="0" borderId="118" xfId="0" applyNumberFormat="1" applyFont="1" applyBorder="1" applyAlignment="1">
      <alignment horizontal="center" vertical="center" wrapText="1"/>
    </xf>
    <xf numFmtId="0" fontId="59" fillId="0" borderId="119" xfId="0" applyNumberFormat="1" applyFont="1" applyBorder="1" applyAlignment="1">
      <alignment horizontal="center" vertical="center" wrapText="1"/>
    </xf>
    <xf numFmtId="0" fontId="59" fillId="0" borderId="120" xfId="0" applyNumberFormat="1" applyFont="1" applyBorder="1" applyAlignment="1">
      <alignment horizontal="center" vertical="center" wrapText="1"/>
    </xf>
    <xf numFmtId="0" fontId="52" fillId="30" borderId="61" xfId="0" applyNumberFormat="1" applyFont="1" applyFill="1" applyBorder="1" applyAlignment="1">
      <alignment horizontal="left" vertical="center" wrapText="1"/>
    </xf>
    <xf numFmtId="0" fontId="52" fillId="30" borderId="40" xfId="0" applyNumberFormat="1" applyFont="1" applyFill="1" applyBorder="1" applyAlignment="1">
      <alignment horizontal="left" vertical="center" wrapText="1"/>
    </xf>
    <xf numFmtId="0" fontId="52" fillId="30" borderId="50" xfId="0" applyNumberFormat="1" applyFont="1" applyFill="1" applyBorder="1" applyAlignment="1">
      <alignment horizontal="left" vertical="center" wrapText="1"/>
    </xf>
    <xf numFmtId="0" fontId="52" fillId="30" borderId="54" xfId="0" applyNumberFormat="1" applyFont="1" applyFill="1" applyBorder="1" applyAlignment="1">
      <alignment horizontal="left" vertical="center" wrapText="1"/>
    </xf>
    <xf numFmtId="0" fontId="52" fillId="30" borderId="99" xfId="0" applyNumberFormat="1" applyFont="1" applyFill="1" applyBorder="1" applyAlignment="1">
      <alignment horizontal="left" vertical="center" wrapText="1"/>
    </xf>
    <xf numFmtId="0" fontId="52" fillId="30" borderId="100" xfId="0" applyNumberFormat="1" applyFont="1" applyFill="1" applyBorder="1" applyAlignment="1">
      <alignment horizontal="left" vertical="center" wrapText="1"/>
    </xf>
    <xf numFmtId="0" fontId="54" fillId="33" borderId="101" xfId="40" applyNumberFormat="1" applyFont="1" applyFill="1" applyBorder="1" applyAlignment="1">
      <alignment horizontal="left" vertical="top" wrapText="1"/>
    </xf>
    <xf numFmtId="0" fontId="54" fillId="33" borderId="102" xfId="40" applyNumberFormat="1" applyFont="1" applyFill="1" applyBorder="1" applyAlignment="1">
      <alignment horizontal="left" vertical="top" wrapText="1"/>
    </xf>
    <xf numFmtId="0" fontId="54" fillId="33" borderId="103" xfId="40" applyNumberFormat="1" applyFont="1" applyFill="1" applyBorder="1" applyAlignment="1">
      <alignment horizontal="left" vertical="top" wrapText="1"/>
    </xf>
    <xf numFmtId="0" fontId="54" fillId="27" borderId="16" xfId="40" applyNumberFormat="1" applyFont="1" applyFill="1" applyBorder="1" applyAlignment="1">
      <alignment horizontal="left" vertical="center" wrapText="1"/>
    </xf>
    <xf numFmtId="0" fontId="54" fillId="27" borderId="17" xfId="40" applyNumberFormat="1" applyFont="1" applyFill="1" applyBorder="1" applyAlignment="1">
      <alignment horizontal="left" vertical="center" wrapText="1"/>
    </xf>
    <xf numFmtId="0" fontId="56" fillId="28" borderId="18" xfId="40" applyNumberFormat="1" applyFont="1" applyFill="1" applyBorder="1" applyAlignment="1">
      <alignment horizontal="left" vertical="center" wrapText="1"/>
    </xf>
    <xf numFmtId="0" fontId="56" fillId="28" borderId="22" xfId="40" applyNumberFormat="1" applyFont="1" applyFill="1" applyBorder="1" applyAlignment="1">
      <alignment horizontal="left" vertical="center" wrapText="1"/>
    </xf>
    <xf numFmtId="0" fontId="55" fillId="28" borderId="58" xfId="40" applyNumberFormat="1" applyFont="1" applyFill="1" applyBorder="1" applyAlignment="1">
      <alignment horizontal="left" vertical="center" wrapText="1"/>
    </xf>
    <xf numFmtId="0" fontId="55" fillId="28" borderId="59" xfId="40" applyNumberFormat="1" applyFont="1" applyFill="1" applyBorder="1" applyAlignment="1">
      <alignment horizontal="left" vertical="center" wrapText="1"/>
    </xf>
    <xf numFmtId="0" fontId="55" fillId="28" borderId="60" xfId="40" applyNumberFormat="1" applyFont="1" applyFill="1" applyBorder="1" applyAlignment="1">
      <alignment horizontal="left" vertical="center" wrapText="1"/>
    </xf>
    <xf numFmtId="0" fontId="57" fillId="29" borderId="24" xfId="1" applyNumberFormat="1" applyFont="1" applyFill="1" applyBorder="1" applyAlignment="1">
      <alignment horizontal="center" vertical="center" wrapText="1"/>
    </xf>
    <xf numFmtId="0" fontId="57" fillId="29" borderId="25" xfId="1" applyNumberFormat="1" applyFont="1" applyFill="1" applyBorder="1" applyAlignment="1">
      <alignment horizontal="center" vertical="center" wrapText="1"/>
    </xf>
    <xf numFmtId="0" fontId="57" fillId="29" borderId="23" xfId="1" applyNumberFormat="1" applyFont="1" applyFill="1" applyBorder="1" applyAlignment="1">
      <alignment horizontal="center" vertical="center" wrapText="1"/>
    </xf>
    <xf numFmtId="0" fontId="57" fillId="29" borderId="57" xfId="1" applyNumberFormat="1" applyFont="1" applyFill="1" applyBorder="1" applyAlignment="1">
      <alignment horizontal="center" vertical="center" wrapText="1"/>
    </xf>
    <xf numFmtId="0" fontId="52" fillId="30" borderId="16" xfId="0" applyNumberFormat="1" applyFont="1" applyFill="1" applyBorder="1" applyAlignment="1">
      <alignment horizontal="left" vertical="center" wrapText="1"/>
    </xf>
    <xf numFmtId="0" fontId="52" fillId="30" borderId="17" xfId="0" applyNumberFormat="1" applyFont="1" applyFill="1" applyBorder="1" applyAlignment="1">
      <alignment horizontal="left" vertical="center" wrapText="1"/>
    </xf>
    <xf numFmtId="0" fontId="56" fillId="28" borderId="26" xfId="40" applyNumberFormat="1" applyFont="1" applyFill="1" applyBorder="1" applyAlignment="1">
      <alignment horizontal="center" vertical="center" wrapText="1"/>
    </xf>
    <xf numFmtId="0" fontId="56" fillId="28" borderId="27" xfId="40" applyNumberFormat="1" applyFont="1" applyFill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54" fillId="27" borderId="10" xfId="40" applyNumberFormat="1" applyFont="1" applyFill="1" applyBorder="1" applyAlignment="1">
      <alignment horizontal="left" vertical="center" wrapText="1"/>
    </xf>
    <xf numFmtId="0" fontId="54" fillId="27" borderId="11" xfId="40" applyNumberFormat="1" applyFont="1" applyFill="1" applyBorder="1" applyAlignment="1">
      <alignment horizontal="left" vertical="center" wrapText="1"/>
    </xf>
    <xf numFmtId="0" fontId="55" fillId="28" borderId="12" xfId="40" applyNumberFormat="1" applyFont="1" applyFill="1" applyBorder="1" applyAlignment="1">
      <alignment horizontal="left" vertical="center" wrapText="1"/>
    </xf>
    <xf numFmtId="0" fontId="55" fillId="28" borderId="13" xfId="40" applyNumberFormat="1" applyFont="1" applyFill="1" applyBorder="1" applyAlignment="1">
      <alignment horizontal="left" vertical="center" wrapText="1"/>
    </xf>
    <xf numFmtId="0" fontId="55" fillId="28" borderId="14" xfId="40" applyNumberFormat="1" applyFont="1" applyFill="1" applyBorder="1" applyAlignment="1">
      <alignment horizontal="left" vertical="center" wrapText="1"/>
    </xf>
    <xf numFmtId="0" fontId="55" fillId="28" borderId="15" xfId="40" applyNumberFormat="1" applyFont="1" applyFill="1" applyBorder="1" applyAlignment="1">
      <alignment horizontal="left" vertical="center" wrapText="1"/>
    </xf>
    <xf numFmtId="0" fontId="55" fillId="28" borderId="18" xfId="40" applyNumberFormat="1" applyFont="1" applyFill="1" applyBorder="1" applyAlignment="1">
      <alignment horizontal="left" vertical="center" wrapText="1"/>
    </xf>
    <xf numFmtId="0" fontId="55" fillId="28" borderId="19" xfId="40" applyNumberFormat="1" applyFont="1" applyFill="1" applyBorder="1" applyAlignment="1">
      <alignment horizontal="left" vertical="center" wrapText="1"/>
    </xf>
    <xf numFmtId="0" fontId="55" fillId="28" borderId="20" xfId="40" applyNumberFormat="1" applyFont="1" applyFill="1" applyBorder="1" applyAlignment="1">
      <alignment horizontal="left" vertical="center" wrapText="1"/>
    </xf>
    <xf numFmtId="0" fontId="55" fillId="28" borderId="21" xfId="40" applyNumberFormat="1" applyFont="1" applyFill="1" applyBorder="1" applyAlignment="1">
      <alignment horizontal="left" vertical="center" wrapText="1"/>
    </xf>
    <xf numFmtId="0" fontId="59" fillId="0" borderId="121" xfId="0" applyNumberFormat="1" applyFont="1" applyBorder="1" applyAlignment="1">
      <alignment horizontal="center" vertical="center" wrapText="1"/>
    </xf>
    <xf numFmtId="0" fontId="59" fillId="0" borderId="123" xfId="0" applyNumberFormat="1" applyFont="1" applyBorder="1" applyAlignment="1">
      <alignment horizontal="center" vertical="center"/>
    </xf>
    <xf numFmtId="0" fontId="59" fillId="0" borderId="121" xfId="0" applyNumberFormat="1" applyFont="1" applyBorder="1" applyAlignment="1">
      <alignment horizontal="center" vertical="center"/>
    </xf>
    <xf numFmtId="0" fontId="59" fillId="0" borderId="123" xfId="0" applyNumberFormat="1" applyFont="1" applyBorder="1" applyAlignment="1">
      <alignment horizontal="center" vertical="center" wrapText="1"/>
    </xf>
    <xf numFmtId="0" fontId="59" fillId="0" borderId="91" xfId="0" applyNumberFormat="1" applyFont="1" applyBorder="1" applyAlignment="1">
      <alignment horizontal="center" vertical="center" wrapText="1"/>
    </xf>
  </cellXfs>
  <cellStyles count="134">
    <cellStyle name="20% - Accent1 2" xfId="2"/>
    <cellStyle name="20% - Accent1 3" xfId="48"/>
    <cellStyle name="20% - Accent1 4" xfId="90"/>
    <cellStyle name="20% - Accent2 2" xfId="3"/>
    <cellStyle name="20% - Accent2 3" xfId="49"/>
    <cellStyle name="20% - Accent2 4" xfId="91"/>
    <cellStyle name="20% - Accent3 2" xfId="4"/>
    <cellStyle name="20% - Accent3 3" xfId="50"/>
    <cellStyle name="20% - Accent3 4" xfId="92"/>
    <cellStyle name="20% - Accent4 2" xfId="5"/>
    <cellStyle name="20% - Accent4 3" xfId="51"/>
    <cellStyle name="20% - Accent4 4" xfId="93"/>
    <cellStyle name="20% - Accent5 2" xfId="6"/>
    <cellStyle name="20% - Accent5 3" xfId="52"/>
    <cellStyle name="20% - Accent5 4" xfId="94"/>
    <cellStyle name="20% - Accent6 2" xfId="7"/>
    <cellStyle name="20% - Accent6 3" xfId="53"/>
    <cellStyle name="20% - Accent6 4" xfId="95"/>
    <cellStyle name="40% - Accent1 2" xfId="8"/>
    <cellStyle name="40% - Accent1 3" xfId="54"/>
    <cellStyle name="40% - Accent1 4" xfId="96"/>
    <cellStyle name="40% - Accent2 2" xfId="9"/>
    <cellStyle name="40% - Accent2 3" xfId="55"/>
    <cellStyle name="40% - Accent2 4" xfId="97"/>
    <cellStyle name="40% - Accent3 2" xfId="10"/>
    <cellStyle name="40% - Accent3 3" xfId="56"/>
    <cellStyle name="40% - Accent3 4" xfId="98"/>
    <cellStyle name="40% - Accent4 2" xfId="11"/>
    <cellStyle name="40% - Accent4 3" xfId="57"/>
    <cellStyle name="40% - Accent4 4" xfId="99"/>
    <cellStyle name="40% - Accent5 2" xfId="12"/>
    <cellStyle name="40% - Accent5 3" xfId="58"/>
    <cellStyle name="40% - Accent5 4" xfId="100"/>
    <cellStyle name="40% - Accent6 2" xfId="13"/>
    <cellStyle name="40% - Accent6 3" xfId="59"/>
    <cellStyle name="40% - Accent6 4" xfId="101"/>
    <cellStyle name="60% - Accent1 2" xfId="14"/>
    <cellStyle name="60% - Accent1 3" xfId="60"/>
    <cellStyle name="60% - Accent1 4" xfId="102"/>
    <cellStyle name="60% - Accent2 2" xfId="15"/>
    <cellStyle name="60% - Accent2 3" xfId="61"/>
    <cellStyle name="60% - Accent2 4" xfId="103"/>
    <cellStyle name="60% - Accent3 2" xfId="16"/>
    <cellStyle name="60% - Accent3 3" xfId="62"/>
    <cellStyle name="60% - Accent3 4" xfId="104"/>
    <cellStyle name="60% - Accent4 2" xfId="17"/>
    <cellStyle name="60% - Accent4 3" xfId="63"/>
    <cellStyle name="60% - Accent4 4" xfId="105"/>
    <cellStyle name="60% - Accent5 2" xfId="18"/>
    <cellStyle name="60% - Accent5 3" xfId="64"/>
    <cellStyle name="60% - Accent5 4" xfId="106"/>
    <cellStyle name="60% - Accent6 2" xfId="19"/>
    <cellStyle name="60% - Accent6 3" xfId="65"/>
    <cellStyle name="60% - Accent6 4" xfId="107"/>
    <cellStyle name="Accent1 2" xfId="20"/>
    <cellStyle name="Accent1 3" xfId="66"/>
    <cellStyle name="Accent1 4" xfId="108"/>
    <cellStyle name="Accent2 2" xfId="21"/>
    <cellStyle name="Accent2 3" xfId="67"/>
    <cellStyle name="Accent2 4" xfId="109"/>
    <cellStyle name="Accent3 2" xfId="22"/>
    <cellStyle name="Accent3 3" xfId="68"/>
    <cellStyle name="Accent3 4" xfId="110"/>
    <cellStyle name="Accent4 2" xfId="23"/>
    <cellStyle name="Accent4 3" xfId="69"/>
    <cellStyle name="Accent4 4" xfId="111"/>
    <cellStyle name="Accent5 2" xfId="24"/>
    <cellStyle name="Accent5 3" xfId="70"/>
    <cellStyle name="Accent5 4" xfId="112"/>
    <cellStyle name="Accent6 2" xfId="25"/>
    <cellStyle name="Accent6 3" xfId="71"/>
    <cellStyle name="Accent6 4" xfId="113"/>
    <cellStyle name="Bad 2" xfId="26"/>
    <cellStyle name="Bad 3" xfId="72"/>
    <cellStyle name="Bad 4" xfId="114"/>
    <cellStyle name="Calculation 2" xfId="27"/>
    <cellStyle name="Calculation 3" xfId="73"/>
    <cellStyle name="Calculation 4" xfId="115"/>
    <cellStyle name="Check Cell 2" xfId="28"/>
    <cellStyle name="Check Cell 3" xfId="74"/>
    <cellStyle name="Check Cell 4" xfId="116"/>
    <cellStyle name="Explanatory Text 2" xfId="29"/>
    <cellStyle name="Explanatory Text 3" xfId="75"/>
    <cellStyle name="Explanatory Text 4" xfId="117"/>
    <cellStyle name="Good 2" xfId="30"/>
    <cellStyle name="Good 3" xfId="76"/>
    <cellStyle name="Good 4" xfId="118"/>
    <cellStyle name="Heading 1 2" xfId="31"/>
    <cellStyle name="Heading 1 3" xfId="77"/>
    <cellStyle name="Heading 1 4" xfId="119"/>
    <cellStyle name="Heading 2 2" xfId="32"/>
    <cellStyle name="Heading 2 3" xfId="78"/>
    <cellStyle name="Heading 2 4" xfId="120"/>
    <cellStyle name="Heading 3 2" xfId="33"/>
    <cellStyle name="Heading 3 3" xfId="79"/>
    <cellStyle name="Heading 3 4" xfId="121"/>
    <cellStyle name="Heading 4 2" xfId="34"/>
    <cellStyle name="Heading 4 3" xfId="80"/>
    <cellStyle name="Heading 4 4" xfId="122"/>
    <cellStyle name="Hyperlink" xfId="35" builtinId="8"/>
    <cellStyle name="Input 2" xfId="36"/>
    <cellStyle name="Input 3" xfId="81"/>
    <cellStyle name="Input 4" xfId="123"/>
    <cellStyle name="Linked Cell 2" xfId="37"/>
    <cellStyle name="Linked Cell 3" xfId="82"/>
    <cellStyle name="Linked Cell 4" xfId="124"/>
    <cellStyle name="Neutral 2" xfId="38"/>
    <cellStyle name="Neutral 3" xfId="83"/>
    <cellStyle name="Neutral 4" xfId="125"/>
    <cellStyle name="Normal" xfId="0" builtinId="0"/>
    <cellStyle name="Normal 2" xfId="133"/>
    <cellStyle name="Normal 2 2" xfId="39"/>
    <cellStyle name="Normal 2 3" xfId="84"/>
    <cellStyle name="Normal 2 4" xfId="126"/>
    <cellStyle name="Normal 3" xfId="47"/>
    <cellStyle name="Normal 6" xfId="132"/>
    <cellStyle name="Normal_Sheet1" xfId="40"/>
    <cellStyle name="Normal_Summary" xfId="41"/>
    <cellStyle name="Note 2" xfId="42"/>
    <cellStyle name="Note 3" xfId="85"/>
    <cellStyle name="Note 4" xfId="127"/>
    <cellStyle name="Output 2" xfId="43"/>
    <cellStyle name="Output 3" xfId="86"/>
    <cellStyle name="Output 4" xfId="128"/>
    <cellStyle name="RowLevel_1" xfId="1" builtinId="1" iLevel="0"/>
    <cellStyle name="Title 2" xfId="44"/>
    <cellStyle name="Title 3" xfId="87"/>
    <cellStyle name="Title 4" xfId="129"/>
    <cellStyle name="Total 2" xfId="45"/>
    <cellStyle name="Total 3" xfId="88"/>
    <cellStyle name="Total 4" xfId="130"/>
    <cellStyle name="Warning Text 2" xfId="46"/>
    <cellStyle name="Warning Text 3" xfId="89"/>
    <cellStyle name="Warning Text 4" xfId="13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32</xdr:row>
      <xdr:rowOff>857250</xdr:rowOff>
    </xdr:from>
    <xdr:to>
      <xdr:col>2</xdr:col>
      <xdr:colOff>638149</xdr:colOff>
      <xdr:row>32</xdr:row>
      <xdr:rowOff>1057250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41671875"/>
          <a:ext cx="209524" cy="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aHTN/Desktop/ITJob_AnhNTP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 Registration "/>
      <sheetName val="Sign in"/>
      <sheetName val="Forgot password"/>
      <sheetName val="Image"/>
      <sheetName val="Apply CV"/>
      <sheetName val="Edit Profile"/>
      <sheetName val="Thông tin lớp học"/>
      <sheetName val="Thông tin học viên"/>
      <sheetName val="Thông tin tuyển dụng"/>
      <sheetName val="Đăng ký tuyển dụng"/>
    </sheetNames>
    <sheetDataSet>
      <sheetData sheetId="0" refreshError="1"/>
      <sheetData sheetId="1" refreshError="1"/>
      <sheetData sheetId="2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44</v>
          </cell>
          <cell r="H8">
            <v>44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3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4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EST%20CASE-VietnameseSpecialWebsite...xlsx" TargetMode="Externa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3"/>
  <sheetViews>
    <sheetView tabSelected="1" workbookViewId="0"/>
  </sheetViews>
  <sheetFormatPr defaultRowHeight="15"/>
  <cols>
    <col min="3" max="3" width="16.140625" customWidth="1"/>
    <col min="4" max="4" width="31.5703125" customWidth="1"/>
    <col min="7" max="7" width="17.28515625" customWidth="1"/>
    <col min="8" max="8" width="16" customWidth="1"/>
    <col min="9" max="9" width="12.85546875" customWidth="1"/>
  </cols>
  <sheetData>
    <row r="1" spans="1:11">
      <c r="A1" s="2"/>
      <c r="B1" s="3"/>
      <c r="C1" s="3"/>
      <c r="D1" s="3"/>
      <c r="E1" s="3"/>
      <c r="F1" s="3"/>
      <c r="G1" s="3"/>
      <c r="H1" s="3"/>
      <c r="I1" s="3"/>
      <c r="J1" s="2"/>
      <c r="K1" s="2"/>
    </row>
    <row r="2" spans="1:11" ht="14.25" customHeight="1">
      <c r="A2" s="2"/>
      <c r="B2" s="3"/>
      <c r="C2" s="3"/>
      <c r="D2" s="3"/>
      <c r="E2" s="3"/>
      <c r="F2" s="3"/>
      <c r="G2" s="3"/>
      <c r="H2" s="3"/>
      <c r="I2" s="3"/>
      <c r="J2" s="2"/>
      <c r="K2" s="2"/>
    </row>
    <row r="3" spans="1:11">
      <c r="A3" s="2"/>
      <c r="B3" s="3"/>
      <c r="C3" s="3"/>
      <c r="D3" s="3"/>
      <c r="E3" s="3"/>
      <c r="F3" s="3"/>
      <c r="G3" s="3"/>
      <c r="H3" s="3"/>
      <c r="I3" s="3"/>
      <c r="J3" s="2"/>
      <c r="K3" s="2"/>
    </row>
    <row r="4" spans="1:11">
      <c r="A4" s="2"/>
      <c r="B4" s="3"/>
      <c r="C4" s="1" t="s">
        <v>204</v>
      </c>
      <c r="D4" s="237"/>
      <c r="E4" s="237"/>
      <c r="F4" s="237"/>
      <c r="G4" s="237"/>
      <c r="H4" s="237"/>
      <c r="I4" s="237"/>
      <c r="J4" s="4"/>
      <c r="K4" s="4"/>
    </row>
    <row r="5" spans="1:11">
      <c r="A5" s="2"/>
      <c r="B5" s="3"/>
      <c r="C5" s="237"/>
      <c r="D5" s="237"/>
      <c r="E5" s="237"/>
      <c r="F5" s="237"/>
      <c r="G5" s="237"/>
      <c r="H5" s="237"/>
      <c r="I5" s="237"/>
      <c r="J5" s="4"/>
      <c r="K5" s="4"/>
    </row>
    <row r="6" spans="1:11">
      <c r="A6" s="2"/>
      <c r="B6" s="3"/>
      <c r="C6" s="237"/>
      <c r="D6" s="237"/>
      <c r="E6" s="237"/>
      <c r="F6" s="237"/>
      <c r="G6" s="237"/>
      <c r="H6" s="237"/>
      <c r="I6" s="237"/>
      <c r="J6" s="4"/>
      <c r="K6" s="4"/>
    </row>
    <row r="7" spans="1:11" ht="33" customHeight="1">
      <c r="A7" s="2"/>
      <c r="B7" s="3"/>
      <c r="C7" s="237"/>
      <c r="D7" s="237"/>
      <c r="E7" s="237"/>
      <c r="F7" s="237"/>
      <c r="G7" s="237"/>
      <c r="H7" s="237"/>
      <c r="I7" s="237"/>
      <c r="J7" s="4"/>
      <c r="K7" s="4"/>
    </row>
    <row r="8" spans="1:11">
      <c r="A8" s="2"/>
      <c r="B8" s="3"/>
      <c r="C8" s="237"/>
      <c r="D8" s="237"/>
      <c r="E8" s="237"/>
      <c r="F8" s="237"/>
      <c r="G8" s="237"/>
      <c r="H8" s="237"/>
      <c r="I8" s="237"/>
      <c r="J8" s="4"/>
      <c r="K8" s="4"/>
    </row>
    <row r="9" spans="1:11">
      <c r="A9" s="2"/>
      <c r="B9" s="3"/>
      <c r="C9" s="238"/>
      <c r="D9" s="238"/>
      <c r="E9" s="238"/>
      <c r="F9" s="238"/>
      <c r="G9" s="238"/>
      <c r="H9" s="238"/>
      <c r="I9" s="238"/>
      <c r="J9" s="4"/>
      <c r="K9" s="4"/>
    </row>
    <row r="10" spans="1:11" ht="15.75">
      <c r="A10" s="2"/>
      <c r="B10" s="3"/>
      <c r="C10" s="37" t="s">
        <v>2</v>
      </c>
      <c r="D10" s="39" t="s">
        <v>205</v>
      </c>
      <c r="E10" s="37" t="s">
        <v>0</v>
      </c>
      <c r="F10" s="38"/>
      <c r="G10" s="37"/>
      <c r="H10" s="39"/>
      <c r="I10" s="39"/>
      <c r="J10" s="36"/>
      <c r="K10" s="4"/>
    </row>
    <row r="11" spans="1:11" ht="15.75">
      <c r="A11" s="2"/>
      <c r="B11" s="3"/>
      <c r="C11" s="37" t="s">
        <v>25</v>
      </c>
      <c r="D11" s="39" t="s">
        <v>600</v>
      </c>
      <c r="E11" s="37" t="s">
        <v>1</v>
      </c>
      <c r="F11" s="38"/>
      <c r="G11" s="37"/>
      <c r="H11" s="39"/>
      <c r="I11" s="39"/>
      <c r="J11" s="4"/>
      <c r="K11" s="4"/>
    </row>
    <row r="12" spans="1:11" ht="15.75">
      <c r="A12" s="2"/>
      <c r="B12" s="3"/>
      <c r="C12" s="37" t="s">
        <v>3</v>
      </c>
      <c r="D12" s="39"/>
      <c r="E12" s="37" t="s">
        <v>47</v>
      </c>
      <c r="F12" s="38"/>
      <c r="G12" s="37"/>
      <c r="H12" s="40"/>
      <c r="I12" s="39"/>
      <c r="J12" s="36"/>
      <c r="K12" s="4"/>
    </row>
    <row r="13" spans="1:11">
      <c r="A13" s="2"/>
      <c r="B13" s="3"/>
      <c r="C13" s="3"/>
      <c r="D13" s="3"/>
      <c r="E13" s="3"/>
      <c r="F13" s="3"/>
      <c r="G13" s="3"/>
      <c r="H13" s="3"/>
      <c r="I13" s="3"/>
      <c r="J13" s="3"/>
      <c r="K13" s="4"/>
    </row>
    <row r="14" spans="1:11">
      <c r="A14" s="2"/>
      <c r="B14" s="3"/>
      <c r="C14" s="3"/>
      <c r="D14" s="3"/>
      <c r="E14" s="3"/>
      <c r="F14" s="3"/>
      <c r="G14" s="3"/>
      <c r="H14" s="3"/>
      <c r="I14" s="3"/>
      <c r="J14" s="3"/>
      <c r="K14" s="4"/>
    </row>
    <row r="15" spans="1:11" ht="15" customHeight="1">
      <c r="A15" s="2"/>
      <c r="B15" s="3"/>
      <c r="C15" s="38" t="s">
        <v>26</v>
      </c>
      <c r="D15" s="39" t="s">
        <v>27</v>
      </c>
      <c r="E15" s="38" t="s">
        <v>29</v>
      </c>
      <c r="F15" s="38"/>
      <c r="G15" s="38"/>
      <c r="H15" s="39" t="s">
        <v>28</v>
      </c>
      <c r="I15" s="39"/>
      <c r="J15" s="4"/>
      <c r="K15" s="4"/>
    </row>
    <row r="16" spans="1:11" ht="15" customHeight="1">
      <c r="A16" s="2"/>
      <c r="B16" s="3"/>
      <c r="C16" s="38" t="s">
        <v>30</v>
      </c>
      <c r="D16" s="40"/>
      <c r="E16" s="38" t="s">
        <v>31</v>
      </c>
      <c r="F16" s="38"/>
      <c r="G16" s="38"/>
      <c r="H16" s="39"/>
      <c r="I16" s="39"/>
      <c r="J16" s="4"/>
      <c r="K16" s="4"/>
    </row>
    <row r="17" spans="1:11" ht="15.75" customHeight="1">
      <c r="A17" s="2"/>
      <c r="B17" s="3"/>
      <c r="C17" s="38" t="s">
        <v>203</v>
      </c>
      <c r="D17" s="40"/>
      <c r="E17" s="38" t="s">
        <v>31</v>
      </c>
      <c r="F17" s="38"/>
      <c r="G17" s="38"/>
      <c r="H17" s="39"/>
      <c r="I17" s="39"/>
      <c r="J17" s="4"/>
      <c r="K17" s="4"/>
    </row>
    <row r="18" spans="1:11" ht="15" customHeight="1">
      <c r="A18" s="2"/>
      <c r="B18" s="3"/>
      <c r="C18" s="5"/>
      <c r="D18" s="5"/>
      <c r="E18" s="5"/>
      <c r="F18" s="5"/>
      <c r="G18" s="5"/>
      <c r="H18" s="5"/>
      <c r="I18" s="5"/>
      <c r="J18" s="4"/>
      <c r="K18" s="4"/>
    </row>
    <row r="19" spans="1:11" ht="15" customHeight="1">
      <c r="A19" s="2"/>
      <c r="B19" s="2"/>
      <c r="C19" s="4"/>
      <c r="D19" s="4"/>
      <c r="E19" s="4"/>
      <c r="F19" s="4"/>
      <c r="G19" s="4"/>
      <c r="H19" s="4"/>
      <c r="I19" s="4"/>
      <c r="J19" s="4"/>
      <c r="K19" s="4"/>
    </row>
    <row r="20" spans="1:11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6"/>
      <c r="D21" s="6"/>
      <c r="E21" s="6"/>
      <c r="F21" s="6"/>
      <c r="G21" s="6"/>
      <c r="H21" s="6"/>
      <c r="I21" s="2"/>
      <c r="J21" s="2"/>
      <c r="K21" s="2"/>
    </row>
    <row r="22" spans="1:11">
      <c r="A22" s="2"/>
      <c r="B22" s="2"/>
      <c r="C22" s="6"/>
      <c r="D22" s="6"/>
      <c r="E22" s="6"/>
      <c r="F22" s="6"/>
      <c r="G22" s="6"/>
      <c r="H22" s="6"/>
      <c r="I22" s="2"/>
      <c r="J22" s="2"/>
      <c r="K22" s="2"/>
    </row>
    <row r="23" spans="1:11">
      <c r="A23" s="2"/>
      <c r="B23" s="2"/>
      <c r="C23" s="6"/>
      <c r="D23" s="6"/>
      <c r="E23" s="6"/>
      <c r="F23" s="6"/>
      <c r="G23" s="6"/>
      <c r="H23" s="6"/>
      <c r="I23" s="2"/>
      <c r="J23" s="2"/>
      <c r="K23" s="2"/>
    </row>
    <row r="24" spans="1:11">
      <c r="A24" s="2"/>
      <c r="B24" s="2"/>
      <c r="C24" s="6"/>
      <c r="D24" s="6"/>
      <c r="E24" s="6"/>
      <c r="F24" s="6"/>
      <c r="G24" s="6"/>
      <c r="H24" s="6"/>
      <c r="I24" s="2"/>
      <c r="J24" s="2"/>
      <c r="K24" s="2"/>
    </row>
    <row r="25" spans="1:11">
      <c r="A25" s="2"/>
      <c r="B25" s="2"/>
      <c r="C25" s="6"/>
      <c r="D25" s="6"/>
      <c r="E25" s="6"/>
      <c r="F25" s="6"/>
      <c r="G25" s="6"/>
      <c r="H25" s="6"/>
      <c r="I25" s="2"/>
      <c r="J25" s="2"/>
      <c r="K25" s="2"/>
    </row>
    <row r="26" spans="1:11">
      <c r="A26" s="2"/>
      <c r="B26" s="2"/>
      <c r="C26" s="6"/>
      <c r="D26" s="6"/>
      <c r="E26" s="6"/>
      <c r="F26" s="6"/>
      <c r="G26" s="6"/>
      <c r="H26" s="6"/>
      <c r="I26" s="2"/>
      <c r="J26" s="2"/>
      <c r="K26" s="2"/>
    </row>
    <row r="27" spans="1:11">
      <c r="A27" s="2"/>
      <c r="B27" s="2"/>
      <c r="C27" s="6"/>
      <c r="D27" s="6"/>
      <c r="E27" s="6"/>
      <c r="F27" s="6"/>
      <c r="G27" s="6"/>
      <c r="H27" s="6"/>
      <c r="I27" s="2"/>
      <c r="J27" s="2"/>
      <c r="K27" s="2"/>
    </row>
    <row r="28" spans="1:11">
      <c r="A28" s="2"/>
      <c r="B28" s="2"/>
      <c r="C28" s="6"/>
      <c r="D28" s="6"/>
      <c r="E28" s="6"/>
      <c r="F28" s="6"/>
      <c r="G28" s="6"/>
      <c r="H28" s="6"/>
      <c r="I28" s="2"/>
      <c r="J28" s="2"/>
      <c r="K28" s="2"/>
    </row>
    <row r="29" spans="1:11">
      <c r="A29" s="2"/>
      <c r="B29" s="2"/>
      <c r="C29" s="6"/>
      <c r="D29" s="6"/>
      <c r="E29" s="6"/>
      <c r="F29" s="6"/>
      <c r="G29" s="6"/>
      <c r="H29" s="6"/>
      <c r="I29" s="2"/>
      <c r="J29" s="2"/>
      <c r="K29" s="2"/>
    </row>
    <row r="30" spans="1:11">
      <c r="A30" s="2"/>
      <c r="B30" s="2"/>
      <c r="C30" s="6"/>
      <c r="D30" s="6"/>
      <c r="E30" s="6"/>
      <c r="F30" s="6"/>
      <c r="G30" s="6"/>
      <c r="H30" s="6"/>
      <c r="I30" s="2"/>
      <c r="J30" s="2"/>
      <c r="K30" s="2"/>
    </row>
    <row r="31" spans="1:11">
      <c r="A31" s="2"/>
      <c r="B31" s="2"/>
      <c r="C31" s="6"/>
      <c r="D31" s="6"/>
      <c r="E31" s="6"/>
      <c r="F31" s="6"/>
      <c r="G31" s="6"/>
      <c r="H31" s="6"/>
      <c r="I31" s="2"/>
      <c r="J31" s="2"/>
      <c r="K31" s="2"/>
    </row>
    <row r="32" spans="1:11">
      <c r="A32" s="2"/>
      <c r="B32" s="2"/>
      <c r="C32" s="6"/>
      <c r="D32" s="6"/>
      <c r="E32" s="6"/>
      <c r="F32" s="6"/>
      <c r="G32" s="6"/>
      <c r="H32" s="6"/>
      <c r="I32" s="2"/>
      <c r="J32" s="2"/>
      <c r="K32" s="2"/>
    </row>
    <row r="33" spans="1:11">
      <c r="A33" s="2"/>
      <c r="B33" s="2"/>
      <c r="C33" s="6"/>
      <c r="D33" s="6"/>
      <c r="E33" s="6"/>
      <c r="F33" s="6"/>
      <c r="G33" s="6"/>
      <c r="H33" s="6"/>
      <c r="I33" s="2"/>
      <c r="J33" s="2"/>
      <c r="K33" s="2"/>
    </row>
  </sheetData>
  <customSheetViews>
    <customSheetView guid="{FD5FE319-AD9E-494D-BEEE-D43E425D7630}">
      <selection activeCell="G15" sqref="G15"/>
      <pageMargins left="0.7" right="0.7" top="0.75" bottom="0.75" header="0.3" footer="0.3"/>
      <pageSetup orientation="portrait" r:id="rId1"/>
    </customSheetView>
    <customSheetView guid="{F1FB9E11-3D79-46CC-BED1-C4F060AFC065}">
      <selection activeCell="G15" sqref="G15"/>
      <pageMargins left="0.7" right="0.7" top="0.75" bottom="0.75" header="0.3" footer="0.3"/>
      <pageSetup orientation="portrait" r:id="rId2"/>
    </customSheetView>
  </customSheetViews>
  <mergeCells count="1">
    <mergeCell ref="C4:I9"/>
  </mergeCell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Normal="100" workbookViewId="0">
      <selection sqref="A1:B1"/>
    </sheetView>
  </sheetViews>
  <sheetFormatPr defaultRowHeight="15"/>
  <cols>
    <col min="1" max="1" width="12.5703125" customWidth="1"/>
    <col min="2" max="2" width="24.7109375" customWidth="1"/>
    <col min="3" max="3" width="32.7109375" customWidth="1"/>
    <col min="4" max="4" width="34.85546875" customWidth="1"/>
    <col min="5" max="5" width="40.28515625" customWidth="1"/>
  </cols>
  <sheetData>
    <row r="1" spans="1:9" ht="15.75" thickBot="1">
      <c r="A1" s="321" t="s">
        <v>12</v>
      </c>
      <c r="B1" s="321"/>
      <c r="C1" s="208"/>
      <c r="D1" s="208"/>
      <c r="E1" s="140"/>
      <c r="F1" s="141"/>
      <c r="G1" s="142"/>
      <c r="H1" s="142"/>
      <c r="I1" s="143"/>
    </row>
    <row r="2" spans="1:9">
      <c r="A2" s="322" t="s">
        <v>10</v>
      </c>
      <c r="B2" s="323"/>
      <c r="C2" s="144"/>
      <c r="D2" s="324" t="s">
        <v>230</v>
      </c>
      <c r="E2" s="325"/>
      <c r="F2" s="325"/>
      <c r="G2" s="326"/>
      <c r="H2" s="326"/>
      <c r="I2" s="327"/>
    </row>
    <row r="3" spans="1:9">
      <c r="A3" s="306" t="s">
        <v>18</v>
      </c>
      <c r="B3" s="307"/>
      <c r="C3" s="145"/>
      <c r="D3" s="328" t="s">
        <v>530</v>
      </c>
      <c r="E3" s="329"/>
      <c r="F3" s="329"/>
      <c r="G3" s="330"/>
      <c r="H3" s="330"/>
      <c r="I3" s="331"/>
    </row>
    <row r="4" spans="1:9" ht="25.5">
      <c r="A4" s="306" t="s">
        <v>13</v>
      </c>
      <c r="B4" s="307"/>
      <c r="C4" s="145"/>
      <c r="D4" s="308" t="s">
        <v>229</v>
      </c>
      <c r="E4" s="309"/>
      <c r="F4" s="146" t="s">
        <v>14</v>
      </c>
      <c r="G4" s="310"/>
      <c r="H4" s="311"/>
      <c r="I4" s="312"/>
    </row>
    <row r="5" spans="1:9">
      <c r="A5" s="313" t="s">
        <v>15</v>
      </c>
      <c r="B5" s="314"/>
      <c r="C5" s="314"/>
      <c r="D5" s="314"/>
      <c r="E5" s="314"/>
      <c r="F5" s="314"/>
      <c r="G5" s="315"/>
      <c r="H5" s="315"/>
      <c r="I5" s="316"/>
    </row>
    <row r="6" spans="1:9">
      <c r="A6" s="317" t="s">
        <v>16</v>
      </c>
      <c r="B6" s="318"/>
      <c r="C6" s="147"/>
      <c r="D6" s="148"/>
      <c r="E6" s="149"/>
      <c r="F6" s="149"/>
      <c r="G6" s="319"/>
      <c r="H6" s="319"/>
      <c r="I6" s="320"/>
    </row>
    <row r="7" spans="1:9">
      <c r="A7" s="297"/>
      <c r="B7" s="298"/>
      <c r="C7" s="147"/>
      <c r="D7" s="150" t="s">
        <v>7</v>
      </c>
      <c r="E7" s="151" t="s">
        <v>8</v>
      </c>
      <c r="F7" s="152" t="s">
        <v>9</v>
      </c>
      <c r="G7" s="153" t="s">
        <v>36</v>
      </c>
      <c r="H7" s="142"/>
      <c r="I7" s="142"/>
    </row>
    <row r="8" spans="1:9">
      <c r="A8" s="299" t="s">
        <v>22</v>
      </c>
      <c r="B8" s="300"/>
      <c r="C8" s="154"/>
      <c r="D8" s="148">
        <f>COUNTIF(G12:G14,"Passed")</f>
        <v>0</v>
      </c>
      <c r="E8" s="148">
        <f>COUNTIF(G10:G14,"Failed")</f>
        <v>0</v>
      </c>
      <c r="F8" s="148">
        <f>G8-D8-E8</f>
        <v>46</v>
      </c>
      <c r="G8" s="148">
        <f>COUNTA(F12:F125)</f>
        <v>46</v>
      </c>
      <c r="H8" s="142"/>
      <c r="I8" s="142"/>
    </row>
    <row r="9" spans="1:9">
      <c r="A9" s="301" t="s">
        <v>23</v>
      </c>
      <c r="B9" s="302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46</v>
      </c>
      <c r="G9" s="156">
        <f>COUNTA(F12:F125)</f>
        <v>46</v>
      </c>
      <c r="H9" s="142"/>
      <c r="I9" s="142"/>
    </row>
    <row r="10" spans="1:9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</row>
    <row r="11" spans="1:9">
      <c r="A11" s="303" t="s">
        <v>531</v>
      </c>
      <c r="B11" s="304"/>
      <c r="C11" s="304"/>
      <c r="D11" s="304"/>
      <c r="E11" s="304"/>
      <c r="F11" s="304"/>
      <c r="G11" s="304"/>
      <c r="H11" s="304"/>
      <c r="I11" s="305"/>
    </row>
    <row r="12" spans="1:9" ht="63" customHeight="1">
      <c r="A12" s="161">
        <v>1</v>
      </c>
      <c r="B12" s="174" t="s">
        <v>532</v>
      </c>
      <c r="C12" s="162"/>
      <c r="D12" s="175" t="s">
        <v>533</v>
      </c>
      <c r="E12" s="176" t="s">
        <v>534</v>
      </c>
      <c r="F12" s="161" t="s">
        <v>38</v>
      </c>
      <c r="G12" s="162"/>
      <c r="H12" s="162"/>
      <c r="I12" s="162"/>
    </row>
    <row r="13" spans="1:9">
      <c r="A13" s="280" t="s">
        <v>333</v>
      </c>
      <c r="B13" s="281"/>
      <c r="C13" s="281"/>
      <c r="D13" s="281"/>
      <c r="E13" s="281"/>
      <c r="F13" s="281"/>
      <c r="G13" s="281"/>
      <c r="H13" s="281"/>
      <c r="I13" s="282"/>
    </row>
    <row r="14" spans="1:9" ht="66" customHeight="1">
      <c r="A14" s="165">
        <v>2</v>
      </c>
      <c r="B14" s="283" t="s">
        <v>249</v>
      </c>
      <c r="C14" s="177" t="s">
        <v>244</v>
      </c>
      <c r="D14" s="175" t="s">
        <v>535</v>
      </c>
      <c r="E14" s="177" t="s">
        <v>246</v>
      </c>
      <c r="F14" s="161" t="s">
        <v>39</v>
      </c>
      <c r="G14" s="168"/>
      <c r="H14" s="168"/>
      <c r="I14" s="168"/>
    </row>
    <row r="15" spans="1:9" ht="184.5" customHeight="1">
      <c r="A15" s="165">
        <f>A14+1</f>
        <v>3</v>
      </c>
      <c r="B15" s="284"/>
      <c r="C15" s="166" t="s">
        <v>245</v>
      </c>
      <c r="D15" s="167" t="s">
        <v>536</v>
      </c>
      <c r="E15" s="166" t="s">
        <v>251</v>
      </c>
      <c r="F15" s="161" t="s">
        <v>39</v>
      </c>
      <c r="G15" s="168"/>
      <c r="H15" s="168"/>
      <c r="I15" s="168"/>
    </row>
    <row r="16" spans="1:9" ht="137.25" customHeight="1">
      <c r="A16" s="171">
        <f>A15+1</f>
        <v>4</v>
      </c>
      <c r="B16" s="284"/>
      <c r="C16" s="166" t="s">
        <v>247</v>
      </c>
      <c r="D16" s="167" t="s">
        <v>537</v>
      </c>
      <c r="E16" s="166" t="s">
        <v>250</v>
      </c>
      <c r="F16" s="161" t="s">
        <v>39</v>
      </c>
      <c r="G16" s="168"/>
      <c r="H16" s="168"/>
      <c r="I16" s="168"/>
    </row>
    <row r="17" spans="1:9" ht="124.5" customHeight="1">
      <c r="A17" s="185">
        <f t="shared" ref="A17:A21" si="0">A16+1</f>
        <v>5</v>
      </c>
      <c r="B17" s="284"/>
      <c r="C17" s="166" t="s">
        <v>248</v>
      </c>
      <c r="D17" s="167" t="s">
        <v>538</v>
      </c>
      <c r="E17" s="166" t="s">
        <v>252</v>
      </c>
      <c r="F17" s="161" t="s">
        <v>39</v>
      </c>
      <c r="G17" s="168"/>
      <c r="H17" s="168"/>
      <c r="I17" s="168"/>
    </row>
    <row r="18" spans="1:9" ht="174" customHeight="1">
      <c r="A18" s="171">
        <f t="shared" si="0"/>
        <v>6</v>
      </c>
      <c r="B18" s="284"/>
      <c r="C18" s="166" t="s">
        <v>253</v>
      </c>
      <c r="D18" s="167" t="s">
        <v>539</v>
      </c>
      <c r="E18" s="166" t="s">
        <v>252</v>
      </c>
      <c r="F18" s="161" t="s">
        <v>39</v>
      </c>
      <c r="G18" s="168"/>
      <c r="H18" s="168"/>
      <c r="I18" s="168"/>
    </row>
    <row r="19" spans="1:9" ht="117" customHeight="1">
      <c r="A19" s="185">
        <f t="shared" si="0"/>
        <v>7</v>
      </c>
      <c r="B19" s="284"/>
      <c r="C19" s="166" t="s">
        <v>255</v>
      </c>
      <c r="D19" s="167" t="s">
        <v>540</v>
      </c>
      <c r="E19" s="166" t="s">
        <v>252</v>
      </c>
      <c r="F19" s="161" t="s">
        <v>39</v>
      </c>
      <c r="G19" s="168"/>
      <c r="H19" s="168"/>
      <c r="I19" s="168"/>
    </row>
    <row r="20" spans="1:9" ht="124.5" customHeight="1">
      <c r="A20" s="171">
        <f t="shared" si="0"/>
        <v>8</v>
      </c>
      <c r="B20" s="284"/>
      <c r="C20" s="166" t="s">
        <v>254</v>
      </c>
      <c r="D20" s="167" t="s">
        <v>541</v>
      </c>
      <c r="E20" s="166" t="s">
        <v>252</v>
      </c>
      <c r="F20" s="161" t="s">
        <v>39</v>
      </c>
      <c r="G20" s="168"/>
      <c r="H20" s="168"/>
      <c r="I20" s="168"/>
    </row>
    <row r="21" spans="1:9" ht="117" customHeight="1">
      <c r="A21" s="185">
        <f t="shared" si="0"/>
        <v>9</v>
      </c>
      <c r="B21" s="285"/>
      <c r="C21" s="166" t="s">
        <v>256</v>
      </c>
      <c r="D21" s="167" t="s">
        <v>542</v>
      </c>
      <c r="E21" s="166" t="s">
        <v>252</v>
      </c>
      <c r="F21" s="161" t="s">
        <v>39</v>
      </c>
      <c r="G21" s="168"/>
      <c r="H21" s="168"/>
      <c r="I21" s="168"/>
    </row>
    <row r="22" spans="1:9" ht="111.75" customHeight="1">
      <c r="A22" s="171">
        <f>A21+1</f>
        <v>10</v>
      </c>
      <c r="B22" s="177" t="s">
        <v>257</v>
      </c>
      <c r="C22" s="177" t="s">
        <v>258</v>
      </c>
      <c r="D22" s="175" t="s">
        <v>543</v>
      </c>
      <c r="E22" s="175" t="s">
        <v>268</v>
      </c>
      <c r="F22" s="161" t="s">
        <v>39</v>
      </c>
      <c r="G22" s="168"/>
      <c r="H22" s="168"/>
      <c r="I22" s="168"/>
    </row>
    <row r="23" spans="1:9" ht="92.25" customHeight="1">
      <c r="A23" s="171">
        <f t="shared" ref="A23:A58" si="1">A22+1</f>
        <v>11</v>
      </c>
      <c r="B23" s="286" t="s">
        <v>557</v>
      </c>
      <c r="C23" s="166" t="s">
        <v>269</v>
      </c>
      <c r="D23" s="167" t="s">
        <v>544</v>
      </c>
      <c r="E23" s="166" t="s">
        <v>270</v>
      </c>
      <c r="F23" s="161" t="s">
        <v>40</v>
      </c>
      <c r="G23" s="168"/>
      <c r="H23" s="168"/>
      <c r="I23" s="168"/>
    </row>
    <row r="24" spans="1:9" ht="127.5" customHeight="1">
      <c r="A24" s="171">
        <f t="shared" si="1"/>
        <v>12</v>
      </c>
      <c r="B24" s="287"/>
      <c r="C24" s="166" t="s">
        <v>558</v>
      </c>
      <c r="D24" s="167" t="s">
        <v>545</v>
      </c>
      <c r="E24" s="166" t="s">
        <v>376</v>
      </c>
      <c r="F24" s="161" t="s">
        <v>39</v>
      </c>
      <c r="G24" s="168"/>
      <c r="H24" s="168"/>
      <c r="I24" s="168"/>
    </row>
    <row r="25" spans="1:9" ht="139.5" customHeight="1">
      <c r="A25" s="171">
        <f t="shared" si="1"/>
        <v>13</v>
      </c>
      <c r="B25" s="287"/>
      <c r="C25" s="166" t="s">
        <v>579</v>
      </c>
      <c r="D25" s="167" t="s">
        <v>546</v>
      </c>
      <c r="E25" s="166" t="s">
        <v>286</v>
      </c>
      <c r="F25" s="161" t="s">
        <v>39</v>
      </c>
      <c r="G25" s="168"/>
      <c r="H25" s="168"/>
      <c r="I25" s="168"/>
    </row>
    <row r="26" spans="1:9" ht="132" customHeight="1">
      <c r="A26" s="171">
        <f t="shared" si="1"/>
        <v>14</v>
      </c>
      <c r="B26" s="287"/>
      <c r="C26" s="166" t="s">
        <v>275</v>
      </c>
      <c r="D26" s="167" t="s">
        <v>547</v>
      </c>
      <c r="E26" s="166" t="s">
        <v>286</v>
      </c>
      <c r="F26" s="161" t="s">
        <v>39</v>
      </c>
      <c r="G26" s="168"/>
      <c r="H26" s="168"/>
      <c r="I26" s="168"/>
    </row>
    <row r="27" spans="1:9" ht="114.75" customHeight="1">
      <c r="A27" s="171">
        <f t="shared" si="1"/>
        <v>15</v>
      </c>
      <c r="B27" s="287"/>
      <c r="C27" s="166" t="s">
        <v>493</v>
      </c>
      <c r="D27" s="167" t="s">
        <v>548</v>
      </c>
      <c r="E27" s="166" t="s">
        <v>559</v>
      </c>
      <c r="F27" s="161" t="s">
        <v>39</v>
      </c>
      <c r="G27" s="168"/>
      <c r="H27" s="168"/>
      <c r="I27" s="168"/>
    </row>
    <row r="28" spans="1:9" ht="136.5" customHeight="1">
      <c r="A28" s="171">
        <f t="shared" si="1"/>
        <v>16</v>
      </c>
      <c r="B28" s="287"/>
      <c r="C28" s="166" t="s">
        <v>277</v>
      </c>
      <c r="D28" s="167" t="s">
        <v>367</v>
      </c>
      <c r="E28" s="166" t="s">
        <v>286</v>
      </c>
      <c r="F28" s="161" t="s">
        <v>39</v>
      </c>
      <c r="G28" s="168"/>
      <c r="H28" s="168"/>
      <c r="I28" s="168"/>
    </row>
    <row r="29" spans="1:9" ht="117" customHeight="1">
      <c r="A29" s="171">
        <f t="shared" si="1"/>
        <v>17</v>
      </c>
      <c r="B29" s="287"/>
      <c r="C29" s="166" t="s">
        <v>278</v>
      </c>
      <c r="D29" s="167" t="s">
        <v>549</v>
      </c>
      <c r="E29" s="166" t="s">
        <v>286</v>
      </c>
      <c r="F29" s="161" t="s">
        <v>39</v>
      </c>
      <c r="G29" s="168"/>
      <c r="H29" s="168"/>
      <c r="I29" s="168"/>
    </row>
    <row r="30" spans="1:9" ht="124.5" customHeight="1">
      <c r="A30" s="171">
        <f t="shared" si="1"/>
        <v>18</v>
      </c>
      <c r="B30" s="287"/>
      <c r="C30" s="166" t="s">
        <v>279</v>
      </c>
      <c r="D30" s="167" t="s">
        <v>560</v>
      </c>
      <c r="E30" s="166" t="s">
        <v>286</v>
      </c>
      <c r="F30" s="161" t="s">
        <v>39</v>
      </c>
      <c r="G30" s="168"/>
      <c r="H30" s="168"/>
      <c r="I30" s="168"/>
    </row>
    <row r="31" spans="1:9" ht="90.75" customHeight="1">
      <c r="A31" s="171">
        <f t="shared" si="1"/>
        <v>19</v>
      </c>
      <c r="B31" s="196" t="s">
        <v>496</v>
      </c>
      <c r="C31" s="211" t="s">
        <v>522</v>
      </c>
      <c r="D31" s="212" t="s">
        <v>550</v>
      </c>
      <c r="E31" s="212" t="s">
        <v>108</v>
      </c>
      <c r="F31" s="213" t="s">
        <v>39</v>
      </c>
      <c r="G31" s="214"/>
      <c r="H31" s="186"/>
      <c r="I31" s="186"/>
    </row>
    <row r="32" spans="1:9" ht="102">
      <c r="A32" s="171">
        <f t="shared" si="1"/>
        <v>20</v>
      </c>
      <c r="B32" s="197"/>
      <c r="C32" s="132" t="s">
        <v>561</v>
      </c>
      <c r="D32" s="192" t="s">
        <v>551</v>
      </c>
      <c r="E32" s="132" t="s">
        <v>459</v>
      </c>
      <c r="F32" s="131" t="s">
        <v>39</v>
      </c>
      <c r="G32" s="193"/>
      <c r="H32" s="193"/>
      <c r="I32" s="193"/>
    </row>
    <row r="33" spans="1:9" ht="114" customHeight="1">
      <c r="A33" s="171">
        <f t="shared" si="1"/>
        <v>21</v>
      </c>
      <c r="B33" s="185" t="s">
        <v>562</v>
      </c>
      <c r="C33" s="132" t="s">
        <v>101</v>
      </c>
      <c r="D33" s="203" t="s">
        <v>564</v>
      </c>
      <c r="E33" s="167" t="s">
        <v>563</v>
      </c>
      <c r="F33" s="161" t="s">
        <v>39</v>
      </c>
      <c r="G33" s="168"/>
      <c r="H33" s="168"/>
      <c r="I33" s="168"/>
    </row>
    <row r="34" spans="1:9" ht="114" customHeight="1">
      <c r="A34" s="171">
        <f t="shared" si="1"/>
        <v>22</v>
      </c>
      <c r="B34" s="225" t="s">
        <v>565</v>
      </c>
      <c r="C34" s="65" t="s">
        <v>566</v>
      </c>
      <c r="D34" s="209" t="s">
        <v>567</v>
      </c>
      <c r="E34" s="65" t="s">
        <v>569</v>
      </c>
      <c r="F34" s="68" t="s">
        <v>39</v>
      </c>
      <c r="G34" s="168"/>
      <c r="H34" s="168"/>
      <c r="I34" s="168"/>
    </row>
    <row r="35" spans="1:9" ht="122.25" customHeight="1">
      <c r="A35" s="171">
        <f t="shared" si="1"/>
        <v>23</v>
      </c>
      <c r="B35" s="225"/>
      <c r="C35" s="231" t="s">
        <v>570</v>
      </c>
      <c r="D35" s="232" t="s">
        <v>568</v>
      </c>
      <c r="E35" s="231" t="s">
        <v>569</v>
      </c>
      <c r="F35" s="68" t="s">
        <v>39</v>
      </c>
      <c r="G35" s="168"/>
      <c r="H35" s="168"/>
      <c r="I35" s="168"/>
    </row>
    <row r="36" spans="1:9" ht="124.5" customHeight="1">
      <c r="A36" s="171">
        <f t="shared" si="1"/>
        <v>24</v>
      </c>
      <c r="B36" s="185"/>
      <c r="C36" s="132" t="s">
        <v>571</v>
      </c>
      <c r="D36" s="192" t="s">
        <v>575</v>
      </c>
      <c r="E36" s="132" t="s">
        <v>572</v>
      </c>
      <c r="F36" s="230" t="s">
        <v>39</v>
      </c>
      <c r="G36" s="168"/>
      <c r="H36" s="168"/>
      <c r="I36" s="168"/>
    </row>
    <row r="37" spans="1:9" ht="124.5" customHeight="1">
      <c r="A37" s="171">
        <f t="shared" si="1"/>
        <v>25</v>
      </c>
      <c r="B37" s="185"/>
      <c r="C37" s="132" t="s">
        <v>573</v>
      </c>
      <c r="D37" s="192" t="s">
        <v>577</v>
      </c>
      <c r="E37" s="132" t="s">
        <v>572</v>
      </c>
      <c r="F37" s="230" t="s">
        <v>39</v>
      </c>
      <c r="G37" s="186"/>
      <c r="H37" s="186"/>
      <c r="I37" s="186"/>
    </row>
    <row r="38" spans="1:9" ht="124.5" customHeight="1">
      <c r="A38" s="171">
        <f t="shared" si="1"/>
        <v>26</v>
      </c>
      <c r="B38" s="185"/>
      <c r="C38" s="132" t="s">
        <v>574</v>
      </c>
      <c r="D38" s="192" t="s">
        <v>576</v>
      </c>
      <c r="E38" s="132" t="s">
        <v>572</v>
      </c>
      <c r="F38" s="230" t="s">
        <v>39</v>
      </c>
      <c r="G38" s="186"/>
      <c r="H38" s="186"/>
      <c r="I38" s="186"/>
    </row>
    <row r="39" spans="1:9" s="229" customFormat="1" ht="119.25" customHeight="1">
      <c r="A39" s="171">
        <f t="shared" si="1"/>
        <v>27</v>
      </c>
      <c r="B39" s="226" t="s">
        <v>309</v>
      </c>
      <c r="C39" s="189" t="s">
        <v>292</v>
      </c>
      <c r="D39" s="190" t="s">
        <v>552</v>
      </c>
      <c r="E39" s="189" t="s">
        <v>578</v>
      </c>
      <c r="F39" s="131" t="s">
        <v>40</v>
      </c>
      <c r="G39" s="227"/>
      <c r="H39" s="227"/>
      <c r="I39" s="228"/>
    </row>
    <row r="40" spans="1:9" ht="122.25" customHeight="1">
      <c r="A40" s="171">
        <f t="shared" si="1"/>
        <v>28</v>
      </c>
      <c r="B40" s="286" t="s">
        <v>583</v>
      </c>
      <c r="C40" s="166" t="s">
        <v>269</v>
      </c>
      <c r="D40" s="167" t="s">
        <v>580</v>
      </c>
      <c r="E40" s="166" t="s">
        <v>270</v>
      </c>
      <c r="F40" s="161" t="s">
        <v>40</v>
      </c>
      <c r="G40" s="168"/>
      <c r="H40" s="168"/>
      <c r="I40" s="168"/>
    </row>
    <row r="41" spans="1:9" ht="114" customHeight="1">
      <c r="A41" s="171">
        <f t="shared" si="1"/>
        <v>29</v>
      </c>
      <c r="B41" s="287"/>
      <c r="C41" s="166" t="s">
        <v>558</v>
      </c>
      <c r="D41" s="167" t="s">
        <v>581</v>
      </c>
      <c r="E41" s="166" t="s">
        <v>376</v>
      </c>
      <c r="F41" s="161" t="s">
        <v>39</v>
      </c>
      <c r="G41" s="168"/>
      <c r="H41" s="168"/>
      <c r="I41" s="168"/>
    </row>
    <row r="42" spans="1:9" ht="74.25" customHeight="1">
      <c r="A42" s="171">
        <f t="shared" si="1"/>
        <v>30</v>
      </c>
      <c r="B42" s="287"/>
      <c r="C42" s="166" t="s">
        <v>579</v>
      </c>
      <c r="D42" s="167" t="s">
        <v>582</v>
      </c>
      <c r="E42" s="166" t="s">
        <v>286</v>
      </c>
      <c r="F42" s="161" t="s">
        <v>39</v>
      </c>
      <c r="G42" s="168"/>
      <c r="H42" s="168"/>
      <c r="I42" s="168"/>
    </row>
    <row r="43" spans="1:9" ht="94.5" customHeight="1">
      <c r="A43" s="171">
        <f t="shared" si="1"/>
        <v>31</v>
      </c>
      <c r="B43" s="287"/>
      <c r="C43" s="166" t="s">
        <v>275</v>
      </c>
      <c r="D43" s="167" t="s">
        <v>584</v>
      </c>
      <c r="E43" s="166" t="s">
        <v>286</v>
      </c>
      <c r="F43" s="161" t="s">
        <v>39</v>
      </c>
      <c r="G43" s="168"/>
      <c r="H43" s="168"/>
      <c r="I43" s="168"/>
    </row>
    <row r="44" spans="1:9" ht="95.25" customHeight="1">
      <c r="A44" s="171">
        <f t="shared" si="1"/>
        <v>32</v>
      </c>
      <c r="B44" s="287"/>
      <c r="C44" s="166" t="s">
        <v>493</v>
      </c>
      <c r="D44" s="167" t="s">
        <v>553</v>
      </c>
      <c r="E44" s="166" t="s">
        <v>559</v>
      </c>
      <c r="F44" s="161" t="s">
        <v>39</v>
      </c>
      <c r="G44" s="168"/>
      <c r="H44" s="168"/>
      <c r="I44" s="168"/>
    </row>
    <row r="45" spans="1:9" ht="94.5" customHeight="1">
      <c r="A45" s="171">
        <f t="shared" si="1"/>
        <v>33</v>
      </c>
      <c r="B45" s="287"/>
      <c r="C45" s="166" t="s">
        <v>277</v>
      </c>
      <c r="D45" s="167" t="s">
        <v>586</v>
      </c>
      <c r="E45" s="166" t="s">
        <v>286</v>
      </c>
      <c r="F45" s="161" t="s">
        <v>39</v>
      </c>
      <c r="G45" s="168"/>
      <c r="H45" s="168"/>
      <c r="I45" s="168"/>
    </row>
    <row r="46" spans="1:9" ht="112.5" customHeight="1">
      <c r="A46" s="171">
        <f t="shared" si="1"/>
        <v>34</v>
      </c>
      <c r="B46" s="287"/>
      <c r="C46" s="166" t="s">
        <v>278</v>
      </c>
      <c r="D46" s="167" t="s">
        <v>585</v>
      </c>
      <c r="E46" s="166" t="s">
        <v>286</v>
      </c>
      <c r="F46" s="161" t="s">
        <v>39</v>
      </c>
      <c r="G46" s="168"/>
      <c r="H46" s="168"/>
      <c r="I46" s="168"/>
    </row>
    <row r="47" spans="1:9" ht="102" customHeight="1">
      <c r="A47" s="171">
        <f t="shared" si="1"/>
        <v>35</v>
      </c>
      <c r="B47" s="287"/>
      <c r="C47" s="166" t="s">
        <v>279</v>
      </c>
      <c r="D47" s="167" t="s">
        <v>587</v>
      </c>
      <c r="E47" s="166" t="s">
        <v>286</v>
      </c>
      <c r="F47" s="161" t="s">
        <v>39</v>
      </c>
      <c r="G47" s="168"/>
      <c r="H47" s="168"/>
      <c r="I47" s="168"/>
    </row>
    <row r="48" spans="1:9" ht="147" customHeight="1">
      <c r="A48" s="171">
        <f t="shared" si="1"/>
        <v>36</v>
      </c>
      <c r="B48" s="196" t="s">
        <v>588</v>
      </c>
      <c r="C48" s="211" t="s">
        <v>522</v>
      </c>
      <c r="D48" s="212" t="s">
        <v>589</v>
      </c>
      <c r="E48" s="212" t="s">
        <v>108</v>
      </c>
      <c r="F48" s="213" t="s">
        <v>39</v>
      </c>
      <c r="G48" s="168"/>
      <c r="H48" s="168"/>
      <c r="I48" s="168"/>
    </row>
    <row r="49" spans="1:9" ht="147" customHeight="1">
      <c r="A49" s="171">
        <f t="shared" si="1"/>
        <v>37</v>
      </c>
      <c r="B49" s="197"/>
      <c r="C49" s="132" t="s">
        <v>561</v>
      </c>
      <c r="D49" s="192" t="s">
        <v>551</v>
      </c>
      <c r="E49" s="132" t="s">
        <v>459</v>
      </c>
      <c r="F49" s="131" t="s">
        <v>39</v>
      </c>
      <c r="G49" s="168"/>
      <c r="H49" s="168"/>
      <c r="I49" s="168"/>
    </row>
    <row r="50" spans="1:9" ht="139.5" customHeight="1">
      <c r="A50" s="171">
        <f t="shared" si="1"/>
        <v>38</v>
      </c>
      <c r="B50" s="196" t="s">
        <v>592</v>
      </c>
      <c r="C50" s="211" t="s">
        <v>101</v>
      </c>
      <c r="D50" s="204" t="s">
        <v>590</v>
      </c>
      <c r="E50" s="210" t="s">
        <v>563</v>
      </c>
      <c r="F50" s="188" t="s">
        <v>39</v>
      </c>
      <c r="G50" s="186"/>
      <c r="H50" s="168"/>
      <c r="I50" s="168"/>
    </row>
    <row r="51" spans="1:9" ht="124.5" customHeight="1">
      <c r="A51" s="171">
        <f t="shared" si="1"/>
        <v>39</v>
      </c>
      <c r="B51" s="233" t="s">
        <v>593</v>
      </c>
      <c r="C51" s="132" t="s">
        <v>566</v>
      </c>
      <c r="D51" s="192" t="s">
        <v>591</v>
      </c>
      <c r="E51" s="132" t="s">
        <v>569</v>
      </c>
      <c r="F51" s="131" t="s">
        <v>39</v>
      </c>
      <c r="G51" s="168"/>
      <c r="H51" s="168"/>
      <c r="I51" s="168"/>
    </row>
    <row r="52" spans="1:9" ht="177.75" customHeight="1">
      <c r="A52" s="171">
        <f t="shared" si="1"/>
        <v>40</v>
      </c>
      <c r="B52" s="234"/>
      <c r="C52" s="198" t="s">
        <v>570</v>
      </c>
      <c r="D52" s="199" t="s">
        <v>568</v>
      </c>
      <c r="E52" s="198" t="s">
        <v>569</v>
      </c>
      <c r="F52" s="235" t="s">
        <v>39</v>
      </c>
      <c r="G52" s="202"/>
      <c r="H52" s="168"/>
      <c r="I52" s="168"/>
    </row>
    <row r="53" spans="1:9" ht="154.5" customHeight="1">
      <c r="A53" s="171">
        <f t="shared" si="1"/>
        <v>41</v>
      </c>
      <c r="B53" s="185"/>
      <c r="C53" s="132" t="s">
        <v>571</v>
      </c>
      <c r="D53" s="192" t="s">
        <v>594</v>
      </c>
      <c r="E53" s="132" t="s">
        <v>572</v>
      </c>
      <c r="F53" s="230" t="s">
        <v>39</v>
      </c>
      <c r="G53" s="168"/>
      <c r="H53" s="168"/>
      <c r="I53" s="168"/>
    </row>
    <row r="54" spans="1:9" s="215" customFormat="1" ht="147" customHeight="1">
      <c r="A54" s="171">
        <f t="shared" si="1"/>
        <v>42</v>
      </c>
      <c r="B54" s="185"/>
      <c r="C54" s="132" t="s">
        <v>573</v>
      </c>
      <c r="D54" s="192" t="s">
        <v>595</v>
      </c>
      <c r="E54" s="132" t="s">
        <v>572</v>
      </c>
      <c r="F54" s="230" t="s">
        <v>39</v>
      </c>
      <c r="G54" s="168"/>
      <c r="H54" s="168"/>
      <c r="I54" s="168"/>
    </row>
    <row r="55" spans="1:9" s="215" customFormat="1" ht="122.25" customHeight="1">
      <c r="A55" s="171">
        <f t="shared" si="1"/>
        <v>43</v>
      </c>
      <c r="B55" s="185"/>
      <c r="C55" s="132" t="s">
        <v>574</v>
      </c>
      <c r="D55" s="192" t="s">
        <v>596</v>
      </c>
      <c r="E55" s="132" t="s">
        <v>572</v>
      </c>
      <c r="F55" s="230" t="s">
        <v>39</v>
      </c>
      <c r="G55" s="168"/>
      <c r="H55" s="168"/>
      <c r="I55" s="168"/>
    </row>
    <row r="56" spans="1:9" ht="98.25" customHeight="1">
      <c r="A56" s="171">
        <f t="shared" si="1"/>
        <v>44</v>
      </c>
      <c r="B56" s="336"/>
      <c r="C56" s="177" t="s">
        <v>327</v>
      </c>
      <c r="D56" s="175" t="s">
        <v>554</v>
      </c>
      <c r="E56" s="177" t="s">
        <v>353</v>
      </c>
      <c r="F56" s="161" t="s">
        <v>39</v>
      </c>
      <c r="G56" s="168"/>
      <c r="H56" s="168"/>
      <c r="I56" s="202"/>
    </row>
    <row r="57" spans="1:9" ht="90" customHeight="1">
      <c r="A57" s="171">
        <f t="shared" si="1"/>
        <v>45</v>
      </c>
      <c r="B57" s="336"/>
      <c r="C57" s="177" t="s">
        <v>326</v>
      </c>
      <c r="D57" s="175" t="s">
        <v>555</v>
      </c>
      <c r="E57" s="177" t="s">
        <v>308</v>
      </c>
      <c r="F57" s="161" t="s">
        <v>39</v>
      </c>
      <c r="G57" s="168"/>
      <c r="H57" s="168"/>
      <c r="I57" s="168"/>
    </row>
    <row r="58" spans="1:9" ht="91.5" customHeight="1">
      <c r="A58" s="171">
        <f t="shared" si="1"/>
        <v>46</v>
      </c>
      <c r="B58" s="336"/>
      <c r="C58" s="177" t="s">
        <v>328</v>
      </c>
      <c r="D58" s="175" t="s">
        <v>556</v>
      </c>
      <c r="E58" s="177" t="s">
        <v>352</v>
      </c>
      <c r="F58" s="161" t="s">
        <v>39</v>
      </c>
      <c r="G58" s="168"/>
      <c r="H58" s="168"/>
      <c r="I58" s="168"/>
    </row>
  </sheetData>
  <mergeCells count="22">
    <mergeCell ref="A1:B1"/>
    <mergeCell ref="A2:B2"/>
    <mergeCell ref="D2:F2"/>
    <mergeCell ref="G2:I2"/>
    <mergeCell ref="A3:B3"/>
    <mergeCell ref="D3:F3"/>
    <mergeCell ref="G3:I3"/>
    <mergeCell ref="A4:B4"/>
    <mergeCell ref="D4:E4"/>
    <mergeCell ref="G4:I4"/>
    <mergeCell ref="A5:I5"/>
    <mergeCell ref="A6:B6"/>
    <mergeCell ref="G6:I6"/>
    <mergeCell ref="B23:B30"/>
    <mergeCell ref="B56:B58"/>
    <mergeCell ref="B40:B47"/>
    <mergeCell ref="A7:B7"/>
    <mergeCell ref="A8:B8"/>
    <mergeCell ref="A9:B9"/>
    <mergeCell ref="A11:I11"/>
    <mergeCell ref="A13:I13"/>
    <mergeCell ref="B14:B21"/>
  </mergeCells>
  <dataValidations count="3">
    <dataValidation type="list" allowBlank="1" showInputMessage="1" showErrorMessage="1" sqref="F12 F14:F58">
      <formula1>"High,Medium,Low"</formula1>
    </dataValidation>
    <dataValidation type="list" allowBlank="1" showInputMessage="1" showErrorMessage="1" sqref="G12:H12 G14:H21 G39:H39">
      <formula1>"Passed, Failed, Untested, Pending, Accepted, NA"</formula1>
    </dataValidation>
    <dataValidation type="list" allowBlank="1" showInputMessage="1" showErrorMessage="1" sqref="G1:G3 G5:G6 G10">
      <formula1>"Pass,Fail,Untest"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4"/>
  <sheetViews>
    <sheetView zoomScale="90" zoomScaleNormal="90" workbookViewId="0">
      <selection sqref="A1:M1"/>
    </sheetView>
  </sheetViews>
  <sheetFormatPr defaultColWidth="12.7109375" defaultRowHeight="39" customHeight="1"/>
  <cols>
    <col min="1" max="1" width="15.140625" style="16" customWidth="1"/>
    <col min="2" max="2" width="26.42578125" style="17" customWidth="1"/>
    <col min="3" max="12" width="11.140625" style="14" customWidth="1"/>
    <col min="13" max="13" width="15.85546875" style="14" customWidth="1"/>
    <col min="14" max="16384" width="12.7109375" style="14"/>
  </cols>
  <sheetData>
    <row r="1" spans="1:14" ht="24.75" customHeight="1">
      <c r="A1" s="241" t="s">
        <v>33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4" ht="28.5" customHeight="1">
      <c r="A2" s="242" t="s">
        <v>4</v>
      </c>
      <c r="B2" s="242" t="s">
        <v>34</v>
      </c>
      <c r="C2" s="244" t="s">
        <v>5</v>
      </c>
      <c r="D2" s="245"/>
      <c r="E2" s="245"/>
      <c r="F2" s="245"/>
      <c r="G2" s="246"/>
      <c r="H2" s="244" t="s">
        <v>6</v>
      </c>
      <c r="I2" s="245"/>
      <c r="J2" s="245"/>
      <c r="K2" s="245"/>
      <c r="L2" s="246"/>
      <c r="M2" s="242" t="s">
        <v>32</v>
      </c>
      <c r="N2" s="34"/>
    </row>
    <row r="3" spans="1:14" s="15" customFormat="1" ht="28.5" customHeight="1">
      <c r="A3" s="243"/>
      <c r="B3" s="243"/>
      <c r="C3" s="123" t="s">
        <v>7</v>
      </c>
      <c r="D3" s="123" t="s">
        <v>8</v>
      </c>
      <c r="E3" s="123" t="s">
        <v>46</v>
      </c>
      <c r="F3" s="123" t="s">
        <v>35</v>
      </c>
      <c r="G3" s="123" t="s">
        <v>9</v>
      </c>
      <c r="H3" s="123" t="s">
        <v>7</v>
      </c>
      <c r="I3" s="123" t="s">
        <v>8</v>
      </c>
      <c r="J3" s="123" t="s">
        <v>46</v>
      </c>
      <c r="K3" s="123" t="s">
        <v>35</v>
      </c>
      <c r="L3" s="123" t="s">
        <v>9</v>
      </c>
      <c r="M3" s="243"/>
      <c r="N3" s="35"/>
    </row>
    <row r="4" spans="1:14" s="18" customFormat="1" ht="28.5" customHeight="1">
      <c r="A4" s="137" t="s">
        <v>231</v>
      </c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6"/>
    </row>
    <row r="5" spans="1:14" s="18" customFormat="1" ht="28.5" customHeight="1">
      <c r="A5" s="119">
        <v>1</v>
      </c>
      <c r="B5" s="120" t="s">
        <v>45</v>
      </c>
      <c r="C5" s="119">
        <f>'[1] Registration '!C8</f>
        <v>0</v>
      </c>
      <c r="D5" s="119">
        <f>'[1] Registration '!D8</f>
        <v>0</v>
      </c>
      <c r="E5" s="119">
        <f>'[1] Registration '!E8</f>
        <v>0</v>
      </c>
      <c r="F5" s="119">
        <f>'[1] Registration '!F8</f>
        <v>0</v>
      </c>
      <c r="G5" s="119">
        <f>'[1] Registration '!G8</f>
        <v>44</v>
      </c>
      <c r="H5" s="119">
        <f>'[1] Registration '!C9</f>
        <v>0</v>
      </c>
      <c r="I5" s="119">
        <f>'[1] Registration '!D9</f>
        <v>0</v>
      </c>
      <c r="J5" s="119">
        <f>'[1] Registration '!E9</f>
        <v>0</v>
      </c>
      <c r="K5" s="119">
        <f>'[1] Registration '!F9</f>
        <v>0</v>
      </c>
      <c r="L5" s="119">
        <v>44</v>
      </c>
      <c r="M5" s="118">
        <f>'[1] Registration '!H8</f>
        <v>44</v>
      </c>
    </row>
    <row r="6" spans="1:14" s="18" customFormat="1" ht="28.5" customHeight="1">
      <c r="A6" s="121">
        <v>2</v>
      </c>
      <c r="B6" s="122" t="s">
        <v>37</v>
      </c>
      <c r="C6" s="121">
        <f>'[1]Sign in'!C8</f>
        <v>0</v>
      </c>
      <c r="D6" s="121">
        <f>'[1]Sign in'!D8</f>
        <v>0</v>
      </c>
      <c r="E6" s="121">
        <f>'[1]Sign in'!E8</f>
        <v>0</v>
      </c>
      <c r="F6" s="121">
        <f>'[1]Sign in'!F8</f>
        <v>0</v>
      </c>
      <c r="G6" s="121">
        <v>19</v>
      </c>
      <c r="H6" s="121">
        <f>'[1]Sign in'!C9</f>
        <v>0</v>
      </c>
      <c r="I6" s="121">
        <f>'[1]Sign in'!D9</f>
        <v>0</v>
      </c>
      <c r="J6" s="121">
        <f>'[1]Sign in'!E9</f>
        <v>0</v>
      </c>
      <c r="K6" s="121">
        <f>'[1]Sign in'!F9</f>
        <v>0</v>
      </c>
      <c r="L6" s="121">
        <v>19</v>
      </c>
      <c r="M6" s="117">
        <v>19</v>
      </c>
    </row>
    <row r="7" spans="1:14" s="18" customFormat="1" ht="28.5" customHeight="1">
      <c r="A7" s="121">
        <v>3</v>
      </c>
      <c r="B7" s="122" t="s">
        <v>44</v>
      </c>
      <c r="C7" s="121">
        <f>'[1]Forgot password'!C8</f>
        <v>0</v>
      </c>
      <c r="D7" s="121">
        <f>'[1]Forgot password'!D8</f>
        <v>0</v>
      </c>
      <c r="E7" s="121">
        <f>'[1]Forgot password'!E8</f>
        <v>0</v>
      </c>
      <c r="F7" s="121">
        <f>'[1]Forgot password'!F8</f>
        <v>0</v>
      </c>
      <c r="G7" s="121">
        <v>8</v>
      </c>
      <c r="H7" s="121">
        <f>'[1]Forgot password'!C9</f>
        <v>0</v>
      </c>
      <c r="I7" s="121">
        <f>'[1]Forgot password'!D9</f>
        <v>0</v>
      </c>
      <c r="J7" s="121">
        <f>'[1]Forgot password'!E9</f>
        <v>0</v>
      </c>
      <c r="K7" s="121">
        <f>'[1]Forgot password'!F9</f>
        <v>0</v>
      </c>
      <c r="L7" s="121">
        <v>8</v>
      </c>
      <c r="M7" s="117">
        <v>8</v>
      </c>
    </row>
    <row r="8" spans="1:14" s="18" customFormat="1" ht="28.5" customHeight="1">
      <c r="A8" s="138" t="s">
        <v>232</v>
      </c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6"/>
    </row>
    <row r="9" spans="1:14" s="18" customFormat="1" ht="39" customHeight="1">
      <c r="A9" s="125">
        <v>7</v>
      </c>
      <c r="B9" s="236" t="s">
        <v>233</v>
      </c>
      <c r="C9" s="125">
        <v>0</v>
      </c>
      <c r="D9" s="125">
        <v>0</v>
      </c>
      <c r="E9" s="125">
        <v>0</v>
      </c>
      <c r="F9" s="125">
        <v>0</v>
      </c>
      <c r="G9" s="125">
        <v>46</v>
      </c>
      <c r="H9" s="125">
        <v>0</v>
      </c>
      <c r="I9" s="125">
        <v>0</v>
      </c>
      <c r="J9" s="125">
        <v>0</v>
      </c>
      <c r="K9" s="125">
        <v>0</v>
      </c>
      <c r="L9" s="125">
        <v>46</v>
      </c>
      <c r="M9" s="127">
        <v>46</v>
      </c>
    </row>
    <row r="10" spans="1:14" s="18" customFormat="1" ht="39" customHeight="1">
      <c r="A10" s="124">
        <v>8</v>
      </c>
      <c r="B10" s="126" t="s">
        <v>329</v>
      </c>
      <c r="C10" s="125">
        <v>0</v>
      </c>
      <c r="D10" s="125">
        <v>0</v>
      </c>
      <c r="E10" s="125">
        <v>0</v>
      </c>
      <c r="F10" s="125">
        <v>0</v>
      </c>
      <c r="G10" s="125">
        <v>44</v>
      </c>
      <c r="H10" s="125">
        <v>0</v>
      </c>
      <c r="I10" s="125">
        <v>0</v>
      </c>
      <c r="J10" s="125">
        <v>0</v>
      </c>
      <c r="K10" s="125">
        <v>0</v>
      </c>
      <c r="L10" s="125">
        <v>44</v>
      </c>
      <c r="M10" s="127">
        <v>44</v>
      </c>
    </row>
    <row r="11" spans="1:14" s="18" customFormat="1" ht="39" customHeight="1">
      <c r="A11" s="125">
        <v>9</v>
      </c>
      <c r="B11" s="126" t="s">
        <v>597</v>
      </c>
      <c r="C11" s="125">
        <v>0</v>
      </c>
      <c r="D11" s="125">
        <v>0</v>
      </c>
      <c r="E11" s="125">
        <v>0</v>
      </c>
      <c r="F11" s="125">
        <v>0</v>
      </c>
      <c r="G11" s="125">
        <v>47</v>
      </c>
      <c r="H11" s="125">
        <v>0</v>
      </c>
      <c r="I11" s="125">
        <v>0</v>
      </c>
      <c r="J11" s="125">
        <v>0</v>
      </c>
      <c r="K11" s="125">
        <v>0</v>
      </c>
      <c r="L11" s="125">
        <v>47</v>
      </c>
      <c r="M11" s="127">
        <v>47</v>
      </c>
    </row>
    <row r="12" spans="1:14" s="18" customFormat="1" ht="39" customHeight="1">
      <c r="A12" s="125"/>
      <c r="B12" s="126" t="s">
        <v>598</v>
      </c>
      <c r="C12" s="125">
        <v>0</v>
      </c>
      <c r="D12" s="125">
        <v>0</v>
      </c>
      <c r="E12" s="125">
        <v>0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5">
        <v>46</v>
      </c>
      <c r="M12" s="127">
        <v>46</v>
      </c>
    </row>
    <row r="13" spans="1:14" s="18" customFormat="1" ht="39" customHeight="1">
      <c r="A13" s="125">
        <v>10</v>
      </c>
      <c r="B13" s="126" t="s">
        <v>599</v>
      </c>
      <c r="C13" s="125">
        <v>0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46</v>
      </c>
      <c r="M13" s="127">
        <v>46</v>
      </c>
    </row>
    <row r="14" spans="1:14" s="18" customFormat="1" ht="39" customHeight="1">
      <c r="A14" s="239" t="s">
        <v>36</v>
      </c>
      <c r="B14" s="240"/>
      <c r="C14" s="128">
        <f t="shared" ref="C14:K14" si="0">SUM(C5:C7)</f>
        <v>0</v>
      </c>
      <c r="D14" s="128">
        <f t="shared" si="0"/>
        <v>0</v>
      </c>
      <c r="E14" s="128">
        <f t="shared" si="0"/>
        <v>0</v>
      </c>
      <c r="F14" s="128">
        <f t="shared" si="0"/>
        <v>0</v>
      </c>
      <c r="G14" s="128">
        <f t="shared" si="0"/>
        <v>71</v>
      </c>
      <c r="H14" s="128">
        <f t="shared" si="0"/>
        <v>0</v>
      </c>
      <c r="I14" s="128">
        <f t="shared" si="0"/>
        <v>0</v>
      </c>
      <c r="J14" s="128">
        <f t="shared" si="0"/>
        <v>0</v>
      </c>
      <c r="K14" s="128">
        <f t="shared" si="0"/>
        <v>0</v>
      </c>
      <c r="L14" s="128">
        <f>SUM(L5:L13)</f>
        <v>300</v>
      </c>
      <c r="M14" s="128">
        <f>SUM(M5:M13)</f>
        <v>300</v>
      </c>
    </row>
  </sheetData>
  <customSheetViews>
    <customSheetView guid="{FD5FE319-AD9E-494D-BEEE-D43E425D7630}">
      <selection activeCell="H21" sqref="H21"/>
      <pageMargins left="0.7" right="0.7" top="0.75" bottom="0.75" header="0.3" footer="0.3"/>
      <pageSetup orientation="portrait" horizontalDpi="200" verticalDpi="200" r:id="rId1"/>
    </customSheetView>
    <customSheetView guid="{F1FB9E11-3D79-46CC-BED1-C4F060AFC065}" topLeftCell="A20">
      <selection activeCell="A21" sqref="A21"/>
      <pageMargins left="0.7" right="0.7" top="0.75" bottom="0.75" header="0.3" footer="0.3"/>
      <pageSetup orientation="portrait" horizontalDpi="200" verticalDpi="200" r:id="rId2"/>
    </customSheetView>
  </customSheetViews>
  <mergeCells count="7">
    <mergeCell ref="A14:B14"/>
    <mergeCell ref="A1:M1"/>
    <mergeCell ref="A2:A3"/>
    <mergeCell ref="B2:B3"/>
    <mergeCell ref="M2:M3"/>
    <mergeCell ref="C2:G2"/>
    <mergeCell ref="H2:L2"/>
  </mergeCells>
  <hyperlinks>
    <hyperlink ref="B7" location="'Forgot password'!A1" display="Forgot password"/>
    <hyperlink ref="B6" location="'Sign in'!A1" display="Sign in"/>
    <hyperlink ref="B5" location="Register!A1" display="Register"/>
    <hyperlink ref="B9" r:id="rId3" display="TEST CASE-VietnameseSpecialWebsite...xlsx"/>
  </hyperlinks>
  <pageMargins left="0.7" right="0.7" top="0.75" bottom="0.75" header="0.3" footer="0.3"/>
  <pageSetup orientation="portrait" horizontalDpi="200" verticalDpi="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B498"/>
  <sheetViews>
    <sheetView workbookViewId="0">
      <selection sqref="A1:B1"/>
    </sheetView>
  </sheetViews>
  <sheetFormatPr defaultColWidth="9.140625" defaultRowHeight="12.75" outlineLevelRow="1"/>
  <cols>
    <col min="1" max="1" width="11.85546875" style="11" customWidth="1"/>
    <col min="2" max="2" width="25.7109375" style="8" customWidth="1"/>
    <col min="3" max="3" width="38.140625" style="13" customWidth="1"/>
    <col min="4" max="4" width="49.42578125" style="8" customWidth="1"/>
    <col min="5" max="5" width="12.5703125" style="8" customWidth="1"/>
    <col min="6" max="6" width="14.42578125" style="8" customWidth="1"/>
    <col min="7" max="7" width="14.140625" style="8" customWidth="1"/>
    <col min="8" max="8" width="12.5703125" style="10" customWidth="1"/>
    <col min="9" max="16384" width="9.140625" style="9"/>
  </cols>
  <sheetData>
    <row r="1" spans="1:314" s="12" customFormat="1" ht="22.5" customHeight="1" thickBot="1">
      <c r="A1" s="268" t="s">
        <v>12</v>
      </c>
      <c r="B1" s="268"/>
      <c r="C1" s="41"/>
      <c r="D1" s="23"/>
      <c r="E1" s="42"/>
      <c r="F1" s="43"/>
      <c r="G1" s="43"/>
      <c r="H1" s="44"/>
    </row>
    <row r="2" spans="1:314" s="7" customFormat="1" ht="28.5" customHeight="1">
      <c r="A2" s="269" t="s">
        <v>10</v>
      </c>
      <c r="B2" s="270"/>
      <c r="C2" s="271" t="s">
        <v>230</v>
      </c>
      <c r="D2" s="272"/>
      <c r="E2" s="272"/>
      <c r="F2" s="273"/>
      <c r="G2" s="273"/>
      <c r="H2" s="274"/>
    </row>
    <row r="3" spans="1:314" s="7" customFormat="1" ht="32.25" customHeight="1">
      <c r="A3" s="253" t="s">
        <v>18</v>
      </c>
      <c r="B3" s="254"/>
      <c r="C3" s="275" t="s">
        <v>152</v>
      </c>
      <c r="D3" s="276"/>
      <c r="E3" s="276"/>
      <c r="F3" s="277"/>
      <c r="G3" s="277"/>
      <c r="H3" s="278"/>
    </row>
    <row r="4" spans="1:314" s="7" customFormat="1" ht="22.5" customHeight="1">
      <c r="A4" s="253" t="s">
        <v>13</v>
      </c>
      <c r="B4" s="254"/>
      <c r="C4" s="255" t="s">
        <v>229</v>
      </c>
      <c r="D4" s="256"/>
      <c r="E4" s="24" t="s">
        <v>14</v>
      </c>
      <c r="F4" s="257"/>
      <c r="G4" s="258"/>
      <c r="H4" s="259"/>
    </row>
    <row r="5" spans="1:314" s="7" customFormat="1" ht="15">
      <c r="A5" s="260" t="s">
        <v>15</v>
      </c>
      <c r="B5" s="261"/>
      <c r="C5" s="261"/>
      <c r="D5" s="261"/>
      <c r="E5" s="261"/>
      <c r="F5" s="262"/>
      <c r="G5" s="262"/>
      <c r="H5" s="263"/>
    </row>
    <row r="6" spans="1:314" s="7" customFormat="1" ht="15">
      <c r="A6" s="264" t="s">
        <v>16</v>
      </c>
      <c r="B6" s="265"/>
      <c r="C6" s="25"/>
      <c r="D6" s="26"/>
      <c r="E6" s="26"/>
      <c r="F6" s="266"/>
      <c r="G6" s="266"/>
      <c r="H6" s="267"/>
    </row>
    <row r="7" spans="1:314" s="7" customFormat="1" ht="15" customHeight="1">
      <c r="A7" s="247"/>
      <c r="B7" s="248"/>
      <c r="C7" s="28" t="s">
        <v>7</v>
      </c>
      <c r="D7" s="29" t="s">
        <v>8</v>
      </c>
      <c r="E7" s="29" t="s">
        <v>46</v>
      </c>
      <c r="F7" s="29" t="s">
        <v>35</v>
      </c>
      <c r="G7" s="30" t="s">
        <v>9</v>
      </c>
      <c r="H7" s="31" t="s">
        <v>36</v>
      </c>
    </row>
    <row r="8" spans="1:314" s="7" customFormat="1" ht="24.75" customHeight="1">
      <c r="A8" s="249" t="s">
        <v>22</v>
      </c>
      <c r="B8" s="250"/>
      <c r="C8" s="27">
        <f>COUNTIF(F13:F53,"Passed")</f>
        <v>0</v>
      </c>
      <c r="D8" s="27"/>
      <c r="E8" s="27">
        <f>COUNTIF(F10:F53,"Pending")</f>
        <v>0</v>
      </c>
      <c r="F8" s="27">
        <f>COUNTIF(F10:F53,"Accepted")</f>
        <v>0</v>
      </c>
      <c r="G8" s="27">
        <f>H8-C8-D8-E8-F8</f>
        <v>41</v>
      </c>
      <c r="H8" s="27">
        <f>COUNTA(E11:E97)</f>
        <v>41</v>
      </c>
    </row>
    <row r="9" spans="1:314" s="12" customFormat="1" ht="21" customHeight="1" thickBot="1">
      <c r="A9" s="251" t="s">
        <v>23</v>
      </c>
      <c r="B9" s="252"/>
      <c r="C9" s="27">
        <f xml:space="preserve"> COUNTIF(G13:G53,"Passed")</f>
        <v>0</v>
      </c>
      <c r="D9" s="27">
        <f xml:space="preserve"> COUNTIF(G13:G53,"Failed")</f>
        <v>0</v>
      </c>
      <c r="E9" s="27">
        <f>COUNTIF(F11:F53,"Pending")</f>
        <v>0</v>
      </c>
      <c r="F9" s="27">
        <f xml:space="preserve"> COUNTIF(F11:F53,"Accepted")</f>
        <v>0</v>
      </c>
      <c r="G9" s="27">
        <f>H9-C9-D9-E9-F9</f>
        <v>41</v>
      </c>
      <c r="H9" s="27">
        <f>COUNTA(E11:E53)</f>
        <v>41</v>
      </c>
    </row>
    <row r="10" spans="1:314" s="76" customFormat="1" ht="25.5">
      <c r="A10" s="69" t="s">
        <v>17</v>
      </c>
      <c r="B10" s="70" t="s">
        <v>20</v>
      </c>
      <c r="C10" s="71" t="s">
        <v>21</v>
      </c>
      <c r="D10" s="72" t="s">
        <v>19</v>
      </c>
      <c r="E10" s="73" t="s">
        <v>11</v>
      </c>
      <c r="F10" s="74" t="s">
        <v>207</v>
      </c>
      <c r="G10" s="74" t="s">
        <v>208</v>
      </c>
      <c r="H10" s="32" t="s">
        <v>206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</row>
    <row r="11" spans="1:314" s="80" customFormat="1" ht="15" customHeight="1">
      <c r="A11" s="46" t="s">
        <v>43</v>
      </c>
      <c r="B11" s="47"/>
      <c r="C11" s="47"/>
      <c r="D11" s="47"/>
      <c r="E11" s="47"/>
      <c r="F11" s="48"/>
      <c r="G11" s="47"/>
      <c r="H11" s="77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</row>
    <row r="12" spans="1:314" s="82" customFormat="1" ht="54.75" customHeight="1" outlineLevel="1">
      <c r="A12" s="54" t="str">
        <f>IF(C12&lt;&gt;"","Reg_"&amp; (ROW()-10)-COUNTBLANK(C$11:C12),"")</f>
        <v>Reg_1</v>
      </c>
      <c r="B12" s="53" t="s">
        <v>65</v>
      </c>
      <c r="C12" s="52" t="s">
        <v>210</v>
      </c>
      <c r="D12" s="45" t="s">
        <v>66</v>
      </c>
      <c r="E12" s="54" t="s">
        <v>38</v>
      </c>
      <c r="F12" s="54"/>
      <c r="G12" s="54"/>
      <c r="H12" s="55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81"/>
    </row>
    <row r="13" spans="1:314" s="82" customFormat="1" ht="54.75" customHeight="1" outlineLevel="1">
      <c r="A13" s="54" t="str">
        <f>IF(C13&lt;&gt;"","Reg_"&amp; (ROW()-10)-COUNTBLANK(C$11:C13),"")</f>
        <v>Reg_2</v>
      </c>
      <c r="B13" s="53" t="s">
        <v>63</v>
      </c>
      <c r="C13" s="52" t="s">
        <v>211</v>
      </c>
      <c r="D13" s="45" t="s">
        <v>61</v>
      </c>
      <c r="E13" s="54" t="s">
        <v>38</v>
      </c>
      <c r="F13" s="54"/>
      <c r="G13" s="54"/>
      <c r="H13" s="55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81"/>
    </row>
    <row r="14" spans="1:314" s="80" customFormat="1" ht="15" customHeight="1">
      <c r="A14" s="93" t="s">
        <v>67</v>
      </c>
      <c r="B14" s="47"/>
      <c r="C14" s="47"/>
      <c r="D14" s="47"/>
      <c r="E14" s="47"/>
      <c r="F14" s="47"/>
      <c r="G14" s="47"/>
      <c r="H14" s="77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</row>
    <row r="15" spans="1:314" s="85" customFormat="1" ht="127.5" outlineLevel="1">
      <c r="A15" s="54" t="str">
        <f>IF(C16&lt;&gt;"","Reg_"&amp; (ROW()-10)-COUNTBLANK(C$11:C15),"")</f>
        <v>Reg_3</v>
      </c>
      <c r="B15" s="58" t="s">
        <v>153</v>
      </c>
      <c r="C15" s="59" t="s">
        <v>209</v>
      </c>
      <c r="D15" s="60" t="s">
        <v>220</v>
      </c>
      <c r="E15" s="61" t="s">
        <v>40</v>
      </c>
      <c r="F15" s="54"/>
      <c r="G15" s="54"/>
      <c r="H15" s="5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4"/>
    </row>
    <row r="16" spans="1:314" s="87" customFormat="1" ht="78.75" customHeight="1" outlineLevel="1">
      <c r="A16" s="54" t="str">
        <f>IF(C16&lt;&gt;"","Reg_"&amp; (ROW()-10)-COUNTBLANK(C$11:C16),"")</f>
        <v>Reg_4</v>
      </c>
      <c r="B16" s="62" t="s">
        <v>68</v>
      </c>
      <c r="C16" s="55" t="s">
        <v>69</v>
      </c>
      <c r="D16" s="55" t="s">
        <v>123</v>
      </c>
      <c r="E16" s="54" t="s">
        <v>39</v>
      </c>
      <c r="F16" s="54"/>
      <c r="G16" s="54"/>
      <c r="H16" s="5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6"/>
    </row>
    <row r="17" spans="1:47" s="90" customFormat="1" ht="78.75" customHeight="1" outlineLevel="1">
      <c r="A17" s="54" t="str">
        <f>IF(C17&lt;&gt;"","Reg_"&amp; (ROW()-10)-COUNTBLANK(C$11:C17),"")</f>
        <v>Reg_5</v>
      </c>
      <c r="B17" s="62" t="s">
        <v>164</v>
      </c>
      <c r="C17" s="55" t="s">
        <v>179</v>
      </c>
      <c r="D17" s="55" t="s">
        <v>123</v>
      </c>
      <c r="E17" s="54" t="s">
        <v>39</v>
      </c>
      <c r="F17" s="54"/>
      <c r="G17" s="54"/>
      <c r="H17" s="5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8"/>
      <c r="AO17" s="89"/>
      <c r="AP17" s="89"/>
      <c r="AQ17" s="89"/>
      <c r="AR17" s="89"/>
      <c r="AS17" s="89"/>
      <c r="AT17" s="89"/>
      <c r="AU17" s="89"/>
    </row>
    <row r="18" spans="1:47" s="83" customFormat="1" ht="78.75" customHeight="1" outlineLevel="1">
      <c r="A18" s="54" t="str">
        <f>IF(C18&lt;&gt;"","Reg_"&amp; (ROW()-10)-COUNTBLANK(C$11:C18),"")</f>
        <v>Reg_6</v>
      </c>
      <c r="B18" s="62" t="s">
        <v>117</v>
      </c>
      <c r="C18" s="64" t="s">
        <v>212</v>
      </c>
      <c r="D18" s="55" t="s">
        <v>118</v>
      </c>
      <c r="E18" s="54" t="s">
        <v>39</v>
      </c>
      <c r="F18" s="54"/>
      <c r="G18" s="54"/>
      <c r="H18" s="59"/>
    </row>
    <row r="19" spans="1:47" s="89" customFormat="1" ht="78.75" customHeight="1" outlineLevel="1">
      <c r="A19" s="54" t="str">
        <f>IF(C19&lt;&gt;"","Reg_"&amp; (ROW()-10)-COUNTBLANK(C$11:C19),"")</f>
        <v>Reg_7</v>
      </c>
      <c r="B19" s="62" t="s">
        <v>166</v>
      </c>
      <c r="C19" s="55" t="s">
        <v>165</v>
      </c>
      <c r="D19" s="55" t="s">
        <v>158</v>
      </c>
      <c r="E19" s="54" t="s">
        <v>39</v>
      </c>
      <c r="F19" s="54"/>
      <c r="G19" s="54"/>
      <c r="H19" s="5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8"/>
    </row>
    <row r="20" spans="1:47" s="89" customFormat="1" ht="78.75" customHeight="1" outlineLevel="1">
      <c r="A20" s="54" t="str">
        <f>IF(C20&lt;&gt;"","Reg_"&amp; (ROW()-10)-COUNTBLANK(C$11:C20),"")</f>
        <v>Reg_8</v>
      </c>
      <c r="B20" s="62" t="s">
        <v>167</v>
      </c>
      <c r="C20" s="55" t="s">
        <v>168</v>
      </c>
      <c r="D20" s="55" t="s">
        <v>158</v>
      </c>
      <c r="E20" s="54" t="s">
        <v>39</v>
      </c>
      <c r="F20" s="54"/>
      <c r="G20" s="54"/>
      <c r="H20" s="5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8"/>
    </row>
    <row r="21" spans="1:47" s="92" customFormat="1" ht="78.75" customHeight="1" outlineLevel="1">
      <c r="A21" s="54" t="str">
        <f>IF(C21&lt;&gt;"","Reg_"&amp; (ROW()-10)-COUNTBLANK(C$11:C21),"")</f>
        <v>Reg_9</v>
      </c>
      <c r="B21" s="62" t="s">
        <v>70</v>
      </c>
      <c r="C21" s="55" t="s">
        <v>71</v>
      </c>
      <c r="D21" s="55" t="s">
        <v>72</v>
      </c>
      <c r="E21" s="54" t="s">
        <v>39</v>
      </c>
      <c r="F21" s="54"/>
      <c r="G21" s="54"/>
      <c r="H21" s="55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91"/>
    </row>
    <row r="22" spans="1:47" s="92" customFormat="1" ht="78.75" customHeight="1" outlineLevel="1">
      <c r="A22" s="54" t="str">
        <f>IF(C22&lt;&gt;"","Reg_"&amp; (ROW()-10)-COUNTBLANK(C$11:C22),"")</f>
        <v>Reg_10</v>
      </c>
      <c r="B22" s="62" t="s">
        <v>50</v>
      </c>
      <c r="C22" s="55" t="s">
        <v>73</v>
      </c>
      <c r="D22" s="55" t="s">
        <v>124</v>
      </c>
      <c r="E22" s="54" t="s">
        <v>39</v>
      </c>
      <c r="F22" s="54"/>
      <c r="G22" s="54"/>
      <c r="H22" s="64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91"/>
    </row>
    <row r="23" spans="1:47" s="92" customFormat="1" ht="78.75" customHeight="1" outlineLevel="1">
      <c r="A23" s="54" t="str">
        <f>IF(C23&lt;&gt;"","Reg_"&amp; (ROW()-10)-COUNTBLANK(C$11:C23),"")</f>
        <v>Reg_11</v>
      </c>
      <c r="B23" s="62" t="s">
        <v>75</v>
      </c>
      <c r="C23" s="55" t="s">
        <v>74</v>
      </c>
      <c r="D23" s="55" t="s">
        <v>77</v>
      </c>
      <c r="E23" s="54" t="s">
        <v>39</v>
      </c>
      <c r="F23" s="54"/>
      <c r="G23" s="54"/>
      <c r="H23" s="64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91"/>
    </row>
    <row r="24" spans="1:47" s="92" customFormat="1" ht="78.75" customHeight="1" outlineLevel="1">
      <c r="A24" s="54" t="str">
        <f>IF(C24&lt;&gt;"","Reg_"&amp; (ROW()-10)-COUNTBLANK(C$11:C24),"")</f>
        <v>Reg_12</v>
      </c>
      <c r="B24" s="62" t="s">
        <v>81</v>
      </c>
      <c r="C24" s="64" t="s">
        <v>76</v>
      </c>
      <c r="D24" s="55" t="s">
        <v>78</v>
      </c>
      <c r="E24" s="54" t="s">
        <v>39</v>
      </c>
      <c r="F24" s="54"/>
      <c r="G24" s="54"/>
      <c r="H24" s="64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91"/>
    </row>
    <row r="25" spans="1:47" s="92" customFormat="1" ht="78.75" customHeight="1" outlineLevel="1">
      <c r="A25" s="54" t="str">
        <f>IF(C25&lt;&gt;"","Reg_"&amp; (ROW()-10)-COUNTBLANK(C$11:C25),"")</f>
        <v>Reg_13</v>
      </c>
      <c r="B25" s="62" t="s">
        <v>82</v>
      </c>
      <c r="C25" s="64" t="s">
        <v>79</v>
      </c>
      <c r="D25" s="55" t="s">
        <v>78</v>
      </c>
      <c r="E25" s="54" t="s">
        <v>39</v>
      </c>
      <c r="F25" s="54"/>
      <c r="G25" s="54"/>
      <c r="H25" s="64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91"/>
    </row>
    <row r="26" spans="1:47" s="92" customFormat="1" ht="78.75" customHeight="1" outlineLevel="1">
      <c r="A26" s="54" t="str">
        <f>IF(C26&lt;&gt;"","Reg_"&amp; (ROW()-10)-COUNTBLANK(C$11:C26),"")</f>
        <v>Reg_14</v>
      </c>
      <c r="B26" s="62" t="s">
        <v>83</v>
      </c>
      <c r="C26" s="64" t="s">
        <v>80</v>
      </c>
      <c r="D26" s="55" t="s">
        <v>78</v>
      </c>
      <c r="E26" s="54" t="s">
        <v>39</v>
      </c>
      <c r="F26" s="54"/>
      <c r="G26" s="54"/>
      <c r="H26" s="64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91"/>
    </row>
    <row r="27" spans="1:47" s="92" customFormat="1" ht="78.75" customHeight="1" outlineLevel="1">
      <c r="A27" s="54" t="str">
        <f>IF(C27&lt;&gt;"","Reg_"&amp; (ROW()-10)-COUNTBLANK(C$11:C27),"")</f>
        <v>Reg_15</v>
      </c>
      <c r="B27" s="62" t="s">
        <v>84</v>
      </c>
      <c r="C27" s="64" t="s">
        <v>163</v>
      </c>
      <c r="D27" s="55" t="s">
        <v>87</v>
      </c>
      <c r="E27" s="54" t="s">
        <v>39</v>
      </c>
      <c r="F27" s="54"/>
      <c r="G27" s="54"/>
      <c r="H27" s="64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91"/>
    </row>
    <row r="28" spans="1:47" s="92" customFormat="1" ht="78.75" customHeight="1" outlineLevel="1">
      <c r="A28" s="54" t="str">
        <f>IF(C28&lt;&gt;"","Reg_"&amp; (ROW()-10)-COUNTBLANK(C$11:C28),"")</f>
        <v>Reg_16</v>
      </c>
      <c r="B28" s="62" t="s">
        <v>120</v>
      </c>
      <c r="C28" s="64" t="s">
        <v>85</v>
      </c>
      <c r="D28" s="55" t="s">
        <v>86</v>
      </c>
      <c r="E28" s="54" t="s">
        <v>39</v>
      </c>
      <c r="F28" s="54"/>
      <c r="G28" s="54"/>
      <c r="H28" s="64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91"/>
    </row>
    <row r="29" spans="1:47" s="92" customFormat="1" ht="78.75" customHeight="1" outlineLevel="1">
      <c r="A29" s="54" t="str">
        <f>IF(C29&lt;&gt;"","Reg_"&amp; (ROW()-10)-COUNTBLANK(C$11:C29),"")</f>
        <v>Reg_17</v>
      </c>
      <c r="B29" s="65" t="s">
        <v>52</v>
      </c>
      <c r="C29" s="65" t="s">
        <v>88</v>
      </c>
      <c r="D29" s="65" t="s">
        <v>53</v>
      </c>
      <c r="E29" s="54" t="s">
        <v>39</v>
      </c>
      <c r="F29" s="54"/>
      <c r="G29" s="54"/>
      <c r="H29" s="64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91"/>
    </row>
    <row r="30" spans="1:47" s="92" customFormat="1" ht="78.75" customHeight="1" outlineLevel="1">
      <c r="A30" s="54" t="str">
        <f>IF(C30&lt;&gt;"","Reg_"&amp; (ROW()-10)-COUNTBLANK(C$11:C30),"")</f>
        <v>Reg_18</v>
      </c>
      <c r="B30" s="62" t="s">
        <v>89</v>
      </c>
      <c r="C30" s="55" t="s">
        <v>90</v>
      </c>
      <c r="D30" s="55" t="s">
        <v>125</v>
      </c>
      <c r="E30" s="54" t="s">
        <v>39</v>
      </c>
      <c r="F30" s="54"/>
      <c r="G30" s="54"/>
      <c r="H30" s="64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91"/>
    </row>
    <row r="31" spans="1:47" s="92" customFormat="1" ht="78.75" customHeight="1" outlineLevel="1">
      <c r="A31" s="54" t="str">
        <f>IF(C31&lt;&gt;"","Reg_"&amp; (ROW()-10)-COUNTBLANK(C$11:C31),"")</f>
        <v>Reg_19</v>
      </c>
      <c r="B31" s="62" t="s">
        <v>91</v>
      </c>
      <c r="C31" s="55" t="s">
        <v>92</v>
      </c>
      <c r="D31" s="55" t="s">
        <v>93</v>
      </c>
      <c r="E31" s="54" t="s">
        <v>39</v>
      </c>
      <c r="F31" s="54"/>
      <c r="G31" s="54"/>
      <c r="H31" s="64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91"/>
    </row>
    <row r="32" spans="1:47" s="92" customFormat="1" ht="78.75" customHeight="1" outlineLevel="1">
      <c r="A32" s="54" t="str">
        <f>IF(C32&lt;&gt;"","Reg_"&amp; (ROW()-10)-COUNTBLANK(C$11:C32),"")</f>
        <v>Reg_20</v>
      </c>
      <c r="B32" s="62" t="s">
        <v>94</v>
      </c>
      <c r="C32" s="55" t="s">
        <v>95</v>
      </c>
      <c r="D32" s="55" t="s">
        <v>186</v>
      </c>
      <c r="E32" s="54" t="s">
        <v>39</v>
      </c>
      <c r="F32" s="54"/>
      <c r="G32" s="54"/>
      <c r="H32" s="64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91"/>
    </row>
    <row r="33" spans="1:47" s="92" customFormat="1" ht="78.75" customHeight="1" outlineLevel="1">
      <c r="A33" s="54" t="str">
        <f>IF(C33&lt;&gt;"","Reg_"&amp; (ROW()-10)-COUNTBLANK(C$11:C33),"")</f>
        <v>Reg_21</v>
      </c>
      <c r="B33" s="62" t="s">
        <v>184</v>
      </c>
      <c r="C33" s="55" t="s">
        <v>185</v>
      </c>
      <c r="D33" s="55" t="s">
        <v>186</v>
      </c>
      <c r="E33" s="54" t="s">
        <v>39</v>
      </c>
      <c r="F33" s="54"/>
      <c r="G33" s="54"/>
      <c r="H33" s="64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91"/>
    </row>
    <row r="34" spans="1:47" s="92" customFormat="1" ht="78.75" customHeight="1" outlineLevel="1">
      <c r="A34" s="54" t="str">
        <f>IF(C34&lt;&gt;"","Reg_"&amp; (ROW()-10)-COUNTBLANK(C$11:C34),"")</f>
        <v>Reg_22</v>
      </c>
      <c r="B34" s="62" t="s">
        <v>58</v>
      </c>
      <c r="C34" s="55" t="s">
        <v>121</v>
      </c>
      <c r="D34" s="55" t="s">
        <v>122</v>
      </c>
      <c r="E34" s="54" t="s">
        <v>39</v>
      </c>
      <c r="F34" s="54"/>
      <c r="G34" s="54"/>
      <c r="H34" s="64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91"/>
    </row>
    <row r="35" spans="1:47" s="92" customFormat="1" ht="78.75" customHeight="1" outlineLevel="1">
      <c r="A35" s="54" t="str">
        <f>IF(C35&lt;&gt;"","Reg_"&amp; (ROW()-10)-COUNTBLANK(C$11:C35),"")</f>
        <v>Reg_23</v>
      </c>
      <c r="B35" s="62" t="s">
        <v>132</v>
      </c>
      <c r="C35" s="55" t="s">
        <v>133</v>
      </c>
      <c r="D35" s="55" t="s">
        <v>72</v>
      </c>
      <c r="E35" s="54" t="s">
        <v>39</v>
      </c>
      <c r="F35" s="54"/>
      <c r="G35" s="54"/>
      <c r="H35" s="64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91"/>
    </row>
    <row r="36" spans="1:47" s="92" customFormat="1" ht="78.75" customHeight="1" outlineLevel="1">
      <c r="A36" s="54" t="str">
        <f>IF(C36&lt;&gt;"","Reg_"&amp; (ROW()-10)-COUNTBLANK(C$11:C36),"")</f>
        <v>Reg_24</v>
      </c>
      <c r="B36" s="66" t="s">
        <v>41</v>
      </c>
      <c r="C36" s="55" t="s">
        <v>96</v>
      </c>
      <c r="D36" s="55" t="s">
        <v>97</v>
      </c>
      <c r="E36" s="54" t="s">
        <v>39</v>
      </c>
      <c r="F36" s="54"/>
      <c r="G36" s="54"/>
      <c r="H36" s="64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91"/>
    </row>
    <row r="37" spans="1:47" s="92" customFormat="1" ht="78.75" customHeight="1" outlineLevel="1">
      <c r="A37" s="54" t="str">
        <f>IF(C37&lt;&gt;"","Reg_"&amp; (ROW()-10)-COUNTBLANK(C$11:C37),"")</f>
        <v>Reg_25</v>
      </c>
      <c r="B37" s="62" t="s">
        <v>42</v>
      </c>
      <c r="C37" s="64" t="s">
        <v>213</v>
      </c>
      <c r="D37" s="55" t="s">
        <v>214</v>
      </c>
      <c r="E37" s="54" t="s">
        <v>39</v>
      </c>
      <c r="F37" s="54"/>
      <c r="G37" s="54"/>
      <c r="H37" s="64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91"/>
    </row>
    <row r="38" spans="1:47" s="92" customFormat="1" ht="78.75" customHeight="1" outlineLevel="1">
      <c r="A38" s="54" t="str">
        <f>IF(C38&lt;&gt;"","Reg_"&amp; (ROW()-10)-COUNTBLANK(C$11:C38),"")</f>
        <v>Reg_26</v>
      </c>
      <c r="B38" s="62" t="s">
        <v>180</v>
      </c>
      <c r="C38" s="64" t="s">
        <v>181</v>
      </c>
      <c r="D38" s="55" t="s">
        <v>98</v>
      </c>
      <c r="E38" s="54" t="s">
        <v>39</v>
      </c>
      <c r="F38" s="54"/>
      <c r="G38" s="54"/>
      <c r="H38" s="64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91"/>
    </row>
    <row r="39" spans="1:47" s="89" customFormat="1" ht="78.75" customHeight="1" outlineLevel="1">
      <c r="A39" s="54" t="str">
        <f>IF(C39&lt;&gt;"","Reg_"&amp; (ROW()-10)-COUNTBLANK(C$11:C39),"")</f>
        <v>Reg_27</v>
      </c>
      <c r="B39" s="62" t="s">
        <v>169</v>
      </c>
      <c r="C39" s="55" t="s">
        <v>171</v>
      </c>
      <c r="D39" s="55" t="s">
        <v>159</v>
      </c>
      <c r="E39" s="54" t="s">
        <v>39</v>
      </c>
      <c r="F39" s="54"/>
      <c r="G39" s="54"/>
      <c r="H39" s="59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8"/>
    </row>
    <row r="40" spans="1:47" s="89" customFormat="1" ht="78.75" customHeight="1" outlineLevel="1">
      <c r="A40" s="54" t="str">
        <f>IF(C40&lt;&gt;"","Reg_"&amp; (ROW()-10)-COUNTBLANK(C$11:C40),"")</f>
        <v>Reg_28</v>
      </c>
      <c r="B40" s="62" t="s">
        <v>170</v>
      </c>
      <c r="C40" s="55" t="s">
        <v>172</v>
      </c>
      <c r="D40" s="55" t="s">
        <v>159</v>
      </c>
      <c r="E40" s="54" t="s">
        <v>39</v>
      </c>
      <c r="F40" s="54"/>
      <c r="G40" s="54"/>
      <c r="H40" s="59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8"/>
    </row>
    <row r="41" spans="1:47" s="92" customFormat="1" ht="78.75" customHeight="1" outlineLevel="1">
      <c r="A41" s="54" t="str">
        <f>IF(C41&lt;&gt;"","Reg_"&amp; (ROW()-10)-COUNTBLANK(C$11:C41),"")</f>
        <v>Reg_29</v>
      </c>
      <c r="B41" s="62" t="s">
        <v>99</v>
      </c>
      <c r="C41" s="55" t="s">
        <v>100</v>
      </c>
      <c r="D41" s="55" t="s">
        <v>72</v>
      </c>
      <c r="E41" s="54" t="s">
        <v>39</v>
      </c>
      <c r="F41" s="54"/>
      <c r="G41" s="54"/>
      <c r="H41" s="55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91"/>
    </row>
    <row r="42" spans="1:47" s="92" customFormat="1" ht="78.75" customHeight="1" outlineLevel="1">
      <c r="A42" s="54" t="str">
        <f>IF(C42&lt;&gt;"","Reg_"&amp; (ROW()-10)-COUNTBLANK(C$11:C42),"")</f>
        <v>Reg_30</v>
      </c>
      <c r="B42" s="62" t="s">
        <v>101</v>
      </c>
      <c r="C42" s="55" t="s">
        <v>102</v>
      </c>
      <c r="D42" s="63" t="s">
        <v>215</v>
      </c>
      <c r="E42" s="54" t="s">
        <v>39</v>
      </c>
      <c r="F42" s="54"/>
      <c r="G42" s="54"/>
      <c r="H42" s="64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91"/>
    </row>
    <row r="43" spans="1:47" s="92" customFormat="1" ht="78.75" customHeight="1" outlineLevel="1">
      <c r="A43" s="54" t="str">
        <f>IF(C43&lt;&gt;"","Reg_"&amp; (ROW()-10)-COUNTBLANK(C$11:C43),"")</f>
        <v>Reg_31</v>
      </c>
      <c r="B43" s="62" t="s">
        <v>103</v>
      </c>
      <c r="C43" s="55" t="s">
        <v>104</v>
      </c>
      <c r="D43" s="63" t="s">
        <v>108</v>
      </c>
      <c r="E43" s="54" t="s">
        <v>39</v>
      </c>
      <c r="F43" s="54"/>
      <c r="G43" s="54"/>
      <c r="H43" s="64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91"/>
    </row>
    <row r="44" spans="1:47" s="92" customFormat="1" ht="78.75" customHeight="1" outlineLevel="1">
      <c r="A44" s="54" t="str">
        <f>IF(C44&lt;&gt;"","Reg_"&amp; (ROW()-10)-COUNTBLANK(C$11:C44),"")</f>
        <v>Reg_32</v>
      </c>
      <c r="B44" s="62" t="s">
        <v>105</v>
      </c>
      <c r="C44" s="55" t="s">
        <v>106</v>
      </c>
      <c r="D44" s="55" t="s">
        <v>107</v>
      </c>
      <c r="E44" s="54" t="s">
        <v>39</v>
      </c>
      <c r="F44" s="54"/>
      <c r="G44" s="54"/>
      <c r="H44" s="64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91"/>
    </row>
    <row r="45" spans="1:47" s="92" customFormat="1" ht="78.75" customHeight="1" outlineLevel="1">
      <c r="A45" s="54" t="str">
        <f>IF(C45&lt;&gt;"","Reg_"&amp; (ROW()-10)-COUNTBLANK(C$11:C45),"")</f>
        <v>Reg_33</v>
      </c>
      <c r="B45" s="62" t="s">
        <v>110</v>
      </c>
      <c r="C45" s="55" t="s">
        <v>111</v>
      </c>
      <c r="D45" s="55" t="s">
        <v>109</v>
      </c>
      <c r="E45" s="54" t="s">
        <v>39</v>
      </c>
      <c r="F45" s="54"/>
      <c r="G45" s="54"/>
      <c r="H45" s="64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91"/>
    </row>
    <row r="46" spans="1:47" s="92" customFormat="1" ht="78.75" customHeight="1" outlineLevel="1">
      <c r="A46" s="54" t="str">
        <f>IF(C46&lt;&gt;"","Reg_"&amp; (ROW()-10)-COUNTBLANK(C$11:C46),"")</f>
        <v>Reg_34</v>
      </c>
      <c r="B46" s="62" t="s">
        <v>112</v>
      </c>
      <c r="C46" s="55" t="s">
        <v>113</v>
      </c>
      <c r="D46" s="55" t="s">
        <v>126</v>
      </c>
      <c r="E46" s="54" t="s">
        <v>39</v>
      </c>
      <c r="F46" s="54"/>
      <c r="G46" s="54"/>
      <c r="H46" s="64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91"/>
    </row>
    <row r="47" spans="1:47" s="92" customFormat="1" ht="78.75" customHeight="1" outlineLevel="1">
      <c r="A47" s="54" t="str">
        <f>IF(C47&lt;&gt;"","Reg_"&amp; (ROW()-10)-COUNTBLANK(C$11:C47),"")</f>
        <v>Reg_35</v>
      </c>
      <c r="B47" s="62" t="s">
        <v>174</v>
      </c>
      <c r="C47" s="55" t="s">
        <v>173</v>
      </c>
      <c r="D47" s="55" t="s">
        <v>126</v>
      </c>
      <c r="E47" s="54" t="s">
        <v>39</v>
      </c>
      <c r="F47" s="54"/>
      <c r="G47" s="54"/>
      <c r="H47" s="64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91"/>
    </row>
    <row r="48" spans="1:47" s="90" customFormat="1" ht="78.75" customHeight="1" outlineLevel="1">
      <c r="A48" s="54" t="str">
        <f>IF(C48&lt;&gt;"","Reg_"&amp; (ROW()-10)-COUNTBLANK(C$11:C48),"")</f>
        <v>Reg_36</v>
      </c>
      <c r="B48" s="62" t="s">
        <v>175</v>
      </c>
      <c r="C48" s="55" t="s">
        <v>177</v>
      </c>
      <c r="D48" s="55" t="s">
        <v>160</v>
      </c>
      <c r="E48" s="54" t="s">
        <v>39</v>
      </c>
      <c r="F48" s="54"/>
      <c r="G48" s="54"/>
      <c r="H48" s="59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8"/>
      <c r="AO48" s="89"/>
      <c r="AP48" s="89"/>
      <c r="AQ48" s="89"/>
      <c r="AR48" s="89"/>
      <c r="AS48" s="89"/>
      <c r="AT48" s="89"/>
      <c r="AU48" s="89"/>
    </row>
    <row r="49" spans="1:40" s="89" customFormat="1" ht="78.75" customHeight="1" outlineLevel="1">
      <c r="A49" s="54" t="str">
        <f>IF(C49&lt;&gt;"","Reg_"&amp; (ROW()-10)-COUNTBLANK(C$11:C49),"")</f>
        <v>Reg_37</v>
      </c>
      <c r="B49" s="62" t="s">
        <v>176</v>
      </c>
      <c r="C49" s="55" t="s">
        <v>178</v>
      </c>
      <c r="D49" s="55" t="s">
        <v>160</v>
      </c>
      <c r="E49" s="54" t="s">
        <v>39</v>
      </c>
      <c r="F49" s="54"/>
      <c r="G49" s="54"/>
      <c r="H49" s="59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8"/>
    </row>
    <row r="50" spans="1:40" s="89" customFormat="1" ht="78.75" customHeight="1" outlineLevel="1">
      <c r="A50" s="54" t="str">
        <f>IF(C50&lt;&gt;"","Reg_"&amp; (ROW()-10)-COUNTBLANK(C$11:C50),"")</f>
        <v>Reg_38</v>
      </c>
      <c r="B50" s="62" t="s">
        <v>183</v>
      </c>
      <c r="C50" s="55" t="s">
        <v>182</v>
      </c>
      <c r="D50" s="55" t="s">
        <v>160</v>
      </c>
      <c r="E50" s="54" t="s">
        <v>39</v>
      </c>
      <c r="F50" s="54"/>
      <c r="G50" s="54"/>
      <c r="H50" s="59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8"/>
    </row>
    <row r="51" spans="1:40" s="92" customFormat="1" ht="78.75" customHeight="1" outlineLevel="1">
      <c r="A51" s="54" t="str">
        <f>IF(C51&lt;&gt;"","Reg_"&amp; (ROW()-10)-COUNTBLANK(C$11:C51),"")</f>
        <v>Reg_39</v>
      </c>
      <c r="B51" s="62" t="s">
        <v>115</v>
      </c>
      <c r="C51" s="55" t="s">
        <v>162</v>
      </c>
      <c r="D51" s="55" t="s">
        <v>116</v>
      </c>
      <c r="E51" s="54" t="s">
        <v>39</v>
      </c>
      <c r="F51" s="54"/>
      <c r="G51" s="54"/>
      <c r="H51" s="55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91"/>
    </row>
    <row r="52" spans="1:40" s="130" customFormat="1" ht="78.75" customHeight="1" outlineLevel="1">
      <c r="A52" s="54" t="str">
        <f>IF(C52&lt;&gt;"","Reg_"&amp; (ROW()-10)-COUNTBLANK(C$11:C52),"")</f>
        <v>Reg_40</v>
      </c>
      <c r="B52" s="67" t="s">
        <v>114</v>
      </c>
      <c r="C52" s="64" t="s">
        <v>161</v>
      </c>
      <c r="D52" s="64" t="s">
        <v>86</v>
      </c>
      <c r="E52" s="54" t="s">
        <v>39</v>
      </c>
      <c r="F52" s="54"/>
      <c r="G52" s="54"/>
      <c r="H52" s="64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129"/>
    </row>
    <row r="53" spans="1:40" s="133" customFormat="1" ht="78.75" customHeight="1" outlineLevel="1">
      <c r="A53" s="131" t="str">
        <f>IF(C53&lt;&gt;"","Reg_"&amp; (ROW()-10)-COUNTBLANK(C$11:C53),"")</f>
        <v>Reg_41</v>
      </c>
      <c r="B53" s="132" t="s">
        <v>216</v>
      </c>
      <c r="C53" s="132" t="s">
        <v>217</v>
      </c>
      <c r="D53" s="132" t="s">
        <v>119</v>
      </c>
      <c r="E53" s="131" t="s">
        <v>39</v>
      </c>
      <c r="F53" s="131"/>
      <c r="G53" s="131"/>
      <c r="H53" s="132"/>
    </row>
    <row r="54" spans="1:40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40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40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40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40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40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4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40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40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40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40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>
      <c r="A91" s="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>
      <c r="A106" s="9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1:14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1:14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1:14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1:14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1:14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1:14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1:14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1:14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1:14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1:14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1:14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1:14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1:14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1:14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1:14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1:14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4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1:14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1:14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1:14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1:14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1:14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1:14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1:14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1:14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1:14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1:14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1:14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1:14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1:14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1:14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1:14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1:14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1:14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1:14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1:14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1:14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1:14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1:14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1:14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1:14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1:14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1:14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1:14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1:14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1:14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1:14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1:14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1:14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1:14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1:14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1:14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1:14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1:14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1:14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1:14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1:14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1:14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1:14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1:14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1:14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1:14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1:14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1:14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1:14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1:14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1:14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1:14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1:14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1:14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1:14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1:14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1:14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1:14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1:14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1:14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1:14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1:14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1:14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1:14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1:14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1:14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1:14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1:14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1:14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1:14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1:14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1:14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1:14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1:14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1:14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1:14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1:14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1:14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1:14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1:14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1:14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1:14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1:14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1:14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1:14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1:14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1:14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1:14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1:14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1:14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1:14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1:14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1:14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1:14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1:14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1:14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1:14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1:14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1:14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1:14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1:14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1:14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1:14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1:14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1:14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1:14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1:14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1:14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1:14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1:14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1:14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1:14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1:14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1:14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1:14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1:14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1:14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1:14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1:14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1:14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1:14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1:14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1:14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1:14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1:14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1:14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1:14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1:14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1:14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1:14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1:14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1:14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1:14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1:14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1:14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1:14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1:14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1:14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1:14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1:14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1:14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1:14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1:14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1:14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1:14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1:14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1:14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1:14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1:14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1:14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1:14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1:14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1:14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1:14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1:14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1:14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1:14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1:14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1:14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1:14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1:14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1:14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1:14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1:14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1:14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1:14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1:14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1:14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1:14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1:14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1:14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1:14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1:14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1:14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1:14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1:14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1:14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1:14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1:14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1:14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1:14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1:14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1:14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1:14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1:14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1:14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1:14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1:14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  <row r="449" spans="1:14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</row>
    <row r="450" spans="1:14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1:14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1:14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 spans="1:14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 spans="1:14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</row>
    <row r="455" spans="1:14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</row>
    <row r="456" spans="1:14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1:14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</row>
    <row r="458" spans="1:14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</row>
    <row r="459" spans="1:14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</row>
    <row r="460" spans="1:14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</row>
    <row r="461" spans="1:14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1:14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</row>
    <row r="463" spans="1:14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</row>
    <row r="464" spans="1:14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</row>
    <row r="465" spans="1:14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</row>
    <row r="466" spans="1:14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1:14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</row>
    <row r="468" spans="1:14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</row>
    <row r="469" spans="1:14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</row>
    <row r="470" spans="1:14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</row>
    <row r="471" spans="1:14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1:14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</row>
    <row r="473" spans="1:14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</row>
    <row r="474" spans="1:14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</row>
    <row r="475" spans="1:14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</row>
    <row r="476" spans="1:14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1:14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</row>
    <row r="478" spans="1:14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</row>
    <row r="479" spans="1:14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</row>
    <row r="480" spans="1:14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</row>
    <row r="481" spans="1:14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1:14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</row>
    <row r="483" spans="1:14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</row>
    <row r="484" spans="1:14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</row>
    <row r="485" spans="1:14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</row>
    <row r="486" spans="1:14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</row>
    <row r="487" spans="1:14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1:14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</row>
    <row r="489" spans="1:14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</row>
    <row r="490" spans="1:14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</row>
    <row r="491" spans="1:14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</row>
    <row r="492" spans="1:14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1:14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</row>
    <row r="494" spans="1:14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</row>
    <row r="495" spans="1:14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</row>
    <row r="496" spans="1:14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</row>
    <row r="497" spans="1:14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1:14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</row>
  </sheetData>
  <autoFilter ref="A10:LB53">
    <filterColumn colId="5" showButton="0"/>
  </autoFilter>
  <mergeCells count="16"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  <mergeCell ref="A7:B7"/>
    <mergeCell ref="A8:B8"/>
    <mergeCell ref="A9:B9"/>
    <mergeCell ref="A4:B4"/>
    <mergeCell ref="C4:D4"/>
  </mergeCells>
  <dataValidations count="4">
    <dataValidation type="list" allowBlank="1" showInputMessage="1" showErrorMessage="1" sqref="E499:E1048576">
      <formula1>"High, Medium, Low"</formula1>
    </dataValidation>
    <dataValidation type="list" allowBlank="1" showInputMessage="1" showErrorMessage="1" sqref="E12:E13 E15:E53">
      <formula1>"High,Medium,Low"</formula1>
    </dataValidation>
    <dataValidation type="list" allowBlank="1" showInputMessage="1" showErrorMessage="1" sqref="F1:F3 F5:F6 F499:F1048576 F14">
      <formula1>"Pass,Fail,Untest"</formula1>
    </dataValidation>
    <dataValidation type="list" allowBlank="1" showInputMessage="1" showErrorMessage="1" sqref="F12:G13 F15:G53">
      <formula1>"Passed, Failed, Untested, Pending, Accepted, NA"</formula1>
    </dataValidation>
  </dataValidations>
  <hyperlinks>
    <hyperlink ref="K3" location="Summary!A1" display="Back the Summary sheet "/>
    <hyperlink ref="D13" location="Image!A21" display="Click here to view &quot;Đăng ký&quot; screen."/>
    <hyperlink ref="D12" location="Image!A1" display="Click here to view Home page screen."/>
  </hyperlink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B448"/>
  <sheetViews>
    <sheetView workbookViewId="0">
      <selection sqref="A1:B1"/>
    </sheetView>
  </sheetViews>
  <sheetFormatPr defaultColWidth="9.140625" defaultRowHeight="12.75" outlineLevelRow="2"/>
  <cols>
    <col min="1" max="1" width="9.5703125" style="11" customWidth="1"/>
    <col min="2" max="2" width="25.7109375" style="8" customWidth="1"/>
    <col min="3" max="3" width="40.5703125" style="13" customWidth="1"/>
    <col min="4" max="4" width="48.140625" style="8" customWidth="1"/>
    <col min="5" max="5" width="12.5703125" style="8" customWidth="1"/>
    <col min="6" max="6" width="13.85546875" style="8" customWidth="1"/>
    <col min="7" max="7" width="14.140625" style="8" customWidth="1"/>
    <col min="8" max="8" width="12.5703125" style="10" customWidth="1"/>
    <col min="9" max="16384" width="9.140625" style="9"/>
  </cols>
  <sheetData>
    <row r="1" spans="1:314" s="12" customFormat="1" ht="22.5" customHeight="1" thickBot="1">
      <c r="A1" s="268" t="s">
        <v>12</v>
      </c>
      <c r="B1" s="268"/>
      <c r="C1" s="41"/>
      <c r="D1" s="23"/>
      <c r="E1" s="42"/>
      <c r="F1" s="43"/>
      <c r="G1" s="43"/>
      <c r="H1" s="44"/>
    </row>
    <row r="2" spans="1:314" s="7" customFormat="1" ht="28.5" customHeight="1">
      <c r="A2" s="269" t="s">
        <v>10</v>
      </c>
      <c r="B2" s="270"/>
      <c r="C2" s="271" t="s">
        <v>230</v>
      </c>
      <c r="D2" s="272"/>
      <c r="E2" s="272"/>
      <c r="F2" s="273"/>
      <c r="G2" s="273"/>
      <c r="H2" s="274"/>
    </row>
    <row r="3" spans="1:314" s="7" customFormat="1" ht="32.25" customHeight="1">
      <c r="A3" s="253" t="s">
        <v>18</v>
      </c>
      <c r="B3" s="254"/>
      <c r="C3" s="275" t="s">
        <v>37</v>
      </c>
      <c r="D3" s="276"/>
      <c r="E3" s="276"/>
      <c r="F3" s="277"/>
      <c r="G3" s="277"/>
      <c r="H3" s="278"/>
    </row>
    <row r="4" spans="1:314" s="7" customFormat="1" ht="22.5" customHeight="1">
      <c r="A4" s="253" t="s">
        <v>13</v>
      </c>
      <c r="B4" s="254"/>
      <c r="C4" s="255" t="s">
        <v>229</v>
      </c>
      <c r="D4" s="256"/>
      <c r="E4" s="24" t="s">
        <v>14</v>
      </c>
      <c r="F4" s="257"/>
      <c r="G4" s="258"/>
      <c r="H4" s="259"/>
    </row>
    <row r="5" spans="1:314" s="7" customFormat="1" ht="15">
      <c r="A5" s="260" t="s">
        <v>15</v>
      </c>
      <c r="B5" s="261"/>
      <c r="C5" s="261"/>
      <c r="D5" s="261"/>
      <c r="E5" s="261"/>
      <c r="F5" s="262"/>
      <c r="G5" s="262"/>
      <c r="H5" s="263"/>
    </row>
    <row r="6" spans="1:314" s="7" customFormat="1" ht="15">
      <c r="A6" s="264" t="s">
        <v>16</v>
      </c>
      <c r="B6" s="265"/>
      <c r="C6" s="25"/>
      <c r="D6" s="26"/>
      <c r="E6" s="26"/>
      <c r="F6" s="266"/>
      <c r="G6" s="266"/>
      <c r="H6" s="267"/>
    </row>
    <row r="7" spans="1:314" s="7" customFormat="1" ht="15" customHeight="1">
      <c r="A7" s="247"/>
      <c r="B7" s="248"/>
      <c r="C7" s="28" t="s">
        <v>7</v>
      </c>
      <c r="D7" s="29" t="s">
        <v>8</v>
      </c>
      <c r="E7" s="30" t="s">
        <v>9</v>
      </c>
      <c r="F7" s="31" t="s">
        <v>36</v>
      </c>
    </row>
    <row r="8" spans="1:314" s="7" customFormat="1" ht="24.75" customHeight="1">
      <c r="A8" s="249" t="s">
        <v>22</v>
      </c>
      <c r="B8" s="250"/>
      <c r="C8" s="27">
        <f>COUNTIF(F12:F31,"Passed")</f>
        <v>17</v>
      </c>
      <c r="D8" s="27">
        <f>COUNTIF(F10:F31,"Failed")</f>
        <v>0</v>
      </c>
      <c r="E8" s="27">
        <f>F8-C9-D8</f>
        <v>15</v>
      </c>
      <c r="F8" s="27">
        <f>COUNTA(E11:E97)</f>
        <v>15</v>
      </c>
    </row>
    <row r="9" spans="1:314" s="12" customFormat="1" ht="21" customHeight="1" thickBot="1">
      <c r="A9" s="251" t="s">
        <v>23</v>
      </c>
      <c r="B9" s="252"/>
      <c r="C9" s="27">
        <f xml:space="preserve"> COUNTIF(G12:G31,"Passed")</f>
        <v>0</v>
      </c>
      <c r="D9" s="27">
        <f xml:space="preserve"> COUNTIF(G12:G31,"Failed")</f>
        <v>0</v>
      </c>
      <c r="E9" s="27">
        <f>F9-C9-D9</f>
        <v>15</v>
      </c>
      <c r="F9" s="27">
        <f>COUNTA(E12:E73)</f>
        <v>15</v>
      </c>
    </row>
    <row r="10" spans="1:314" s="76" customFormat="1" ht="25.5">
      <c r="A10" s="69" t="s">
        <v>17</v>
      </c>
      <c r="B10" s="70" t="s">
        <v>20</v>
      </c>
      <c r="C10" s="71" t="s">
        <v>21</v>
      </c>
      <c r="D10" s="72" t="s">
        <v>19</v>
      </c>
      <c r="E10" s="73" t="s">
        <v>11</v>
      </c>
      <c r="F10" s="74" t="s">
        <v>22</v>
      </c>
      <c r="G10" s="70" t="s">
        <v>23</v>
      </c>
      <c r="H10" s="71" t="s">
        <v>24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</row>
    <row r="11" spans="1:314" s="51" customFormat="1" ht="15" customHeight="1">
      <c r="A11" s="46" t="s">
        <v>43</v>
      </c>
      <c r="B11" s="47"/>
      <c r="C11" s="47"/>
      <c r="D11" s="47"/>
      <c r="E11" s="47"/>
      <c r="F11" s="48"/>
      <c r="G11" s="47"/>
      <c r="H11" s="95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50"/>
      <c r="JO11" s="50"/>
      <c r="JP11" s="50"/>
      <c r="JQ11" s="50"/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50"/>
      <c r="KO11" s="50"/>
      <c r="KP11" s="50"/>
      <c r="KQ11" s="50"/>
      <c r="KR11" s="50"/>
      <c r="KS11" s="50"/>
      <c r="KT11" s="50"/>
      <c r="KU11" s="50"/>
      <c r="KV11" s="50"/>
      <c r="KW11" s="50"/>
      <c r="KX11" s="50"/>
      <c r="KY11" s="50"/>
      <c r="KZ11" s="50"/>
      <c r="LA11" s="50"/>
      <c r="LB11" s="50"/>
    </row>
    <row r="12" spans="1:314" s="57" customFormat="1" ht="54.75" customHeight="1" outlineLevel="1">
      <c r="A12" s="68" t="str">
        <f>IF(C12&lt;&gt;"","Sig_"&amp; (ROW()-10)-COUNTBLANK(C$11:C12),"")</f>
        <v>Sig_1</v>
      </c>
      <c r="B12" s="65" t="s">
        <v>55</v>
      </c>
      <c r="C12" s="65" t="s">
        <v>218</v>
      </c>
      <c r="D12" s="94" t="s">
        <v>60</v>
      </c>
      <c r="E12" s="68"/>
      <c r="F12" s="68" t="s">
        <v>238</v>
      </c>
      <c r="G12" s="68"/>
      <c r="H12" s="65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56"/>
    </row>
    <row r="13" spans="1:314" s="51" customFormat="1" ht="15" customHeight="1">
      <c r="A13" s="46" t="s">
        <v>146</v>
      </c>
      <c r="B13" s="47"/>
      <c r="C13" s="47"/>
      <c r="D13" s="47"/>
      <c r="E13" s="47"/>
      <c r="F13" s="47"/>
      <c r="G13" s="47"/>
      <c r="H13" s="96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</row>
    <row r="14" spans="1:314" s="49" customFormat="1" ht="15" customHeight="1" outlineLevel="1">
      <c r="A14" s="100" t="s">
        <v>144</v>
      </c>
      <c r="B14" s="101"/>
      <c r="C14" s="101"/>
      <c r="D14" s="101"/>
      <c r="E14" s="101"/>
      <c r="F14" s="101"/>
      <c r="G14" s="101"/>
      <c r="H14" s="102"/>
    </row>
    <row r="15" spans="1:314" s="49" customFormat="1" ht="85.5" customHeight="1" outlineLevel="2">
      <c r="A15" s="97" t="str">
        <f>IF(C15&lt;&gt;"","Sig_"&amp; (ROW()-10)-COUNTBLANK(C$11:C15),"")</f>
        <v>Sig_2</v>
      </c>
      <c r="B15" s="98" t="s">
        <v>143</v>
      </c>
      <c r="C15" s="103" t="s">
        <v>128</v>
      </c>
      <c r="D15" s="65" t="s">
        <v>145</v>
      </c>
      <c r="E15" s="104"/>
      <c r="F15" s="97" t="s">
        <v>7</v>
      </c>
      <c r="G15" s="97"/>
      <c r="H15" s="99"/>
    </row>
    <row r="16" spans="1:314" s="49" customFormat="1" ht="85.5" customHeight="1" outlineLevel="2">
      <c r="A16" s="54" t="str">
        <f>IF(C16&lt;&gt;"","Sig_"&amp; (ROW()-10)-COUNTBLANK(C$11:C16),"")</f>
        <v>Sig_3</v>
      </c>
      <c r="B16" s="98" t="s">
        <v>143</v>
      </c>
      <c r="C16" s="105" t="s">
        <v>129</v>
      </c>
      <c r="D16" s="65" t="s">
        <v>145</v>
      </c>
      <c r="E16" s="106"/>
      <c r="F16" s="54" t="s">
        <v>7</v>
      </c>
      <c r="G16" s="54"/>
      <c r="H16" s="55"/>
    </row>
    <row r="17" spans="1:8" s="49" customFormat="1" ht="75.75" customHeight="1" outlineLevel="2">
      <c r="A17" s="54" t="str">
        <f>IF(C17&lt;&gt;"","Sig_"&amp; (ROW()-10)-COUNTBLANK(C$11:C17),"")</f>
        <v>Sig_4</v>
      </c>
      <c r="B17" s="62" t="s">
        <v>127</v>
      </c>
      <c r="C17" s="55" t="s">
        <v>130</v>
      </c>
      <c r="D17" s="99" t="s">
        <v>48</v>
      </c>
      <c r="E17" s="54"/>
      <c r="F17" s="54" t="s">
        <v>7</v>
      </c>
      <c r="G17" s="54"/>
      <c r="H17" s="55"/>
    </row>
    <row r="18" spans="1:8" s="49" customFormat="1" ht="75.75" customHeight="1" outlineLevel="2">
      <c r="A18" s="54" t="str">
        <f>IF(C18&lt;&gt;"","Sig_"&amp; (ROW()-10)-COUNTBLANK(C$11:C18),"")</f>
        <v>Sig_5</v>
      </c>
      <c r="B18" s="62" t="s">
        <v>187</v>
      </c>
      <c r="C18" s="55" t="s">
        <v>188</v>
      </c>
      <c r="D18" s="99" t="s">
        <v>48</v>
      </c>
      <c r="E18" s="54" t="s">
        <v>39</v>
      </c>
      <c r="F18" s="54" t="s">
        <v>7</v>
      </c>
      <c r="G18" s="54"/>
      <c r="H18" s="55"/>
    </row>
    <row r="19" spans="1:8" s="49" customFormat="1" ht="92.25" customHeight="1" outlineLevel="2">
      <c r="A19" s="54" t="str">
        <f>IF(C19&lt;&gt;"","Sig_"&amp; (ROW()-10)-COUNTBLANK(C$11:C19),"")</f>
        <v>Sig_6</v>
      </c>
      <c r="B19" s="62" t="s">
        <v>189</v>
      </c>
      <c r="C19" s="55" t="s">
        <v>190</v>
      </c>
      <c r="D19" s="55" t="s">
        <v>49</v>
      </c>
      <c r="E19" s="54" t="s">
        <v>39</v>
      </c>
      <c r="F19" s="54" t="s">
        <v>7</v>
      </c>
      <c r="G19" s="54"/>
      <c r="H19" s="55"/>
    </row>
    <row r="20" spans="1:8" s="49" customFormat="1" ht="92.25" customHeight="1" outlineLevel="2">
      <c r="A20" s="54" t="str">
        <f>IF(C20&lt;&gt;"","Sig_"&amp; (ROW()-10)-COUNTBLANK(C$11:C20),"")</f>
        <v>Sig_7</v>
      </c>
      <c r="B20" s="62" t="s">
        <v>191</v>
      </c>
      <c r="C20" s="55" t="s">
        <v>192</v>
      </c>
      <c r="D20" s="55" t="s">
        <v>49</v>
      </c>
      <c r="E20" s="54" t="s">
        <v>39</v>
      </c>
      <c r="F20" s="54" t="s">
        <v>7</v>
      </c>
      <c r="G20" s="54"/>
      <c r="H20" s="55"/>
    </row>
    <row r="21" spans="1:8" s="49" customFormat="1" ht="92.25" customHeight="1" outlineLevel="2">
      <c r="A21" s="54" t="str">
        <f>IF(C21&lt;&gt;"","Sig_"&amp; (ROW()-10)-COUNTBLANK(C$11:C21),"")</f>
        <v>Sig_8</v>
      </c>
      <c r="B21" s="62" t="s">
        <v>135</v>
      </c>
      <c r="C21" s="55" t="s">
        <v>136</v>
      </c>
      <c r="D21" s="55" t="s">
        <v>49</v>
      </c>
      <c r="E21" s="54" t="s">
        <v>39</v>
      </c>
      <c r="F21" s="54" t="s">
        <v>7</v>
      </c>
      <c r="G21" s="54"/>
      <c r="H21" s="55"/>
    </row>
    <row r="22" spans="1:8" s="49" customFormat="1" ht="92.25" customHeight="1" outlineLevel="2">
      <c r="A22" s="54" t="str">
        <f>IF(C22&lt;&gt;"","Sig_"&amp; (ROW()-10)-COUNTBLANK(C$11:C22),"")</f>
        <v>Sig_9</v>
      </c>
      <c r="B22" s="62" t="s">
        <v>131</v>
      </c>
      <c r="C22" s="55" t="s">
        <v>134</v>
      </c>
      <c r="D22" s="55" t="s">
        <v>72</v>
      </c>
      <c r="E22" s="54" t="s">
        <v>39</v>
      </c>
      <c r="F22" s="54" t="s">
        <v>7</v>
      </c>
      <c r="G22" s="54"/>
      <c r="H22" s="55"/>
    </row>
    <row r="23" spans="1:8" s="49" customFormat="1" ht="92.25" customHeight="1" outlineLevel="2">
      <c r="A23" s="54" t="str">
        <f>IF(C23&lt;&gt;"","Sig_"&amp; (ROW()-10)-COUNTBLANK(C$11:C23),"")</f>
        <v>Sig_10</v>
      </c>
      <c r="B23" s="67" t="s">
        <v>50</v>
      </c>
      <c r="C23" s="64" t="s">
        <v>137</v>
      </c>
      <c r="D23" s="64" t="s">
        <v>57</v>
      </c>
      <c r="E23" s="54" t="s">
        <v>39</v>
      </c>
      <c r="F23" s="54" t="s">
        <v>7</v>
      </c>
      <c r="G23" s="54"/>
      <c r="H23" s="64"/>
    </row>
    <row r="24" spans="1:8" s="49" customFormat="1" ht="92.25" customHeight="1" outlineLevel="2">
      <c r="A24" s="54" t="str">
        <f>IF(C24&lt;&gt;"","Sig_"&amp; (ROW()-10)-COUNTBLANK(C$11:C24),"")</f>
        <v>Sig_11</v>
      </c>
      <c r="B24" s="65" t="s">
        <v>141</v>
      </c>
      <c r="C24" s="64" t="s">
        <v>142</v>
      </c>
      <c r="D24" s="65" t="s">
        <v>49</v>
      </c>
      <c r="E24" s="54" t="s">
        <v>39</v>
      </c>
      <c r="F24" s="68" t="s">
        <v>7</v>
      </c>
      <c r="G24" s="68"/>
      <c r="H24" s="65"/>
    </row>
    <row r="25" spans="1:8" s="49" customFormat="1" ht="89.25" outlineLevel="2">
      <c r="A25" s="68" t="str">
        <f>IF(C25&lt;&gt;"","Sig_"&amp; (ROW()-10)-COUNTBLANK(C$11:C25),"")</f>
        <v>Sig_12</v>
      </c>
      <c r="B25" s="65" t="s">
        <v>51</v>
      </c>
      <c r="C25" s="65" t="s">
        <v>138</v>
      </c>
      <c r="D25" s="65" t="s">
        <v>49</v>
      </c>
      <c r="E25" s="54" t="s">
        <v>39</v>
      </c>
      <c r="F25" s="68" t="s">
        <v>7</v>
      </c>
      <c r="G25" s="68"/>
      <c r="H25" s="65"/>
    </row>
    <row r="26" spans="1:8" s="49" customFormat="1" ht="63.75" outlineLevel="2">
      <c r="A26" s="68" t="str">
        <f>IF(C26&lt;&gt;"","Sig_"&amp; (ROW()-10)-COUNTBLANK(C$11:C26),"")</f>
        <v>Sig_13</v>
      </c>
      <c r="B26" s="65" t="s">
        <v>194</v>
      </c>
      <c r="C26" s="65" t="s">
        <v>195</v>
      </c>
      <c r="D26" s="65" t="s">
        <v>49</v>
      </c>
      <c r="E26" s="54" t="s">
        <v>39</v>
      </c>
      <c r="F26" s="68" t="s">
        <v>7</v>
      </c>
      <c r="G26" s="68"/>
      <c r="H26" s="65"/>
    </row>
    <row r="27" spans="1:8" s="49" customFormat="1" ht="76.5" outlineLevel="2">
      <c r="A27" s="68" t="str">
        <f>IF(C27&lt;&gt;"","Sig_"&amp; (ROW()-10)-COUNTBLANK(C$11:C27),"")</f>
        <v>Sig_14</v>
      </c>
      <c r="B27" s="65" t="s">
        <v>196</v>
      </c>
      <c r="C27" s="65" t="s">
        <v>197</v>
      </c>
      <c r="D27" s="65" t="s">
        <v>49</v>
      </c>
      <c r="E27" s="54" t="s">
        <v>39</v>
      </c>
      <c r="F27" s="68" t="s">
        <v>7</v>
      </c>
      <c r="G27" s="68"/>
      <c r="H27" s="65"/>
    </row>
    <row r="28" spans="1:8" s="49" customFormat="1" ht="76.5" outlineLevel="2">
      <c r="A28" s="68" t="str">
        <f>IF(C28&lt;&gt;"","Sig_"&amp; (ROW()-10)-COUNTBLANK(C$11:C28),"")</f>
        <v>Sig_15</v>
      </c>
      <c r="B28" s="65" t="s">
        <v>198</v>
      </c>
      <c r="C28" s="65" t="s">
        <v>199</v>
      </c>
      <c r="D28" s="65" t="s">
        <v>49</v>
      </c>
      <c r="E28" s="54" t="s">
        <v>39</v>
      </c>
      <c r="F28" s="68" t="s">
        <v>7</v>
      </c>
      <c r="G28" s="68"/>
      <c r="H28" s="65"/>
    </row>
    <row r="29" spans="1:8" s="49" customFormat="1" ht="25.5" outlineLevel="2">
      <c r="A29" s="68" t="str">
        <f>IF(C29&lt;&gt;"","Sig_"&amp; (ROW()-10)-COUNTBLANK(C$11:C29),"")</f>
        <v>Sig_16</v>
      </c>
      <c r="B29" s="65" t="s">
        <v>120</v>
      </c>
      <c r="C29" s="65" t="s">
        <v>139</v>
      </c>
      <c r="D29" s="65" t="s">
        <v>86</v>
      </c>
      <c r="E29" s="54" t="s">
        <v>39</v>
      </c>
      <c r="F29" s="68" t="s">
        <v>7</v>
      </c>
      <c r="G29" s="68"/>
      <c r="H29" s="65"/>
    </row>
    <row r="30" spans="1:8" s="49" customFormat="1" ht="92.25" customHeight="1" outlineLevel="2">
      <c r="A30" s="54" t="str">
        <f>IF(C30&lt;&gt;"","Sig_"&amp; (ROW()-10)-COUNTBLANK(C$11:C30),"")</f>
        <v>Sig_17</v>
      </c>
      <c r="B30" s="62" t="s">
        <v>193</v>
      </c>
      <c r="C30" s="55" t="s">
        <v>219</v>
      </c>
      <c r="D30" s="55" t="s">
        <v>49</v>
      </c>
      <c r="E30" s="54" t="s">
        <v>39</v>
      </c>
      <c r="F30" s="54" t="s">
        <v>7</v>
      </c>
      <c r="G30" s="54"/>
      <c r="H30" s="55"/>
    </row>
    <row r="31" spans="1:8" s="49" customFormat="1" ht="47.25" customHeight="1" outlineLevel="2">
      <c r="A31" s="68" t="str">
        <f>IF(C31&lt;&gt;"","Sig_"&amp; (ROW()-10)-COUNTBLANK(C$11:C31),"")</f>
        <v>Sig_18</v>
      </c>
      <c r="B31" s="65" t="s">
        <v>52</v>
      </c>
      <c r="C31" s="65" t="s">
        <v>140</v>
      </c>
      <c r="D31" s="65" t="s">
        <v>53</v>
      </c>
      <c r="E31" s="54" t="s">
        <v>39</v>
      </c>
      <c r="F31" s="68" t="s">
        <v>7</v>
      </c>
      <c r="G31" s="68"/>
      <c r="H31" s="65"/>
    </row>
    <row r="32" spans="1:8" s="49" customFormat="1" ht="15" customHeight="1" outlineLevel="1">
      <c r="A32" s="100" t="s">
        <v>154</v>
      </c>
      <c r="B32" s="101"/>
      <c r="C32" s="101"/>
      <c r="D32" s="101"/>
      <c r="E32" s="101"/>
      <c r="F32" s="101"/>
      <c r="G32" s="101"/>
      <c r="H32" s="102"/>
    </row>
    <row r="33" spans="1:14" s="49" customFormat="1" ht="86.25" customHeight="1" outlineLevel="2">
      <c r="A33" s="111" t="str">
        <f>IF(C33&lt;&gt;"","Sig_"&amp; (ROW()-10)-COUNTBLANK(C$11:C33),"")</f>
        <v>Sig_19</v>
      </c>
      <c r="B33" s="112" t="s">
        <v>155</v>
      </c>
      <c r="C33" s="113" t="s">
        <v>157</v>
      </c>
      <c r="D33" s="114" t="s">
        <v>156</v>
      </c>
      <c r="E33" s="115" t="s">
        <v>40</v>
      </c>
      <c r="F33" s="115" t="s">
        <v>7</v>
      </c>
      <c r="G33" s="116"/>
      <c r="H33" s="99"/>
    </row>
    <row r="34" spans="1:14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2:14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2:14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2:14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2:14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2:1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2:1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2:1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2:1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2:14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2:1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2:1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2:1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2:1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2: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2: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2: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2: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2: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2:1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2:1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2:1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2:1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2: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2: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2: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2: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2: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2: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2: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2: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2: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2: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2: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2: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2: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2: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2: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2: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2: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2: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2: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2: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2: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2: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2: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2: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2: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2: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2: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2: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2: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2: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2: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2: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2: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2: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2: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2: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2: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2: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2: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2: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2: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2: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2: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2: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2: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2: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2: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2: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2: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2: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2: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2: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2: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2: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2: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2: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2: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2: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2: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2: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2: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2: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2: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2: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2: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2: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2: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2: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2: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2: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2: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2: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2: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2: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2: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2: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2: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2: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2: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2: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2: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2: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2: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2: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2: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2: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2: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2: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2: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2: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2: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2: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2: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2: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2: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2: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2: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2: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2: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2: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2: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2: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2: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2: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2: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2: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2: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2: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2: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2: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2: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2: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2:14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2:1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2:1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2:1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2:1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2:14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2:14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2:14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2:14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2:14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2:14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2:14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2:1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2:1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2:14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2:14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2:14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2:14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2:14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2:14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2:14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2:14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2:14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2:14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2:14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2:1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2:14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2:1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2:14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2:14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2:14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2:14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2:14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2:14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2:14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2:14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2:14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2:14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2:14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2:14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2:1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2:14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2:14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2:14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2:14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2:14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2:14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2:14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2:14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2:14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2:14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2:14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2:14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2:14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2:1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2:14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2:1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2:14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2:14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2:14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2:14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2:14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2:14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2:14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2:14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2:14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2:14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2:14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2:14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2:1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2:1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2:14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2:14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2:14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2:14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2:14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2:14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2:14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2:14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2:14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2:14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2:14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2:14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2:1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2:14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2:1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2:14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2:14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2:14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2:14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2:14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2:14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2:14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2:14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2:14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2:14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2:14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2:1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2:14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2:1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2:14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2:14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2:14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2:14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2:14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2:14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2:14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2:14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2:14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2:14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2:14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2:14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2:1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2:14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2:14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2:14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2:14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2:14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2:14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2:14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2:14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2:14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2:14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2:14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2:14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2:14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2:14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2:14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2:14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2:14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2:14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2:14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2:14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2:14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2:14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2:14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2:14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2:14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2:14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2:14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2:14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2:14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2:14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2:14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2:14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2:14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2:14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2:14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2:14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2:14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2:14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2:14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2:14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2:14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2:14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2:14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2:14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2:14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2:14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2:14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2:14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2:14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2:14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2:14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2:14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2:14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2:14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2:14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2:14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2:14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</sheetData>
  <autoFilter ref="A10:LB31">
    <filterColumn colId="5" showButton="0"/>
  </autoFilter>
  <mergeCells count="16">
    <mergeCell ref="A9:B9"/>
    <mergeCell ref="A4:B4"/>
    <mergeCell ref="C4:D4"/>
    <mergeCell ref="A1:B1"/>
    <mergeCell ref="A2:B2"/>
    <mergeCell ref="C2:E2"/>
    <mergeCell ref="A5:H5"/>
    <mergeCell ref="A6:B6"/>
    <mergeCell ref="F6:H6"/>
    <mergeCell ref="A7:B7"/>
    <mergeCell ref="F2:H2"/>
    <mergeCell ref="A3:B3"/>
    <mergeCell ref="C3:E3"/>
    <mergeCell ref="F3:H3"/>
    <mergeCell ref="A8:B8"/>
    <mergeCell ref="F4:H4"/>
  </mergeCells>
  <dataValidations count="4">
    <dataValidation type="list" allowBlank="1" showInputMessage="1" showErrorMessage="1" sqref="F1:F3 F13 F10 F449:F1048576 F5:F6">
      <formula1>"Pass,Fail,Untest"</formula1>
    </dataValidation>
    <dataValidation type="list" allowBlank="1" showInputMessage="1" showErrorMessage="1" sqref="E12 E15:E31 E33">
      <formula1>"High,Medium,Low"</formula1>
    </dataValidation>
    <dataValidation type="list" allowBlank="1" showInputMessage="1" showErrorMessage="1" sqref="E449:E1048576">
      <formula1>"High, Medium, Low"</formula1>
    </dataValidation>
    <dataValidation type="list" allowBlank="1" showInputMessage="1" showErrorMessage="1" sqref="F12:G12 F15:G31 F33:G33">
      <formula1>"Passed, Failed, Untested, Pending, Accepted, NA"</formula1>
    </dataValidation>
  </dataValidations>
  <hyperlinks>
    <hyperlink ref="K3" location="Summary!A1" display="Back the Summary sheet "/>
    <hyperlink ref="D12" location="Image!A42" display="Click here to view &quot;Đăng nhập&quot; screen."/>
  </hyperlink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B462"/>
  <sheetViews>
    <sheetView workbookViewId="0">
      <selection sqref="A1:B1"/>
    </sheetView>
  </sheetViews>
  <sheetFormatPr defaultColWidth="9.140625" defaultRowHeight="12.75" outlineLevelRow="1"/>
  <cols>
    <col min="1" max="1" width="9.5703125" style="11" customWidth="1"/>
    <col min="2" max="2" width="25.7109375" style="8" customWidth="1"/>
    <col min="3" max="3" width="38.140625" style="13" customWidth="1"/>
    <col min="4" max="4" width="48.140625" style="8" customWidth="1"/>
    <col min="5" max="6" width="12.5703125" style="8" customWidth="1"/>
    <col min="7" max="7" width="14.140625" style="8" customWidth="1"/>
    <col min="8" max="8" width="12.5703125" style="10" customWidth="1"/>
    <col min="9" max="16384" width="9.140625" style="9"/>
  </cols>
  <sheetData>
    <row r="1" spans="1:314" s="12" customFormat="1" ht="22.5" customHeight="1" thickBot="1">
      <c r="A1" s="268" t="s">
        <v>12</v>
      </c>
      <c r="B1" s="268"/>
      <c r="C1" s="41"/>
      <c r="D1" s="23"/>
      <c r="E1" s="42"/>
      <c r="F1" s="43"/>
      <c r="G1" s="43"/>
      <c r="H1" s="44"/>
    </row>
    <row r="2" spans="1:314" s="7" customFormat="1" ht="28.5" customHeight="1">
      <c r="A2" s="269" t="s">
        <v>10</v>
      </c>
      <c r="B2" s="270"/>
      <c r="C2" s="271" t="s">
        <v>230</v>
      </c>
      <c r="D2" s="272"/>
      <c r="E2" s="272"/>
      <c r="F2" s="273"/>
      <c r="G2" s="273"/>
      <c r="H2" s="274"/>
    </row>
    <row r="3" spans="1:314" s="7" customFormat="1" ht="32.25" customHeight="1">
      <c r="A3" s="253" t="s">
        <v>18</v>
      </c>
      <c r="B3" s="254"/>
      <c r="C3" s="275" t="s">
        <v>44</v>
      </c>
      <c r="D3" s="276"/>
      <c r="E3" s="276"/>
      <c r="F3" s="277"/>
      <c r="G3" s="277"/>
      <c r="H3" s="278"/>
    </row>
    <row r="4" spans="1:314" s="7" customFormat="1" ht="22.5" customHeight="1">
      <c r="A4" s="253" t="s">
        <v>13</v>
      </c>
      <c r="B4" s="254"/>
      <c r="C4" s="255" t="s">
        <v>229</v>
      </c>
      <c r="D4" s="256"/>
      <c r="E4" s="24" t="s">
        <v>14</v>
      </c>
      <c r="F4" s="257"/>
      <c r="G4" s="258"/>
      <c r="H4" s="259"/>
    </row>
    <row r="5" spans="1:314" s="7" customFormat="1" ht="15">
      <c r="A5" s="260" t="s">
        <v>15</v>
      </c>
      <c r="B5" s="261"/>
      <c r="C5" s="261"/>
      <c r="D5" s="261"/>
      <c r="E5" s="261"/>
      <c r="F5" s="262"/>
      <c r="G5" s="262"/>
      <c r="H5" s="263"/>
    </row>
    <row r="6" spans="1:314" s="7" customFormat="1" ht="15">
      <c r="A6" s="264" t="s">
        <v>16</v>
      </c>
      <c r="B6" s="265"/>
      <c r="C6" s="25"/>
      <c r="D6" s="26"/>
      <c r="E6" s="26"/>
      <c r="F6" s="266"/>
      <c r="G6" s="266"/>
      <c r="H6" s="267"/>
    </row>
    <row r="7" spans="1:314" s="7" customFormat="1" ht="15" customHeight="1">
      <c r="A7" s="247"/>
      <c r="B7" s="248"/>
      <c r="C7" s="28" t="s">
        <v>7</v>
      </c>
      <c r="D7" s="29" t="s">
        <v>8</v>
      </c>
      <c r="E7" s="30" t="s">
        <v>9</v>
      </c>
      <c r="F7" s="31" t="s">
        <v>36</v>
      </c>
    </row>
    <row r="8" spans="1:314" s="7" customFormat="1" ht="24.75" customHeight="1">
      <c r="A8" s="249" t="s">
        <v>22</v>
      </c>
      <c r="B8" s="250"/>
      <c r="C8" s="27">
        <f>COUNTIF(F12:F15,"Passed")</f>
        <v>0</v>
      </c>
      <c r="D8" s="27">
        <f>COUNTIF(F10:F15,"Failed")</f>
        <v>0</v>
      </c>
      <c r="E8" s="27">
        <f>F8-D8-C8</f>
        <v>8</v>
      </c>
      <c r="F8" s="27">
        <f>COUNTA(E12:E20)</f>
        <v>8</v>
      </c>
    </row>
    <row r="9" spans="1:314" s="12" customFormat="1" ht="21" customHeight="1" thickBot="1">
      <c r="A9" s="251" t="s">
        <v>23</v>
      </c>
      <c r="B9" s="252"/>
      <c r="C9" s="27">
        <f xml:space="preserve"> COUNTIF(G12:G15,"Passed")</f>
        <v>0</v>
      </c>
      <c r="D9" s="27">
        <f xml:space="preserve"> COUNTIF(G12:G15,"Failed")</f>
        <v>0</v>
      </c>
      <c r="E9" s="27">
        <f>F9-D9-C9</f>
        <v>8</v>
      </c>
      <c r="F9" s="27">
        <f>COUNTA(E12:E20)</f>
        <v>8</v>
      </c>
    </row>
    <row r="10" spans="1:314" s="76" customFormat="1" ht="25.5">
      <c r="A10" s="69" t="s">
        <v>17</v>
      </c>
      <c r="B10" s="70" t="s">
        <v>20</v>
      </c>
      <c r="C10" s="71" t="s">
        <v>21</v>
      </c>
      <c r="D10" s="72" t="s">
        <v>19</v>
      </c>
      <c r="E10" s="73" t="s">
        <v>11</v>
      </c>
      <c r="F10" s="74" t="s">
        <v>22</v>
      </c>
      <c r="G10" s="70" t="s">
        <v>23</v>
      </c>
      <c r="H10" s="71" t="s">
        <v>24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</row>
    <row r="11" spans="1:314" s="51" customFormat="1" ht="15" customHeight="1">
      <c r="A11" s="46" t="s">
        <v>43</v>
      </c>
      <c r="B11" s="47"/>
      <c r="C11" s="47"/>
      <c r="D11" s="47"/>
      <c r="E11" s="47"/>
      <c r="F11" s="48"/>
      <c r="G11" s="47"/>
      <c r="H11" s="95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50"/>
      <c r="JO11" s="50"/>
      <c r="JP11" s="50"/>
      <c r="JQ11" s="50"/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50"/>
      <c r="KO11" s="50"/>
      <c r="KP11" s="50"/>
      <c r="KQ11" s="50"/>
      <c r="KR11" s="50"/>
      <c r="KS11" s="50"/>
      <c r="KT11" s="50"/>
      <c r="KU11" s="50"/>
      <c r="KV11" s="50"/>
      <c r="KW11" s="50"/>
      <c r="KX11" s="50"/>
      <c r="KY11" s="50"/>
      <c r="KZ11" s="50"/>
      <c r="LA11" s="50"/>
      <c r="LB11" s="50"/>
    </row>
    <row r="12" spans="1:314" s="57" customFormat="1" ht="69" customHeight="1" outlineLevel="1">
      <c r="A12" s="68" t="str">
        <f>IF(C12&lt;&gt;"","Pw_"&amp; (ROW()-10)-COUNTBLANK(C$11:C12),"")</f>
        <v>Pw_1</v>
      </c>
      <c r="B12" s="65" t="s">
        <v>54</v>
      </c>
      <c r="C12" s="65" t="s">
        <v>228</v>
      </c>
      <c r="D12" s="94" t="s">
        <v>59</v>
      </c>
      <c r="E12" s="68" t="s">
        <v>38</v>
      </c>
      <c r="F12" s="68"/>
      <c r="G12" s="68"/>
      <c r="H12" s="65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56"/>
    </row>
    <row r="13" spans="1:314" s="51" customFormat="1" ht="15" customHeight="1">
      <c r="A13" s="46" t="s">
        <v>62</v>
      </c>
      <c r="B13" s="47"/>
      <c r="C13" s="47"/>
      <c r="D13" s="47"/>
      <c r="E13" s="47"/>
      <c r="F13" s="47"/>
      <c r="G13" s="47"/>
      <c r="H13" s="10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</row>
    <row r="14" spans="1:314" s="49" customFormat="1" ht="92.25" customHeight="1" outlineLevel="1">
      <c r="A14" s="68" t="str">
        <f>IF(C14&lt;&gt;"","Pw_"&amp; (ROW()-10)-COUNTBLANK(C$11:C14),"")</f>
        <v>Pw_2</v>
      </c>
      <c r="B14" s="108" t="s">
        <v>56</v>
      </c>
      <c r="C14" s="55" t="s">
        <v>147</v>
      </c>
      <c r="D14" s="55" t="s">
        <v>221</v>
      </c>
      <c r="E14" s="54" t="s">
        <v>40</v>
      </c>
      <c r="F14" s="54"/>
      <c r="G14" s="54"/>
      <c r="H14" s="55"/>
    </row>
    <row r="15" spans="1:314" s="20" customFormat="1" ht="78.75" customHeight="1" outlineLevel="1">
      <c r="A15" s="68" t="str">
        <f>IF(C15&lt;&gt;"","Pw_"&amp; (ROW()-10)-COUNTBLANK(C$11:C15),"")</f>
        <v>Pw_3</v>
      </c>
      <c r="B15" s="110" t="s">
        <v>148</v>
      </c>
      <c r="C15" s="33" t="s">
        <v>223</v>
      </c>
      <c r="D15" s="33" t="s">
        <v>149</v>
      </c>
      <c r="E15" s="107" t="s">
        <v>39</v>
      </c>
      <c r="F15" s="33"/>
      <c r="G15" s="33"/>
      <c r="H15" s="3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21"/>
      <c r="AM15" s="22"/>
    </row>
    <row r="16" spans="1:314" s="20" customFormat="1" ht="78.75" customHeight="1" outlineLevel="1">
      <c r="A16" s="68" t="str">
        <f>IF(C16&lt;&gt;"","Pw_"&amp; (ROW()-10)-COUNTBLANK(C$11:C16),"")</f>
        <v>Pw_4</v>
      </c>
      <c r="B16" s="108" t="s">
        <v>200</v>
      </c>
      <c r="C16" s="33" t="s">
        <v>222</v>
      </c>
      <c r="D16" s="33" t="s">
        <v>149</v>
      </c>
      <c r="E16" s="107" t="s">
        <v>39</v>
      </c>
      <c r="F16" s="33"/>
      <c r="G16" s="33"/>
      <c r="H16" s="33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21"/>
      <c r="AM16" s="22"/>
    </row>
    <row r="17" spans="1:39" s="20" customFormat="1" ht="78.75" customHeight="1" outlineLevel="1">
      <c r="A17" s="68" t="str">
        <f>IF(C17&lt;&gt;"","Pw_"&amp; (ROW()-10)-COUNTBLANK(C$11:C17),"")</f>
        <v>Pw_5</v>
      </c>
      <c r="B17" s="110" t="s">
        <v>58</v>
      </c>
      <c r="C17" s="33" t="s">
        <v>224</v>
      </c>
      <c r="D17" s="33" t="s">
        <v>150</v>
      </c>
      <c r="E17" s="107" t="s">
        <v>39</v>
      </c>
      <c r="F17" s="33"/>
      <c r="G17" s="33"/>
      <c r="H17" s="33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1"/>
      <c r="AM17" s="22"/>
    </row>
    <row r="18" spans="1:39" s="20" customFormat="1" ht="78.75" customHeight="1" outlineLevel="1">
      <c r="A18" s="68" t="str">
        <f>IF(C18&lt;&gt;"","Pw_"&amp; (ROW()-10)-COUNTBLANK(C$11:C18),"")</f>
        <v>Pw_6</v>
      </c>
      <c r="B18" s="108" t="s">
        <v>201</v>
      </c>
      <c r="C18" s="33" t="s">
        <v>225</v>
      </c>
      <c r="D18" s="33" t="s">
        <v>150</v>
      </c>
      <c r="E18" s="107" t="s">
        <v>39</v>
      </c>
      <c r="F18" s="33"/>
      <c r="G18" s="33"/>
      <c r="H18" s="33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1"/>
      <c r="AM18" s="22"/>
    </row>
    <row r="19" spans="1:39" s="20" customFormat="1" ht="78.75" customHeight="1" outlineLevel="1">
      <c r="A19" s="68" t="str">
        <f>IF(C19&lt;&gt;"","Pw_"&amp; (ROW()-10)-COUNTBLANK(C$11:C19),"")</f>
        <v>Pw_7</v>
      </c>
      <c r="B19" s="108" t="s">
        <v>202</v>
      </c>
      <c r="C19" s="33" t="s">
        <v>226</v>
      </c>
      <c r="D19" s="33" t="s">
        <v>150</v>
      </c>
      <c r="E19" s="107" t="s">
        <v>39</v>
      </c>
      <c r="F19" s="33"/>
      <c r="G19" s="33"/>
      <c r="H19" s="33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21"/>
      <c r="AM19" s="22"/>
    </row>
    <row r="20" spans="1:39" s="20" customFormat="1" ht="78.75" customHeight="1" outlineLevel="1">
      <c r="A20" s="68" t="str">
        <f>IF(C20&lt;&gt;"","Pw_"&amp; (ROW()-10)-COUNTBLANK(C$11:C20),"")</f>
        <v>Pw_8</v>
      </c>
      <c r="B20" s="110" t="s">
        <v>64</v>
      </c>
      <c r="C20" s="33" t="s">
        <v>227</v>
      </c>
      <c r="D20" s="33" t="s">
        <v>151</v>
      </c>
      <c r="E20" s="107" t="s">
        <v>39</v>
      </c>
      <c r="F20" s="33"/>
      <c r="G20" s="33"/>
      <c r="H20" s="3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21"/>
      <c r="AM20" s="22"/>
    </row>
    <row r="21" spans="1:39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39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39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39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39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39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39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39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39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39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39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39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2:14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2:14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2:14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1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2:14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2:14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2:14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2:14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2:1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2:14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2:14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2:14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2:14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2:14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2:14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2:14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2:14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2:1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2:1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2:1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2:1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2:14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2:1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2:1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2:1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2:1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2: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2: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2: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2: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2: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2:1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2:1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2:1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2:1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2: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2: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2: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2: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2: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2: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2: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2: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2: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2: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2: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2: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2: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2: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2: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2: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2: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2: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2: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2: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2: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2: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2: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2: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2: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2: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2: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2: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2: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2: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2: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2: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2: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2: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2: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2: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2: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2: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2: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2: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2: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2: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2: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2: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2: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2: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2: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2: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2: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2: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2: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2: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2: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2: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2: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2: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2: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2: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2: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2: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2: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2: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2: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2: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2: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2: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2: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2: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2: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2: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2: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2: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2: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2: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2: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2: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2: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2: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2: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2: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2: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2: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2: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2: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2: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2: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2: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2: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2: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2: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2: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2: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2: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2: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2: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2: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2: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2: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2: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2: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2: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2: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2: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2: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2: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2: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2: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2: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2: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2: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2: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2: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2:14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2:1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2:1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2:1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2:1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2:14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2:14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2:14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2:14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2:14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2:14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2:14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2:1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2:1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2:14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2:14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2:14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2:14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2:14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2:14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2:14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2:14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2:14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2:14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2:14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2:1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2:14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2:1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2:14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2:14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2:14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2:14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2:14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2:14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2:14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2:14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2:14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2:14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2:14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2:14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2:1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2:14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2:14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2:14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2:14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2:14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2:14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2:14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2:14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2:14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2:14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2:14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2:14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2:14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2:1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2:14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2:1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2:14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2:14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2:14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2:14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2:14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2:14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2:14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2:14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2:14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2:14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2:14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2:14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2:1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2:1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2:14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2:14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2:14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2:14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2:14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2:14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2:14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2:14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2:14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2:14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2:14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2:14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2:1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2:14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2:1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2:14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2:14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2:14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2:14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2:14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2:14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2:14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2:14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2:14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2:14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2:14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2:1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2:14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2:1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2:14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2:14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2:14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2:14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2:14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2:14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2:14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2:14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2:14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2:14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2:14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2:14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2:1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2:14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2:14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2:14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2:14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2:14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2:14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2:14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2:14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2:14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2:14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2:14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2:14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2:14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2:14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2:14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2:14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2:14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2:14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2:14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2:14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2:14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2:14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2:14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2:14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2:14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2:14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2:14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2:14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2:14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2:14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2:14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2:14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2:14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2:14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2:14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2:14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2:14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2:14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2:14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2:14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2:14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2:14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2:14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2:14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2:14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2:14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2:14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2:14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2:14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2:14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2:14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2:14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2:14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2:14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2:14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2:14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2:14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  <row r="449" spans="2:14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</row>
    <row r="450" spans="2:14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2:14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2:14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 spans="2:14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 spans="2:14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</row>
    <row r="455" spans="2:14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</row>
    <row r="456" spans="2:14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2:14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</row>
    <row r="458" spans="2:14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</row>
    <row r="459" spans="2:14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</row>
    <row r="460" spans="2:14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</row>
    <row r="461" spans="2:14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2:14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</row>
  </sheetData>
  <autoFilter ref="A10:LB15">
    <filterColumn colId="5" showButton="0"/>
  </autoFilter>
  <mergeCells count="16"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  <mergeCell ref="A7:B7"/>
    <mergeCell ref="A8:B8"/>
    <mergeCell ref="A9:B9"/>
    <mergeCell ref="A4:B4"/>
    <mergeCell ref="C4:D4"/>
  </mergeCells>
  <dataValidations count="4">
    <dataValidation type="list" allowBlank="1" showInputMessage="1" showErrorMessage="1" sqref="E463:E1048576">
      <formula1>"High, Medium, Low"</formula1>
    </dataValidation>
    <dataValidation type="list" allowBlank="1" showInputMessage="1" showErrorMessage="1" sqref="E12 E14:E20">
      <formula1>"High,Medium,Low"</formula1>
    </dataValidation>
    <dataValidation type="list" allowBlank="1" showInputMessage="1" showErrorMessage="1" sqref="F1:F3 F10 F13 F463:F1048576 F5:F6">
      <formula1>"Pass,Fail,Untest"</formula1>
    </dataValidation>
    <dataValidation type="list" allowBlank="1" showInputMessage="1" showErrorMessage="1" sqref="F12:G12 F14:G20">
      <formula1>"Passed, Failed, Untested, Pending, Accepted, NA"</formula1>
    </dataValidation>
  </dataValidations>
  <hyperlinks>
    <hyperlink ref="K3" location="Summary!A1" display="Back the Summary sheet "/>
    <hyperlink ref="D12" location="Image!L1" display="Click here to view &quot;Quên mật khẩu&quot; screen.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58"/>
  <sheetViews>
    <sheetView workbookViewId="0">
      <selection sqref="A1:B1"/>
    </sheetView>
  </sheetViews>
  <sheetFormatPr defaultRowHeight="15" outlineLevelRow="1"/>
  <cols>
    <col min="2" max="2" width="32" customWidth="1"/>
    <col min="3" max="3" width="36" customWidth="1"/>
    <col min="4" max="4" width="55.28515625" customWidth="1"/>
    <col min="5" max="5" width="39.140625" customWidth="1"/>
    <col min="7" max="7" width="10.7109375" customWidth="1"/>
    <col min="8" max="8" width="11.42578125" customWidth="1"/>
    <col min="9" max="9" width="19.85546875" customWidth="1"/>
  </cols>
  <sheetData>
    <row r="1" spans="1:315" s="142" customFormat="1" ht="22.5" customHeight="1" thickBot="1">
      <c r="A1" s="321" t="s">
        <v>12</v>
      </c>
      <c r="B1" s="321"/>
      <c r="C1" s="139"/>
      <c r="D1" s="139"/>
      <c r="E1" s="140"/>
      <c r="F1" s="141"/>
      <c r="I1" s="143"/>
    </row>
    <row r="2" spans="1:315" s="142" customFormat="1" ht="28.5" customHeight="1">
      <c r="A2" s="322" t="s">
        <v>10</v>
      </c>
      <c r="B2" s="323"/>
      <c r="C2" s="144"/>
      <c r="D2" s="324" t="s">
        <v>230</v>
      </c>
      <c r="E2" s="325"/>
      <c r="F2" s="325"/>
      <c r="G2" s="326"/>
      <c r="H2" s="326"/>
      <c r="I2" s="327"/>
    </row>
    <row r="3" spans="1:315" s="142" customFormat="1" ht="32.25" customHeight="1">
      <c r="A3" s="306" t="s">
        <v>18</v>
      </c>
      <c r="B3" s="307"/>
      <c r="C3" s="145"/>
      <c r="D3" s="328" t="s">
        <v>237</v>
      </c>
      <c r="E3" s="329"/>
      <c r="F3" s="329"/>
      <c r="G3" s="330"/>
      <c r="H3" s="330"/>
      <c r="I3" s="331"/>
    </row>
    <row r="4" spans="1:315" s="142" customFormat="1" ht="22.5" customHeight="1">
      <c r="A4" s="306" t="s">
        <v>13</v>
      </c>
      <c r="B4" s="307"/>
      <c r="C4" s="145"/>
      <c r="D4" s="308" t="s">
        <v>229</v>
      </c>
      <c r="E4" s="309"/>
      <c r="F4" s="146" t="s">
        <v>14</v>
      </c>
      <c r="G4" s="310"/>
      <c r="H4" s="311"/>
      <c r="I4" s="312"/>
    </row>
    <row r="5" spans="1:315" s="142" customFormat="1" ht="12.75">
      <c r="A5" s="313" t="s">
        <v>15</v>
      </c>
      <c r="B5" s="314"/>
      <c r="C5" s="314"/>
      <c r="D5" s="314"/>
      <c r="E5" s="314"/>
      <c r="F5" s="314"/>
      <c r="G5" s="315"/>
      <c r="H5" s="315"/>
      <c r="I5" s="316"/>
    </row>
    <row r="6" spans="1:315" s="142" customFormat="1" ht="12.75">
      <c r="A6" s="317" t="s">
        <v>16</v>
      </c>
      <c r="B6" s="318"/>
      <c r="C6" s="147"/>
      <c r="D6" s="148"/>
      <c r="E6" s="149"/>
      <c r="F6" s="149"/>
      <c r="G6" s="319"/>
      <c r="H6" s="319"/>
      <c r="I6" s="320"/>
    </row>
    <row r="7" spans="1:315" s="142" customFormat="1" ht="15" customHeight="1">
      <c r="A7" s="297"/>
      <c r="B7" s="298"/>
      <c r="C7" s="147"/>
      <c r="D7" s="150" t="s">
        <v>7</v>
      </c>
      <c r="E7" s="151" t="s">
        <v>8</v>
      </c>
      <c r="F7" s="152" t="s">
        <v>9</v>
      </c>
      <c r="G7" s="153" t="s">
        <v>36</v>
      </c>
    </row>
    <row r="8" spans="1:315" s="142" customFormat="1" ht="24.75" customHeight="1">
      <c r="A8" s="299" t="s">
        <v>22</v>
      </c>
      <c r="B8" s="300"/>
      <c r="C8" s="154"/>
      <c r="D8" s="148">
        <f>COUNTIF(G12:G14,"Passed")</f>
        <v>0</v>
      </c>
      <c r="E8" s="148">
        <f>COUNTIF(G10:G14,"Failed")</f>
        <v>0</v>
      </c>
      <c r="F8" s="148">
        <f>G8-D8-E8</f>
        <v>46</v>
      </c>
      <c r="G8" s="148">
        <f>COUNTA(F12:F125)</f>
        <v>46</v>
      </c>
    </row>
    <row r="9" spans="1:315" s="142" customFormat="1" ht="21" customHeight="1" thickBot="1">
      <c r="A9" s="301" t="s">
        <v>23</v>
      </c>
      <c r="B9" s="302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46</v>
      </c>
      <c r="G9" s="156">
        <f>COUNTA(F12:F125)</f>
        <v>46</v>
      </c>
    </row>
    <row r="10" spans="1:315" s="172" customFormat="1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8"/>
      <c r="CY10" s="158"/>
      <c r="CZ10" s="158"/>
      <c r="DA10" s="158"/>
      <c r="DB10" s="158"/>
      <c r="DC10" s="158"/>
      <c r="DD10" s="158"/>
      <c r="DE10" s="158"/>
      <c r="DF10" s="158"/>
      <c r="DG10" s="158"/>
      <c r="DH10" s="158"/>
      <c r="DI10" s="158"/>
      <c r="DJ10" s="158"/>
      <c r="DK10" s="158"/>
      <c r="DL10" s="158"/>
      <c r="DM10" s="158"/>
      <c r="DN10" s="158"/>
      <c r="DO10" s="158"/>
      <c r="DP10" s="158"/>
      <c r="DQ10" s="158"/>
      <c r="DR10" s="158"/>
      <c r="DS10" s="158"/>
      <c r="DT10" s="158"/>
      <c r="DU10" s="158"/>
      <c r="DV10" s="158"/>
      <c r="DW10" s="158"/>
      <c r="DX10" s="158"/>
      <c r="DY10" s="158"/>
      <c r="DZ10" s="158"/>
      <c r="EA10" s="158"/>
      <c r="EB10" s="158"/>
      <c r="EC10" s="158"/>
      <c r="ED10" s="158"/>
      <c r="EE10" s="158"/>
      <c r="EF10" s="158"/>
      <c r="EG10" s="158"/>
      <c r="EH10" s="158"/>
      <c r="EI10" s="158"/>
      <c r="EJ10" s="158"/>
      <c r="EK10" s="158"/>
      <c r="EL10" s="158"/>
      <c r="EM10" s="158"/>
      <c r="EN10" s="158"/>
      <c r="EO10" s="158"/>
      <c r="EP10" s="158"/>
      <c r="EQ10" s="158"/>
      <c r="ER10" s="158"/>
      <c r="ES10" s="158"/>
      <c r="ET10" s="158"/>
      <c r="EU10" s="158"/>
      <c r="EV10" s="158"/>
      <c r="EW10" s="158"/>
      <c r="EX10" s="158"/>
      <c r="EY10" s="158"/>
      <c r="EZ10" s="158"/>
      <c r="FA10" s="158"/>
      <c r="FB10" s="158"/>
      <c r="FC10" s="158"/>
      <c r="FD10" s="158"/>
      <c r="FE10" s="158"/>
      <c r="FF10" s="158"/>
      <c r="FG10" s="158"/>
      <c r="FH10" s="158"/>
      <c r="FI10" s="158"/>
      <c r="FJ10" s="158"/>
      <c r="FK10" s="158"/>
      <c r="FL10" s="158"/>
      <c r="FM10" s="158"/>
      <c r="FN10" s="158"/>
      <c r="FO10" s="158"/>
      <c r="FP10" s="158"/>
      <c r="FQ10" s="158"/>
      <c r="FR10" s="158"/>
      <c r="FS10" s="158"/>
      <c r="FT10" s="158"/>
      <c r="FU10" s="158"/>
      <c r="FV10" s="158"/>
      <c r="FW10" s="158"/>
      <c r="FX10" s="158"/>
      <c r="FY10" s="158"/>
      <c r="FZ10" s="158"/>
      <c r="GA10" s="158"/>
      <c r="GB10" s="158"/>
      <c r="GC10" s="158"/>
      <c r="GD10" s="158"/>
      <c r="GE10" s="158"/>
      <c r="GF10" s="158"/>
      <c r="GG10" s="158"/>
      <c r="GH10" s="158"/>
      <c r="GI10" s="158"/>
      <c r="GJ10" s="158"/>
      <c r="GK10" s="158"/>
      <c r="GL10" s="158"/>
      <c r="GM10" s="158"/>
      <c r="GN10" s="158"/>
      <c r="GO10" s="158"/>
      <c r="GP10" s="158"/>
      <c r="GQ10" s="158"/>
      <c r="GR10" s="158"/>
      <c r="GS10" s="158"/>
      <c r="GT10" s="158"/>
      <c r="GU10" s="158"/>
      <c r="GV10" s="158"/>
      <c r="GW10" s="158"/>
      <c r="GX10" s="158"/>
      <c r="GY10" s="158"/>
      <c r="GZ10" s="158"/>
      <c r="HA10" s="158"/>
      <c r="HB10" s="158"/>
      <c r="HC10" s="158"/>
      <c r="HD10" s="158"/>
      <c r="HE10" s="158"/>
      <c r="HF10" s="158"/>
      <c r="HG10" s="158"/>
      <c r="HH10" s="158"/>
      <c r="HI10" s="158"/>
      <c r="HJ10" s="158"/>
      <c r="HK10" s="158"/>
      <c r="HL10" s="158"/>
      <c r="HM10" s="158"/>
      <c r="HN10" s="158"/>
      <c r="HO10" s="158"/>
      <c r="HP10" s="158"/>
      <c r="HQ10" s="158"/>
      <c r="HR10" s="158"/>
      <c r="HS10" s="158"/>
      <c r="HT10" s="158"/>
      <c r="HU10" s="158"/>
      <c r="HV10" s="158"/>
      <c r="HW10" s="158"/>
      <c r="HX10" s="158"/>
      <c r="HY10" s="158"/>
      <c r="HZ10" s="158"/>
      <c r="IA10" s="158"/>
      <c r="IB10" s="158"/>
      <c r="IC10" s="158"/>
      <c r="ID10" s="158"/>
      <c r="IE10" s="158"/>
      <c r="IF10" s="158"/>
      <c r="IG10" s="158"/>
      <c r="IH10" s="158"/>
      <c r="II10" s="158"/>
      <c r="IJ10" s="158"/>
      <c r="IK10" s="158"/>
      <c r="IL10" s="158"/>
      <c r="IM10" s="158"/>
      <c r="IN10" s="158"/>
      <c r="IO10" s="158"/>
      <c r="IP10" s="158"/>
      <c r="IQ10" s="158"/>
      <c r="IR10" s="158"/>
      <c r="IS10" s="158"/>
      <c r="IT10" s="158"/>
      <c r="IU10" s="158"/>
      <c r="IV10" s="158"/>
      <c r="IW10" s="158"/>
      <c r="IX10" s="158"/>
      <c r="IY10" s="158"/>
      <c r="IZ10" s="158"/>
      <c r="JA10" s="158"/>
      <c r="JB10" s="158"/>
      <c r="JC10" s="158"/>
      <c r="JD10" s="158"/>
      <c r="JE10" s="158"/>
      <c r="JF10" s="158"/>
      <c r="JG10" s="158"/>
      <c r="JH10" s="158"/>
      <c r="JI10" s="158"/>
      <c r="JJ10" s="158"/>
      <c r="JK10" s="158"/>
      <c r="JL10" s="158"/>
      <c r="JM10" s="158"/>
      <c r="JN10" s="158"/>
      <c r="JO10" s="158"/>
      <c r="JP10" s="158"/>
      <c r="JQ10" s="158"/>
      <c r="JR10" s="158"/>
      <c r="JS10" s="158"/>
      <c r="JT10" s="158"/>
      <c r="JU10" s="158"/>
      <c r="JV10" s="158"/>
      <c r="JW10" s="158"/>
      <c r="JX10" s="158"/>
      <c r="JY10" s="158"/>
      <c r="JZ10" s="158"/>
      <c r="KA10" s="158"/>
      <c r="KB10" s="158"/>
      <c r="KC10" s="158"/>
      <c r="KD10" s="158"/>
      <c r="KE10" s="158"/>
      <c r="KF10" s="158"/>
      <c r="KG10" s="158"/>
      <c r="KH10" s="158"/>
      <c r="KI10" s="158"/>
      <c r="KJ10" s="158"/>
      <c r="KK10" s="158"/>
      <c r="KL10" s="158"/>
      <c r="KM10" s="158"/>
      <c r="KN10" s="158"/>
      <c r="KO10" s="158"/>
      <c r="KP10" s="158"/>
      <c r="KQ10" s="158"/>
      <c r="KR10" s="158"/>
      <c r="KS10" s="158"/>
      <c r="KT10" s="158"/>
      <c r="KU10" s="158"/>
      <c r="KV10" s="158"/>
      <c r="KW10" s="158"/>
      <c r="KX10" s="158"/>
      <c r="KY10" s="158"/>
      <c r="KZ10" s="158"/>
      <c r="LA10" s="158"/>
      <c r="LB10" s="158"/>
      <c r="LC10" s="158"/>
    </row>
    <row r="11" spans="1:315" s="173" customFormat="1" ht="15" customHeight="1">
      <c r="A11" s="303" t="s">
        <v>240</v>
      </c>
      <c r="B11" s="304"/>
      <c r="C11" s="304"/>
      <c r="D11" s="304"/>
      <c r="E11" s="304"/>
      <c r="F11" s="304"/>
      <c r="G11" s="304"/>
      <c r="H11" s="304"/>
      <c r="I11" s="305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0"/>
      <c r="CU11" s="160"/>
      <c r="CV11" s="160"/>
      <c r="CW11" s="160"/>
      <c r="CX11" s="160"/>
      <c r="CY11" s="160"/>
      <c r="CZ11" s="160"/>
      <c r="DA11" s="160"/>
      <c r="DB11" s="160"/>
      <c r="DC11" s="160"/>
      <c r="DD11" s="160"/>
      <c r="DE11" s="160"/>
      <c r="DF11" s="160"/>
      <c r="DG11" s="160"/>
      <c r="DH11" s="160"/>
      <c r="DI11" s="160"/>
      <c r="DJ11" s="160"/>
      <c r="DK11" s="160"/>
      <c r="DL11" s="160"/>
      <c r="DM11" s="160"/>
      <c r="DN11" s="160"/>
      <c r="DO11" s="160"/>
      <c r="DP11" s="160"/>
      <c r="DQ11" s="160"/>
      <c r="DR11" s="160"/>
      <c r="DS11" s="160"/>
      <c r="DT11" s="160"/>
      <c r="DU11" s="160"/>
      <c r="DV11" s="160"/>
      <c r="DW11" s="160"/>
      <c r="DX11" s="160"/>
      <c r="DY11" s="160"/>
      <c r="DZ11" s="160"/>
      <c r="EA11" s="160"/>
      <c r="EB11" s="160"/>
      <c r="EC11" s="160"/>
      <c r="ED11" s="160"/>
      <c r="EE11" s="160"/>
      <c r="EF11" s="160"/>
      <c r="EG11" s="160"/>
      <c r="EH11" s="160"/>
      <c r="EI11" s="160"/>
      <c r="EJ11" s="160"/>
      <c r="EK11" s="160"/>
      <c r="EL11" s="160"/>
      <c r="EM11" s="160"/>
      <c r="EN11" s="160"/>
      <c r="EO11" s="160"/>
      <c r="EP11" s="160"/>
      <c r="EQ11" s="160"/>
      <c r="ER11" s="160"/>
      <c r="ES11" s="160"/>
      <c r="ET11" s="160"/>
      <c r="EU11" s="160"/>
      <c r="EV11" s="160"/>
      <c r="EW11" s="160"/>
      <c r="EX11" s="160"/>
      <c r="EY11" s="160"/>
      <c r="EZ11" s="160"/>
      <c r="FA11" s="160"/>
      <c r="FB11" s="160"/>
      <c r="FC11" s="160"/>
      <c r="FD11" s="160"/>
      <c r="FE11" s="160"/>
      <c r="FF11" s="160"/>
      <c r="FG11" s="160"/>
      <c r="FH11" s="160"/>
      <c r="FI11" s="160"/>
      <c r="FJ11" s="160"/>
      <c r="FK11" s="160"/>
      <c r="FL11" s="160"/>
      <c r="FM11" s="160"/>
      <c r="FN11" s="160"/>
      <c r="FO11" s="160"/>
      <c r="FP11" s="160"/>
      <c r="FQ11" s="160"/>
      <c r="FR11" s="160"/>
      <c r="FS11" s="160"/>
      <c r="FT11" s="160"/>
      <c r="FU11" s="160"/>
      <c r="FV11" s="160"/>
      <c r="FW11" s="160"/>
      <c r="FX11" s="160"/>
      <c r="FY11" s="160"/>
      <c r="FZ11" s="160"/>
      <c r="GA11" s="160"/>
      <c r="GB11" s="160"/>
      <c r="GC11" s="160"/>
      <c r="GD11" s="160"/>
      <c r="GE11" s="160"/>
      <c r="GF11" s="160"/>
      <c r="GG11" s="160"/>
      <c r="GH11" s="160"/>
      <c r="GI11" s="160"/>
      <c r="GJ11" s="160"/>
      <c r="GK11" s="160"/>
      <c r="GL11" s="160"/>
      <c r="GM11" s="160"/>
      <c r="GN11" s="160"/>
      <c r="GO11" s="160"/>
      <c r="GP11" s="160"/>
      <c r="GQ11" s="160"/>
      <c r="GR11" s="160"/>
      <c r="GS11" s="160"/>
      <c r="GT11" s="160"/>
      <c r="GU11" s="160"/>
      <c r="GV11" s="160"/>
      <c r="GW11" s="160"/>
      <c r="GX11" s="160"/>
      <c r="GY11" s="160"/>
      <c r="GZ11" s="160"/>
      <c r="HA11" s="160"/>
      <c r="HB11" s="160"/>
      <c r="HC11" s="160"/>
      <c r="HD11" s="160"/>
      <c r="HE11" s="160"/>
      <c r="HF11" s="160"/>
      <c r="HG11" s="160"/>
      <c r="HH11" s="160"/>
      <c r="HI11" s="160"/>
      <c r="HJ11" s="160"/>
      <c r="HK11" s="160"/>
      <c r="HL11" s="160"/>
      <c r="HM11" s="160"/>
      <c r="HN11" s="160"/>
      <c r="HO11" s="160"/>
      <c r="HP11" s="160"/>
      <c r="HQ11" s="160"/>
      <c r="HR11" s="160"/>
      <c r="HS11" s="160"/>
      <c r="HT11" s="160"/>
      <c r="HU11" s="160"/>
      <c r="HV11" s="160"/>
      <c r="HW11" s="160"/>
      <c r="HX11" s="160"/>
      <c r="HY11" s="160"/>
      <c r="HZ11" s="160"/>
      <c r="IA11" s="160"/>
      <c r="IB11" s="160"/>
      <c r="IC11" s="160"/>
      <c r="ID11" s="160"/>
      <c r="IE11" s="160"/>
      <c r="IF11" s="160"/>
      <c r="IG11" s="160"/>
      <c r="IH11" s="160"/>
      <c r="II11" s="160"/>
      <c r="IJ11" s="160"/>
      <c r="IK11" s="160"/>
      <c r="IL11" s="160"/>
      <c r="IM11" s="160"/>
      <c r="IN11" s="160"/>
      <c r="IO11" s="160"/>
      <c r="IP11" s="160"/>
      <c r="IQ11" s="160"/>
      <c r="IR11" s="160"/>
      <c r="IS11" s="160"/>
      <c r="IT11" s="160"/>
      <c r="IU11" s="160"/>
      <c r="IV11" s="160"/>
      <c r="IW11" s="160"/>
      <c r="IX11" s="160"/>
      <c r="IY11" s="160"/>
      <c r="IZ11" s="160"/>
      <c r="JA11" s="160"/>
      <c r="JB11" s="160"/>
      <c r="JC11" s="160"/>
      <c r="JD11" s="160"/>
      <c r="JE11" s="160"/>
      <c r="JF11" s="160"/>
      <c r="JG11" s="160"/>
      <c r="JH11" s="160"/>
      <c r="JI11" s="160"/>
      <c r="JJ11" s="160"/>
      <c r="JK11" s="160"/>
      <c r="JL11" s="160"/>
      <c r="JM11" s="160"/>
      <c r="JN11" s="160"/>
      <c r="JO11" s="160"/>
      <c r="JP11" s="160"/>
      <c r="JQ11" s="160"/>
      <c r="JR11" s="160"/>
      <c r="JS11" s="160"/>
      <c r="JT11" s="160"/>
      <c r="JU11" s="160"/>
      <c r="JV11" s="160"/>
      <c r="JW11" s="160"/>
      <c r="JX11" s="160"/>
      <c r="JY11" s="160"/>
      <c r="JZ11" s="160"/>
      <c r="KA11" s="160"/>
      <c r="KB11" s="160"/>
      <c r="KC11" s="160"/>
      <c r="KD11" s="160"/>
      <c r="KE11" s="160"/>
      <c r="KF11" s="160"/>
      <c r="KG11" s="160"/>
      <c r="KH11" s="160"/>
      <c r="KI11" s="160"/>
      <c r="KJ11" s="160"/>
      <c r="KK11" s="160"/>
      <c r="KL11" s="160"/>
      <c r="KM11" s="160"/>
      <c r="KN11" s="160"/>
      <c r="KO11" s="160"/>
      <c r="KP11" s="160"/>
      <c r="KQ11" s="160"/>
      <c r="KR11" s="160"/>
      <c r="KS11" s="160"/>
      <c r="KT11" s="160"/>
      <c r="KU11" s="160"/>
      <c r="KV11" s="160"/>
      <c r="KW11" s="160"/>
      <c r="KX11" s="160"/>
      <c r="KY11" s="160"/>
      <c r="KZ11" s="160"/>
      <c r="LA11" s="160"/>
      <c r="LB11" s="160"/>
      <c r="LC11" s="160"/>
    </row>
    <row r="12" spans="1:315" s="164" customFormat="1" ht="42" customHeight="1" outlineLevel="1">
      <c r="A12" s="161">
        <v>1</v>
      </c>
      <c r="B12" s="174" t="s">
        <v>241</v>
      </c>
      <c r="C12" s="162"/>
      <c r="D12" s="175" t="s">
        <v>243</v>
      </c>
      <c r="E12" s="176" t="s">
        <v>242</v>
      </c>
      <c r="F12" s="161" t="s">
        <v>38</v>
      </c>
      <c r="G12" s="162"/>
      <c r="H12" s="162"/>
      <c r="I12" s="162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63"/>
    </row>
    <row r="13" spans="1:315" s="173" customFormat="1" ht="15" customHeight="1">
      <c r="A13" s="280" t="s">
        <v>235</v>
      </c>
      <c r="B13" s="281"/>
      <c r="C13" s="281"/>
      <c r="D13" s="281"/>
      <c r="E13" s="281"/>
      <c r="F13" s="281"/>
      <c r="G13" s="281"/>
      <c r="H13" s="281"/>
      <c r="I13" s="282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160"/>
      <c r="BX13" s="160"/>
      <c r="BY13" s="160"/>
      <c r="BZ13" s="160"/>
      <c r="CA13" s="160"/>
      <c r="CB13" s="160"/>
      <c r="CC13" s="160"/>
      <c r="CD13" s="160"/>
      <c r="CE13" s="160"/>
      <c r="CF13" s="160"/>
      <c r="CG13" s="160"/>
      <c r="CH13" s="160"/>
      <c r="CI13" s="160"/>
      <c r="CJ13" s="160"/>
      <c r="CK13" s="160"/>
      <c r="CL13" s="160"/>
      <c r="CM13" s="160"/>
      <c r="CN13" s="160"/>
      <c r="CO13" s="160"/>
      <c r="CP13" s="160"/>
      <c r="CQ13" s="160"/>
      <c r="CR13" s="160"/>
      <c r="CS13" s="160"/>
      <c r="CT13" s="160"/>
      <c r="CU13" s="160"/>
      <c r="CV13" s="160"/>
      <c r="CW13" s="160"/>
      <c r="CX13" s="160"/>
      <c r="CY13" s="160"/>
      <c r="CZ13" s="160"/>
      <c r="DA13" s="160"/>
      <c r="DB13" s="160"/>
      <c r="DC13" s="160"/>
      <c r="DD13" s="160"/>
      <c r="DE13" s="160"/>
      <c r="DF13" s="160"/>
      <c r="DG13" s="160"/>
      <c r="DH13" s="160"/>
      <c r="DI13" s="160"/>
      <c r="DJ13" s="160"/>
      <c r="DK13" s="160"/>
      <c r="DL13" s="160"/>
      <c r="DM13" s="160"/>
      <c r="DN13" s="160"/>
      <c r="DO13" s="160"/>
      <c r="DP13" s="160"/>
      <c r="DQ13" s="160"/>
      <c r="DR13" s="160"/>
      <c r="DS13" s="160"/>
      <c r="DT13" s="160"/>
      <c r="DU13" s="160"/>
      <c r="DV13" s="160"/>
      <c r="DW13" s="160"/>
      <c r="DX13" s="160"/>
      <c r="DY13" s="160"/>
      <c r="DZ13" s="160"/>
      <c r="EA13" s="160"/>
      <c r="EB13" s="160"/>
      <c r="EC13" s="160"/>
      <c r="ED13" s="160"/>
      <c r="EE13" s="160"/>
      <c r="EF13" s="160"/>
      <c r="EG13" s="160"/>
      <c r="EH13" s="160"/>
      <c r="EI13" s="160"/>
      <c r="EJ13" s="160"/>
      <c r="EK13" s="160"/>
      <c r="EL13" s="160"/>
      <c r="EM13" s="160"/>
      <c r="EN13" s="160"/>
      <c r="EO13" s="160"/>
      <c r="EP13" s="160"/>
      <c r="EQ13" s="160"/>
      <c r="ER13" s="160"/>
      <c r="ES13" s="160"/>
      <c r="ET13" s="160"/>
      <c r="EU13" s="160"/>
      <c r="EV13" s="160"/>
      <c r="EW13" s="160"/>
      <c r="EX13" s="160"/>
      <c r="EY13" s="160"/>
      <c r="EZ13" s="160"/>
      <c r="FA13" s="160"/>
      <c r="FB13" s="160"/>
      <c r="FC13" s="160"/>
      <c r="FD13" s="160"/>
      <c r="FE13" s="160"/>
      <c r="FF13" s="160"/>
      <c r="FG13" s="160"/>
      <c r="FH13" s="160"/>
      <c r="FI13" s="160"/>
      <c r="FJ13" s="160"/>
      <c r="FK13" s="160"/>
      <c r="FL13" s="160"/>
      <c r="FM13" s="160"/>
      <c r="FN13" s="160"/>
      <c r="FO13" s="160"/>
      <c r="FP13" s="160"/>
      <c r="FQ13" s="160"/>
      <c r="FR13" s="160"/>
      <c r="FS13" s="160"/>
      <c r="FT13" s="160"/>
      <c r="FU13" s="160"/>
      <c r="FV13" s="160"/>
      <c r="FW13" s="160"/>
      <c r="FX13" s="160"/>
      <c r="FY13" s="160"/>
      <c r="FZ13" s="160"/>
      <c r="GA13" s="160"/>
      <c r="GB13" s="160"/>
      <c r="GC13" s="160"/>
      <c r="GD13" s="160"/>
      <c r="GE13" s="160"/>
      <c r="GF13" s="160"/>
      <c r="GG13" s="160"/>
      <c r="GH13" s="160"/>
      <c r="GI13" s="160"/>
      <c r="GJ13" s="160"/>
      <c r="GK13" s="160"/>
      <c r="GL13" s="160"/>
      <c r="GM13" s="160"/>
      <c r="GN13" s="160"/>
      <c r="GO13" s="160"/>
      <c r="GP13" s="160"/>
      <c r="GQ13" s="160"/>
      <c r="GR13" s="160"/>
      <c r="GS13" s="160"/>
      <c r="GT13" s="160"/>
      <c r="GU13" s="160"/>
      <c r="GV13" s="160"/>
      <c r="GW13" s="160"/>
      <c r="GX13" s="160"/>
      <c r="GY13" s="160"/>
      <c r="GZ13" s="160"/>
      <c r="HA13" s="160"/>
      <c r="HB13" s="160"/>
      <c r="HC13" s="160"/>
      <c r="HD13" s="160"/>
      <c r="HE13" s="160"/>
      <c r="HF13" s="160"/>
      <c r="HG13" s="160"/>
      <c r="HH13" s="160"/>
      <c r="HI13" s="160"/>
      <c r="HJ13" s="160"/>
      <c r="HK13" s="160"/>
      <c r="HL13" s="160"/>
      <c r="HM13" s="160"/>
      <c r="HN13" s="160"/>
      <c r="HO13" s="160"/>
      <c r="HP13" s="160"/>
      <c r="HQ13" s="160"/>
      <c r="HR13" s="160"/>
      <c r="HS13" s="160"/>
      <c r="HT13" s="160"/>
      <c r="HU13" s="160"/>
      <c r="HV13" s="160"/>
      <c r="HW13" s="160"/>
      <c r="HX13" s="160"/>
      <c r="HY13" s="160"/>
      <c r="HZ13" s="160"/>
      <c r="IA13" s="160"/>
      <c r="IB13" s="160"/>
      <c r="IC13" s="160"/>
      <c r="ID13" s="160"/>
      <c r="IE13" s="160"/>
      <c r="IF13" s="160"/>
      <c r="IG13" s="160"/>
      <c r="IH13" s="160"/>
      <c r="II13" s="160"/>
      <c r="IJ13" s="160"/>
      <c r="IK13" s="160"/>
      <c r="IL13" s="160"/>
      <c r="IM13" s="160"/>
      <c r="IN13" s="160"/>
      <c r="IO13" s="160"/>
      <c r="IP13" s="160"/>
      <c r="IQ13" s="160"/>
      <c r="IR13" s="160"/>
      <c r="IS13" s="160"/>
      <c r="IT13" s="160"/>
      <c r="IU13" s="160"/>
      <c r="IV13" s="160"/>
      <c r="IW13" s="160"/>
      <c r="IX13" s="160"/>
      <c r="IY13" s="160"/>
      <c r="IZ13" s="160"/>
      <c r="JA13" s="160"/>
      <c r="JB13" s="160"/>
      <c r="JC13" s="160"/>
      <c r="JD13" s="160"/>
      <c r="JE13" s="160"/>
      <c r="JF13" s="160"/>
      <c r="JG13" s="160"/>
      <c r="JH13" s="160"/>
      <c r="JI13" s="160"/>
      <c r="JJ13" s="160"/>
      <c r="JK13" s="160"/>
      <c r="JL13" s="160"/>
      <c r="JM13" s="160"/>
      <c r="JN13" s="160"/>
      <c r="JO13" s="160"/>
      <c r="JP13" s="160"/>
      <c r="JQ13" s="160"/>
      <c r="JR13" s="160"/>
      <c r="JS13" s="160"/>
      <c r="JT13" s="160"/>
      <c r="JU13" s="160"/>
      <c r="JV13" s="160"/>
      <c r="JW13" s="160"/>
      <c r="JX13" s="160"/>
      <c r="JY13" s="160"/>
      <c r="JZ13" s="160"/>
      <c r="KA13" s="160"/>
      <c r="KB13" s="160"/>
      <c r="KC13" s="160"/>
      <c r="KD13" s="160"/>
      <c r="KE13" s="160"/>
      <c r="KF13" s="160"/>
      <c r="KG13" s="160"/>
      <c r="KH13" s="160"/>
      <c r="KI13" s="160"/>
      <c r="KJ13" s="160"/>
      <c r="KK13" s="160"/>
      <c r="KL13" s="160"/>
      <c r="KM13" s="160"/>
      <c r="KN13" s="160"/>
      <c r="KO13" s="160"/>
      <c r="KP13" s="160"/>
      <c r="KQ13" s="160"/>
      <c r="KR13" s="160"/>
      <c r="KS13" s="160"/>
      <c r="KT13" s="160"/>
      <c r="KU13" s="160"/>
      <c r="KV13" s="160"/>
      <c r="KW13" s="160"/>
      <c r="KX13" s="160"/>
      <c r="KY13" s="160"/>
      <c r="KZ13" s="160"/>
      <c r="LA13" s="160"/>
      <c r="LB13" s="160"/>
      <c r="LC13" s="160"/>
    </row>
    <row r="14" spans="1:315" s="180" customFormat="1" ht="78.75" customHeight="1" outlineLevel="1">
      <c r="A14" s="165">
        <v>2</v>
      </c>
      <c r="B14" s="283" t="s">
        <v>249</v>
      </c>
      <c r="C14" s="177" t="s">
        <v>244</v>
      </c>
      <c r="D14" s="175" t="s">
        <v>264</v>
      </c>
      <c r="E14" s="177" t="s">
        <v>246</v>
      </c>
      <c r="F14" s="161" t="s">
        <v>39</v>
      </c>
      <c r="G14" s="168"/>
      <c r="H14" s="168"/>
      <c r="I14" s="168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78"/>
      <c r="AN14" s="179"/>
    </row>
    <row r="15" spans="1:315" s="180" customFormat="1" ht="78.75" customHeight="1" outlineLevel="1">
      <c r="A15" s="165">
        <f>A14+1</f>
        <v>3</v>
      </c>
      <c r="B15" s="284"/>
      <c r="C15" s="166" t="s">
        <v>245</v>
      </c>
      <c r="D15" s="167" t="s">
        <v>265</v>
      </c>
      <c r="E15" s="166" t="s">
        <v>251</v>
      </c>
      <c r="F15" s="161" t="s">
        <v>39</v>
      </c>
      <c r="G15" s="168"/>
      <c r="H15" s="168"/>
      <c r="I15" s="168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78"/>
      <c r="AN15" s="179"/>
    </row>
    <row r="16" spans="1:315" s="180" customFormat="1" ht="76.5">
      <c r="A16" s="171">
        <f>A15+1</f>
        <v>4</v>
      </c>
      <c r="B16" s="284"/>
      <c r="C16" s="166" t="s">
        <v>247</v>
      </c>
      <c r="D16" s="167" t="s">
        <v>266</v>
      </c>
      <c r="E16" s="166" t="s">
        <v>250</v>
      </c>
      <c r="F16" s="161" t="s">
        <v>39</v>
      </c>
      <c r="G16" s="168"/>
      <c r="H16" s="168"/>
      <c r="I16" s="168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78"/>
      <c r="AN16" s="179"/>
    </row>
    <row r="17" spans="1:15" s="170" customFormat="1" ht="89.25">
      <c r="A17" s="181">
        <f t="shared" ref="A17:A37" si="0">A16+1</f>
        <v>5</v>
      </c>
      <c r="B17" s="284"/>
      <c r="C17" s="166" t="s">
        <v>248</v>
      </c>
      <c r="D17" s="167" t="s">
        <v>263</v>
      </c>
      <c r="E17" s="166" t="s">
        <v>252</v>
      </c>
      <c r="F17" s="161" t="s">
        <v>39</v>
      </c>
      <c r="G17" s="168"/>
      <c r="H17" s="168"/>
      <c r="I17" s="168"/>
      <c r="J17" s="169"/>
      <c r="K17" s="169"/>
      <c r="L17" s="169"/>
      <c r="M17" s="169"/>
      <c r="N17" s="169"/>
      <c r="O17" s="169"/>
    </row>
    <row r="18" spans="1:15" s="170" customFormat="1" ht="89.25">
      <c r="A18" s="171">
        <f t="shared" si="0"/>
        <v>6</v>
      </c>
      <c r="B18" s="284"/>
      <c r="C18" s="166" t="s">
        <v>253</v>
      </c>
      <c r="D18" s="167" t="s">
        <v>262</v>
      </c>
      <c r="E18" s="166" t="s">
        <v>252</v>
      </c>
      <c r="F18" s="161" t="s">
        <v>39</v>
      </c>
      <c r="G18" s="168"/>
      <c r="H18" s="168"/>
      <c r="I18" s="168"/>
      <c r="J18" s="169"/>
      <c r="K18" s="169"/>
      <c r="L18" s="169"/>
      <c r="M18" s="169"/>
      <c r="N18" s="169"/>
      <c r="O18" s="169"/>
    </row>
    <row r="19" spans="1:15" s="170" customFormat="1" ht="89.25">
      <c r="A19" s="181">
        <f t="shared" si="0"/>
        <v>7</v>
      </c>
      <c r="B19" s="284"/>
      <c r="C19" s="166" t="s">
        <v>255</v>
      </c>
      <c r="D19" s="167" t="s">
        <v>261</v>
      </c>
      <c r="E19" s="166" t="s">
        <v>252</v>
      </c>
      <c r="F19" s="161" t="s">
        <v>39</v>
      </c>
      <c r="G19" s="168"/>
      <c r="H19" s="168"/>
      <c r="I19" s="168"/>
      <c r="J19" s="169"/>
      <c r="K19" s="169"/>
      <c r="L19" s="169"/>
      <c r="M19" s="169"/>
      <c r="N19" s="169"/>
      <c r="O19" s="169"/>
    </row>
    <row r="20" spans="1:15" s="170" customFormat="1" ht="140.25">
      <c r="A20" s="171">
        <f t="shared" si="0"/>
        <v>8</v>
      </c>
      <c r="B20" s="284"/>
      <c r="C20" s="166" t="s">
        <v>254</v>
      </c>
      <c r="D20" s="167" t="s">
        <v>260</v>
      </c>
      <c r="E20" s="166" t="s">
        <v>252</v>
      </c>
      <c r="F20" s="161" t="s">
        <v>39</v>
      </c>
      <c r="G20" s="168"/>
      <c r="H20" s="168"/>
      <c r="I20" s="168"/>
      <c r="J20" s="169"/>
      <c r="K20" s="169"/>
      <c r="L20" s="169"/>
      <c r="M20" s="169"/>
      <c r="N20" s="169"/>
      <c r="O20" s="169"/>
    </row>
    <row r="21" spans="1:15" s="170" customFormat="1" ht="89.25">
      <c r="A21" s="181">
        <f t="shared" si="0"/>
        <v>9</v>
      </c>
      <c r="B21" s="285"/>
      <c r="C21" s="166" t="s">
        <v>256</v>
      </c>
      <c r="D21" s="167" t="s">
        <v>259</v>
      </c>
      <c r="E21" s="166" t="s">
        <v>252</v>
      </c>
      <c r="F21" s="161" t="s">
        <v>39</v>
      </c>
      <c r="G21" s="168"/>
      <c r="H21" s="168"/>
      <c r="I21" s="168"/>
      <c r="J21" s="169"/>
      <c r="K21" s="169"/>
      <c r="L21" s="169"/>
      <c r="M21" s="169"/>
      <c r="N21" s="169"/>
      <c r="O21" s="169"/>
    </row>
    <row r="22" spans="1:15" s="170" customFormat="1" ht="63.75">
      <c r="A22" s="171">
        <f>A21+1</f>
        <v>10</v>
      </c>
      <c r="B22" s="177" t="s">
        <v>257</v>
      </c>
      <c r="C22" s="177" t="s">
        <v>258</v>
      </c>
      <c r="D22" s="175" t="s">
        <v>267</v>
      </c>
      <c r="E22" s="175" t="s">
        <v>268</v>
      </c>
      <c r="F22" s="161" t="s">
        <v>39</v>
      </c>
      <c r="G22" s="168"/>
      <c r="H22" s="168"/>
      <c r="I22" s="168"/>
      <c r="J22" s="169"/>
      <c r="K22" s="169"/>
      <c r="L22" s="169"/>
      <c r="M22" s="169"/>
      <c r="N22" s="169"/>
      <c r="O22" s="169"/>
    </row>
    <row r="23" spans="1:15" s="170" customFormat="1" ht="87.75" customHeight="1">
      <c r="A23" s="181">
        <f>A22+1</f>
        <v>11</v>
      </c>
      <c r="B23" s="286" t="s">
        <v>298</v>
      </c>
      <c r="C23" s="166" t="s">
        <v>269</v>
      </c>
      <c r="D23" s="167" t="s">
        <v>282</v>
      </c>
      <c r="E23" s="166" t="s">
        <v>270</v>
      </c>
      <c r="F23" s="161" t="s">
        <v>40</v>
      </c>
      <c r="G23" s="168"/>
      <c r="H23" s="168"/>
      <c r="I23" s="168"/>
      <c r="J23" s="169"/>
      <c r="K23" s="169"/>
      <c r="L23" s="169"/>
      <c r="M23" s="169"/>
      <c r="N23" s="169"/>
      <c r="O23" s="169"/>
    </row>
    <row r="24" spans="1:15" s="170" customFormat="1" ht="104.25" customHeight="1">
      <c r="A24" s="181">
        <f t="shared" si="0"/>
        <v>12</v>
      </c>
      <c r="B24" s="287"/>
      <c r="C24" s="169" t="s">
        <v>271</v>
      </c>
      <c r="D24" s="182"/>
      <c r="E24" s="166" t="s">
        <v>272</v>
      </c>
      <c r="F24" s="161" t="s">
        <v>39</v>
      </c>
      <c r="G24" s="168"/>
      <c r="H24" s="168"/>
      <c r="I24" s="168"/>
      <c r="J24" s="169"/>
      <c r="K24" s="169"/>
      <c r="L24" s="169"/>
      <c r="M24" s="169"/>
      <c r="N24" s="169"/>
      <c r="O24" s="169"/>
    </row>
    <row r="25" spans="1:15" s="170" customFormat="1" ht="76.5">
      <c r="A25" s="171">
        <f t="shared" si="0"/>
        <v>13</v>
      </c>
      <c r="B25" s="287"/>
      <c r="C25" s="166" t="s">
        <v>283</v>
      </c>
      <c r="D25" s="167" t="s">
        <v>284</v>
      </c>
      <c r="E25" s="166" t="s">
        <v>285</v>
      </c>
      <c r="F25" s="161" t="s">
        <v>39</v>
      </c>
      <c r="G25" s="168"/>
      <c r="H25" s="168"/>
      <c r="I25" s="168"/>
      <c r="J25" s="169"/>
      <c r="K25" s="169"/>
      <c r="L25" s="169"/>
      <c r="M25" s="169"/>
      <c r="N25" s="169"/>
      <c r="O25" s="169"/>
    </row>
    <row r="26" spans="1:15" s="170" customFormat="1" ht="102">
      <c r="A26" s="181">
        <f t="shared" si="0"/>
        <v>14</v>
      </c>
      <c r="B26" s="287"/>
      <c r="C26" s="166" t="s">
        <v>236</v>
      </c>
      <c r="D26" s="167" t="s">
        <v>311</v>
      </c>
      <c r="E26" s="166" t="s">
        <v>286</v>
      </c>
      <c r="F26" s="161" t="s">
        <v>39</v>
      </c>
      <c r="G26" s="168"/>
      <c r="H26" s="168"/>
      <c r="I26" s="168"/>
      <c r="J26" s="169"/>
      <c r="K26" s="169"/>
      <c r="L26" s="169"/>
      <c r="M26" s="169"/>
      <c r="N26" s="169"/>
      <c r="O26" s="169"/>
    </row>
    <row r="27" spans="1:15" s="170" customFormat="1" ht="102">
      <c r="A27" s="171">
        <f t="shared" si="0"/>
        <v>15</v>
      </c>
      <c r="B27" s="287"/>
      <c r="C27" s="166" t="s">
        <v>275</v>
      </c>
      <c r="D27" s="167" t="s">
        <v>276</v>
      </c>
      <c r="E27" s="166" t="s">
        <v>286</v>
      </c>
      <c r="F27" s="161" t="s">
        <v>39</v>
      </c>
      <c r="G27" s="168"/>
      <c r="H27" s="168"/>
      <c r="I27" s="168"/>
      <c r="J27" s="169"/>
      <c r="K27" s="169"/>
      <c r="L27" s="169"/>
      <c r="M27" s="169"/>
      <c r="N27" s="169"/>
      <c r="O27" s="169"/>
    </row>
    <row r="28" spans="1:15" s="170" customFormat="1" ht="76.5">
      <c r="A28" s="181">
        <f t="shared" si="0"/>
        <v>16</v>
      </c>
      <c r="B28" s="287"/>
      <c r="C28" s="166" t="s">
        <v>273</v>
      </c>
      <c r="D28" s="167" t="s">
        <v>274</v>
      </c>
      <c r="E28" s="166" t="s">
        <v>72</v>
      </c>
      <c r="F28" s="161" t="s">
        <v>39</v>
      </c>
      <c r="G28" s="168"/>
      <c r="H28" s="168"/>
      <c r="I28" s="168"/>
      <c r="J28" s="169"/>
      <c r="K28" s="169"/>
      <c r="L28" s="169"/>
      <c r="M28" s="169"/>
      <c r="N28" s="169"/>
      <c r="O28" s="169"/>
    </row>
    <row r="29" spans="1:15" s="170" customFormat="1" ht="102">
      <c r="A29" s="171">
        <f t="shared" si="0"/>
        <v>17</v>
      </c>
      <c r="B29" s="287"/>
      <c r="C29" s="166" t="s">
        <v>277</v>
      </c>
      <c r="D29" s="167" t="s">
        <v>287</v>
      </c>
      <c r="E29" s="166" t="s">
        <v>286</v>
      </c>
      <c r="F29" s="161" t="s">
        <v>39</v>
      </c>
      <c r="G29" s="168"/>
      <c r="H29" s="168"/>
      <c r="I29" s="168"/>
      <c r="J29" s="169"/>
      <c r="K29" s="169"/>
      <c r="L29" s="169"/>
      <c r="M29" s="169"/>
      <c r="N29" s="169"/>
      <c r="O29" s="169"/>
    </row>
    <row r="30" spans="1:15" s="170" customFormat="1" ht="173.25" customHeight="1">
      <c r="A30" s="181">
        <f>A29+1</f>
        <v>18</v>
      </c>
      <c r="B30" s="287"/>
      <c r="C30" s="166" t="s">
        <v>278</v>
      </c>
      <c r="D30" s="167" t="s">
        <v>288</v>
      </c>
      <c r="E30" s="166" t="s">
        <v>286</v>
      </c>
      <c r="F30" s="161" t="s">
        <v>39</v>
      </c>
      <c r="G30" s="168"/>
      <c r="H30" s="168"/>
      <c r="I30" s="168"/>
      <c r="J30" s="169"/>
      <c r="K30" s="169"/>
      <c r="L30" s="169"/>
      <c r="M30" s="169"/>
      <c r="N30" s="169"/>
      <c r="O30" s="169"/>
    </row>
    <row r="31" spans="1:15" s="170" customFormat="1" ht="68.25" customHeight="1">
      <c r="A31" s="185">
        <f>A30+1</f>
        <v>19</v>
      </c>
      <c r="B31" s="287"/>
      <c r="C31" s="166" t="s">
        <v>279</v>
      </c>
      <c r="D31" s="167" t="s">
        <v>280</v>
      </c>
      <c r="E31" s="166" t="s">
        <v>286</v>
      </c>
      <c r="F31" s="161" t="s">
        <v>39</v>
      </c>
      <c r="G31" s="168"/>
      <c r="H31" s="168"/>
      <c r="I31" s="168"/>
      <c r="J31" s="169"/>
      <c r="K31" s="169"/>
      <c r="L31" s="169"/>
      <c r="M31" s="169"/>
      <c r="N31" s="169"/>
      <c r="O31" s="169"/>
    </row>
    <row r="32" spans="1:15" s="170" customFormat="1" ht="76.5">
      <c r="A32" s="181">
        <f>A31+1</f>
        <v>20</v>
      </c>
      <c r="B32" s="288" t="s">
        <v>354</v>
      </c>
      <c r="C32" s="166" t="s">
        <v>269</v>
      </c>
      <c r="D32" s="167" t="s">
        <v>282</v>
      </c>
      <c r="E32" s="166" t="s">
        <v>312</v>
      </c>
      <c r="F32" s="161" t="s">
        <v>39</v>
      </c>
      <c r="G32" s="168"/>
      <c r="H32" s="168"/>
      <c r="I32" s="168"/>
      <c r="J32" s="169"/>
      <c r="K32" s="169"/>
      <c r="L32" s="169"/>
      <c r="M32" s="169"/>
      <c r="N32" s="169"/>
      <c r="O32" s="169"/>
    </row>
    <row r="33" spans="1:15" s="170" customFormat="1" ht="38.25">
      <c r="A33" s="171">
        <f t="shared" si="0"/>
        <v>21</v>
      </c>
      <c r="B33" s="289"/>
      <c r="C33" s="169" t="s">
        <v>271</v>
      </c>
      <c r="D33" s="182"/>
      <c r="E33" s="166" t="s">
        <v>289</v>
      </c>
      <c r="F33" s="161" t="s">
        <v>39</v>
      </c>
      <c r="G33" s="168"/>
      <c r="H33" s="168"/>
      <c r="I33" s="168"/>
      <c r="J33" s="169"/>
      <c r="K33" s="169"/>
      <c r="L33" s="169"/>
      <c r="M33" s="169"/>
      <c r="N33" s="169"/>
      <c r="O33" s="169"/>
    </row>
    <row r="34" spans="1:15" s="170" customFormat="1" ht="76.5">
      <c r="A34" s="181">
        <f t="shared" si="0"/>
        <v>22</v>
      </c>
      <c r="B34" s="289"/>
      <c r="C34" s="166" t="s">
        <v>291</v>
      </c>
      <c r="D34" s="167" t="s">
        <v>355</v>
      </c>
      <c r="E34" s="166" t="s">
        <v>290</v>
      </c>
      <c r="F34" s="161" t="s">
        <v>39</v>
      </c>
      <c r="G34" s="168"/>
      <c r="H34" s="168"/>
      <c r="I34" s="168"/>
      <c r="J34" s="169"/>
      <c r="K34" s="169"/>
      <c r="L34" s="169"/>
      <c r="M34" s="169"/>
      <c r="N34" s="169"/>
      <c r="O34" s="169"/>
    </row>
    <row r="35" spans="1:15" s="170" customFormat="1" ht="102">
      <c r="A35" s="171">
        <f t="shared" si="0"/>
        <v>23</v>
      </c>
      <c r="B35" s="289"/>
      <c r="C35" s="166" t="s">
        <v>236</v>
      </c>
      <c r="D35" s="167" t="s">
        <v>356</v>
      </c>
      <c r="E35" s="166" t="s">
        <v>286</v>
      </c>
      <c r="F35" s="161" t="s">
        <v>39</v>
      </c>
      <c r="G35" s="168"/>
      <c r="H35" s="168"/>
      <c r="I35" s="168"/>
      <c r="J35" s="169"/>
      <c r="K35" s="169"/>
      <c r="L35" s="169"/>
      <c r="M35" s="169"/>
      <c r="N35" s="169"/>
      <c r="O35" s="169"/>
    </row>
    <row r="36" spans="1:15" s="170" customFormat="1" ht="114.75">
      <c r="A36" s="181">
        <f t="shared" si="0"/>
        <v>24</v>
      </c>
      <c r="B36" s="289"/>
      <c r="C36" s="166" t="s">
        <v>275</v>
      </c>
      <c r="D36" s="167" t="s">
        <v>357</v>
      </c>
      <c r="E36" s="166" t="s">
        <v>281</v>
      </c>
      <c r="F36" s="161" t="s">
        <v>39</v>
      </c>
      <c r="G36" s="168"/>
      <c r="H36" s="168"/>
      <c r="I36" s="168"/>
      <c r="J36" s="169"/>
      <c r="K36" s="169"/>
      <c r="L36" s="169"/>
      <c r="M36" s="169"/>
      <c r="N36" s="169"/>
      <c r="O36" s="169"/>
    </row>
    <row r="37" spans="1:15" s="170" customFormat="1" ht="76.5">
      <c r="A37" s="171">
        <f t="shared" si="0"/>
        <v>25</v>
      </c>
      <c r="B37" s="289"/>
      <c r="C37" s="187" t="s">
        <v>273</v>
      </c>
      <c r="D37" s="167" t="s">
        <v>274</v>
      </c>
      <c r="E37" s="166" t="s">
        <v>72</v>
      </c>
      <c r="F37" s="161" t="s">
        <v>39</v>
      </c>
      <c r="G37" s="168"/>
      <c r="H37" s="168"/>
      <c r="I37" s="168"/>
      <c r="J37" s="169"/>
      <c r="K37" s="169"/>
      <c r="L37" s="169"/>
      <c r="M37" s="169"/>
      <c r="N37" s="169"/>
      <c r="O37" s="169"/>
    </row>
    <row r="38" spans="1:15" s="170" customFormat="1" ht="105.75" customHeight="1">
      <c r="A38" s="183">
        <f>A37+1</f>
        <v>26</v>
      </c>
      <c r="B38" s="289"/>
      <c r="C38" s="177" t="s">
        <v>278</v>
      </c>
      <c r="D38" s="203" t="s">
        <v>288</v>
      </c>
      <c r="E38" s="166" t="s">
        <v>286</v>
      </c>
      <c r="F38" s="161" t="s">
        <v>39</v>
      </c>
      <c r="G38" s="168"/>
      <c r="H38" s="168"/>
      <c r="I38" s="168"/>
      <c r="J38" s="169"/>
      <c r="K38" s="169"/>
      <c r="L38" s="169"/>
      <c r="M38" s="169"/>
      <c r="N38" s="169"/>
      <c r="O38" s="169"/>
    </row>
    <row r="39" spans="1:15" s="170" customFormat="1" ht="102">
      <c r="A39" s="196">
        <f>A38+1</f>
        <v>27</v>
      </c>
      <c r="B39" s="290"/>
      <c r="C39" s="177" t="s">
        <v>277</v>
      </c>
      <c r="D39" s="204" t="s">
        <v>358</v>
      </c>
      <c r="E39" s="187" t="s">
        <v>286</v>
      </c>
      <c r="F39" s="188" t="s">
        <v>39</v>
      </c>
      <c r="G39" s="186"/>
      <c r="H39" s="186"/>
      <c r="I39" s="186"/>
      <c r="J39" s="169"/>
      <c r="K39" s="169"/>
      <c r="L39" s="169"/>
      <c r="M39" s="169"/>
      <c r="N39" s="169"/>
      <c r="O39" s="169"/>
    </row>
    <row r="40" spans="1:15" s="195" customFormat="1" ht="76.5">
      <c r="A40" s="185">
        <f>A39+1</f>
        <v>28</v>
      </c>
      <c r="B40" s="205" t="s">
        <v>309</v>
      </c>
      <c r="C40" s="189" t="s">
        <v>292</v>
      </c>
      <c r="D40" s="190" t="s">
        <v>293</v>
      </c>
      <c r="E40" s="189" t="s">
        <v>294</v>
      </c>
      <c r="F40" s="131" t="s">
        <v>40</v>
      </c>
      <c r="G40" s="191"/>
      <c r="H40" s="191"/>
      <c r="I40" s="168"/>
      <c r="J40" s="168"/>
      <c r="K40" s="168"/>
      <c r="L40" s="168"/>
      <c r="M40" s="168"/>
      <c r="N40" s="168"/>
      <c r="O40" s="168"/>
    </row>
    <row r="41" spans="1:15" s="170" customFormat="1" ht="76.5">
      <c r="A41" s="197">
        <f>A40+1</f>
        <v>29</v>
      </c>
      <c r="B41" s="291" t="s">
        <v>310</v>
      </c>
      <c r="C41" s="198" t="s">
        <v>295</v>
      </c>
      <c r="D41" s="199" t="s">
        <v>296</v>
      </c>
      <c r="E41" s="198" t="s">
        <v>297</v>
      </c>
      <c r="F41" s="200" t="s">
        <v>39</v>
      </c>
      <c r="G41" s="201"/>
      <c r="H41" s="201"/>
      <c r="I41" s="202"/>
      <c r="J41" s="169"/>
      <c r="K41" s="169"/>
      <c r="L41" s="169"/>
      <c r="M41" s="169"/>
      <c r="N41" s="169"/>
      <c r="O41" s="169"/>
    </row>
    <row r="42" spans="1:15" s="170" customFormat="1" ht="76.5">
      <c r="A42" s="197">
        <f t="shared" ref="A42:A58" si="1">A41+1</f>
        <v>30</v>
      </c>
      <c r="B42" s="292"/>
      <c r="C42" s="132" t="s">
        <v>300</v>
      </c>
      <c r="D42" s="192" t="s">
        <v>299</v>
      </c>
      <c r="E42" s="132" t="s">
        <v>72</v>
      </c>
      <c r="F42" s="131" t="s">
        <v>39</v>
      </c>
      <c r="G42" s="193"/>
      <c r="H42" s="193"/>
      <c r="I42" s="168"/>
      <c r="J42" s="169"/>
      <c r="K42" s="169"/>
      <c r="L42" s="169"/>
      <c r="M42" s="169"/>
      <c r="N42" s="169"/>
      <c r="O42" s="169"/>
    </row>
    <row r="43" spans="1:15" s="170" customFormat="1" ht="76.5">
      <c r="A43" s="197">
        <f t="shared" si="1"/>
        <v>31</v>
      </c>
      <c r="B43" s="292"/>
      <c r="C43" s="132" t="s">
        <v>301</v>
      </c>
      <c r="D43" s="192" t="s">
        <v>303</v>
      </c>
      <c r="E43" s="132" t="s">
        <v>304</v>
      </c>
      <c r="F43" s="131" t="s">
        <v>39</v>
      </c>
      <c r="G43" s="193"/>
      <c r="H43" s="193"/>
      <c r="I43" s="168"/>
      <c r="J43" s="169"/>
      <c r="K43" s="169"/>
      <c r="L43" s="169"/>
      <c r="M43" s="169"/>
      <c r="N43" s="169"/>
      <c r="O43" s="169"/>
    </row>
    <row r="44" spans="1:15" s="170" customFormat="1" ht="76.5">
      <c r="A44" s="197">
        <f t="shared" si="1"/>
        <v>32</v>
      </c>
      <c r="B44" s="292"/>
      <c r="C44" s="132" t="s">
        <v>302</v>
      </c>
      <c r="D44" s="192" t="s">
        <v>305</v>
      </c>
      <c r="E44" s="132" t="s">
        <v>304</v>
      </c>
      <c r="F44" s="131" t="s">
        <v>39</v>
      </c>
      <c r="G44" s="193"/>
      <c r="H44" s="193"/>
      <c r="I44" s="168"/>
      <c r="J44" s="169"/>
      <c r="K44" s="169"/>
      <c r="L44" s="169"/>
      <c r="M44" s="169"/>
      <c r="N44" s="169"/>
      <c r="O44" s="169"/>
    </row>
    <row r="45" spans="1:15" s="170" customFormat="1" ht="83.25" customHeight="1">
      <c r="A45" s="197">
        <f t="shared" si="1"/>
        <v>33</v>
      </c>
      <c r="B45" s="292"/>
      <c r="C45" s="132" t="s">
        <v>307</v>
      </c>
      <c r="D45" s="192" t="s">
        <v>306</v>
      </c>
      <c r="E45" s="132" t="s">
        <v>159</v>
      </c>
      <c r="F45" s="131" t="s">
        <v>39</v>
      </c>
      <c r="G45" s="193"/>
      <c r="H45" s="193"/>
      <c r="I45" s="168"/>
      <c r="J45" s="169"/>
      <c r="K45" s="169"/>
      <c r="L45" s="169"/>
      <c r="M45" s="169"/>
      <c r="N45" s="169"/>
      <c r="O45" s="169"/>
    </row>
    <row r="46" spans="1:15" s="170" customFormat="1" ht="102">
      <c r="A46" s="197">
        <f t="shared" si="1"/>
        <v>34</v>
      </c>
      <c r="B46" s="292"/>
      <c r="C46" s="132" t="s">
        <v>307</v>
      </c>
      <c r="D46" s="192" t="s">
        <v>306</v>
      </c>
      <c r="E46" s="132" t="s">
        <v>304</v>
      </c>
      <c r="F46" s="131" t="s">
        <v>39</v>
      </c>
      <c r="G46" s="193"/>
      <c r="H46" s="193"/>
      <c r="I46" s="168"/>
      <c r="J46" s="169"/>
      <c r="K46" s="169"/>
      <c r="L46" s="169"/>
      <c r="M46" s="169"/>
      <c r="N46" s="169"/>
      <c r="O46" s="169"/>
    </row>
    <row r="47" spans="1:15" s="170" customFormat="1" ht="76.5">
      <c r="A47" s="197">
        <f t="shared" si="1"/>
        <v>35</v>
      </c>
      <c r="B47" s="292"/>
      <c r="C47" s="132" t="s">
        <v>302</v>
      </c>
      <c r="D47" s="192" t="s">
        <v>305</v>
      </c>
      <c r="E47" s="132" t="s">
        <v>304</v>
      </c>
      <c r="F47" s="131" t="s">
        <v>39</v>
      </c>
      <c r="G47" s="193"/>
      <c r="H47" s="193"/>
      <c r="I47" s="168"/>
      <c r="J47" s="169"/>
      <c r="K47" s="169"/>
      <c r="L47" s="169"/>
      <c r="M47" s="169"/>
      <c r="N47" s="169"/>
      <c r="O47" s="169"/>
    </row>
    <row r="48" spans="1:15" s="170" customFormat="1" ht="76.5">
      <c r="A48" s="197">
        <f t="shared" si="1"/>
        <v>36</v>
      </c>
      <c r="B48" s="292"/>
      <c r="C48" s="132" t="s">
        <v>302</v>
      </c>
      <c r="D48" s="192" t="s">
        <v>305</v>
      </c>
      <c r="E48" s="132" t="s">
        <v>304</v>
      </c>
      <c r="F48" s="131" t="s">
        <v>39</v>
      </c>
      <c r="G48" s="193"/>
      <c r="H48" s="193"/>
      <c r="I48" s="168"/>
      <c r="J48" s="169"/>
      <c r="K48" s="169"/>
      <c r="L48" s="169"/>
      <c r="M48" s="169"/>
      <c r="N48" s="169"/>
      <c r="O48" s="169"/>
    </row>
    <row r="49" spans="1:15" s="170" customFormat="1" ht="98.25" customHeight="1">
      <c r="A49" s="197">
        <f t="shared" si="1"/>
        <v>37</v>
      </c>
      <c r="B49" s="293"/>
      <c r="C49" s="132" t="s">
        <v>307</v>
      </c>
      <c r="D49" s="192" t="s">
        <v>306</v>
      </c>
      <c r="E49" s="132" t="s">
        <v>304</v>
      </c>
      <c r="F49" s="131" t="s">
        <v>39</v>
      </c>
      <c r="G49" s="193"/>
      <c r="H49" s="193"/>
      <c r="I49" s="168"/>
      <c r="J49" s="169"/>
      <c r="K49" s="169"/>
      <c r="L49" s="169"/>
      <c r="M49" s="169"/>
      <c r="N49" s="169"/>
      <c r="O49" s="169"/>
    </row>
    <row r="50" spans="1:15" s="170" customFormat="1" ht="95.25" customHeight="1">
      <c r="A50" s="197">
        <f t="shared" si="1"/>
        <v>38</v>
      </c>
      <c r="B50" s="294" t="s">
        <v>318</v>
      </c>
      <c r="C50" s="166" t="s">
        <v>291</v>
      </c>
      <c r="D50" s="167" t="s">
        <v>319</v>
      </c>
      <c r="E50" s="166" t="s">
        <v>290</v>
      </c>
      <c r="F50" s="161" t="s">
        <v>39</v>
      </c>
      <c r="G50" s="168"/>
      <c r="H50" s="168"/>
      <c r="I50" s="168"/>
      <c r="J50" s="169"/>
      <c r="K50" s="169"/>
      <c r="L50" s="169"/>
      <c r="M50" s="169"/>
      <c r="N50" s="169"/>
      <c r="O50" s="169"/>
    </row>
    <row r="51" spans="1:15" s="170" customFormat="1" ht="95.25" customHeight="1">
      <c r="A51" s="197">
        <f t="shared" si="1"/>
        <v>39</v>
      </c>
      <c r="B51" s="295"/>
      <c r="C51" s="187" t="s">
        <v>273</v>
      </c>
      <c r="D51" s="167" t="s">
        <v>317</v>
      </c>
      <c r="E51" s="166" t="s">
        <v>72</v>
      </c>
      <c r="F51" s="161" t="s">
        <v>39</v>
      </c>
      <c r="G51" s="168"/>
      <c r="H51" s="168"/>
      <c r="I51" s="168"/>
      <c r="J51" s="169"/>
      <c r="K51" s="169"/>
      <c r="L51" s="169"/>
      <c r="M51" s="169"/>
      <c r="N51" s="169"/>
      <c r="O51" s="169"/>
    </row>
    <row r="52" spans="1:15" s="170" customFormat="1" ht="95.25" customHeight="1">
      <c r="A52" s="197">
        <f t="shared" si="1"/>
        <v>40</v>
      </c>
      <c r="B52" s="295"/>
      <c r="C52" s="177" t="s">
        <v>278</v>
      </c>
      <c r="D52" s="203" t="s">
        <v>359</v>
      </c>
      <c r="E52" s="166" t="s">
        <v>286</v>
      </c>
      <c r="F52" s="161" t="s">
        <v>39</v>
      </c>
      <c r="G52" s="168"/>
      <c r="H52" s="168"/>
      <c r="I52" s="168"/>
      <c r="J52" s="169"/>
      <c r="K52" s="169"/>
      <c r="L52" s="169"/>
      <c r="M52" s="169"/>
      <c r="N52" s="169"/>
      <c r="O52" s="169"/>
    </row>
    <row r="53" spans="1:15" s="170" customFormat="1" ht="95.25" customHeight="1">
      <c r="A53" s="197">
        <f t="shared" si="1"/>
        <v>41</v>
      </c>
      <c r="B53" s="295"/>
      <c r="C53" s="177" t="s">
        <v>277</v>
      </c>
      <c r="D53" s="204" t="s">
        <v>360</v>
      </c>
      <c r="E53" s="187" t="s">
        <v>286</v>
      </c>
      <c r="F53" s="188" t="s">
        <v>39</v>
      </c>
      <c r="G53" s="186"/>
      <c r="H53" s="186"/>
      <c r="I53" s="186"/>
      <c r="J53" s="169"/>
      <c r="K53" s="169"/>
      <c r="L53" s="169"/>
      <c r="M53" s="169"/>
      <c r="N53" s="169"/>
      <c r="O53" s="169"/>
    </row>
    <row r="54" spans="1:15" s="170" customFormat="1" ht="96.75" customHeight="1">
      <c r="A54" s="197">
        <f t="shared" si="1"/>
        <v>42</v>
      </c>
      <c r="B54" s="295"/>
      <c r="C54" s="166" t="s">
        <v>236</v>
      </c>
      <c r="D54" s="167" t="s">
        <v>361</v>
      </c>
      <c r="E54" s="166" t="s">
        <v>286</v>
      </c>
      <c r="F54" s="161" t="s">
        <v>39</v>
      </c>
      <c r="G54" s="168"/>
      <c r="H54" s="168"/>
      <c r="I54" s="168"/>
      <c r="J54" s="169"/>
      <c r="K54" s="169"/>
      <c r="L54" s="169"/>
      <c r="M54" s="169"/>
      <c r="N54" s="169"/>
      <c r="O54" s="169"/>
    </row>
    <row r="55" spans="1:15" s="170" customFormat="1" ht="111" customHeight="1">
      <c r="A55" s="197">
        <f t="shared" si="1"/>
        <v>43</v>
      </c>
      <c r="B55" s="296"/>
      <c r="C55" s="166" t="s">
        <v>275</v>
      </c>
      <c r="D55" s="167" t="s">
        <v>362</v>
      </c>
      <c r="E55" s="166" t="s">
        <v>316</v>
      </c>
      <c r="F55" s="161" t="s">
        <v>39</v>
      </c>
      <c r="G55" s="168"/>
      <c r="H55" s="168"/>
      <c r="I55" s="168"/>
      <c r="J55" s="169"/>
      <c r="K55" s="169"/>
      <c r="L55" s="169"/>
      <c r="M55" s="169"/>
      <c r="N55" s="169"/>
      <c r="O55" s="169"/>
    </row>
    <row r="56" spans="1:15" s="195" customFormat="1" ht="51">
      <c r="A56" s="197">
        <f t="shared" si="1"/>
        <v>44</v>
      </c>
      <c r="B56" s="279" t="s">
        <v>320</v>
      </c>
      <c r="C56" s="166" t="s">
        <v>326</v>
      </c>
      <c r="D56" s="167" t="s">
        <v>321</v>
      </c>
      <c r="E56" s="166" t="s">
        <v>308</v>
      </c>
      <c r="F56" s="161" t="s">
        <v>39</v>
      </c>
      <c r="G56" s="168"/>
      <c r="H56" s="168"/>
      <c r="I56" s="168"/>
      <c r="J56" s="168"/>
      <c r="K56" s="168"/>
      <c r="L56" s="168"/>
      <c r="M56" s="168"/>
      <c r="N56" s="168"/>
      <c r="O56" s="168"/>
    </row>
    <row r="57" spans="1:15" s="170" customFormat="1" ht="63.75">
      <c r="A57" s="197">
        <f t="shared" si="1"/>
        <v>45</v>
      </c>
      <c r="B57" s="279"/>
      <c r="C57" s="166" t="s">
        <v>327</v>
      </c>
      <c r="D57" s="167" t="s">
        <v>322</v>
      </c>
      <c r="E57" s="166" t="s">
        <v>324</v>
      </c>
      <c r="F57" s="161" t="s">
        <v>39</v>
      </c>
      <c r="G57" s="168"/>
      <c r="H57" s="168"/>
      <c r="I57" s="168"/>
      <c r="J57" s="169"/>
      <c r="K57" s="169"/>
      <c r="L57" s="169"/>
      <c r="M57" s="169"/>
      <c r="N57" s="169"/>
      <c r="O57" s="169"/>
    </row>
    <row r="58" spans="1:15" s="170" customFormat="1" ht="63.75">
      <c r="A58" s="197">
        <f t="shared" si="1"/>
        <v>46</v>
      </c>
      <c r="B58" s="279"/>
      <c r="C58" s="166" t="s">
        <v>328</v>
      </c>
      <c r="D58" s="167" t="s">
        <v>323</v>
      </c>
      <c r="E58" s="166" t="s">
        <v>325</v>
      </c>
      <c r="F58" s="161" t="s">
        <v>39</v>
      </c>
      <c r="G58" s="168"/>
      <c r="H58" s="168"/>
      <c r="I58" s="168"/>
      <c r="J58" s="169"/>
      <c r="K58" s="169"/>
      <c r="L58" s="169"/>
      <c r="M58" s="169"/>
      <c r="N58" s="169"/>
      <c r="O58" s="169"/>
    </row>
  </sheetData>
  <mergeCells count="24">
    <mergeCell ref="A1:B1"/>
    <mergeCell ref="A2:B2"/>
    <mergeCell ref="D2:F2"/>
    <mergeCell ref="G2:I2"/>
    <mergeCell ref="A3:B3"/>
    <mergeCell ref="D3:F3"/>
    <mergeCell ref="G3:I3"/>
    <mergeCell ref="A7:B7"/>
    <mergeCell ref="A8:B8"/>
    <mergeCell ref="A9:B9"/>
    <mergeCell ref="A11:I11"/>
    <mergeCell ref="A4:B4"/>
    <mergeCell ref="D4:E4"/>
    <mergeCell ref="G4:I4"/>
    <mergeCell ref="A5:I5"/>
    <mergeCell ref="A6:B6"/>
    <mergeCell ref="G6:I6"/>
    <mergeCell ref="B56:B58"/>
    <mergeCell ref="A13:I13"/>
    <mergeCell ref="B14:B21"/>
    <mergeCell ref="B23:B31"/>
    <mergeCell ref="B32:B39"/>
    <mergeCell ref="B41:B49"/>
    <mergeCell ref="B50:B55"/>
  </mergeCells>
  <dataValidations count="3">
    <dataValidation type="list" allowBlank="1" showInputMessage="1" showErrorMessage="1" sqref="F12 F14:F58">
      <formula1>"High,Medium,Low"</formula1>
    </dataValidation>
    <dataValidation type="list" allowBlank="1" showInputMessage="1" showErrorMessage="1" sqref="G12:H12 G14:H21 G40:H40">
      <formula1>"Passed, Failed, Untested, Pending, Accepted, NA"</formula1>
    </dataValidation>
    <dataValidation type="list" allowBlank="1" showInputMessage="1" showErrorMessage="1" sqref="G1:G3 G5:G6 G10">
      <formula1>"Pass,Fail,Untest"</formula1>
    </dataValidation>
  </dataValidations>
  <hyperlinks>
    <hyperlink ref="L3" location="Summary!A1" display="Back the Summary sheet 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B1"/>
    </sheetView>
  </sheetViews>
  <sheetFormatPr defaultRowHeight="15"/>
  <cols>
    <col min="2" max="2" width="23" customWidth="1"/>
    <col min="3" max="3" width="36" customWidth="1"/>
    <col min="4" max="4" width="48.85546875" customWidth="1"/>
    <col min="5" max="5" width="43.85546875" customWidth="1"/>
  </cols>
  <sheetData>
    <row r="1" spans="1:9" ht="15.75" thickBot="1">
      <c r="A1" s="321" t="s">
        <v>12</v>
      </c>
      <c r="B1" s="321"/>
      <c r="C1" s="184"/>
      <c r="D1" s="184"/>
      <c r="E1" s="140"/>
      <c r="F1" s="141"/>
      <c r="G1" s="142"/>
      <c r="H1" s="142"/>
      <c r="I1" s="143"/>
    </row>
    <row r="2" spans="1:9">
      <c r="A2" s="322" t="s">
        <v>10</v>
      </c>
      <c r="B2" s="323"/>
      <c r="C2" s="144"/>
      <c r="D2" s="324" t="s">
        <v>230</v>
      </c>
      <c r="E2" s="325"/>
      <c r="F2" s="325"/>
      <c r="G2" s="326"/>
      <c r="H2" s="326"/>
      <c r="I2" s="327"/>
    </row>
    <row r="3" spans="1:9">
      <c r="A3" s="306" t="s">
        <v>18</v>
      </c>
      <c r="B3" s="307"/>
      <c r="C3" s="145"/>
      <c r="D3" s="328" t="s">
        <v>329</v>
      </c>
      <c r="E3" s="329"/>
      <c r="F3" s="329"/>
      <c r="G3" s="330"/>
      <c r="H3" s="330"/>
      <c r="I3" s="331"/>
    </row>
    <row r="4" spans="1:9" ht="25.5">
      <c r="A4" s="306" t="s">
        <v>13</v>
      </c>
      <c r="B4" s="307"/>
      <c r="C4" s="145"/>
      <c r="D4" s="308" t="s">
        <v>229</v>
      </c>
      <c r="E4" s="309"/>
      <c r="F4" s="146" t="s">
        <v>14</v>
      </c>
      <c r="G4" s="310"/>
      <c r="H4" s="311"/>
      <c r="I4" s="312"/>
    </row>
    <row r="5" spans="1:9">
      <c r="A5" s="313" t="s">
        <v>15</v>
      </c>
      <c r="B5" s="314"/>
      <c r="C5" s="314"/>
      <c r="D5" s="314"/>
      <c r="E5" s="314"/>
      <c r="F5" s="314"/>
      <c r="G5" s="315"/>
      <c r="H5" s="315"/>
      <c r="I5" s="316"/>
    </row>
    <row r="6" spans="1:9">
      <c r="A6" s="317" t="s">
        <v>16</v>
      </c>
      <c r="B6" s="318"/>
      <c r="C6" s="147"/>
      <c r="D6" s="148"/>
      <c r="E6" s="149"/>
      <c r="F6" s="149"/>
      <c r="G6" s="319"/>
      <c r="H6" s="319"/>
      <c r="I6" s="320"/>
    </row>
    <row r="7" spans="1:9">
      <c r="A7" s="297"/>
      <c r="B7" s="298"/>
      <c r="C7" s="147"/>
      <c r="D7" s="150" t="s">
        <v>7</v>
      </c>
      <c r="E7" s="151" t="s">
        <v>8</v>
      </c>
      <c r="F7" s="152" t="s">
        <v>9</v>
      </c>
      <c r="G7" s="153" t="s">
        <v>36</v>
      </c>
      <c r="H7" s="142"/>
      <c r="I7" s="142"/>
    </row>
    <row r="8" spans="1:9">
      <c r="A8" s="299" t="s">
        <v>22</v>
      </c>
      <c r="B8" s="300"/>
      <c r="C8" s="154"/>
      <c r="D8" s="148">
        <f>COUNTIF(G12:G14,"Passed")</f>
        <v>0</v>
      </c>
      <c r="E8" s="148">
        <f>COUNTIF(G10:G14,"Failed")</f>
        <v>0</v>
      </c>
      <c r="F8" s="148">
        <f>G8-D8-E8</f>
        <v>45</v>
      </c>
      <c r="G8" s="148">
        <f>COUNTA(F12:F124)</f>
        <v>45</v>
      </c>
      <c r="H8" s="142"/>
      <c r="I8" s="142"/>
    </row>
    <row r="9" spans="1:9">
      <c r="A9" s="301" t="s">
        <v>23</v>
      </c>
      <c r="B9" s="302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45</v>
      </c>
      <c r="G9" s="156">
        <f>COUNTA(F12:F124)</f>
        <v>45</v>
      </c>
      <c r="H9" s="142"/>
      <c r="I9" s="142"/>
    </row>
    <row r="10" spans="1:9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</row>
    <row r="11" spans="1:9">
      <c r="A11" s="303" t="s">
        <v>240</v>
      </c>
      <c r="B11" s="304"/>
      <c r="C11" s="304"/>
      <c r="D11" s="304"/>
      <c r="E11" s="304"/>
      <c r="F11" s="304"/>
      <c r="G11" s="304"/>
      <c r="H11" s="304"/>
      <c r="I11" s="305"/>
    </row>
    <row r="12" spans="1:9" ht="75" customHeight="1">
      <c r="A12" s="161">
        <v>1</v>
      </c>
      <c r="B12" s="174" t="s">
        <v>330</v>
      </c>
      <c r="C12" s="162"/>
      <c r="D12" s="175" t="s">
        <v>331</v>
      </c>
      <c r="E12" s="176" t="s">
        <v>332</v>
      </c>
      <c r="F12" s="161" t="s">
        <v>38</v>
      </c>
      <c r="G12" s="162"/>
      <c r="H12" s="162"/>
      <c r="I12" s="162"/>
    </row>
    <row r="13" spans="1:9">
      <c r="A13" s="280" t="s">
        <v>333</v>
      </c>
      <c r="B13" s="281"/>
      <c r="C13" s="281"/>
      <c r="D13" s="281"/>
      <c r="E13" s="281"/>
      <c r="F13" s="281"/>
      <c r="G13" s="281"/>
      <c r="H13" s="281"/>
      <c r="I13" s="282"/>
    </row>
    <row r="14" spans="1:9" ht="90" customHeight="1">
      <c r="A14" s="165">
        <v>2</v>
      </c>
      <c r="B14" s="283" t="s">
        <v>249</v>
      </c>
      <c r="C14" s="177" t="s">
        <v>244</v>
      </c>
      <c r="D14" s="175" t="s">
        <v>334</v>
      </c>
      <c r="E14" s="177" t="s">
        <v>246</v>
      </c>
      <c r="F14" s="161" t="s">
        <v>39</v>
      </c>
      <c r="G14" s="168"/>
      <c r="H14" s="168"/>
      <c r="I14" s="168"/>
    </row>
    <row r="15" spans="1:9" ht="90" customHeight="1">
      <c r="A15" s="165">
        <f>A14+1</f>
        <v>3</v>
      </c>
      <c r="B15" s="284"/>
      <c r="C15" s="166" t="s">
        <v>245</v>
      </c>
      <c r="D15" s="167" t="s">
        <v>335</v>
      </c>
      <c r="E15" s="166" t="s">
        <v>251</v>
      </c>
      <c r="F15" s="161" t="s">
        <v>39</v>
      </c>
      <c r="G15" s="168"/>
      <c r="H15" s="168"/>
      <c r="I15" s="168"/>
    </row>
    <row r="16" spans="1:9" ht="90" customHeight="1">
      <c r="A16" s="171">
        <f>A15+1</f>
        <v>4</v>
      </c>
      <c r="B16" s="284"/>
      <c r="C16" s="166" t="s">
        <v>247</v>
      </c>
      <c r="D16" s="167" t="s">
        <v>336</v>
      </c>
      <c r="E16" s="166" t="s">
        <v>250</v>
      </c>
      <c r="F16" s="161" t="s">
        <v>39</v>
      </c>
      <c r="G16" s="168"/>
      <c r="H16" s="168"/>
      <c r="I16" s="168"/>
    </row>
    <row r="17" spans="1:9" ht="90" customHeight="1">
      <c r="A17" s="185">
        <f t="shared" ref="A17:A37" si="0">A16+1</f>
        <v>5</v>
      </c>
      <c r="B17" s="284"/>
      <c r="C17" s="166" t="s">
        <v>248</v>
      </c>
      <c r="D17" s="167" t="s">
        <v>337</v>
      </c>
      <c r="E17" s="166" t="s">
        <v>252</v>
      </c>
      <c r="F17" s="161" t="s">
        <v>39</v>
      </c>
      <c r="G17" s="168"/>
      <c r="H17" s="168"/>
      <c r="I17" s="168"/>
    </row>
    <row r="18" spans="1:9" ht="90" customHeight="1">
      <c r="A18" s="171">
        <f t="shared" si="0"/>
        <v>6</v>
      </c>
      <c r="B18" s="284"/>
      <c r="C18" s="166" t="s">
        <v>253</v>
      </c>
      <c r="D18" s="167" t="s">
        <v>338</v>
      </c>
      <c r="E18" s="166" t="s">
        <v>252</v>
      </c>
      <c r="F18" s="161" t="s">
        <v>39</v>
      </c>
      <c r="G18" s="168"/>
      <c r="H18" s="168"/>
      <c r="I18" s="168"/>
    </row>
    <row r="19" spans="1:9" ht="90" customHeight="1">
      <c r="A19" s="185">
        <f t="shared" si="0"/>
        <v>7</v>
      </c>
      <c r="B19" s="284"/>
      <c r="C19" s="166" t="s">
        <v>255</v>
      </c>
      <c r="D19" s="167" t="s">
        <v>339</v>
      </c>
      <c r="E19" s="166" t="s">
        <v>252</v>
      </c>
      <c r="F19" s="161" t="s">
        <v>39</v>
      </c>
      <c r="G19" s="168"/>
      <c r="H19" s="168"/>
      <c r="I19" s="168"/>
    </row>
    <row r="20" spans="1:9" ht="90" customHeight="1">
      <c r="A20" s="171">
        <f t="shared" si="0"/>
        <v>8</v>
      </c>
      <c r="B20" s="284"/>
      <c r="C20" s="166" t="s">
        <v>254</v>
      </c>
      <c r="D20" s="167" t="s">
        <v>340</v>
      </c>
      <c r="E20" s="166" t="s">
        <v>252</v>
      </c>
      <c r="F20" s="161" t="s">
        <v>39</v>
      </c>
      <c r="G20" s="168"/>
      <c r="H20" s="168"/>
      <c r="I20" s="168"/>
    </row>
    <row r="21" spans="1:9" ht="90" customHeight="1">
      <c r="A21" s="185">
        <f t="shared" si="0"/>
        <v>9</v>
      </c>
      <c r="B21" s="285"/>
      <c r="C21" s="166" t="s">
        <v>256</v>
      </c>
      <c r="D21" s="167" t="s">
        <v>341</v>
      </c>
      <c r="E21" s="166" t="s">
        <v>252</v>
      </c>
      <c r="F21" s="161" t="s">
        <v>39</v>
      </c>
      <c r="G21" s="168"/>
      <c r="H21" s="168"/>
      <c r="I21" s="168"/>
    </row>
    <row r="22" spans="1:9" ht="90" customHeight="1">
      <c r="A22" s="171">
        <f>A21+1</f>
        <v>10</v>
      </c>
      <c r="B22" s="177" t="s">
        <v>257</v>
      </c>
      <c r="C22" s="177" t="s">
        <v>258</v>
      </c>
      <c r="D22" s="175" t="s">
        <v>342</v>
      </c>
      <c r="E22" s="175" t="s">
        <v>268</v>
      </c>
      <c r="F22" s="161" t="s">
        <v>39</v>
      </c>
      <c r="G22" s="168"/>
      <c r="H22" s="168"/>
      <c r="I22" s="168"/>
    </row>
    <row r="23" spans="1:9" ht="90" customHeight="1">
      <c r="A23" s="185">
        <f>A22+1</f>
        <v>11</v>
      </c>
      <c r="B23" s="286" t="s">
        <v>365</v>
      </c>
      <c r="C23" s="166" t="s">
        <v>269</v>
      </c>
      <c r="D23" s="167" t="s">
        <v>343</v>
      </c>
      <c r="E23" s="166" t="s">
        <v>270</v>
      </c>
      <c r="F23" s="161" t="s">
        <v>40</v>
      </c>
      <c r="G23" s="168"/>
      <c r="H23" s="168"/>
      <c r="I23" s="168"/>
    </row>
    <row r="24" spans="1:9" ht="90" customHeight="1">
      <c r="A24" s="185">
        <f t="shared" si="0"/>
        <v>12</v>
      </c>
      <c r="B24" s="287"/>
      <c r="C24" s="169" t="s">
        <v>271</v>
      </c>
      <c r="D24" s="182"/>
      <c r="E24" s="166" t="s">
        <v>375</v>
      </c>
      <c r="F24" s="161" t="s">
        <v>39</v>
      </c>
      <c r="G24" s="168"/>
      <c r="H24" s="168"/>
      <c r="I24" s="168"/>
    </row>
    <row r="25" spans="1:9" ht="90" customHeight="1">
      <c r="A25" s="171">
        <f t="shared" si="0"/>
        <v>13</v>
      </c>
      <c r="B25" s="287"/>
      <c r="C25" s="166" t="s">
        <v>369</v>
      </c>
      <c r="D25" s="167" t="s">
        <v>364</v>
      </c>
      <c r="E25" s="166" t="s">
        <v>376</v>
      </c>
      <c r="F25" s="161" t="s">
        <v>39</v>
      </c>
      <c r="G25" s="168"/>
      <c r="H25" s="168"/>
      <c r="I25" s="168"/>
    </row>
    <row r="26" spans="1:9" ht="90" customHeight="1">
      <c r="A26" s="185">
        <f t="shared" si="0"/>
        <v>14</v>
      </c>
      <c r="B26" s="287"/>
      <c r="C26" s="166" t="s">
        <v>236</v>
      </c>
      <c r="D26" s="167" t="s">
        <v>344</v>
      </c>
      <c r="E26" s="166" t="s">
        <v>286</v>
      </c>
      <c r="F26" s="161" t="s">
        <v>39</v>
      </c>
      <c r="G26" s="168"/>
      <c r="H26" s="168"/>
      <c r="I26" s="168"/>
    </row>
    <row r="27" spans="1:9" ht="90" customHeight="1">
      <c r="A27" s="171">
        <f t="shared" si="0"/>
        <v>15</v>
      </c>
      <c r="B27" s="287"/>
      <c r="C27" s="166" t="s">
        <v>275</v>
      </c>
      <c r="D27" s="167" t="s">
        <v>345</v>
      </c>
      <c r="E27" s="166" t="s">
        <v>286</v>
      </c>
      <c r="F27" s="161" t="s">
        <v>39</v>
      </c>
      <c r="G27" s="168"/>
      <c r="H27" s="168"/>
      <c r="I27" s="168"/>
    </row>
    <row r="28" spans="1:9" ht="90" customHeight="1">
      <c r="A28" s="185">
        <f t="shared" si="0"/>
        <v>16</v>
      </c>
      <c r="B28" s="287"/>
      <c r="C28" s="166" t="s">
        <v>273</v>
      </c>
      <c r="D28" s="167" t="s">
        <v>346</v>
      </c>
      <c r="E28" s="166" t="s">
        <v>72</v>
      </c>
      <c r="F28" s="161" t="s">
        <v>39</v>
      </c>
      <c r="G28" s="168"/>
      <c r="H28" s="168"/>
      <c r="I28" s="168"/>
    </row>
    <row r="29" spans="1:9" ht="90" customHeight="1">
      <c r="A29" s="171">
        <f t="shared" si="0"/>
        <v>17</v>
      </c>
      <c r="B29" s="287"/>
      <c r="C29" s="166" t="s">
        <v>277</v>
      </c>
      <c r="D29" s="167" t="s">
        <v>367</v>
      </c>
      <c r="E29" s="166" t="s">
        <v>286</v>
      </c>
      <c r="F29" s="161" t="s">
        <v>39</v>
      </c>
      <c r="G29" s="168"/>
      <c r="H29" s="168"/>
      <c r="I29" s="168"/>
    </row>
    <row r="30" spans="1:9" ht="90" customHeight="1">
      <c r="A30" s="185">
        <f>A29+1</f>
        <v>18</v>
      </c>
      <c r="B30" s="287"/>
      <c r="C30" s="166" t="s">
        <v>278</v>
      </c>
      <c r="D30" s="167" t="s">
        <v>366</v>
      </c>
      <c r="E30" s="166" t="s">
        <v>286</v>
      </c>
      <c r="F30" s="161" t="s">
        <v>39</v>
      </c>
      <c r="G30" s="168"/>
      <c r="H30" s="168"/>
      <c r="I30" s="168"/>
    </row>
    <row r="31" spans="1:9" ht="90" customHeight="1">
      <c r="A31" s="185">
        <f>A30+1</f>
        <v>19</v>
      </c>
      <c r="B31" s="287"/>
      <c r="C31" s="166" t="s">
        <v>279</v>
      </c>
      <c r="D31" s="167" t="s">
        <v>347</v>
      </c>
      <c r="E31" s="166" t="s">
        <v>286</v>
      </c>
      <c r="F31" s="161" t="s">
        <v>39</v>
      </c>
      <c r="G31" s="168"/>
      <c r="H31" s="168"/>
      <c r="I31" s="168"/>
    </row>
    <row r="32" spans="1:9" ht="90" customHeight="1">
      <c r="A32" s="185">
        <f>A31+1</f>
        <v>20</v>
      </c>
      <c r="B32" s="288" t="s">
        <v>374</v>
      </c>
      <c r="C32" s="166" t="s">
        <v>269</v>
      </c>
      <c r="D32" s="167" t="s">
        <v>343</v>
      </c>
      <c r="E32" s="166" t="s">
        <v>312</v>
      </c>
      <c r="F32" s="161" t="s">
        <v>39</v>
      </c>
      <c r="G32" s="168"/>
      <c r="H32" s="168"/>
      <c r="I32" s="168"/>
    </row>
    <row r="33" spans="1:9" ht="90" customHeight="1">
      <c r="A33" s="171">
        <f t="shared" si="0"/>
        <v>21</v>
      </c>
      <c r="B33" s="289"/>
      <c r="C33" s="169" t="s">
        <v>271</v>
      </c>
      <c r="D33" s="182"/>
      <c r="E33" s="166" t="s">
        <v>289</v>
      </c>
      <c r="F33" s="161" t="s">
        <v>39</v>
      </c>
      <c r="G33" s="168"/>
      <c r="H33" s="168"/>
      <c r="I33" s="168"/>
    </row>
    <row r="34" spans="1:9" ht="90" customHeight="1">
      <c r="A34" s="185">
        <f t="shared" si="0"/>
        <v>22</v>
      </c>
      <c r="B34" s="289"/>
      <c r="C34" s="166" t="s">
        <v>369</v>
      </c>
      <c r="D34" s="167" t="s">
        <v>368</v>
      </c>
      <c r="E34" s="166" t="s">
        <v>377</v>
      </c>
      <c r="F34" s="161" t="s">
        <v>39</v>
      </c>
      <c r="G34" s="168"/>
      <c r="H34" s="168"/>
      <c r="I34" s="168"/>
    </row>
    <row r="35" spans="1:9" ht="90" customHeight="1">
      <c r="A35" s="171">
        <f t="shared" si="0"/>
        <v>23</v>
      </c>
      <c r="B35" s="289"/>
      <c r="C35" s="166" t="s">
        <v>236</v>
      </c>
      <c r="D35" s="167" t="s">
        <v>344</v>
      </c>
      <c r="E35" s="166" t="s">
        <v>286</v>
      </c>
      <c r="F35" s="161" t="s">
        <v>39</v>
      </c>
      <c r="G35" s="168"/>
      <c r="H35" s="168"/>
      <c r="I35" s="168"/>
    </row>
    <row r="36" spans="1:9" ht="90" customHeight="1">
      <c r="A36" s="185">
        <f t="shared" si="0"/>
        <v>24</v>
      </c>
      <c r="B36" s="289"/>
      <c r="C36" s="166" t="s">
        <v>275</v>
      </c>
      <c r="D36" s="167" t="s">
        <v>345</v>
      </c>
      <c r="E36" s="166" t="s">
        <v>281</v>
      </c>
      <c r="F36" s="161" t="s">
        <v>39</v>
      </c>
      <c r="G36" s="168"/>
      <c r="H36" s="168"/>
      <c r="I36" s="168"/>
    </row>
    <row r="37" spans="1:9" ht="90" customHeight="1">
      <c r="A37" s="171">
        <f t="shared" si="0"/>
        <v>25</v>
      </c>
      <c r="B37" s="289"/>
      <c r="C37" s="187" t="s">
        <v>273</v>
      </c>
      <c r="D37" s="167" t="s">
        <v>346</v>
      </c>
      <c r="E37" s="166" t="s">
        <v>72</v>
      </c>
      <c r="F37" s="161" t="s">
        <v>39</v>
      </c>
      <c r="G37" s="168"/>
      <c r="H37" s="168"/>
      <c r="I37" s="168"/>
    </row>
    <row r="38" spans="1:9" ht="153.75" customHeight="1">
      <c r="A38" s="185">
        <f>A37+1</f>
        <v>26</v>
      </c>
      <c r="B38" s="289"/>
      <c r="C38" s="177" t="s">
        <v>278</v>
      </c>
      <c r="D38" s="203" t="s">
        <v>366</v>
      </c>
      <c r="E38" s="166" t="s">
        <v>286</v>
      </c>
      <c r="F38" s="161" t="s">
        <v>39</v>
      </c>
      <c r="G38" s="168"/>
      <c r="H38" s="168"/>
      <c r="I38" s="168"/>
    </row>
    <row r="39" spans="1:9" ht="90" customHeight="1">
      <c r="A39" s="196">
        <f>A38+1</f>
        <v>27</v>
      </c>
      <c r="B39" s="290"/>
      <c r="C39" s="177" t="s">
        <v>277</v>
      </c>
      <c r="D39" s="204" t="s">
        <v>370</v>
      </c>
      <c r="E39" s="187" t="s">
        <v>286</v>
      </c>
      <c r="F39" s="188" t="s">
        <v>39</v>
      </c>
      <c r="G39" s="186"/>
      <c r="H39" s="186"/>
      <c r="I39" s="186"/>
    </row>
    <row r="40" spans="1:9" ht="90" customHeight="1">
      <c r="A40" s="185">
        <f>A39+1</f>
        <v>28</v>
      </c>
      <c r="B40" s="205" t="s">
        <v>309</v>
      </c>
      <c r="C40" s="189" t="s">
        <v>292</v>
      </c>
      <c r="D40" s="190" t="s">
        <v>363</v>
      </c>
      <c r="E40" s="189" t="s">
        <v>378</v>
      </c>
      <c r="F40" s="131" t="s">
        <v>40</v>
      </c>
      <c r="G40" s="191"/>
      <c r="H40" s="191"/>
      <c r="I40" s="168"/>
    </row>
    <row r="41" spans="1:9" ht="90" customHeight="1">
      <c r="A41" s="197">
        <f>A40+1</f>
        <v>29</v>
      </c>
      <c r="B41" s="291" t="s">
        <v>379</v>
      </c>
      <c r="C41" s="198" t="s">
        <v>380</v>
      </c>
      <c r="D41" s="199" t="s">
        <v>381</v>
      </c>
      <c r="E41" s="198" t="s">
        <v>382</v>
      </c>
      <c r="F41" s="200" t="s">
        <v>39</v>
      </c>
      <c r="G41" s="201"/>
      <c r="H41" s="201"/>
      <c r="I41" s="202"/>
    </row>
    <row r="42" spans="1:9" ht="90" customHeight="1">
      <c r="A42" s="197">
        <f t="shared" ref="A42:A57" si="1">A41+1</f>
        <v>30</v>
      </c>
      <c r="B42" s="292"/>
      <c r="C42" s="132" t="s">
        <v>383</v>
      </c>
      <c r="D42" s="192" t="s">
        <v>371</v>
      </c>
      <c r="E42" s="132" t="s">
        <v>72</v>
      </c>
      <c r="F42" s="131" t="s">
        <v>39</v>
      </c>
      <c r="G42" s="193"/>
      <c r="H42" s="193"/>
      <c r="I42" s="168"/>
    </row>
    <row r="43" spans="1:9" ht="90" customHeight="1">
      <c r="A43" s="197">
        <f t="shared" si="1"/>
        <v>31</v>
      </c>
      <c r="B43" s="292"/>
      <c r="C43" s="132" t="s">
        <v>384</v>
      </c>
      <c r="D43" s="192" t="s">
        <v>372</v>
      </c>
      <c r="E43" s="132" t="s">
        <v>386</v>
      </c>
      <c r="F43" s="131" t="s">
        <v>39</v>
      </c>
      <c r="G43" s="193"/>
      <c r="H43" s="193"/>
      <c r="I43" s="168"/>
    </row>
    <row r="44" spans="1:9" ht="90" customHeight="1">
      <c r="A44" s="197">
        <f t="shared" si="1"/>
        <v>32</v>
      </c>
      <c r="B44" s="292"/>
      <c r="C44" s="132" t="s">
        <v>385</v>
      </c>
      <c r="D44" s="192" t="s">
        <v>373</v>
      </c>
      <c r="E44" s="132" t="s">
        <v>386</v>
      </c>
      <c r="F44" s="131" t="s">
        <v>39</v>
      </c>
      <c r="G44" s="193"/>
      <c r="H44" s="193"/>
      <c r="I44" s="168"/>
    </row>
    <row r="45" spans="1:9" ht="90" customHeight="1">
      <c r="A45" s="197">
        <f t="shared" si="1"/>
        <v>33</v>
      </c>
      <c r="B45" s="292"/>
      <c r="C45" s="132" t="s">
        <v>389</v>
      </c>
      <c r="D45" s="192" t="s">
        <v>314</v>
      </c>
      <c r="E45" s="132" t="s">
        <v>386</v>
      </c>
      <c r="F45" s="131" t="s">
        <v>39</v>
      </c>
      <c r="G45" s="193"/>
      <c r="H45" s="193"/>
      <c r="I45" s="168"/>
    </row>
    <row r="46" spans="1:9" ht="90" customHeight="1">
      <c r="A46" s="197">
        <f>A45+1</f>
        <v>34</v>
      </c>
      <c r="B46" s="292"/>
      <c r="C46" s="132" t="s">
        <v>315</v>
      </c>
      <c r="D46" s="192" t="s">
        <v>313</v>
      </c>
      <c r="E46" s="132" t="s">
        <v>386</v>
      </c>
      <c r="F46" s="131" t="s">
        <v>39</v>
      </c>
      <c r="G46" s="193"/>
      <c r="H46" s="193"/>
      <c r="I46" s="168"/>
    </row>
    <row r="47" spans="1:9" ht="90" customHeight="1">
      <c r="A47" s="197">
        <f t="shared" si="1"/>
        <v>35</v>
      </c>
      <c r="B47" s="292"/>
      <c r="C47" s="132" t="s">
        <v>388</v>
      </c>
      <c r="D47" s="192" t="s">
        <v>390</v>
      </c>
      <c r="E47" s="132" t="s">
        <v>387</v>
      </c>
      <c r="F47" s="131" t="s">
        <v>39</v>
      </c>
      <c r="G47" s="193"/>
      <c r="H47" s="193"/>
      <c r="I47" s="168"/>
    </row>
    <row r="48" spans="1:9" ht="90" customHeight="1">
      <c r="A48" s="197">
        <f>A47+1</f>
        <v>36</v>
      </c>
      <c r="B48" s="294" t="s">
        <v>391</v>
      </c>
      <c r="C48" s="166" t="s">
        <v>369</v>
      </c>
      <c r="D48" s="167" t="s">
        <v>392</v>
      </c>
      <c r="E48" s="166" t="s">
        <v>393</v>
      </c>
      <c r="F48" s="161" t="s">
        <v>39</v>
      </c>
      <c r="G48" s="168"/>
      <c r="H48" s="168"/>
      <c r="I48" s="168"/>
    </row>
    <row r="49" spans="1:9" ht="90" customHeight="1">
      <c r="A49" s="197">
        <f t="shared" si="1"/>
        <v>37</v>
      </c>
      <c r="B49" s="295"/>
      <c r="C49" s="187" t="s">
        <v>273</v>
      </c>
      <c r="D49" s="167" t="s">
        <v>348</v>
      </c>
      <c r="E49" s="166" t="s">
        <v>394</v>
      </c>
      <c r="F49" s="161" t="s">
        <v>39</v>
      </c>
      <c r="G49" s="168"/>
      <c r="H49" s="168"/>
      <c r="I49" s="168"/>
    </row>
    <row r="50" spans="1:9" ht="90" customHeight="1">
      <c r="A50" s="197">
        <f t="shared" si="1"/>
        <v>38</v>
      </c>
      <c r="B50" s="295"/>
      <c r="C50" s="177" t="s">
        <v>278</v>
      </c>
      <c r="D50" s="203" t="s">
        <v>395</v>
      </c>
      <c r="E50" s="166" t="s">
        <v>286</v>
      </c>
      <c r="F50" s="161" t="s">
        <v>39</v>
      </c>
      <c r="G50" s="168"/>
      <c r="H50" s="168"/>
      <c r="I50" s="168"/>
    </row>
    <row r="51" spans="1:9" ht="90" customHeight="1">
      <c r="A51" s="197">
        <f t="shared" si="1"/>
        <v>39</v>
      </c>
      <c r="B51" s="295"/>
      <c r="C51" s="177" t="s">
        <v>277</v>
      </c>
      <c r="D51" s="204" t="s">
        <v>396</v>
      </c>
      <c r="E51" s="187" t="s">
        <v>286</v>
      </c>
      <c r="F51" s="188" t="s">
        <v>39</v>
      </c>
      <c r="G51" s="186"/>
      <c r="H51" s="186"/>
      <c r="I51" s="186"/>
    </row>
    <row r="52" spans="1:9" ht="90" customHeight="1">
      <c r="A52" s="197">
        <f t="shared" si="1"/>
        <v>40</v>
      </c>
      <c r="B52" s="295"/>
      <c r="C52" s="166" t="s">
        <v>236</v>
      </c>
      <c r="D52" s="167" t="s">
        <v>397</v>
      </c>
      <c r="E52" s="166" t="s">
        <v>286</v>
      </c>
      <c r="F52" s="161" t="s">
        <v>39</v>
      </c>
      <c r="G52" s="168"/>
      <c r="H52" s="168"/>
      <c r="I52" s="168"/>
    </row>
    <row r="53" spans="1:9" ht="90" customHeight="1">
      <c r="A53" s="197"/>
      <c r="B53" s="295"/>
      <c r="C53" s="166" t="s">
        <v>399</v>
      </c>
      <c r="D53" s="167" t="s">
        <v>437</v>
      </c>
      <c r="E53" s="166" t="s">
        <v>401</v>
      </c>
      <c r="F53" s="161" t="s">
        <v>39</v>
      </c>
      <c r="G53" s="168"/>
      <c r="H53" s="168"/>
      <c r="I53" s="168"/>
    </row>
    <row r="54" spans="1:9" ht="90" customHeight="1">
      <c r="A54" s="197">
        <f>A52+1</f>
        <v>41</v>
      </c>
      <c r="B54" s="296"/>
      <c r="C54" s="166" t="s">
        <v>275</v>
      </c>
      <c r="D54" s="167" t="s">
        <v>398</v>
      </c>
      <c r="E54" s="166" t="s">
        <v>316</v>
      </c>
      <c r="F54" s="161" t="s">
        <v>39</v>
      </c>
      <c r="G54" s="168"/>
      <c r="H54" s="168"/>
      <c r="I54" s="168"/>
    </row>
    <row r="55" spans="1:9" ht="90" customHeight="1">
      <c r="A55" s="197">
        <f t="shared" si="1"/>
        <v>42</v>
      </c>
      <c r="B55" s="279" t="s">
        <v>320</v>
      </c>
      <c r="C55" s="166" t="s">
        <v>326</v>
      </c>
      <c r="D55" s="167" t="s">
        <v>349</v>
      </c>
      <c r="E55" s="166" t="s">
        <v>308</v>
      </c>
      <c r="F55" s="161" t="s">
        <v>39</v>
      </c>
      <c r="G55" s="168"/>
      <c r="H55" s="168"/>
      <c r="I55" s="168"/>
    </row>
    <row r="56" spans="1:9" ht="90" customHeight="1">
      <c r="A56" s="197">
        <f t="shared" si="1"/>
        <v>43</v>
      </c>
      <c r="B56" s="279"/>
      <c r="C56" s="166" t="s">
        <v>327</v>
      </c>
      <c r="D56" s="167" t="s">
        <v>350</v>
      </c>
      <c r="E56" s="166" t="s">
        <v>353</v>
      </c>
      <c r="F56" s="161" t="s">
        <v>39</v>
      </c>
      <c r="G56" s="168"/>
      <c r="H56" s="168"/>
      <c r="I56" s="168"/>
    </row>
    <row r="57" spans="1:9" ht="90" customHeight="1">
      <c r="A57" s="197">
        <f t="shared" si="1"/>
        <v>44</v>
      </c>
      <c r="B57" s="279"/>
      <c r="C57" s="166" t="s">
        <v>328</v>
      </c>
      <c r="D57" s="167" t="s">
        <v>351</v>
      </c>
      <c r="E57" s="166" t="s">
        <v>352</v>
      </c>
      <c r="F57" s="161" t="s">
        <v>39</v>
      </c>
      <c r="G57" s="168"/>
      <c r="H57" s="168"/>
      <c r="I57" s="168"/>
    </row>
  </sheetData>
  <mergeCells count="24">
    <mergeCell ref="B23:B31"/>
    <mergeCell ref="B32:B39"/>
    <mergeCell ref="B41:B47"/>
    <mergeCell ref="B48:B54"/>
    <mergeCell ref="B55:B57"/>
    <mergeCell ref="B14:B21"/>
    <mergeCell ref="A4:B4"/>
    <mergeCell ref="D4:E4"/>
    <mergeCell ref="G4:I4"/>
    <mergeCell ref="A5:I5"/>
    <mergeCell ref="A6:B6"/>
    <mergeCell ref="G6:I6"/>
    <mergeCell ref="A7:B7"/>
    <mergeCell ref="A8:B8"/>
    <mergeCell ref="A9:B9"/>
    <mergeCell ref="A11:I11"/>
    <mergeCell ref="A13:I13"/>
    <mergeCell ref="A1:B1"/>
    <mergeCell ref="A2:B2"/>
    <mergeCell ref="D2:F2"/>
    <mergeCell ref="G2:I2"/>
    <mergeCell ref="A3:B3"/>
    <mergeCell ref="D3:F3"/>
    <mergeCell ref="G3:I3"/>
  </mergeCells>
  <dataValidations count="3">
    <dataValidation type="list" allowBlank="1" showInputMessage="1" showErrorMessage="1" sqref="G1:G3 G5:G6 G10">
      <formula1>"Pass,Fail,Untest"</formula1>
    </dataValidation>
    <dataValidation type="list" allowBlank="1" showInputMessage="1" showErrorMessage="1" sqref="G12:H12 G14:H21 G40:H40">
      <formula1>"Passed, Failed, Untested, Pending, Accepted, NA"</formula1>
    </dataValidation>
    <dataValidation type="list" allowBlank="1" showInputMessage="1" showErrorMessage="1" sqref="F12 F14:F57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selection sqref="A1:B1"/>
    </sheetView>
  </sheetViews>
  <sheetFormatPr defaultRowHeight="15" outlineLevelRow="2"/>
  <cols>
    <col min="2" max="2" width="27.5703125" customWidth="1"/>
    <col min="3" max="3" width="25.7109375" customWidth="1"/>
    <col min="4" max="4" width="35.42578125" customWidth="1"/>
    <col min="5" max="5" width="24.140625" customWidth="1"/>
    <col min="6" max="6" width="23.7109375" customWidth="1"/>
    <col min="7" max="7" width="17.85546875" customWidth="1"/>
    <col min="8" max="8" width="16" customWidth="1"/>
    <col min="9" max="9" width="19" customWidth="1"/>
  </cols>
  <sheetData>
    <row r="1" spans="1:9" ht="15.75" thickBot="1">
      <c r="A1" s="321" t="s">
        <v>12</v>
      </c>
      <c r="B1" s="321"/>
      <c r="C1" s="194"/>
      <c r="D1" s="194"/>
      <c r="E1" s="140"/>
      <c r="F1" s="141"/>
      <c r="G1" s="142"/>
      <c r="H1" s="142"/>
      <c r="I1" s="143"/>
    </row>
    <row r="2" spans="1:9">
      <c r="A2" s="322" t="s">
        <v>10</v>
      </c>
      <c r="B2" s="323"/>
      <c r="C2" s="144"/>
      <c r="D2" s="324" t="s">
        <v>230</v>
      </c>
      <c r="E2" s="325"/>
      <c r="F2" s="325"/>
      <c r="G2" s="326"/>
      <c r="H2" s="326"/>
      <c r="I2" s="327"/>
    </row>
    <row r="3" spans="1:9">
      <c r="A3" s="306" t="s">
        <v>18</v>
      </c>
      <c r="B3" s="307"/>
      <c r="C3" s="145"/>
      <c r="D3" s="328" t="s">
        <v>402</v>
      </c>
      <c r="E3" s="329"/>
      <c r="F3" s="329"/>
      <c r="G3" s="330"/>
      <c r="H3" s="330"/>
      <c r="I3" s="331"/>
    </row>
    <row r="4" spans="1:9">
      <c r="A4" s="306" t="s">
        <v>13</v>
      </c>
      <c r="B4" s="307"/>
      <c r="C4" s="145"/>
      <c r="D4" s="308" t="s">
        <v>229</v>
      </c>
      <c r="E4" s="309"/>
      <c r="F4" s="146" t="s">
        <v>14</v>
      </c>
      <c r="G4" s="310"/>
      <c r="H4" s="311"/>
      <c r="I4" s="312"/>
    </row>
    <row r="5" spans="1:9">
      <c r="A5" s="313" t="s">
        <v>15</v>
      </c>
      <c r="B5" s="314"/>
      <c r="C5" s="314"/>
      <c r="D5" s="314"/>
      <c r="E5" s="314"/>
      <c r="F5" s="314"/>
      <c r="G5" s="315"/>
      <c r="H5" s="315"/>
      <c r="I5" s="316"/>
    </row>
    <row r="6" spans="1:9">
      <c r="A6" s="317" t="s">
        <v>16</v>
      </c>
      <c r="B6" s="318"/>
      <c r="C6" s="147"/>
      <c r="D6" s="148"/>
      <c r="E6" s="149"/>
      <c r="F6" s="149"/>
      <c r="G6" s="319"/>
      <c r="H6" s="319"/>
      <c r="I6" s="320"/>
    </row>
    <row r="7" spans="1:9">
      <c r="A7" s="297"/>
      <c r="B7" s="298"/>
      <c r="C7" s="147"/>
      <c r="D7" s="150" t="s">
        <v>7</v>
      </c>
      <c r="E7" s="151" t="s">
        <v>8</v>
      </c>
      <c r="F7" s="152" t="s">
        <v>9</v>
      </c>
      <c r="G7" s="153" t="s">
        <v>36</v>
      </c>
      <c r="H7" s="142"/>
      <c r="I7" s="142"/>
    </row>
    <row r="8" spans="1:9">
      <c r="A8" s="299" t="s">
        <v>22</v>
      </c>
      <c r="B8" s="300"/>
      <c r="C8" s="154"/>
      <c r="D8" s="148">
        <f>COUNTIF(G12:G14,"Passed")</f>
        <v>0</v>
      </c>
      <c r="E8" s="148">
        <f>COUNTIF(G10:G14,"Failed")</f>
        <v>0</v>
      </c>
      <c r="F8" s="148">
        <f>G8-D8-E8</f>
        <v>47</v>
      </c>
      <c r="G8" s="148">
        <f>COUNTA(F12:F126)</f>
        <v>47</v>
      </c>
      <c r="H8" s="142"/>
      <c r="I8" s="142"/>
    </row>
    <row r="9" spans="1:9">
      <c r="A9" s="301" t="s">
        <v>23</v>
      </c>
      <c r="B9" s="302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47</v>
      </c>
      <c r="G9" s="156">
        <f>COUNTA(F12:F126)</f>
        <v>47</v>
      </c>
      <c r="H9" s="142"/>
      <c r="I9" s="142"/>
    </row>
    <row r="10" spans="1:9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</row>
    <row r="11" spans="1:9">
      <c r="A11" s="303" t="s">
        <v>460</v>
      </c>
      <c r="B11" s="304"/>
      <c r="C11" s="304"/>
      <c r="D11" s="304"/>
      <c r="E11" s="304"/>
      <c r="F11" s="304"/>
      <c r="G11" s="304"/>
      <c r="H11" s="304"/>
      <c r="I11" s="305"/>
    </row>
    <row r="12" spans="1:9" ht="63" customHeight="1">
      <c r="A12" s="161">
        <v>1</v>
      </c>
      <c r="B12" s="174" t="s">
        <v>403</v>
      </c>
      <c r="C12" s="162"/>
      <c r="D12" s="175" t="s">
        <v>404</v>
      </c>
      <c r="E12" s="176" t="s">
        <v>405</v>
      </c>
      <c r="F12" s="161" t="s">
        <v>38</v>
      </c>
      <c r="G12" s="162"/>
      <c r="H12" s="162"/>
      <c r="I12" s="162"/>
    </row>
    <row r="13" spans="1:9">
      <c r="A13" s="280" t="s">
        <v>333</v>
      </c>
      <c r="B13" s="281"/>
      <c r="C13" s="281"/>
      <c r="D13" s="281"/>
      <c r="E13" s="281"/>
      <c r="F13" s="281"/>
      <c r="G13" s="281"/>
      <c r="H13" s="281"/>
      <c r="I13" s="282"/>
    </row>
    <row r="14" spans="1:9" ht="66" customHeight="1">
      <c r="A14" s="165">
        <v>2</v>
      </c>
      <c r="B14" s="283" t="s">
        <v>249</v>
      </c>
      <c r="C14" s="177" t="s">
        <v>244</v>
      </c>
      <c r="D14" s="175" t="s">
        <v>406</v>
      </c>
      <c r="E14" s="177" t="s">
        <v>246</v>
      </c>
      <c r="F14" s="161" t="s">
        <v>39</v>
      </c>
      <c r="G14" s="168"/>
      <c r="H14" s="168"/>
      <c r="I14" s="168"/>
    </row>
    <row r="15" spans="1:9" ht="184.5" customHeight="1">
      <c r="A15" s="165">
        <f>A14+1</f>
        <v>3</v>
      </c>
      <c r="B15" s="284"/>
      <c r="C15" s="166" t="s">
        <v>245</v>
      </c>
      <c r="D15" s="167" t="s">
        <v>407</v>
      </c>
      <c r="E15" s="166" t="s">
        <v>251</v>
      </c>
      <c r="F15" s="161" t="s">
        <v>39</v>
      </c>
      <c r="G15" s="168"/>
      <c r="H15" s="168"/>
      <c r="I15" s="168"/>
    </row>
    <row r="16" spans="1:9" ht="137.25" customHeight="1">
      <c r="A16" s="171">
        <f>A15+1</f>
        <v>4</v>
      </c>
      <c r="B16" s="284"/>
      <c r="C16" s="166" t="s">
        <v>247</v>
      </c>
      <c r="D16" s="167" t="s">
        <v>408</v>
      </c>
      <c r="E16" s="166" t="s">
        <v>250</v>
      </c>
      <c r="F16" s="161" t="s">
        <v>39</v>
      </c>
      <c r="G16" s="168"/>
      <c r="H16" s="168"/>
      <c r="I16" s="168"/>
    </row>
    <row r="17" spans="1:9" ht="124.5" customHeight="1">
      <c r="A17" s="185">
        <f t="shared" ref="A17:A37" si="0">A16+1</f>
        <v>5</v>
      </c>
      <c r="B17" s="284"/>
      <c r="C17" s="166" t="s">
        <v>248</v>
      </c>
      <c r="D17" s="167" t="s">
        <v>409</v>
      </c>
      <c r="E17" s="166" t="s">
        <v>252</v>
      </c>
      <c r="F17" s="161" t="s">
        <v>39</v>
      </c>
      <c r="G17" s="168"/>
      <c r="H17" s="168"/>
      <c r="I17" s="168"/>
    </row>
    <row r="18" spans="1:9" ht="114.75">
      <c r="A18" s="171">
        <f t="shared" si="0"/>
        <v>6</v>
      </c>
      <c r="B18" s="284"/>
      <c r="C18" s="166" t="s">
        <v>253</v>
      </c>
      <c r="D18" s="167" t="s">
        <v>410</v>
      </c>
      <c r="E18" s="166" t="s">
        <v>252</v>
      </c>
      <c r="F18" s="161" t="s">
        <v>39</v>
      </c>
      <c r="G18" s="168"/>
      <c r="H18" s="168"/>
      <c r="I18" s="168"/>
    </row>
    <row r="19" spans="1:9" ht="117" customHeight="1">
      <c r="A19" s="185">
        <f t="shared" si="0"/>
        <v>7</v>
      </c>
      <c r="B19" s="284"/>
      <c r="C19" s="166" t="s">
        <v>255</v>
      </c>
      <c r="D19" s="167" t="s">
        <v>411</v>
      </c>
      <c r="E19" s="166" t="s">
        <v>252</v>
      </c>
      <c r="F19" s="161" t="s">
        <v>39</v>
      </c>
      <c r="G19" s="168"/>
      <c r="H19" s="168"/>
      <c r="I19" s="168"/>
    </row>
    <row r="20" spans="1:9" ht="124.5" customHeight="1">
      <c r="A20" s="171">
        <f t="shared" si="0"/>
        <v>8</v>
      </c>
      <c r="B20" s="284"/>
      <c r="C20" s="166" t="s">
        <v>254</v>
      </c>
      <c r="D20" s="167" t="s">
        <v>412</v>
      </c>
      <c r="E20" s="166" t="s">
        <v>252</v>
      </c>
      <c r="F20" s="161" t="s">
        <v>39</v>
      </c>
      <c r="G20" s="168"/>
      <c r="H20" s="168"/>
      <c r="I20" s="168"/>
    </row>
    <row r="21" spans="1:9" ht="117" customHeight="1">
      <c r="A21" s="185">
        <f t="shared" si="0"/>
        <v>9</v>
      </c>
      <c r="B21" s="285"/>
      <c r="C21" s="166" t="s">
        <v>256</v>
      </c>
      <c r="D21" s="167" t="s">
        <v>413</v>
      </c>
      <c r="E21" s="166" t="s">
        <v>252</v>
      </c>
      <c r="F21" s="161" t="s">
        <v>39</v>
      </c>
      <c r="G21" s="168"/>
      <c r="H21" s="168"/>
      <c r="I21" s="168"/>
    </row>
    <row r="22" spans="1:9" ht="111.75" customHeight="1">
      <c r="A22" s="171">
        <f>A21+1</f>
        <v>10</v>
      </c>
      <c r="B22" s="177" t="s">
        <v>257</v>
      </c>
      <c r="C22" s="177" t="s">
        <v>258</v>
      </c>
      <c r="D22" s="175" t="s">
        <v>414</v>
      </c>
      <c r="E22" s="175" t="s">
        <v>268</v>
      </c>
      <c r="F22" s="161" t="s">
        <v>39</v>
      </c>
      <c r="G22" s="168"/>
      <c r="H22" s="168"/>
      <c r="I22" s="168"/>
    </row>
    <row r="23" spans="1:9" ht="92.25" customHeight="1">
      <c r="A23" s="185">
        <f>A22+1</f>
        <v>11</v>
      </c>
      <c r="B23" s="286" t="s">
        <v>442</v>
      </c>
      <c r="C23" s="166" t="s">
        <v>269</v>
      </c>
      <c r="D23" s="167" t="s">
        <v>415</v>
      </c>
      <c r="E23" s="166" t="s">
        <v>270</v>
      </c>
      <c r="F23" s="161" t="s">
        <v>40</v>
      </c>
      <c r="G23" s="168"/>
      <c r="H23" s="168"/>
      <c r="I23" s="168"/>
    </row>
    <row r="24" spans="1:9" ht="51">
      <c r="A24" s="185">
        <f t="shared" si="0"/>
        <v>12</v>
      </c>
      <c r="B24" s="287"/>
      <c r="C24" s="169" t="s">
        <v>271</v>
      </c>
      <c r="D24" s="182"/>
      <c r="E24" s="166" t="s">
        <v>453</v>
      </c>
      <c r="F24" s="161" t="s">
        <v>39</v>
      </c>
      <c r="G24" s="168"/>
      <c r="H24" s="168"/>
      <c r="I24" s="168"/>
    </row>
    <row r="25" spans="1:9" ht="127.5" customHeight="1">
      <c r="A25" s="171">
        <f t="shared" si="0"/>
        <v>13</v>
      </c>
      <c r="B25" s="287"/>
      <c r="C25" s="166" t="s">
        <v>369</v>
      </c>
      <c r="D25" s="167" t="s">
        <v>416</v>
      </c>
      <c r="E25" s="166" t="s">
        <v>376</v>
      </c>
      <c r="F25" s="161" t="s">
        <v>39</v>
      </c>
      <c r="G25" s="168"/>
      <c r="H25" s="168"/>
      <c r="I25" s="168"/>
    </row>
    <row r="26" spans="1:9" ht="139.5" customHeight="1">
      <c r="A26" s="185">
        <f t="shared" si="0"/>
        <v>14</v>
      </c>
      <c r="B26" s="287"/>
      <c r="C26" s="166" t="s">
        <v>236</v>
      </c>
      <c r="D26" s="167" t="s">
        <v>417</v>
      </c>
      <c r="E26" s="166" t="s">
        <v>286</v>
      </c>
      <c r="F26" s="161" t="s">
        <v>39</v>
      </c>
      <c r="G26" s="168"/>
      <c r="H26" s="168"/>
      <c r="I26" s="168"/>
    </row>
    <row r="27" spans="1:9" ht="132" customHeight="1">
      <c r="A27" s="171">
        <f t="shared" si="0"/>
        <v>15</v>
      </c>
      <c r="B27" s="287"/>
      <c r="C27" s="166" t="s">
        <v>275</v>
      </c>
      <c r="D27" s="167" t="s">
        <v>418</v>
      </c>
      <c r="E27" s="166" t="s">
        <v>286</v>
      </c>
      <c r="F27" s="161" t="s">
        <v>39</v>
      </c>
      <c r="G27" s="168"/>
      <c r="H27" s="168"/>
      <c r="I27" s="168"/>
    </row>
    <row r="28" spans="1:9" ht="114.75" customHeight="1">
      <c r="A28" s="185">
        <f t="shared" si="0"/>
        <v>16</v>
      </c>
      <c r="B28" s="287"/>
      <c r="C28" s="166" t="s">
        <v>273</v>
      </c>
      <c r="D28" s="167" t="s">
        <v>419</v>
      </c>
      <c r="E28" s="166" t="s">
        <v>72</v>
      </c>
      <c r="F28" s="161" t="s">
        <v>39</v>
      </c>
      <c r="G28" s="168"/>
      <c r="H28" s="168"/>
      <c r="I28" s="168"/>
    </row>
    <row r="29" spans="1:9" ht="109.5" customHeight="1">
      <c r="A29" s="171">
        <f t="shared" si="0"/>
        <v>17</v>
      </c>
      <c r="B29" s="287"/>
      <c r="C29" s="166" t="s">
        <v>277</v>
      </c>
      <c r="D29" s="167" t="s">
        <v>367</v>
      </c>
      <c r="E29" s="166" t="s">
        <v>286</v>
      </c>
      <c r="F29" s="161" t="s">
        <v>39</v>
      </c>
      <c r="G29" s="168"/>
      <c r="H29" s="168"/>
      <c r="I29" s="168"/>
    </row>
    <row r="30" spans="1:9" ht="117" customHeight="1">
      <c r="A30" s="185">
        <f>A29+1</f>
        <v>18</v>
      </c>
      <c r="B30" s="287"/>
      <c r="C30" s="166" t="s">
        <v>278</v>
      </c>
      <c r="D30" s="167" t="s">
        <v>420</v>
      </c>
      <c r="E30" s="166" t="s">
        <v>286</v>
      </c>
      <c r="F30" s="161" t="s">
        <v>39</v>
      </c>
      <c r="G30" s="168"/>
      <c r="H30" s="168"/>
      <c r="I30" s="168"/>
    </row>
    <row r="31" spans="1:9" ht="124.5" customHeight="1">
      <c r="A31" s="185">
        <f>A30+1</f>
        <v>19</v>
      </c>
      <c r="B31" s="287"/>
      <c r="C31" s="166" t="s">
        <v>279</v>
      </c>
      <c r="D31" s="167" t="s">
        <v>421</v>
      </c>
      <c r="E31" s="166" t="s">
        <v>286</v>
      </c>
      <c r="F31" s="161" t="s">
        <v>39</v>
      </c>
      <c r="G31" s="168"/>
      <c r="H31" s="168"/>
      <c r="I31" s="168"/>
    </row>
    <row r="32" spans="1:9" ht="114.75" customHeight="1">
      <c r="A32" s="185">
        <f>A31+1</f>
        <v>20</v>
      </c>
      <c r="B32" s="288" t="s">
        <v>439</v>
      </c>
      <c r="C32" s="166" t="s">
        <v>269</v>
      </c>
      <c r="D32" s="167" t="s">
        <v>415</v>
      </c>
      <c r="E32" s="166" t="s">
        <v>312</v>
      </c>
      <c r="F32" s="161" t="s">
        <v>39</v>
      </c>
      <c r="G32" s="168"/>
      <c r="H32" s="168"/>
      <c r="I32" s="168"/>
    </row>
    <row r="33" spans="1:9" ht="51">
      <c r="A33" s="171">
        <f t="shared" si="0"/>
        <v>21</v>
      </c>
      <c r="B33" s="289"/>
      <c r="C33" s="169" t="s">
        <v>271</v>
      </c>
      <c r="D33" s="182"/>
      <c r="E33" s="166" t="s">
        <v>440</v>
      </c>
      <c r="F33" s="161" t="s">
        <v>39</v>
      </c>
      <c r="G33" s="168"/>
      <c r="H33" s="168"/>
      <c r="I33" s="168"/>
    </row>
    <row r="34" spans="1:9" ht="137.25" customHeight="1">
      <c r="A34" s="185">
        <f t="shared" si="0"/>
        <v>22</v>
      </c>
      <c r="B34" s="289"/>
      <c r="C34" s="166" t="s">
        <v>369</v>
      </c>
      <c r="D34" s="167" t="s">
        <v>422</v>
      </c>
      <c r="E34" s="166" t="s">
        <v>438</v>
      </c>
      <c r="F34" s="161" t="s">
        <v>39</v>
      </c>
      <c r="G34" s="168"/>
      <c r="H34" s="168"/>
      <c r="I34" s="168"/>
    </row>
    <row r="35" spans="1:9" ht="139.5" customHeight="1">
      <c r="A35" s="171">
        <f t="shared" si="0"/>
        <v>23</v>
      </c>
      <c r="B35" s="289"/>
      <c r="C35" s="166" t="s">
        <v>236</v>
      </c>
      <c r="D35" s="167" t="s">
        <v>417</v>
      </c>
      <c r="E35" s="166" t="s">
        <v>286</v>
      </c>
      <c r="F35" s="161" t="s">
        <v>39</v>
      </c>
      <c r="G35" s="168"/>
      <c r="H35" s="168"/>
      <c r="I35" s="168"/>
    </row>
    <row r="36" spans="1:9" ht="139.5" customHeight="1">
      <c r="A36" s="185">
        <f t="shared" si="0"/>
        <v>24</v>
      </c>
      <c r="B36" s="289"/>
      <c r="C36" s="166" t="s">
        <v>275</v>
      </c>
      <c r="D36" s="167" t="s">
        <v>418</v>
      </c>
      <c r="E36" s="166" t="s">
        <v>281</v>
      </c>
      <c r="F36" s="161" t="s">
        <v>39</v>
      </c>
      <c r="G36" s="168"/>
      <c r="H36" s="168"/>
      <c r="I36" s="168"/>
    </row>
    <row r="37" spans="1:9" ht="122.25" customHeight="1">
      <c r="A37" s="171">
        <f t="shared" si="0"/>
        <v>25</v>
      </c>
      <c r="B37" s="289"/>
      <c r="C37" s="187" t="s">
        <v>273</v>
      </c>
      <c r="D37" s="167" t="s">
        <v>419</v>
      </c>
      <c r="E37" s="166" t="s">
        <v>72</v>
      </c>
      <c r="F37" s="161" t="s">
        <v>39</v>
      </c>
      <c r="G37" s="168"/>
      <c r="H37" s="168"/>
      <c r="I37" s="168"/>
    </row>
    <row r="38" spans="1:9" ht="124.5" customHeight="1">
      <c r="A38" s="185">
        <f>A37+1</f>
        <v>26</v>
      </c>
      <c r="B38" s="289"/>
      <c r="C38" s="177" t="s">
        <v>278</v>
      </c>
      <c r="D38" s="203" t="s">
        <v>420</v>
      </c>
      <c r="E38" s="166" t="s">
        <v>286</v>
      </c>
      <c r="F38" s="161" t="s">
        <v>39</v>
      </c>
      <c r="G38" s="168"/>
      <c r="H38" s="168"/>
      <c r="I38" s="168"/>
    </row>
    <row r="39" spans="1:9" ht="132" customHeight="1">
      <c r="A39" s="196">
        <f>A38+1</f>
        <v>27</v>
      </c>
      <c r="B39" s="290"/>
      <c r="C39" s="177" t="s">
        <v>277</v>
      </c>
      <c r="D39" s="204" t="s">
        <v>423</v>
      </c>
      <c r="E39" s="187" t="s">
        <v>286</v>
      </c>
      <c r="F39" s="188" t="s">
        <v>39</v>
      </c>
      <c r="G39" s="186"/>
      <c r="H39" s="186"/>
      <c r="I39" s="186"/>
    </row>
    <row r="40" spans="1:9" ht="119.25" customHeight="1">
      <c r="A40" s="185">
        <f>A39+1</f>
        <v>28</v>
      </c>
      <c r="B40" s="205" t="s">
        <v>309</v>
      </c>
      <c r="C40" s="189" t="s">
        <v>292</v>
      </c>
      <c r="D40" s="190" t="s">
        <v>424</v>
      </c>
      <c r="E40" s="189" t="s">
        <v>425</v>
      </c>
      <c r="F40" s="131" t="s">
        <v>40</v>
      </c>
      <c r="G40" s="191"/>
      <c r="H40" s="191"/>
      <c r="I40" s="168"/>
    </row>
    <row r="41" spans="1:9" ht="122.25" customHeight="1">
      <c r="A41" s="197">
        <f>A40+1</f>
        <v>29</v>
      </c>
      <c r="B41" s="291" t="s">
        <v>443</v>
      </c>
      <c r="C41" s="198" t="s">
        <v>454</v>
      </c>
      <c r="D41" s="199" t="s">
        <v>455</v>
      </c>
      <c r="E41" s="198" t="s">
        <v>444</v>
      </c>
      <c r="F41" s="200" t="s">
        <v>39</v>
      </c>
      <c r="G41" s="201"/>
      <c r="H41" s="201"/>
      <c r="I41" s="202"/>
    </row>
    <row r="42" spans="1:9" ht="114" customHeight="1">
      <c r="A42" s="197">
        <f t="shared" ref="A42:A59" si="1">A41+1</f>
        <v>30</v>
      </c>
      <c r="B42" s="292"/>
      <c r="C42" s="132" t="s">
        <v>445</v>
      </c>
      <c r="D42" s="192" t="s">
        <v>426</v>
      </c>
      <c r="E42" s="132" t="s">
        <v>72</v>
      </c>
      <c r="F42" s="131" t="s">
        <v>39</v>
      </c>
      <c r="G42" s="193"/>
      <c r="H42" s="193"/>
      <c r="I42" s="168"/>
    </row>
    <row r="43" spans="1:9" ht="74.25" customHeight="1">
      <c r="A43" s="197">
        <f t="shared" si="1"/>
        <v>31</v>
      </c>
      <c r="B43" s="292"/>
      <c r="C43" s="132" t="s">
        <v>446</v>
      </c>
      <c r="D43" s="192" t="s">
        <v>427</v>
      </c>
      <c r="E43" s="132" t="s">
        <v>447</v>
      </c>
      <c r="F43" s="131" t="s">
        <v>39</v>
      </c>
      <c r="G43" s="193"/>
      <c r="H43" s="193"/>
      <c r="I43" s="168"/>
    </row>
    <row r="44" spans="1:9" ht="94.5" customHeight="1">
      <c r="A44" s="197">
        <f t="shared" si="1"/>
        <v>32</v>
      </c>
      <c r="B44" s="292"/>
      <c r="C44" s="132" t="s">
        <v>448</v>
      </c>
      <c r="D44" s="192" t="s">
        <v>428</v>
      </c>
      <c r="E44" s="132" t="s">
        <v>447</v>
      </c>
      <c r="F44" s="131" t="s">
        <v>39</v>
      </c>
      <c r="G44" s="193"/>
      <c r="H44" s="193"/>
      <c r="I44" s="168"/>
    </row>
    <row r="45" spans="1:9" ht="95.25" customHeight="1">
      <c r="A45" s="197">
        <f t="shared" si="1"/>
        <v>33</v>
      </c>
      <c r="B45" s="292"/>
      <c r="C45" s="132" t="s">
        <v>449</v>
      </c>
      <c r="D45" s="192" t="s">
        <v>314</v>
      </c>
      <c r="E45" s="132" t="s">
        <v>447</v>
      </c>
      <c r="F45" s="131" t="s">
        <v>39</v>
      </c>
      <c r="G45" s="193"/>
      <c r="H45" s="193"/>
      <c r="I45" s="168"/>
    </row>
    <row r="46" spans="1:9" ht="94.5" customHeight="1">
      <c r="A46" s="197">
        <f>A45+1</f>
        <v>34</v>
      </c>
      <c r="B46" s="292"/>
      <c r="C46" s="132" t="s">
        <v>315</v>
      </c>
      <c r="D46" s="192" t="s">
        <v>313</v>
      </c>
      <c r="E46" s="132" t="s">
        <v>447</v>
      </c>
      <c r="F46" s="131" t="s">
        <v>39</v>
      </c>
      <c r="G46" s="193"/>
      <c r="H46" s="193"/>
      <c r="I46" s="168"/>
    </row>
    <row r="47" spans="1:9" ht="112.5" customHeight="1">
      <c r="A47" s="197">
        <f t="shared" si="1"/>
        <v>35</v>
      </c>
      <c r="B47" s="292"/>
      <c r="C47" s="132" t="s">
        <v>450</v>
      </c>
      <c r="D47" s="192" t="s">
        <v>451</v>
      </c>
      <c r="E47" s="132" t="s">
        <v>452</v>
      </c>
      <c r="F47" s="131" t="s">
        <v>39</v>
      </c>
      <c r="G47" s="193"/>
      <c r="H47" s="193"/>
      <c r="I47" s="168"/>
    </row>
    <row r="48" spans="1:9" ht="102" customHeight="1">
      <c r="A48" s="197">
        <f>A47+1</f>
        <v>36</v>
      </c>
      <c r="B48" s="294" t="s">
        <v>456</v>
      </c>
      <c r="C48" s="166" t="s">
        <v>369</v>
      </c>
      <c r="D48" s="167" t="s">
        <v>429</v>
      </c>
      <c r="E48" s="166" t="s">
        <v>393</v>
      </c>
      <c r="F48" s="161" t="s">
        <v>39</v>
      </c>
      <c r="G48" s="168"/>
      <c r="H48" s="168"/>
      <c r="I48" s="168"/>
    </row>
    <row r="49" spans="1:14" ht="147" customHeight="1">
      <c r="A49" s="197">
        <f t="shared" si="1"/>
        <v>37</v>
      </c>
      <c r="B49" s="295"/>
      <c r="C49" s="187" t="s">
        <v>273</v>
      </c>
      <c r="D49" s="167" t="s">
        <v>430</v>
      </c>
      <c r="E49" s="166" t="s">
        <v>394</v>
      </c>
      <c r="F49" s="161" t="s">
        <v>39</v>
      </c>
      <c r="G49" s="168"/>
      <c r="H49" s="168"/>
      <c r="I49" s="168"/>
    </row>
    <row r="50" spans="1:14" ht="147" customHeight="1">
      <c r="A50" s="197">
        <f t="shared" si="1"/>
        <v>38</v>
      </c>
      <c r="B50" s="295"/>
      <c r="C50" s="177" t="s">
        <v>278</v>
      </c>
      <c r="D50" s="203" t="s">
        <v>431</v>
      </c>
      <c r="E50" s="166" t="s">
        <v>286</v>
      </c>
      <c r="F50" s="161" t="s">
        <v>39</v>
      </c>
      <c r="G50" s="168"/>
      <c r="H50" s="168"/>
      <c r="I50" s="168"/>
    </row>
    <row r="51" spans="1:14" ht="139.5" customHeight="1">
      <c r="A51" s="197">
        <f t="shared" si="1"/>
        <v>39</v>
      </c>
      <c r="B51" s="295"/>
      <c r="C51" s="177" t="s">
        <v>277</v>
      </c>
      <c r="D51" s="204" t="s">
        <v>432</v>
      </c>
      <c r="E51" s="187" t="s">
        <v>286</v>
      </c>
      <c r="F51" s="188" t="s">
        <v>39</v>
      </c>
      <c r="G51" s="186"/>
      <c r="H51" s="186"/>
      <c r="I51" s="186"/>
    </row>
    <row r="52" spans="1:14" ht="124.5" customHeight="1">
      <c r="A52" s="197">
        <f t="shared" si="1"/>
        <v>40</v>
      </c>
      <c r="B52" s="295"/>
      <c r="C52" s="166" t="s">
        <v>236</v>
      </c>
      <c r="D52" s="167" t="s">
        <v>433</v>
      </c>
      <c r="E52" s="166" t="s">
        <v>286</v>
      </c>
      <c r="F52" s="161" t="s">
        <v>39</v>
      </c>
      <c r="G52" s="168"/>
      <c r="H52" s="168"/>
      <c r="I52" s="168"/>
    </row>
    <row r="53" spans="1:14" ht="177.75" customHeight="1">
      <c r="A53" s="197">
        <f t="shared" si="1"/>
        <v>41</v>
      </c>
      <c r="B53" s="295"/>
      <c r="C53" s="166" t="s">
        <v>399</v>
      </c>
      <c r="D53" s="167" t="s">
        <v>400</v>
      </c>
      <c r="E53" s="166" t="s">
        <v>401</v>
      </c>
      <c r="F53" s="161" t="s">
        <v>39</v>
      </c>
      <c r="G53" s="168"/>
      <c r="H53" s="168"/>
      <c r="I53" s="168"/>
    </row>
    <row r="54" spans="1:14" ht="147" customHeight="1">
      <c r="A54" s="197">
        <f t="shared" si="1"/>
        <v>42</v>
      </c>
      <c r="B54" s="295"/>
      <c r="C54" s="187" t="s">
        <v>275</v>
      </c>
      <c r="D54" s="210" t="s">
        <v>436</v>
      </c>
      <c r="E54" s="187" t="s">
        <v>316</v>
      </c>
      <c r="F54" s="188" t="s">
        <v>39</v>
      </c>
      <c r="G54" s="186"/>
      <c r="H54" s="186"/>
      <c r="I54" s="186"/>
    </row>
    <row r="55" spans="1:14" s="215" customFormat="1" ht="147" customHeight="1">
      <c r="A55" s="197">
        <f t="shared" si="1"/>
        <v>43</v>
      </c>
      <c r="B55" s="332"/>
      <c r="C55" s="211" t="s">
        <v>103</v>
      </c>
      <c r="D55" s="212" t="s">
        <v>458</v>
      </c>
      <c r="E55" s="212" t="s">
        <v>108</v>
      </c>
      <c r="F55" s="213" t="s">
        <v>39</v>
      </c>
      <c r="G55" s="214"/>
      <c r="H55" s="186"/>
      <c r="I55" s="186"/>
    </row>
    <row r="56" spans="1:14" s="219" customFormat="1" ht="88.5" customHeight="1" outlineLevel="2">
      <c r="A56" s="197">
        <f t="shared" si="1"/>
        <v>44</v>
      </c>
      <c r="B56" s="296"/>
      <c r="C56" s="132" t="s">
        <v>105</v>
      </c>
      <c r="D56" s="192" t="s">
        <v>457</v>
      </c>
      <c r="E56" s="132" t="s">
        <v>459</v>
      </c>
      <c r="F56" s="131" t="s">
        <v>39</v>
      </c>
      <c r="G56" s="193"/>
      <c r="H56" s="193"/>
      <c r="I56" s="193"/>
      <c r="J56" s="193"/>
      <c r="K56" s="193"/>
      <c r="L56" s="193"/>
      <c r="M56" s="193"/>
      <c r="N56" s="193"/>
    </row>
    <row r="57" spans="1:14" ht="173.25" customHeight="1">
      <c r="A57" s="197">
        <f t="shared" si="1"/>
        <v>45</v>
      </c>
      <c r="B57" s="279"/>
      <c r="C57" s="216" t="s">
        <v>327</v>
      </c>
      <c r="D57" s="217" t="s">
        <v>435</v>
      </c>
      <c r="E57" s="216" t="s">
        <v>353</v>
      </c>
      <c r="F57" s="218" t="s">
        <v>39</v>
      </c>
      <c r="G57" s="202"/>
      <c r="H57" s="202"/>
      <c r="I57" s="202"/>
    </row>
    <row r="58" spans="1:14" ht="90" customHeight="1">
      <c r="A58" s="197">
        <f t="shared" si="1"/>
        <v>46</v>
      </c>
      <c r="B58" s="279"/>
      <c r="C58" s="166" t="s">
        <v>326</v>
      </c>
      <c r="D58" s="167" t="s">
        <v>434</v>
      </c>
      <c r="E58" s="166" t="s">
        <v>308</v>
      </c>
      <c r="F58" s="161" t="s">
        <v>39</v>
      </c>
      <c r="G58" s="168"/>
      <c r="H58" s="168"/>
      <c r="I58" s="168"/>
    </row>
    <row r="59" spans="1:14" ht="165.75" customHeight="1">
      <c r="A59" s="197">
        <f t="shared" si="1"/>
        <v>47</v>
      </c>
      <c r="B59" s="279"/>
      <c r="C59" s="166" t="s">
        <v>328</v>
      </c>
      <c r="D59" s="167" t="s">
        <v>441</v>
      </c>
      <c r="E59" s="166" t="s">
        <v>352</v>
      </c>
      <c r="F59" s="161" t="s">
        <v>39</v>
      </c>
      <c r="G59" s="168"/>
      <c r="H59" s="168"/>
      <c r="I59" s="168"/>
    </row>
  </sheetData>
  <mergeCells count="24">
    <mergeCell ref="A1:B1"/>
    <mergeCell ref="A2:B2"/>
    <mergeCell ref="D2:F2"/>
    <mergeCell ref="G2:I2"/>
    <mergeCell ref="A3:B3"/>
    <mergeCell ref="D3:F3"/>
    <mergeCell ref="G3:I3"/>
    <mergeCell ref="B14:B21"/>
    <mergeCell ref="A4:B4"/>
    <mergeCell ref="D4:E4"/>
    <mergeCell ref="G4:I4"/>
    <mergeCell ref="A5:I5"/>
    <mergeCell ref="A6:B6"/>
    <mergeCell ref="G6:I6"/>
    <mergeCell ref="A7:B7"/>
    <mergeCell ref="A8:B8"/>
    <mergeCell ref="A9:B9"/>
    <mergeCell ref="A11:I11"/>
    <mergeCell ref="A13:I13"/>
    <mergeCell ref="B23:B31"/>
    <mergeCell ref="B32:B39"/>
    <mergeCell ref="B41:B47"/>
    <mergeCell ref="B48:B56"/>
    <mergeCell ref="B57:B59"/>
  </mergeCells>
  <dataValidations count="3">
    <dataValidation type="list" allowBlank="1" showInputMessage="1" showErrorMessage="1" sqref="F12 F14:F59">
      <formula1>"High,Medium,Low"</formula1>
    </dataValidation>
    <dataValidation type="list" allowBlank="1" showInputMessage="1" showErrorMessage="1" sqref="G12:H12 G14:H21 G40:H40">
      <formula1>"Passed, Failed, Untested, Pending, Accepted, NA"</formula1>
    </dataValidation>
    <dataValidation type="list" allowBlank="1" showInputMessage="1" showErrorMessage="1" sqref="G1:G3 G5:G6 G10">
      <formula1>"Pass,Fail,Untest"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B1"/>
    </sheetView>
  </sheetViews>
  <sheetFormatPr defaultRowHeight="15" outlineLevelRow="2"/>
  <cols>
    <col min="2" max="2" width="23" customWidth="1"/>
    <col min="3" max="3" width="34" customWidth="1"/>
    <col min="4" max="4" width="36.28515625" customWidth="1"/>
    <col min="5" max="5" width="35.140625" customWidth="1"/>
    <col min="6" max="6" width="17.28515625" customWidth="1"/>
    <col min="9" max="9" width="22.5703125" customWidth="1"/>
  </cols>
  <sheetData>
    <row r="1" spans="1:9" ht="15.75" thickBot="1">
      <c r="A1" s="321" t="s">
        <v>12</v>
      </c>
      <c r="B1" s="321"/>
      <c r="C1" s="208"/>
      <c r="D1" s="208"/>
      <c r="E1" s="140"/>
      <c r="F1" s="141"/>
      <c r="G1" s="142"/>
      <c r="H1" s="142"/>
      <c r="I1" s="143"/>
    </row>
    <row r="2" spans="1:9">
      <c r="A2" s="322" t="s">
        <v>10</v>
      </c>
      <c r="B2" s="323"/>
      <c r="C2" s="144"/>
      <c r="D2" s="324" t="s">
        <v>230</v>
      </c>
      <c r="E2" s="325"/>
      <c r="F2" s="325"/>
      <c r="G2" s="326"/>
      <c r="H2" s="326"/>
      <c r="I2" s="327"/>
    </row>
    <row r="3" spans="1:9">
      <c r="A3" s="306" t="s">
        <v>18</v>
      </c>
      <c r="B3" s="307"/>
      <c r="C3" s="145"/>
      <c r="D3" s="328" t="s">
        <v>461</v>
      </c>
      <c r="E3" s="329"/>
      <c r="F3" s="329"/>
      <c r="G3" s="330"/>
      <c r="H3" s="330"/>
      <c r="I3" s="331"/>
    </row>
    <row r="4" spans="1:9">
      <c r="A4" s="306" t="s">
        <v>13</v>
      </c>
      <c r="B4" s="307"/>
      <c r="C4" s="145"/>
      <c r="D4" s="308" t="s">
        <v>229</v>
      </c>
      <c r="E4" s="309"/>
      <c r="F4" s="146" t="s">
        <v>14</v>
      </c>
      <c r="G4" s="310"/>
      <c r="H4" s="311"/>
      <c r="I4" s="312"/>
    </row>
    <row r="5" spans="1:9">
      <c r="A5" s="313" t="s">
        <v>15</v>
      </c>
      <c r="B5" s="314"/>
      <c r="C5" s="314"/>
      <c r="D5" s="314"/>
      <c r="E5" s="314"/>
      <c r="F5" s="314"/>
      <c r="G5" s="315"/>
      <c r="H5" s="315"/>
      <c r="I5" s="316"/>
    </row>
    <row r="6" spans="1:9">
      <c r="A6" s="317" t="s">
        <v>16</v>
      </c>
      <c r="B6" s="318"/>
      <c r="C6" s="147"/>
      <c r="D6" s="148"/>
      <c r="E6" s="149"/>
      <c r="F6" s="149"/>
      <c r="G6" s="319"/>
      <c r="H6" s="319"/>
      <c r="I6" s="320"/>
    </row>
    <row r="7" spans="1:9">
      <c r="A7" s="297"/>
      <c r="B7" s="298"/>
      <c r="C7" s="147"/>
      <c r="D7" s="150" t="s">
        <v>7</v>
      </c>
      <c r="E7" s="151" t="s">
        <v>8</v>
      </c>
      <c r="F7" s="152" t="s">
        <v>9</v>
      </c>
      <c r="G7" s="153" t="s">
        <v>36</v>
      </c>
      <c r="H7" s="142"/>
      <c r="I7" s="142"/>
    </row>
    <row r="8" spans="1:9">
      <c r="A8" s="299" t="s">
        <v>22</v>
      </c>
      <c r="B8" s="300"/>
      <c r="C8" s="154"/>
      <c r="D8" s="148">
        <f>COUNTIF(G12:G14,"Passed")</f>
        <v>0</v>
      </c>
      <c r="E8" s="148">
        <f>COUNTIF(G10:G14,"Failed")</f>
        <v>0</v>
      </c>
      <c r="F8" s="148">
        <f>G8-D8-E8</f>
        <v>46</v>
      </c>
      <c r="G8" s="148">
        <f>COUNTA(F12:F125)</f>
        <v>46</v>
      </c>
      <c r="H8" s="142"/>
      <c r="I8" s="142"/>
    </row>
    <row r="9" spans="1:9">
      <c r="A9" s="301" t="s">
        <v>23</v>
      </c>
      <c r="B9" s="302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46</v>
      </c>
      <c r="G9" s="156">
        <f>COUNTA(F12:F125)</f>
        <v>46</v>
      </c>
      <c r="H9" s="142"/>
      <c r="I9" s="142"/>
    </row>
    <row r="10" spans="1:9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</row>
    <row r="11" spans="1:9">
      <c r="A11" s="303" t="s">
        <v>462</v>
      </c>
      <c r="B11" s="304"/>
      <c r="C11" s="304"/>
      <c r="D11" s="304"/>
      <c r="E11" s="304"/>
      <c r="F11" s="304"/>
      <c r="G11" s="304"/>
      <c r="H11" s="304"/>
      <c r="I11" s="305"/>
    </row>
    <row r="12" spans="1:9" ht="63" customHeight="1">
      <c r="A12" s="161">
        <v>1</v>
      </c>
      <c r="B12" s="174" t="s">
        <v>463</v>
      </c>
      <c r="C12" s="162"/>
      <c r="D12" s="175" t="s">
        <v>464</v>
      </c>
      <c r="E12" s="176" t="s">
        <v>465</v>
      </c>
      <c r="F12" s="161" t="s">
        <v>38</v>
      </c>
      <c r="G12" s="162"/>
      <c r="H12" s="162"/>
      <c r="I12" s="162"/>
    </row>
    <row r="13" spans="1:9">
      <c r="A13" s="280" t="s">
        <v>333</v>
      </c>
      <c r="B13" s="281"/>
      <c r="C13" s="281"/>
      <c r="D13" s="281"/>
      <c r="E13" s="281"/>
      <c r="F13" s="281"/>
      <c r="G13" s="281"/>
      <c r="H13" s="281"/>
      <c r="I13" s="282"/>
    </row>
    <row r="14" spans="1:9" ht="66" customHeight="1">
      <c r="A14" s="165">
        <v>2</v>
      </c>
      <c r="B14" s="283" t="s">
        <v>249</v>
      </c>
      <c r="C14" s="177" t="s">
        <v>244</v>
      </c>
      <c r="D14" s="175" t="s">
        <v>466</v>
      </c>
      <c r="E14" s="177" t="s">
        <v>246</v>
      </c>
      <c r="F14" s="161" t="s">
        <v>39</v>
      </c>
      <c r="G14" s="168"/>
      <c r="H14" s="168"/>
      <c r="I14" s="168"/>
    </row>
    <row r="15" spans="1:9" ht="184.5" customHeight="1">
      <c r="A15" s="165">
        <f>A14+1</f>
        <v>3</v>
      </c>
      <c r="B15" s="284"/>
      <c r="C15" s="166" t="s">
        <v>245</v>
      </c>
      <c r="D15" s="167" t="s">
        <v>467</v>
      </c>
      <c r="E15" s="166" t="s">
        <v>251</v>
      </c>
      <c r="F15" s="161" t="s">
        <v>39</v>
      </c>
      <c r="G15" s="168"/>
      <c r="H15" s="168"/>
      <c r="I15" s="168"/>
    </row>
    <row r="16" spans="1:9" ht="137.25" customHeight="1">
      <c r="A16" s="171">
        <f>A15+1</f>
        <v>4</v>
      </c>
      <c r="B16" s="284"/>
      <c r="C16" s="166" t="s">
        <v>247</v>
      </c>
      <c r="D16" s="167" t="s">
        <v>468</v>
      </c>
      <c r="E16" s="166" t="s">
        <v>250</v>
      </c>
      <c r="F16" s="161" t="s">
        <v>39</v>
      </c>
      <c r="G16" s="168"/>
      <c r="H16" s="168"/>
      <c r="I16" s="168"/>
    </row>
    <row r="17" spans="1:9" ht="124.5" customHeight="1">
      <c r="A17" s="185">
        <f t="shared" ref="A17:A21" si="0">A16+1</f>
        <v>5</v>
      </c>
      <c r="B17" s="284"/>
      <c r="C17" s="166" t="s">
        <v>248</v>
      </c>
      <c r="D17" s="167" t="s">
        <v>469</v>
      </c>
      <c r="E17" s="166" t="s">
        <v>252</v>
      </c>
      <c r="F17" s="161" t="s">
        <v>39</v>
      </c>
      <c r="G17" s="168"/>
      <c r="H17" s="168"/>
      <c r="I17" s="168"/>
    </row>
    <row r="18" spans="1:9" ht="114.75">
      <c r="A18" s="171">
        <f t="shared" si="0"/>
        <v>6</v>
      </c>
      <c r="B18" s="284"/>
      <c r="C18" s="166" t="s">
        <v>253</v>
      </c>
      <c r="D18" s="167" t="s">
        <v>470</v>
      </c>
      <c r="E18" s="166" t="s">
        <v>252</v>
      </c>
      <c r="F18" s="161" t="s">
        <v>39</v>
      </c>
      <c r="G18" s="168"/>
      <c r="H18" s="168"/>
      <c r="I18" s="168"/>
    </row>
    <row r="19" spans="1:9" ht="117" customHeight="1">
      <c r="A19" s="185">
        <f t="shared" si="0"/>
        <v>7</v>
      </c>
      <c r="B19" s="284"/>
      <c r="C19" s="166" t="s">
        <v>255</v>
      </c>
      <c r="D19" s="167" t="s">
        <v>471</v>
      </c>
      <c r="E19" s="166" t="s">
        <v>252</v>
      </c>
      <c r="F19" s="161" t="s">
        <v>39</v>
      </c>
      <c r="G19" s="168"/>
      <c r="H19" s="168"/>
      <c r="I19" s="168"/>
    </row>
    <row r="20" spans="1:9" ht="124.5" customHeight="1">
      <c r="A20" s="171">
        <f t="shared" si="0"/>
        <v>8</v>
      </c>
      <c r="B20" s="284"/>
      <c r="C20" s="166" t="s">
        <v>254</v>
      </c>
      <c r="D20" s="167" t="s">
        <v>472</v>
      </c>
      <c r="E20" s="166" t="s">
        <v>252</v>
      </c>
      <c r="F20" s="161" t="s">
        <v>39</v>
      </c>
      <c r="G20" s="168"/>
      <c r="H20" s="168"/>
      <c r="I20" s="168"/>
    </row>
    <row r="21" spans="1:9" ht="117" customHeight="1">
      <c r="A21" s="185">
        <f t="shared" si="0"/>
        <v>9</v>
      </c>
      <c r="B21" s="285"/>
      <c r="C21" s="166" t="s">
        <v>256</v>
      </c>
      <c r="D21" s="167" t="s">
        <v>473</v>
      </c>
      <c r="E21" s="166" t="s">
        <v>252</v>
      </c>
      <c r="F21" s="161" t="s">
        <v>39</v>
      </c>
      <c r="G21" s="168"/>
      <c r="H21" s="168"/>
      <c r="I21" s="168"/>
    </row>
    <row r="22" spans="1:9" ht="111.75" customHeight="1">
      <c r="A22" s="171">
        <f>A21+1</f>
        <v>10</v>
      </c>
      <c r="B22" s="177" t="s">
        <v>257</v>
      </c>
      <c r="C22" s="177" t="s">
        <v>258</v>
      </c>
      <c r="D22" s="175" t="s">
        <v>474</v>
      </c>
      <c r="E22" s="175" t="s">
        <v>268</v>
      </c>
      <c r="F22" s="161" t="s">
        <v>39</v>
      </c>
      <c r="G22" s="168"/>
      <c r="H22" s="168"/>
      <c r="I22" s="168"/>
    </row>
    <row r="23" spans="1:9" ht="92.25" customHeight="1">
      <c r="A23" s="171">
        <f t="shared" ref="A23:A58" si="1">A22+1</f>
        <v>11</v>
      </c>
      <c r="B23" s="286" t="s">
        <v>495</v>
      </c>
      <c r="C23" s="166" t="s">
        <v>269</v>
      </c>
      <c r="D23" s="167" t="s">
        <v>475</v>
      </c>
      <c r="E23" s="166" t="s">
        <v>270</v>
      </c>
      <c r="F23" s="161" t="s">
        <v>40</v>
      </c>
      <c r="G23" s="168"/>
      <c r="H23" s="168"/>
      <c r="I23" s="168"/>
    </row>
    <row r="24" spans="1:9" ht="127.5" customHeight="1">
      <c r="A24" s="171">
        <f t="shared" si="1"/>
        <v>12</v>
      </c>
      <c r="B24" s="287"/>
      <c r="C24" s="166" t="s">
        <v>492</v>
      </c>
      <c r="D24" s="167" t="s">
        <v>476</v>
      </c>
      <c r="E24" s="166" t="s">
        <v>376</v>
      </c>
      <c r="F24" s="161" t="s">
        <v>39</v>
      </c>
      <c r="G24" s="168"/>
      <c r="H24" s="168"/>
      <c r="I24" s="168"/>
    </row>
    <row r="25" spans="1:9" ht="139.5" customHeight="1">
      <c r="A25" s="171">
        <f t="shared" si="1"/>
        <v>13</v>
      </c>
      <c r="B25" s="287"/>
      <c r="C25" s="166" t="s">
        <v>236</v>
      </c>
      <c r="D25" s="167" t="s">
        <v>477</v>
      </c>
      <c r="E25" s="166" t="s">
        <v>286</v>
      </c>
      <c r="F25" s="161" t="s">
        <v>39</v>
      </c>
      <c r="G25" s="168"/>
      <c r="H25" s="168"/>
      <c r="I25" s="168"/>
    </row>
    <row r="26" spans="1:9" ht="132" customHeight="1">
      <c r="A26" s="171">
        <f t="shared" si="1"/>
        <v>14</v>
      </c>
      <c r="B26" s="287"/>
      <c r="C26" s="166" t="s">
        <v>275</v>
      </c>
      <c r="D26" s="167" t="s">
        <v>478</v>
      </c>
      <c r="E26" s="166" t="s">
        <v>286</v>
      </c>
      <c r="F26" s="161" t="s">
        <v>39</v>
      </c>
      <c r="G26" s="168"/>
      <c r="H26" s="168"/>
      <c r="I26" s="168"/>
    </row>
    <row r="27" spans="1:9" ht="114.75" customHeight="1">
      <c r="A27" s="171">
        <f t="shared" si="1"/>
        <v>15</v>
      </c>
      <c r="B27" s="287"/>
      <c r="C27" s="166" t="s">
        <v>493</v>
      </c>
      <c r="D27" s="167" t="s">
        <v>479</v>
      </c>
      <c r="E27" s="166" t="s">
        <v>494</v>
      </c>
      <c r="F27" s="161" t="s">
        <v>39</v>
      </c>
      <c r="G27" s="168"/>
      <c r="H27" s="168"/>
      <c r="I27" s="168"/>
    </row>
    <row r="28" spans="1:9" ht="136.5" customHeight="1">
      <c r="A28" s="171">
        <f t="shared" si="1"/>
        <v>16</v>
      </c>
      <c r="B28" s="287"/>
      <c r="C28" s="166" t="s">
        <v>277</v>
      </c>
      <c r="D28" s="167" t="s">
        <v>367</v>
      </c>
      <c r="E28" s="166" t="s">
        <v>286</v>
      </c>
      <c r="F28" s="161" t="s">
        <v>39</v>
      </c>
      <c r="G28" s="168"/>
      <c r="H28" s="168"/>
      <c r="I28" s="168"/>
    </row>
    <row r="29" spans="1:9" ht="117" customHeight="1">
      <c r="A29" s="171">
        <f t="shared" si="1"/>
        <v>17</v>
      </c>
      <c r="B29" s="287"/>
      <c r="C29" s="166" t="s">
        <v>278</v>
      </c>
      <c r="D29" s="167" t="s">
        <v>480</v>
      </c>
      <c r="E29" s="166" t="s">
        <v>286</v>
      </c>
      <c r="F29" s="161" t="s">
        <v>39</v>
      </c>
      <c r="G29" s="168"/>
      <c r="H29" s="168"/>
      <c r="I29" s="168"/>
    </row>
    <row r="30" spans="1:9" ht="124.5" customHeight="1">
      <c r="A30" s="171">
        <f t="shared" si="1"/>
        <v>18</v>
      </c>
      <c r="B30" s="287"/>
      <c r="C30" s="166" t="s">
        <v>279</v>
      </c>
      <c r="D30" s="167" t="s">
        <v>481</v>
      </c>
      <c r="E30" s="166" t="s">
        <v>286</v>
      </c>
      <c r="F30" s="161" t="s">
        <v>39</v>
      </c>
      <c r="G30" s="168"/>
      <c r="H30" s="168"/>
      <c r="I30" s="168"/>
    </row>
    <row r="31" spans="1:9" ht="114.75" customHeight="1">
      <c r="A31" s="171">
        <f t="shared" si="1"/>
        <v>19</v>
      </c>
      <c r="B31" s="196" t="s">
        <v>496</v>
      </c>
      <c r="C31" s="211" t="s">
        <v>522</v>
      </c>
      <c r="D31" s="212" t="s">
        <v>523</v>
      </c>
      <c r="E31" s="212" t="s">
        <v>108</v>
      </c>
      <c r="F31" s="213" t="s">
        <v>39</v>
      </c>
      <c r="G31" s="214"/>
      <c r="H31" s="186"/>
      <c r="I31" s="186"/>
    </row>
    <row r="32" spans="1:9" ht="102">
      <c r="A32" s="171">
        <f t="shared" si="1"/>
        <v>20</v>
      </c>
      <c r="B32" s="197"/>
      <c r="C32" s="132" t="s">
        <v>105</v>
      </c>
      <c r="D32" s="192" t="s">
        <v>524</v>
      </c>
      <c r="E32" s="132" t="s">
        <v>459</v>
      </c>
      <c r="F32" s="131" t="s">
        <v>39</v>
      </c>
      <c r="G32" s="193"/>
      <c r="H32" s="193"/>
      <c r="I32" s="193"/>
    </row>
    <row r="33" spans="1:9" ht="137.25" customHeight="1">
      <c r="A33" s="171">
        <f t="shared" si="1"/>
        <v>21</v>
      </c>
      <c r="B33" s="220"/>
      <c r="C33" s="132" t="s">
        <v>94</v>
      </c>
      <c r="D33" s="203" t="s">
        <v>499</v>
      </c>
      <c r="E33" s="166" t="s">
        <v>500</v>
      </c>
      <c r="F33" s="161" t="s">
        <v>39</v>
      </c>
      <c r="G33" s="168"/>
      <c r="H33" s="168"/>
      <c r="I33" s="168"/>
    </row>
    <row r="34" spans="1:9" ht="139.5" customHeight="1">
      <c r="A34" s="171">
        <f t="shared" si="1"/>
        <v>22</v>
      </c>
      <c r="B34" s="206"/>
      <c r="C34" s="132" t="s">
        <v>184</v>
      </c>
      <c r="D34" s="203" t="s">
        <v>501</v>
      </c>
      <c r="E34" s="166" t="s">
        <v>498</v>
      </c>
      <c r="F34" s="161" t="s">
        <v>39</v>
      </c>
      <c r="G34" s="168"/>
      <c r="H34" s="168"/>
      <c r="I34" s="168"/>
    </row>
    <row r="35" spans="1:9" ht="139.5" customHeight="1">
      <c r="A35" s="171">
        <f t="shared" si="1"/>
        <v>23</v>
      </c>
      <c r="B35" s="206"/>
      <c r="C35" s="132" t="s">
        <v>58</v>
      </c>
      <c r="D35" s="203" t="s">
        <v>503</v>
      </c>
      <c r="E35" s="166" t="s">
        <v>502</v>
      </c>
      <c r="F35" s="161" t="s">
        <v>39</v>
      </c>
      <c r="G35" s="168"/>
      <c r="H35" s="168"/>
      <c r="I35" s="168"/>
    </row>
    <row r="36" spans="1:9" ht="122.25" customHeight="1">
      <c r="A36" s="171">
        <f t="shared" si="1"/>
        <v>24</v>
      </c>
      <c r="B36" s="206" t="s">
        <v>497</v>
      </c>
      <c r="C36" s="132" t="s">
        <v>132</v>
      </c>
      <c r="D36" s="203" t="s">
        <v>479</v>
      </c>
      <c r="E36" s="166" t="s">
        <v>72</v>
      </c>
      <c r="F36" s="161" t="s">
        <v>39</v>
      </c>
      <c r="G36" s="168"/>
      <c r="H36" s="168"/>
      <c r="I36" s="168"/>
    </row>
    <row r="37" spans="1:9" ht="124.5" customHeight="1">
      <c r="A37" s="171">
        <f t="shared" si="1"/>
        <v>25</v>
      </c>
      <c r="B37" s="206"/>
      <c r="C37" s="132" t="s">
        <v>41</v>
      </c>
      <c r="D37" s="203" t="s">
        <v>505</v>
      </c>
      <c r="E37" s="166" t="s">
        <v>504</v>
      </c>
      <c r="F37" s="161" t="s">
        <v>39</v>
      </c>
      <c r="G37" s="168"/>
      <c r="H37" s="168"/>
      <c r="I37" s="168"/>
    </row>
    <row r="38" spans="1:9" ht="132" customHeight="1">
      <c r="A38" s="171">
        <f t="shared" si="1"/>
        <v>26</v>
      </c>
      <c r="B38" s="207"/>
      <c r="C38" s="132" t="s">
        <v>42</v>
      </c>
      <c r="D38" s="204" t="s">
        <v>507</v>
      </c>
      <c r="E38" s="187" t="s">
        <v>506</v>
      </c>
      <c r="F38" s="188" t="s">
        <v>39</v>
      </c>
      <c r="G38" s="186"/>
      <c r="H38" s="186"/>
      <c r="I38" s="186"/>
    </row>
    <row r="39" spans="1:9" ht="119.25" customHeight="1">
      <c r="A39" s="171">
        <f t="shared" si="1"/>
        <v>27</v>
      </c>
      <c r="B39" s="221" t="s">
        <v>309</v>
      </c>
      <c r="C39" s="132" t="s">
        <v>180</v>
      </c>
      <c r="D39" s="222" t="s">
        <v>482</v>
      </c>
      <c r="E39" s="189" t="s">
        <v>425</v>
      </c>
      <c r="F39" s="131" t="s">
        <v>40</v>
      </c>
      <c r="G39" s="191"/>
      <c r="H39" s="191"/>
      <c r="I39" s="168"/>
    </row>
    <row r="40" spans="1:9" ht="122.25" customHeight="1">
      <c r="A40" s="171">
        <f t="shared" si="1"/>
        <v>28</v>
      </c>
      <c r="B40" s="333" t="s">
        <v>518</v>
      </c>
      <c r="C40" s="132" t="s">
        <v>519</v>
      </c>
      <c r="D40" s="223" t="s">
        <v>508</v>
      </c>
      <c r="E40" s="198" t="s">
        <v>509</v>
      </c>
      <c r="F40" s="200" t="s">
        <v>39</v>
      </c>
      <c r="G40" s="201"/>
      <c r="H40" s="201"/>
      <c r="I40" s="202"/>
    </row>
    <row r="41" spans="1:9" ht="114" customHeight="1">
      <c r="A41" s="171">
        <f t="shared" si="1"/>
        <v>29</v>
      </c>
      <c r="B41" s="334"/>
      <c r="C41" s="132" t="s">
        <v>510</v>
      </c>
      <c r="D41" s="224" t="s">
        <v>483</v>
      </c>
      <c r="E41" s="132" t="s">
        <v>72</v>
      </c>
      <c r="F41" s="131" t="s">
        <v>39</v>
      </c>
      <c r="G41" s="193"/>
      <c r="H41" s="193"/>
      <c r="I41" s="168"/>
    </row>
    <row r="42" spans="1:9" ht="74.25" customHeight="1">
      <c r="A42" s="171">
        <f t="shared" si="1"/>
        <v>30</v>
      </c>
      <c r="B42" s="334"/>
      <c r="C42" s="132" t="s">
        <v>511</v>
      </c>
      <c r="D42" s="224" t="s">
        <v>484</v>
      </c>
      <c r="E42" s="132" t="s">
        <v>512</v>
      </c>
      <c r="F42" s="131" t="s">
        <v>39</v>
      </c>
      <c r="G42" s="193"/>
      <c r="H42" s="193"/>
      <c r="I42" s="168"/>
    </row>
    <row r="43" spans="1:9" ht="94.5" customHeight="1">
      <c r="A43" s="171">
        <f t="shared" si="1"/>
        <v>31</v>
      </c>
      <c r="B43" s="334"/>
      <c r="C43" s="132" t="s">
        <v>513</v>
      </c>
      <c r="D43" s="224" t="s">
        <v>485</v>
      </c>
      <c r="E43" s="132" t="s">
        <v>512</v>
      </c>
      <c r="F43" s="131" t="s">
        <v>39</v>
      </c>
      <c r="G43" s="193"/>
      <c r="H43" s="193"/>
      <c r="I43" s="168"/>
    </row>
    <row r="44" spans="1:9" ht="95.25" customHeight="1">
      <c r="A44" s="171">
        <f t="shared" si="1"/>
        <v>32</v>
      </c>
      <c r="B44" s="334"/>
      <c r="C44" s="132" t="s">
        <v>514</v>
      </c>
      <c r="D44" s="224" t="s">
        <v>314</v>
      </c>
      <c r="E44" s="132" t="s">
        <v>512</v>
      </c>
      <c r="F44" s="131" t="s">
        <v>39</v>
      </c>
      <c r="G44" s="193"/>
      <c r="H44" s="193"/>
      <c r="I44" s="168"/>
    </row>
    <row r="45" spans="1:9" ht="94.5" customHeight="1">
      <c r="A45" s="171">
        <f t="shared" si="1"/>
        <v>33</v>
      </c>
      <c r="B45" s="334"/>
      <c r="C45" s="132" t="s">
        <v>315</v>
      </c>
      <c r="D45" s="224" t="s">
        <v>313</v>
      </c>
      <c r="E45" s="132" t="s">
        <v>512</v>
      </c>
      <c r="F45" s="131" t="s">
        <v>39</v>
      </c>
      <c r="G45" s="193"/>
      <c r="H45" s="193"/>
      <c r="I45" s="168"/>
    </row>
    <row r="46" spans="1:9" ht="112.5" customHeight="1">
      <c r="A46" s="171">
        <f t="shared" si="1"/>
        <v>34</v>
      </c>
      <c r="B46" s="334"/>
      <c r="C46" s="132" t="s">
        <v>515</v>
      </c>
      <c r="D46" s="224" t="s">
        <v>516</v>
      </c>
      <c r="E46" s="132" t="s">
        <v>517</v>
      </c>
      <c r="F46" s="131" t="s">
        <v>39</v>
      </c>
      <c r="G46" s="193"/>
      <c r="H46" s="193"/>
      <c r="I46" s="168"/>
    </row>
    <row r="47" spans="1:9" ht="102" customHeight="1">
      <c r="A47" s="171">
        <f t="shared" si="1"/>
        <v>35</v>
      </c>
      <c r="B47" s="335" t="s">
        <v>520</v>
      </c>
      <c r="C47" s="211" t="s">
        <v>521</v>
      </c>
      <c r="D47" s="212" t="s">
        <v>487</v>
      </c>
      <c r="E47" s="212" t="s">
        <v>108</v>
      </c>
      <c r="F47" s="213" t="s">
        <v>39</v>
      </c>
      <c r="G47" s="214"/>
      <c r="H47" s="168"/>
      <c r="I47" s="168"/>
    </row>
    <row r="48" spans="1:9" ht="147" customHeight="1">
      <c r="A48" s="171">
        <f t="shared" si="1"/>
        <v>36</v>
      </c>
      <c r="B48" s="332"/>
      <c r="C48" s="132" t="s">
        <v>105</v>
      </c>
      <c r="D48" s="192" t="s">
        <v>488</v>
      </c>
      <c r="E48" s="132" t="s">
        <v>459</v>
      </c>
      <c r="F48" s="131" t="s">
        <v>39</v>
      </c>
      <c r="G48" s="193"/>
      <c r="H48" s="168"/>
      <c r="I48" s="168"/>
    </row>
    <row r="49" spans="1:14" ht="147" customHeight="1">
      <c r="A49" s="171">
        <f t="shared" si="1"/>
        <v>37</v>
      </c>
      <c r="B49" s="332"/>
      <c r="C49" s="132" t="s">
        <v>94</v>
      </c>
      <c r="D49" s="203" t="s">
        <v>525</v>
      </c>
      <c r="E49" s="166" t="s">
        <v>500</v>
      </c>
      <c r="F49" s="161" t="s">
        <v>39</v>
      </c>
      <c r="G49" s="168"/>
      <c r="H49" s="168"/>
      <c r="I49" s="168"/>
    </row>
    <row r="50" spans="1:14" ht="139.5" customHeight="1">
      <c r="A50" s="171">
        <f t="shared" si="1"/>
        <v>38</v>
      </c>
      <c r="B50" s="295"/>
      <c r="C50" s="132" t="s">
        <v>184</v>
      </c>
      <c r="D50" s="203" t="s">
        <v>526</v>
      </c>
      <c r="E50" s="166" t="s">
        <v>498</v>
      </c>
      <c r="F50" s="161" t="s">
        <v>39</v>
      </c>
      <c r="G50" s="168"/>
      <c r="H50" s="186"/>
      <c r="I50" s="186"/>
    </row>
    <row r="51" spans="1:14" ht="124.5" customHeight="1">
      <c r="A51" s="171">
        <f t="shared" si="1"/>
        <v>39</v>
      </c>
      <c r="B51" s="295"/>
      <c r="C51" s="132" t="s">
        <v>58</v>
      </c>
      <c r="D51" s="203" t="s">
        <v>527</v>
      </c>
      <c r="E51" s="166" t="s">
        <v>502</v>
      </c>
      <c r="F51" s="161" t="s">
        <v>39</v>
      </c>
      <c r="G51" s="168"/>
      <c r="H51" s="168"/>
      <c r="I51" s="168"/>
    </row>
    <row r="52" spans="1:14" ht="177.75" customHeight="1">
      <c r="A52" s="171">
        <f t="shared" si="1"/>
        <v>40</v>
      </c>
      <c r="B52" s="295"/>
      <c r="C52" s="132" t="s">
        <v>132</v>
      </c>
      <c r="D52" s="203" t="s">
        <v>486</v>
      </c>
      <c r="E52" s="166" t="s">
        <v>72</v>
      </c>
      <c r="F52" s="161" t="s">
        <v>39</v>
      </c>
      <c r="G52" s="168"/>
      <c r="H52" s="168"/>
      <c r="I52" s="168"/>
    </row>
    <row r="53" spans="1:14" ht="154.5" customHeight="1">
      <c r="A53" s="171">
        <f t="shared" si="1"/>
        <v>41</v>
      </c>
      <c r="B53" s="295"/>
      <c r="C53" s="132" t="s">
        <v>41</v>
      </c>
      <c r="D53" s="203" t="s">
        <v>528</v>
      </c>
      <c r="E53" s="166" t="s">
        <v>504</v>
      </c>
      <c r="F53" s="161" t="s">
        <v>39</v>
      </c>
      <c r="G53" s="168"/>
      <c r="H53" s="186"/>
      <c r="I53" s="186"/>
    </row>
    <row r="54" spans="1:14" s="215" customFormat="1" ht="147" customHeight="1">
      <c r="A54" s="171">
        <f t="shared" si="1"/>
        <v>42</v>
      </c>
      <c r="B54" s="332"/>
      <c r="C54" s="132" t="s">
        <v>42</v>
      </c>
      <c r="D54" s="204" t="s">
        <v>529</v>
      </c>
      <c r="E54" s="187" t="s">
        <v>506</v>
      </c>
      <c r="F54" s="188" t="s">
        <v>39</v>
      </c>
      <c r="G54" s="186"/>
      <c r="H54" s="186"/>
      <c r="I54" s="186"/>
    </row>
    <row r="55" spans="1:14" s="219" customFormat="1" ht="88.5" customHeight="1" outlineLevel="2">
      <c r="A55" s="171">
        <f t="shared" si="1"/>
        <v>43</v>
      </c>
      <c r="B55" s="296"/>
      <c r="C55" s="132" t="s">
        <v>105</v>
      </c>
      <c r="D55" s="192" t="s">
        <v>488</v>
      </c>
      <c r="E55" s="132" t="s">
        <v>459</v>
      </c>
      <c r="F55" s="131" t="s">
        <v>39</v>
      </c>
      <c r="G55" s="193"/>
      <c r="H55" s="193"/>
      <c r="I55" s="193"/>
      <c r="J55" s="193"/>
      <c r="K55" s="193"/>
      <c r="L55" s="193"/>
      <c r="M55" s="193"/>
      <c r="N55" s="193"/>
    </row>
    <row r="56" spans="1:14" ht="173.25" customHeight="1">
      <c r="A56" s="171">
        <f t="shared" si="1"/>
        <v>44</v>
      </c>
      <c r="B56" s="279"/>
      <c r="C56" s="216" t="s">
        <v>327</v>
      </c>
      <c r="D56" s="217" t="s">
        <v>489</v>
      </c>
      <c r="E56" s="216" t="s">
        <v>353</v>
      </c>
      <c r="F56" s="218" t="s">
        <v>39</v>
      </c>
      <c r="G56" s="202"/>
      <c r="H56" s="202"/>
      <c r="I56" s="202"/>
    </row>
    <row r="57" spans="1:14" ht="90" customHeight="1">
      <c r="A57" s="171">
        <f t="shared" si="1"/>
        <v>45</v>
      </c>
      <c r="B57" s="279"/>
      <c r="C57" s="166" t="s">
        <v>326</v>
      </c>
      <c r="D57" s="167" t="s">
        <v>490</v>
      </c>
      <c r="E57" s="166" t="s">
        <v>308</v>
      </c>
      <c r="F57" s="161" t="s">
        <v>39</v>
      </c>
      <c r="G57" s="168"/>
      <c r="H57" s="168"/>
      <c r="I57" s="168"/>
    </row>
    <row r="58" spans="1:14" ht="165.75" customHeight="1">
      <c r="A58" s="171">
        <f t="shared" si="1"/>
        <v>46</v>
      </c>
      <c r="B58" s="279"/>
      <c r="C58" s="166" t="s">
        <v>328</v>
      </c>
      <c r="D58" s="167" t="s">
        <v>491</v>
      </c>
      <c r="E58" s="166" t="s">
        <v>352</v>
      </c>
      <c r="F58" s="161" t="s">
        <v>39</v>
      </c>
      <c r="G58" s="168"/>
      <c r="H58" s="168"/>
      <c r="I58" s="168"/>
    </row>
  </sheetData>
  <mergeCells count="23">
    <mergeCell ref="A1:B1"/>
    <mergeCell ref="A2:B2"/>
    <mergeCell ref="D2:F2"/>
    <mergeCell ref="G2:I2"/>
    <mergeCell ref="A3:B3"/>
    <mergeCell ref="D3:F3"/>
    <mergeCell ref="G3:I3"/>
    <mergeCell ref="A4:B4"/>
    <mergeCell ref="D4:E4"/>
    <mergeCell ref="G4:I4"/>
    <mergeCell ref="A5:I5"/>
    <mergeCell ref="A6:B6"/>
    <mergeCell ref="G6:I6"/>
    <mergeCell ref="B23:B30"/>
    <mergeCell ref="B40:B46"/>
    <mergeCell ref="B47:B55"/>
    <mergeCell ref="B56:B58"/>
    <mergeCell ref="A7:B7"/>
    <mergeCell ref="A8:B8"/>
    <mergeCell ref="A9:B9"/>
    <mergeCell ref="A11:I11"/>
    <mergeCell ref="A13:I13"/>
    <mergeCell ref="B14:B21"/>
  </mergeCells>
  <dataValidations count="3">
    <dataValidation type="list" allowBlank="1" showInputMessage="1" showErrorMessage="1" sqref="G1:G3 G5:G6 G10">
      <formula1>"Pass,Fail,Untest"</formula1>
    </dataValidation>
    <dataValidation type="list" allowBlank="1" showInputMessage="1" showErrorMessage="1" sqref="G12:H12 G14:H21 G39:H39">
      <formula1>"Passed, Failed, Untested, Pending, Accepted, NA"</formula1>
    </dataValidation>
    <dataValidation type="list" allowBlank="1" showInputMessage="1" showErrorMessage="1" sqref="F12 F14:F58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Revision</vt:lpstr>
      <vt:lpstr>Summary</vt:lpstr>
      <vt:lpstr> Registration </vt:lpstr>
      <vt:lpstr>Sign in</vt:lpstr>
      <vt:lpstr>Forgot password</vt:lpstr>
      <vt:lpstr>Employee manager</vt:lpstr>
      <vt:lpstr>Product management</vt:lpstr>
      <vt:lpstr>Posts management</vt:lpstr>
      <vt:lpstr> Feedback management</vt:lpstr>
      <vt:lpstr> Order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hoahtn6052</dc:creator>
  <cp:lastModifiedBy>Windows User</cp:lastModifiedBy>
  <dcterms:created xsi:type="dcterms:W3CDTF">2011-02-15T02:20:28Z</dcterms:created>
  <dcterms:modified xsi:type="dcterms:W3CDTF">2019-05-22T12:28:26Z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aaed4a47-e0a7-4554-b458-b3d25f139293</vt:lpwstr>
  </property>
</Properties>
</file>