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00" firstSheet="1" activeTab="4"/>
  </bookViews>
  <sheets>
    <sheet name="System Overview" sheetId="31" r:id="rId1"/>
    <sheet name="Điều kiện tiền đề" sheetId="30" r:id="rId2"/>
    <sheet name="Báo giá tổng quát" sheetId="20" r:id="rId3"/>
    <sheet name="Estimation (Web&amp;App)" sheetId="16" r:id="rId4"/>
    <sheet name="Thông tin đề xuất thiết bị" sheetId="15" r:id="rId5"/>
    <sheet name="Complexity Definition" sheetId="24" state="hidden" r:id="rId6"/>
  </sheets>
  <calcPr calcId="144525"/>
</workbook>
</file>

<file path=xl/sharedStrings.xml><?xml version="1.0" encoding="utf-8"?>
<sst xmlns="http://schemas.openxmlformats.org/spreadsheetml/2006/main" count="415" uniqueCount="248">
  <si>
    <t>System Overview</t>
  </si>
  <si>
    <t>Điều kiện tiền đề</t>
  </si>
  <si>
    <t>STT</t>
  </si>
  <si>
    <t xml:space="preserve">Đầu mục </t>
  </si>
  <si>
    <t>Thông tin/Mô tả</t>
  </si>
  <si>
    <t>Ghi chú</t>
  </si>
  <si>
    <t>Tổng quát</t>
  </si>
  <si>
    <t>Tài liệu này dựa trên các yêu cầu báo giá từ phía BCM và các tài liệu GST gửi sang đã được BCM xác nhận.</t>
  </si>
  <si>
    <t>Nội dung công việc</t>
  </si>
  <si>
    <r>
      <rPr>
        <b/>
        <sz val="12"/>
        <color rgb="FF000000"/>
        <rFont val="Calibri"/>
        <charset val="134"/>
      </rPr>
      <t xml:space="preserve">Dưới đây là scope of work của GST:
</t>
    </r>
    <r>
      <rPr>
        <sz val="12"/>
        <color rgb="FF000000"/>
        <rFont val="Calibri"/>
        <charset val="134"/>
      </rPr>
      <t>1.Phân tích yêu cầu cùng BCM
2.Tạo tài liệu thiết kế phần mềm
3.Thiết kế UIUX
3.Lập trình phần mềm (Coding)
5.Kiểm thử phần mềm, báo cáo kiểm thử (Testing)
6.Sửa chữa lỗi (Fix bug)
7.Hỗ trợ deploy lên Production</t>
    </r>
  </si>
  <si>
    <r>
      <rPr>
        <b/>
        <sz val="12"/>
        <color rgb="FF000000"/>
        <rFont val="Calibri"/>
        <charset val="134"/>
      </rPr>
      <t xml:space="preserve">Dưới đây là scope of work của BCM:
</t>
    </r>
    <r>
      <rPr>
        <sz val="12"/>
        <color rgb="FF000000"/>
        <rFont val="Calibri"/>
        <charset val="134"/>
      </rPr>
      <t>1. Phân tích, làm rõ các yêu cầu cùng với GST
2. Xác nhận thông tin về yêu cầu, chức năng, giai đoạn cùng với GST
3. Cung cấp các thiết bị Standee để phía GST phát triển</t>
    </r>
  </si>
  <si>
    <t>Báo giá từ GST</t>
  </si>
  <si>
    <r>
      <rPr>
        <b/>
        <sz val="12"/>
        <color rgb="FF000000"/>
        <rFont val="Calibri"/>
        <charset val="134"/>
      </rPr>
      <t xml:space="preserve">Báo giá của GST sẽ không bao gồm:
</t>
    </r>
    <r>
      <rPr>
        <sz val="12"/>
        <color rgb="FF000000"/>
        <rFont val="Calibri"/>
        <charset val="134"/>
      </rPr>
      <t>-Chi phí thiết bị phần cứng: Standee, Server và các thiết bị khác liên quan
-Chi phí thi công lắp đặt
-Chi phí quản lý, vận hành, bảo trì hạ tầng phần cứng: Standee, Servers và các thiết bị khác liên quan</t>
    </r>
  </si>
  <si>
    <t>Khu vực triển khai và kế hoạch triển khai</t>
  </si>
  <si>
    <r>
      <rPr>
        <b/>
        <sz val="12"/>
        <color rgb="FF000000"/>
        <rFont val="Calibri"/>
        <charset val="134"/>
      </rPr>
      <t xml:space="preserve">Khu vực sẽ thực hiện triển khai hệ thống: </t>
    </r>
    <r>
      <rPr>
        <sz val="12"/>
        <color rgb="FF000000"/>
        <rFont val="Calibri"/>
        <charset val="134"/>
      </rPr>
      <t>Khu vực location của FPT Software</t>
    </r>
  </si>
  <si>
    <r>
      <rPr>
        <b/>
        <sz val="12"/>
        <color rgb="FF000000"/>
        <rFont val="Calibri"/>
        <charset val="134"/>
      </rPr>
      <t xml:space="preserve">- Phát triển và triển khai hệ thống
</t>
    </r>
    <r>
      <rPr>
        <sz val="12"/>
        <color rgb="FF000000"/>
        <rFont val="Calibri"/>
        <charset val="134"/>
      </rPr>
      <t xml:space="preserve">Mục tiêu phát triển: Xây dựng và phát triển giải pháp hiển thị nội dung trên thiết thị thông minh Standee
</t>
    </r>
    <r>
      <rPr>
        <b/>
        <sz val="12"/>
        <color rgb="FF000000"/>
        <rFont val="Calibri"/>
        <charset val="134"/>
      </rPr>
      <t xml:space="preserve">Thời gian thực hiện dự kiến: 3 tháng
</t>
    </r>
  </si>
  <si>
    <t>Điều kiện phụ thuộc/tiên quyết</t>
  </si>
  <si>
    <r>
      <rPr>
        <b/>
        <sz val="12"/>
        <color rgb="FF000000"/>
        <rFont val="Calibri"/>
        <charset val="134"/>
      </rPr>
      <t xml:space="preserve">Dưới đây là các thông tin liên quan đến hạ tầng cần chuẩn bị cho các giai đoạn phát triển:
</t>
    </r>
    <r>
      <rPr>
        <sz val="12"/>
        <color rgb="FF000000"/>
        <rFont val="Calibri"/>
        <charset val="134"/>
      </rPr>
      <t xml:space="preserve">Thời gian chính thức bắt đầu các giai đoạn phát triển phụ thuộc vào sự sẵn sàng của các thiết bị phần cứng: Thiết bị Standee, Server,.. và các thiết bị liên quan khác  tương ứng với khu vực triển khai theo kế hoạch đề ra.
</t>
    </r>
    <r>
      <rPr>
        <b/>
        <sz val="12"/>
        <color rgb="FF000000"/>
        <rFont val="Calibri"/>
        <charset val="134"/>
      </rPr>
      <t xml:space="preserve">Hạ tầng cần phần cứng và thiết bị được chuẩn bị tương ứng với các giai đoạn phát triển như sau:
Chuẩn bị:
</t>
    </r>
    <r>
      <rPr>
        <sz val="12"/>
        <color rgb="FF000000"/>
        <rFont val="Calibri"/>
        <charset val="134"/>
      </rPr>
      <t>Số lượng thiết bị hiển thị nội dung Standee: 2
Số lượng Server: 1</t>
    </r>
  </si>
  <si>
    <t>Các điều kiện thực hiện báo giá lại hoặc thay đổi schedule phát triển</t>
  </si>
  <si>
    <t>1.Nếu có thay đổi về khối lượng công việc, sẽ thảo luận với BCM và GST thực hiện báo giá lại.
2.Nếu khi thực hiện công việc có các task phát sinh so với scope ở các sheet: "Estimation".
3.Nếu có thêm các yêu cầu mới từ BCM.
4.Nếu có việc chậm chễ cung cấp input từ phía BCM</t>
  </si>
  <si>
    <t>Yêu cầu từ phía GST</t>
  </si>
  <si>
    <t>1.Vui lòng phản hồi Q&amp;A của GST trong 2 ngày làm việc.
2.Vui lòng cung cấp các input thiết bị, thông tin sản phẩm sớm nhất có thể</t>
  </si>
  <si>
    <t>Báo giá tổng quát</t>
  </si>
  <si>
    <t>Cost</t>
  </si>
  <si>
    <t>Estimation (Web&amp;App)(MM)</t>
  </si>
  <si>
    <t>Chi phí($)</t>
  </si>
  <si>
    <r>
      <rPr>
        <sz val="12"/>
        <color theme="1"/>
        <rFont val="Calibri (Body)"/>
        <charset val="134"/>
      </rPr>
      <t>T</t>
    </r>
    <r>
      <rPr>
        <sz val="12"/>
        <color theme="1"/>
        <rFont val="Times New Roman"/>
        <charset val="134"/>
      </rPr>
      <t>ổ</t>
    </r>
    <r>
      <rPr>
        <sz val="12"/>
        <color theme="1"/>
        <rFont val="Calibri (Body)"/>
        <charset val="134"/>
      </rPr>
      <t>ng chi phí</t>
    </r>
  </si>
  <si>
    <r>
      <rPr>
        <b/>
        <sz val="12"/>
        <color theme="1"/>
        <rFont val="Calibri (Body)"/>
        <charset val="134"/>
      </rPr>
      <t>T</t>
    </r>
    <r>
      <rPr>
        <b/>
        <sz val="12"/>
        <color theme="1"/>
        <rFont val="Times New Roman"/>
        <charset val="134"/>
      </rPr>
      <t>Ổ</t>
    </r>
    <r>
      <rPr>
        <b/>
        <sz val="12"/>
        <color theme="1"/>
        <rFont val="Calibri (Body)"/>
        <charset val="134"/>
      </rPr>
      <t>NG</t>
    </r>
  </si>
  <si>
    <t>1. Estimate Total Code Effort</t>
  </si>
  <si>
    <t xml:space="preserve">Note: 1) The high level workload is accurated approximately. 2) The complexity and priority can be changed based on Customer needs and Release Goals. </t>
  </si>
  <si>
    <t>Total Code Effort ( MD: Man Day)</t>
  </si>
  <si>
    <t>Index</t>
  </si>
  <si>
    <t>Module</t>
  </si>
  <si>
    <t>Feature</t>
  </si>
  <si>
    <t>Sub-Feature</t>
  </si>
  <si>
    <t>Complexity</t>
  </si>
  <si>
    <t>Coding Effort</t>
  </si>
  <si>
    <t>Total Effort</t>
  </si>
  <si>
    <t>PM</t>
  </si>
  <si>
    <t>BA</t>
  </si>
  <si>
    <t>Tech</t>
  </si>
  <si>
    <t>Tester</t>
  </si>
  <si>
    <t>Others(UI/UX Design)</t>
  </si>
  <si>
    <t>Assumptions/Notes</t>
  </si>
  <si>
    <t>Dependencies/Constraints</t>
  </si>
  <si>
    <t>System Modules and Features</t>
  </si>
  <si>
    <t>I.</t>
  </si>
  <si>
    <t>1. User Authentication</t>
  </si>
  <si>
    <t>Web
Application</t>
  </si>
  <si>
    <t>Login</t>
  </si>
  <si>
    <t>Login with credentials</t>
  </si>
  <si>
    <t>Simple</t>
  </si>
  <si>
    <t>Ghi nhớ đăng nhập.
Quên mật khẩu.
Thông báo hoạt động đăng nhập.
Nhắc nhở cập nhật mật khẩu.
Hạn chế số lần đăng nhập.
Ghi log đăng nhập.
Kiểm tra độ mạnh của mật khẩu.</t>
  </si>
  <si>
    <t>Log out</t>
  </si>
  <si>
    <t>Xác nhận đăng xuất
Xóa phiên đăng nhập
Chuyển hướng đến trang đăng nhập.
Xóa thông tin phiên đăng nhập trên client-side (nếu cần)</t>
  </si>
  <si>
    <t>Password update</t>
  </si>
  <si>
    <t>Forget password</t>
  </si>
  <si>
    <r>
      <rPr>
        <b/>
        <sz val="12"/>
        <color rgb="FF000000"/>
        <rFont val="Calibri"/>
        <charset val="134"/>
        <scheme val="minor"/>
      </rPr>
      <t>Quên mật khẩu:</t>
    </r>
    <r>
      <rPr>
        <sz val="12"/>
        <color rgb="FF000000"/>
        <rFont val="Calibri"/>
        <charset val="134"/>
        <scheme val="minor"/>
      </rPr>
      <t xml:space="preserve"> Yêu cầu nhập địa chỉ email để khôi phục mật khẩu.
</t>
    </r>
    <r>
      <rPr>
        <b/>
        <sz val="12"/>
        <color rgb="FF000000"/>
        <rFont val="Calibri"/>
        <charset val="134"/>
        <scheme val="minor"/>
      </rPr>
      <t xml:space="preserve">Gửi email khôi phục: </t>
    </r>
    <r>
      <rPr>
        <sz val="12"/>
        <color rgb="FF000000"/>
        <rFont val="Calibri"/>
        <charset val="134"/>
        <scheme val="minor"/>
      </rPr>
      <t xml:space="preserve">Hệ thống gửi email chứa liên kết hoặc mã để khôi phục mật khẩu.
</t>
    </r>
    <r>
      <rPr>
        <b/>
        <sz val="12"/>
        <color rgb="FF000000"/>
        <rFont val="Calibri"/>
        <charset val="134"/>
        <scheme val="minor"/>
      </rPr>
      <t>Mã khôi phục:</t>
    </r>
    <r>
      <rPr>
        <sz val="12"/>
        <color rgb="FF000000"/>
        <rFont val="Calibri"/>
        <charset val="134"/>
        <scheme val="minor"/>
      </rPr>
      <t xml:space="preserve"> Nhập mã được gửi trong email để xác nhận quyền truy cập.
</t>
    </r>
    <r>
      <rPr>
        <b/>
        <sz val="12"/>
        <color rgb="FF000000"/>
        <rFont val="Calibri"/>
        <charset val="134"/>
        <scheme val="minor"/>
      </rPr>
      <t>Đặt mật khẩu mới:</t>
    </r>
    <r>
      <rPr>
        <sz val="12"/>
        <color rgb="FF000000"/>
        <rFont val="Calibri"/>
        <charset val="134"/>
        <scheme val="minor"/>
      </rPr>
      <t xml:space="preserve"> Cho phép người dùng nhập mật khẩu mới.
</t>
    </r>
    <r>
      <rPr>
        <b/>
        <sz val="12"/>
        <color rgb="FF000000"/>
        <rFont val="Calibri"/>
        <charset val="134"/>
        <scheme val="minor"/>
      </rPr>
      <t>Xác nhận:</t>
    </r>
    <r>
      <rPr>
        <sz val="12"/>
        <color rgb="FF000000"/>
        <rFont val="Calibri"/>
        <charset val="134"/>
        <scheme val="minor"/>
      </rPr>
      <t xml:space="preserve"> Xác nhận rằng mật khẩu đã được thay đổi thành công.</t>
    </r>
  </si>
  <si>
    <t>Change password</t>
  </si>
  <si>
    <r>
      <rPr>
        <b/>
        <sz val="12"/>
        <color rgb="FF000000"/>
        <rFont val="Calibri"/>
        <charset val="134"/>
        <scheme val="minor"/>
      </rPr>
      <t>Điều kiện tiền đề:</t>
    </r>
    <r>
      <rPr>
        <sz val="12"/>
        <color rgb="FF000000"/>
        <rFont val="Calibri"/>
        <charset val="134"/>
        <scheme val="minor"/>
      </rPr>
      <t xml:space="preserve"> user cần phải đăng nhập vào hệ thống rồi mới được phép đổi mật khẩu
</t>
    </r>
    <r>
      <rPr>
        <b/>
        <sz val="12"/>
        <color rgb="FF000000"/>
        <rFont val="Calibri"/>
        <charset val="134"/>
        <scheme val="minor"/>
      </rPr>
      <t>Nhập mật khẩu cũ:</t>
    </r>
    <r>
      <rPr>
        <sz val="12"/>
        <color rgb="FF000000"/>
        <rFont val="Calibri"/>
        <charset val="134"/>
        <scheme val="minor"/>
      </rPr>
      <t xml:space="preserve"> Yêu cầu người dùng nhập mật khẩu hiện tại.
</t>
    </r>
    <r>
      <rPr>
        <b/>
        <sz val="12"/>
        <color rgb="FF000000"/>
        <rFont val="Calibri"/>
        <charset val="134"/>
        <scheme val="minor"/>
      </rPr>
      <t>Kiểm tra mật khẩu cũ:</t>
    </r>
    <r>
      <rPr>
        <sz val="12"/>
        <color rgb="FF000000"/>
        <rFont val="Calibri"/>
        <charset val="134"/>
        <scheme val="minor"/>
      </rPr>
      <t xml:space="preserve"> Xác minh tính đúng đắn của mật khẩu cũ.
</t>
    </r>
    <r>
      <rPr>
        <b/>
        <sz val="12"/>
        <color rgb="FF000000"/>
        <rFont val="Calibri"/>
        <charset val="134"/>
        <scheme val="minor"/>
      </rPr>
      <t>Nhập mật khẩu mới:</t>
    </r>
    <r>
      <rPr>
        <sz val="12"/>
        <color rgb="FF000000"/>
        <rFont val="Calibri"/>
        <charset val="134"/>
        <scheme val="minor"/>
      </rPr>
      <t xml:space="preserve"> Cho phép người dùng nhập mật khẩu mới.
</t>
    </r>
    <r>
      <rPr>
        <b/>
        <sz val="12"/>
        <color rgb="FF000000"/>
        <rFont val="Calibri"/>
        <charset val="134"/>
        <scheme val="minor"/>
      </rPr>
      <t>Xác nhận mật khẩu mới:</t>
    </r>
    <r>
      <rPr>
        <sz val="12"/>
        <color rgb="FF000000"/>
        <rFont val="Calibri"/>
        <charset val="134"/>
        <scheme val="minor"/>
      </rPr>
      <t xml:space="preserve"> Yêu cầu người dùng xác nhận mật khẩu mới.
</t>
    </r>
    <r>
      <rPr>
        <b/>
        <sz val="12"/>
        <color rgb="FF000000"/>
        <rFont val="Calibri"/>
        <charset val="134"/>
        <scheme val="minor"/>
      </rPr>
      <t>Cập nhật mật khẩu:</t>
    </r>
    <r>
      <rPr>
        <sz val="12"/>
        <color rgb="FF000000"/>
        <rFont val="Calibri"/>
        <charset val="134"/>
        <scheme val="minor"/>
      </rPr>
      <t xml:space="preserve"> Lưu trữ mật khẩu mới vào hệ thống.
</t>
    </r>
    <r>
      <rPr>
        <b/>
        <sz val="12"/>
        <color rgb="FF000000"/>
        <rFont val="Calibri"/>
        <charset val="134"/>
        <scheme val="minor"/>
      </rPr>
      <t>Thông báo xác nhận:</t>
    </r>
    <r>
      <rPr>
        <sz val="12"/>
        <color rgb="FF000000"/>
        <rFont val="Calibri"/>
        <charset val="134"/>
        <scheme val="minor"/>
      </rPr>
      <t xml:space="preserve"> Hiển thị thông báo xác nhận khi mật khẩu đã được thay đổi thành công.</t>
    </r>
  </si>
  <si>
    <t>2. User Management</t>
  </si>
  <si>
    <t>View User List</t>
  </si>
  <si>
    <r>
      <rPr>
        <b/>
        <sz val="12"/>
        <color rgb="FF000000"/>
        <rFont val="Calibri"/>
        <charset val="134"/>
        <scheme val="minor"/>
      </rPr>
      <t>Hiển thị danh sách người dùng:</t>
    </r>
    <r>
      <rPr>
        <sz val="12"/>
        <color rgb="FF000000"/>
        <rFont val="Calibri"/>
        <charset val="134"/>
        <scheme val="minor"/>
      </rPr>
      <t xml:space="preserve"> Xem tất cả người dùng trong hệ thống.
</t>
    </r>
    <r>
      <rPr>
        <b/>
        <sz val="12"/>
        <color rgb="FF000000"/>
        <rFont val="Calibri"/>
        <charset val="134"/>
        <scheme val="minor"/>
      </rPr>
      <t>Sắp xếp danh sách:</t>
    </r>
    <r>
      <rPr>
        <sz val="12"/>
        <color rgb="FF000000"/>
        <rFont val="Calibri"/>
        <charset val="134"/>
        <scheme val="minor"/>
      </rPr>
      <t xml:space="preserve"> Cho phép sắp xếp danh sách người dùng theo các tiêu chí như tên, ID, hoặc ngày tạo.
</t>
    </r>
    <r>
      <rPr>
        <b/>
        <sz val="12"/>
        <color rgb="FF000000"/>
        <rFont val="Calibri"/>
        <charset val="134"/>
        <scheme val="minor"/>
      </rPr>
      <t>Phân trang.
Filter.
Export:</t>
    </r>
    <r>
      <rPr>
        <sz val="12"/>
        <color rgb="FF000000"/>
        <rFont val="Calibri"/>
        <charset val="134"/>
        <scheme val="minor"/>
      </rPr>
      <t xml:space="preserve"> Cung cấp tùy chọn để tải xuống danh sách người dùng dưới dạng tệp tin, ví dụ như CSV hoặc Excel.</t>
    </r>
  </si>
  <si>
    <t>Search by User</t>
  </si>
  <si>
    <r>
      <rPr>
        <b/>
        <sz val="12"/>
        <color rgb="FF000000"/>
        <rFont val="Calibri"/>
        <charset val="134"/>
        <scheme val="minor"/>
      </rPr>
      <t>Tìm kiếm theo keywords:</t>
    </r>
    <r>
      <rPr>
        <sz val="12"/>
        <color rgb="FF000000"/>
        <rFont val="Calibri"/>
        <charset val="134"/>
        <scheme val="minor"/>
      </rPr>
      <t xml:space="preserve"> Cho phép admin nhập tên người dùng, email, ID, các thuộc tính khác,... để tìm kiếm.
</t>
    </r>
    <r>
      <rPr>
        <b/>
        <sz val="12"/>
        <color rgb="FF000000"/>
        <rFont val="Calibri"/>
        <charset val="134"/>
        <scheme val="minor"/>
      </rPr>
      <t>Xem chi tiết người dùng từ kết quả tìm kiếm:</t>
    </r>
    <r>
      <rPr>
        <sz val="12"/>
        <color rgb="FF000000"/>
        <rFont val="Calibri"/>
        <charset val="134"/>
        <scheme val="minor"/>
      </rPr>
      <t xml:space="preserve"> Cho phép admin xem thông tin chi tiết của người dùng từ kết quả tìm kiếm
</t>
    </r>
    <r>
      <rPr>
        <b/>
        <sz val="12"/>
        <color rgb="FF000000"/>
        <rFont val="Calibri"/>
        <charset val="134"/>
        <scheme val="minor"/>
      </rPr>
      <t>Lọc kết quả tìm kiếm:</t>
    </r>
    <r>
      <rPr>
        <sz val="12"/>
        <color rgb="FF000000"/>
        <rFont val="Calibri"/>
        <charset val="134"/>
        <scheme val="minor"/>
      </rPr>
      <t xml:space="preserve"> Cung cấp tùy chọn để lọc kết quả tìm kiếm theo quyền hạn, trạng thái, hoặc các tiêu chí khác.</t>
    </r>
  </si>
  <si>
    <t>Create new User</t>
  </si>
  <si>
    <r>
      <rPr>
        <b/>
        <sz val="12"/>
        <color rgb="FF000000"/>
        <rFont val="Calibri"/>
        <charset val="134"/>
        <scheme val="minor"/>
      </rPr>
      <t xml:space="preserve">Nhập thông tin mới người dùng: </t>
    </r>
    <r>
      <rPr>
        <sz val="12"/>
        <color rgb="FF000000"/>
        <rFont val="Calibri"/>
        <charset val="134"/>
        <scheme val="minor"/>
      </rPr>
      <t xml:space="preserve">Cho phép admin nhập thông tin cần thiết cho người dùng mới.
</t>
    </r>
    <r>
      <rPr>
        <b/>
        <sz val="12"/>
        <color rgb="FF000000"/>
        <rFont val="Calibri"/>
        <charset val="134"/>
        <scheme val="minor"/>
      </rPr>
      <t>Chọn quyền hạn:</t>
    </r>
    <r>
      <rPr>
        <sz val="12"/>
        <color rgb="FF000000"/>
        <rFont val="Calibri"/>
        <charset val="134"/>
        <scheme val="minor"/>
      </rPr>
      <t xml:space="preserve"> Cung cấp danh sách quyền hạn để admin chọn và gán cho người dùng mới.
</t>
    </r>
    <r>
      <rPr>
        <b/>
        <sz val="12"/>
        <color rgb="FF000000"/>
        <rFont val="Calibri"/>
        <charset val="134"/>
        <scheme val="minor"/>
      </rPr>
      <t xml:space="preserve">Xác nhận thông tin: </t>
    </r>
    <r>
      <rPr>
        <sz val="12"/>
        <color rgb="FF000000"/>
        <rFont val="Calibri"/>
        <charset val="134"/>
        <scheme val="minor"/>
      </rPr>
      <t xml:space="preserve">Yêu cầu admin xác nhận thông tin trước khi tạo người dùng mới.
</t>
    </r>
    <r>
      <rPr>
        <b/>
        <sz val="12"/>
        <color rgb="FF000000"/>
        <rFont val="Calibri"/>
        <charset val="134"/>
        <scheme val="minor"/>
      </rPr>
      <t>Tạo tài khoản người dùng:</t>
    </r>
    <r>
      <rPr>
        <sz val="12"/>
        <color rgb="FF000000"/>
        <rFont val="Calibri"/>
        <charset val="134"/>
        <scheme val="minor"/>
      </rPr>
      <t xml:space="preserve"> Thực hiện hành động tạo người dùng trong hệ thống.
</t>
    </r>
    <r>
      <rPr>
        <b/>
        <sz val="12"/>
        <color rgb="FF000000"/>
        <rFont val="Calibri"/>
        <charset val="134"/>
        <scheme val="minor"/>
      </rPr>
      <t>Hiển thị thông báo thành công:</t>
    </r>
    <r>
      <rPr>
        <sz val="12"/>
        <color rgb="FF000000"/>
        <rFont val="Calibri"/>
        <charset val="134"/>
        <scheme val="minor"/>
      </rPr>
      <t xml:space="preserve"> Hiển thị thông báo ngay lập tức khi người dùng mới được tạo thành công.
</t>
    </r>
    <r>
      <rPr>
        <b/>
        <sz val="12"/>
        <color rgb="FF000000"/>
        <rFont val="Calibri"/>
        <charset val="134"/>
        <scheme val="minor"/>
      </rPr>
      <t>Tự động gửi thông báo đến người dùng mới:</t>
    </r>
    <r>
      <rPr>
        <sz val="12"/>
        <color rgb="FF000000"/>
        <rFont val="Calibri"/>
        <charset val="134"/>
        <scheme val="minor"/>
      </rPr>
      <t xml:space="preserve"> Gửi email hoặc thông báo cho người dùng mới với thông tin đăng nhập và mật khẩu tạm thời nếu cần.
</t>
    </r>
    <r>
      <rPr>
        <b/>
        <sz val="12"/>
        <color rgb="FF000000"/>
        <rFont val="Calibri"/>
        <charset val="134"/>
        <scheme val="minor"/>
      </rPr>
      <t>Chỉnh sửa thông tin sau khi tạo:</t>
    </r>
    <r>
      <rPr>
        <sz val="12"/>
        <color rgb="FF000000"/>
        <rFont val="Calibri"/>
        <charset val="134"/>
        <scheme val="minor"/>
      </rPr>
      <t xml:space="preserve"> Cho phép admin chỉnh sửa thông tin của người dùng ngay sau khi tạo xong.
</t>
    </r>
    <r>
      <rPr>
        <b/>
        <sz val="12"/>
        <color rgb="FF000000"/>
        <rFont val="Calibri"/>
        <charset val="134"/>
        <scheme val="minor"/>
      </rPr>
      <t xml:space="preserve">Hiển thị danh sách người dùng sau khi tạo: </t>
    </r>
    <r>
      <rPr>
        <sz val="12"/>
        <color rgb="FF000000"/>
        <rFont val="Calibri"/>
        <charset val="134"/>
        <scheme val="minor"/>
      </rPr>
      <t>Hiển thị danh sách người dùng để admin có thể kiểm tra ngay sau khi tạo xong.</t>
    </r>
  </si>
  <si>
    <t>View User Detail</t>
  </si>
  <si>
    <t>Very Simple</t>
  </si>
  <si>
    <r>
      <rPr>
        <b/>
        <sz val="12"/>
        <color rgb="FF000000"/>
        <rFont val="Calibri"/>
        <charset val="134"/>
        <scheme val="minor"/>
      </rPr>
      <t>Hiển thị thông tin chi tiết người dùng:</t>
    </r>
    <r>
      <rPr>
        <sz val="12"/>
        <color rgb="FF000000"/>
        <rFont val="Calibri"/>
        <charset val="134"/>
        <scheme val="minor"/>
      </rPr>
      <t xml:space="preserve"> Xem tất cả thông tin chi tiết của một người dùng trong một trang.
</t>
    </r>
    <r>
      <rPr>
        <b/>
        <sz val="12"/>
        <color rgb="FF000000"/>
        <rFont val="Calibri"/>
        <charset val="134"/>
        <scheme val="minor"/>
      </rPr>
      <t>Thông tin cơ bản:</t>
    </r>
    <r>
      <rPr>
        <sz val="12"/>
        <color rgb="FF000000"/>
        <rFont val="Calibri"/>
        <charset val="134"/>
        <scheme val="minor"/>
      </rPr>
      <t xml:space="preserve"> Hiển thị các thông tin như tên, email, ID, và ngày tạo.
</t>
    </r>
    <r>
      <rPr>
        <b/>
        <sz val="12"/>
        <color rgb="FF000000"/>
        <rFont val="Calibri"/>
        <charset val="134"/>
        <scheme val="minor"/>
      </rPr>
      <t>Thông tin đăng nhập:</t>
    </r>
    <r>
      <rPr>
        <sz val="12"/>
        <color rgb="FF000000"/>
        <rFont val="Calibri"/>
        <charset val="134"/>
        <scheme val="minor"/>
      </rPr>
      <t xml:space="preserve"> Hiển thị lịch sử đăng nhập và các hoạt động liên quan đến tài khoản.
</t>
    </r>
    <r>
      <rPr>
        <b/>
        <sz val="12"/>
        <color rgb="FF000000"/>
        <rFont val="Calibri"/>
        <charset val="134"/>
        <scheme val="minor"/>
      </rPr>
      <t>Quyền hạn:</t>
    </r>
    <r>
      <rPr>
        <sz val="12"/>
        <color rgb="FF000000"/>
        <rFont val="Calibri"/>
        <charset val="134"/>
        <scheme val="minor"/>
      </rPr>
      <t xml:space="preserve"> Hiển thị danh sách quyền hạn mà người dùng đó có.
Trạng thái tài khoản: Hiển thị trạng thái hiện tại của tài khoản (hoạt động, bị khóa, v.v.).
</t>
    </r>
    <r>
      <rPr>
        <b/>
        <sz val="12"/>
        <color rgb="FF000000"/>
        <rFont val="Calibri"/>
        <charset val="134"/>
        <scheme val="minor"/>
      </rPr>
      <t>Chỉnh sửa thông tin người dùng:</t>
    </r>
    <r>
      <rPr>
        <sz val="12"/>
        <color rgb="FF000000"/>
        <rFont val="Calibri"/>
        <charset val="134"/>
        <scheme val="minor"/>
      </rPr>
      <t xml:space="preserve"> Cung cấp khả năng chỉnh sửa thông tin người dùng trực tiếp từ trang chi tiết.
</t>
    </r>
    <r>
      <rPr>
        <b/>
        <sz val="12"/>
        <color rgb="FF000000"/>
        <rFont val="Calibri"/>
        <charset val="134"/>
        <scheme val="minor"/>
      </rPr>
      <t>Xóa người dùng:</t>
    </r>
    <r>
      <rPr>
        <sz val="12"/>
        <color rgb="FF000000"/>
        <rFont val="Calibri"/>
        <charset val="134"/>
        <scheme val="minor"/>
      </rPr>
      <t xml:space="preserve"> Cho phép admin xóa người dùng trực tiếp từ trang chi tiết.
</t>
    </r>
    <r>
      <rPr>
        <b/>
        <sz val="12"/>
        <color rgb="FF000000"/>
        <rFont val="Calibri"/>
        <charset val="134"/>
        <scheme val="minor"/>
      </rPr>
      <t>Đổi mật khẩu:</t>
    </r>
    <r>
      <rPr>
        <sz val="12"/>
        <color rgb="FF000000"/>
        <rFont val="Calibri"/>
        <charset val="134"/>
        <scheme val="minor"/>
      </rPr>
      <t xml:space="preserve"> Cung cấp khả năng đổi mật khẩu của người dùng từ trang chi tiết.
</t>
    </r>
    <r>
      <rPr>
        <b/>
        <sz val="12"/>
        <color rgb="FF000000"/>
        <rFont val="Calibri"/>
        <charset val="134"/>
        <scheme val="minor"/>
      </rPr>
      <t>Liên kết đến các hoạt động liên quan:</t>
    </r>
    <r>
      <rPr>
        <sz val="12"/>
        <color rgb="FF000000"/>
        <rFont val="Calibri"/>
        <charset val="134"/>
        <scheme val="minor"/>
      </rPr>
      <t xml:space="preserve"> Tạo liên kết đến các trang hoặc phần khác liên quan đến người dùng: điều chỉnh thông tin, xoá,... tính năng liên quan khác</t>
    </r>
  </si>
  <si>
    <t>Modify User Information</t>
  </si>
  <si>
    <r>
      <rPr>
        <b/>
        <sz val="12"/>
        <color rgb="FF000000"/>
        <rFont val="Calibri"/>
        <charset val="134"/>
      </rPr>
      <t>Chỉnh sửa tên người dùng:</t>
    </r>
    <r>
      <rPr>
        <sz val="12"/>
        <color rgb="FF000000"/>
        <rFont val="Calibri"/>
        <charset val="134"/>
      </rPr>
      <t xml:space="preserve"> Cho phép admin thay đổi tên người dùng.
</t>
    </r>
    <r>
      <rPr>
        <b/>
        <sz val="12"/>
        <color rgb="FF000000"/>
        <rFont val="Calibri"/>
        <charset val="134"/>
      </rPr>
      <t xml:space="preserve">Chỉnh sửa địa chỉ email: </t>
    </r>
    <r>
      <rPr>
        <sz val="12"/>
        <color rgb="FF000000"/>
        <rFont val="Calibri"/>
        <charset val="134"/>
      </rPr>
      <t xml:space="preserve">Cho phép admin sửa đổi địa chỉ email của người dùng.
</t>
    </r>
    <r>
      <rPr>
        <b/>
        <sz val="12"/>
        <color rgb="FF000000"/>
        <rFont val="Calibri"/>
        <charset val="134"/>
      </rPr>
      <t>Thay đổi trạng thái tài khoản:</t>
    </r>
    <r>
      <rPr>
        <sz val="12"/>
        <color rgb="FF000000"/>
        <rFont val="Calibri"/>
        <charset val="134"/>
      </rPr>
      <t xml:space="preserve"> Cho phép admin vô hiệu hóa hoặc kích hoạt tài khoản của người dùng.
</t>
    </r>
    <r>
      <rPr>
        <b/>
        <sz val="12"/>
        <color rgb="FF000000"/>
        <rFont val="Calibri"/>
        <charset val="134"/>
      </rPr>
      <t>Chỉnh sửa thông tin liên lạc:</t>
    </r>
    <r>
      <rPr>
        <sz val="12"/>
        <color rgb="FF000000"/>
        <rFont val="Calibri"/>
        <charset val="134"/>
      </rPr>
      <t xml:space="preserve"> Sửa đổi thông tin liên lạc như số điện thoại hoặc địa chỉ.
</t>
    </r>
    <r>
      <rPr>
        <b/>
        <sz val="12"/>
        <color rgb="FF000000"/>
        <rFont val="Calibri"/>
        <charset val="134"/>
      </rPr>
      <t>Chỉnh sửa thông tin nhóm hoặc phòng ban:</t>
    </r>
    <r>
      <rPr>
        <sz val="12"/>
        <color rgb="FF000000"/>
        <rFont val="Calibri"/>
        <charset val="134"/>
      </rPr>
      <t xml:space="preserve"> Thay đổi người dùng thuộc nhóm hoặc phòng ban cụ thể.
</t>
    </r>
    <r>
      <rPr>
        <b/>
        <sz val="12"/>
        <color rgb="FF000000"/>
        <rFont val="Calibri"/>
        <charset val="134"/>
      </rPr>
      <t>Thay đổi mật khẩu người dùng:</t>
    </r>
    <r>
      <rPr>
        <sz val="12"/>
        <color rgb="FF000000"/>
        <rFont val="Calibri"/>
        <charset val="134"/>
      </rPr>
      <t xml:space="preserve"> Cung cấp khả năng reset hoặc thay đổi mật khẩu của người dùng.
</t>
    </r>
    <r>
      <rPr>
        <b/>
        <sz val="12"/>
        <color rgb="FF000000"/>
        <rFont val="Calibri"/>
        <charset val="134"/>
      </rPr>
      <t xml:space="preserve">Xác nhận thay đổi ngay lập tức: </t>
    </r>
    <r>
      <rPr>
        <sz val="12"/>
        <color rgb="FF000000"/>
        <rFont val="Calibri"/>
        <charset val="134"/>
      </rPr>
      <t xml:space="preserve">Khi admin thay đổi thông tin, hiển thị xác nhận mà không cần phải làm mới trang.
</t>
    </r>
    <r>
      <rPr>
        <b/>
        <sz val="12"/>
        <color rgb="FF000000"/>
        <rFont val="Calibri"/>
        <charset val="134"/>
      </rPr>
      <t>Kiểm tra độ mạnh của mật khẩu mới:</t>
    </r>
    <r>
      <rPr>
        <sz val="12"/>
        <color rgb="FF000000"/>
        <rFont val="Calibri"/>
        <charset val="134"/>
      </rPr>
      <t xml:space="preserve"> Nếu có thay đổi mật khẩu, kiểm tra và báo cáo về độ mạnh của mật khẩu mới.</t>
    </r>
  </si>
  <si>
    <t xml:space="preserve">Delete User </t>
  </si>
  <si>
    <r>
      <rPr>
        <b/>
        <sz val="12"/>
        <color rgb="FF000000"/>
        <rFont val="Calibri"/>
        <charset val="134"/>
      </rPr>
      <t>Xác nhận xóa người dùng:</t>
    </r>
    <r>
      <rPr>
        <sz val="12"/>
        <color rgb="FF000000"/>
        <rFont val="Calibri"/>
        <charset val="134"/>
      </rPr>
      <t xml:space="preserve"> Yêu cầu admin xác nhận ý định xóa người dùng trước khi thực hiện.
</t>
    </r>
    <r>
      <rPr>
        <b/>
        <sz val="12"/>
        <color rgb="FF000000"/>
        <rFont val="Calibri"/>
        <charset val="134"/>
      </rPr>
      <t>Xóa người dùng:</t>
    </r>
    <r>
      <rPr>
        <sz val="12"/>
        <color rgb="FF000000"/>
        <rFont val="Calibri"/>
        <charset val="134"/>
      </rPr>
      <t xml:space="preserve"> Thực hiện xóa người dùng khỏi hệ thống.
</t>
    </r>
    <r>
      <rPr>
        <b/>
        <sz val="12"/>
        <color rgb="FF000000"/>
        <rFont val="Calibri"/>
        <charset val="134"/>
      </rPr>
      <t>Hiển thị thông báo xác nhận:</t>
    </r>
    <r>
      <rPr>
        <sz val="12"/>
        <color rgb="FF000000"/>
        <rFont val="Calibri"/>
        <charset val="134"/>
      </rPr>
      <t xml:space="preserve"> Hiển thị thông báo ngay lập tức sau khi người dùng đã được xóa thành công.
</t>
    </r>
    <r>
      <rPr>
        <b/>
        <sz val="12"/>
        <color rgb="FF000000"/>
        <rFont val="Calibri"/>
        <charset val="134"/>
      </rPr>
      <t>Tìm kiếm và xóa:</t>
    </r>
    <r>
      <rPr>
        <sz val="12"/>
        <color rgb="FF000000"/>
        <rFont val="Calibri"/>
        <charset val="134"/>
      </rPr>
      <t xml:space="preserve"> Cho phép admin tìm kiếm người dùng và xóa chúng từ kết quả tìm kiếm.
</t>
    </r>
    <r>
      <rPr>
        <b/>
        <sz val="12"/>
        <color rgb="FF000000"/>
        <rFont val="Calibri"/>
        <charset val="134"/>
      </rPr>
      <t xml:space="preserve">Xóa nhiều người dùng cùng một lúc: </t>
    </r>
    <r>
      <rPr>
        <sz val="12"/>
        <color rgb="FF000000"/>
        <rFont val="Calibri"/>
        <charset val="134"/>
      </rPr>
      <t xml:space="preserve">Cung cấp tùy chọn để admin có thể chọn và xóa nhiều người dùng trong một lần.
</t>
    </r>
    <r>
      <rPr>
        <b/>
        <sz val="12"/>
        <color rgb="FF000000"/>
        <rFont val="Calibri"/>
        <charset val="134"/>
      </rPr>
      <t>Ghi log xóa người dùng:</t>
    </r>
    <r>
      <rPr>
        <sz val="12"/>
        <color rgb="FF000000"/>
        <rFont val="Calibri"/>
        <charset val="134"/>
      </rPr>
      <t xml:space="preserve"> Ghi lại hành động xóa người dùng để theo dõi lịch sử.</t>
    </r>
  </si>
  <si>
    <t>3. Location Management</t>
  </si>
  <si>
    <t xml:space="preserve">View Location List </t>
  </si>
  <si>
    <t>Medium</t>
  </si>
  <si>
    <r>
      <rPr>
        <b/>
        <sz val="12"/>
        <color rgb="FF000000"/>
        <rFont val="Calibri"/>
        <charset val="134"/>
        <scheme val="minor"/>
      </rPr>
      <t>Quản lý/view all location:</t>
    </r>
    <r>
      <rPr>
        <sz val="12"/>
        <color rgb="FF000000"/>
        <rFont val="Calibri"/>
        <charset val="134"/>
        <scheme val="minor"/>
      </rPr>
      <t xml:space="preserve"> xem list toàn bộ location trong hệ thống của fsoft
</t>
    </r>
    <r>
      <rPr>
        <b/>
        <sz val="12"/>
        <color rgb="FF000000"/>
        <rFont val="Calibri"/>
        <charset val="134"/>
        <scheme val="minor"/>
      </rPr>
      <t xml:space="preserve">Xem Danh Sách Locaiton, Xem Trạng Thái Hoạt Động
Phân Trang.
Sắp xếp.
Xem Thông Tin Cơ Bản của Location: </t>
    </r>
    <r>
      <rPr>
        <sz val="12"/>
        <color rgb="FF000000"/>
        <rFont val="Calibri"/>
        <charset val="134"/>
        <scheme val="minor"/>
      </rPr>
      <t xml:space="preserve">Hiển thị thông tin cơ bản về mỗi location như tên, địa chỉ, khu vực, vị trí, số lượng standee, v.v.
</t>
    </r>
  </si>
  <si>
    <t xml:space="preserve">Search/View Location Details </t>
  </si>
  <si>
    <r>
      <rPr>
        <b/>
        <sz val="12"/>
        <color rgb="FF000000"/>
        <rFont val="Calibri"/>
        <charset val="134"/>
        <scheme val="minor"/>
      </rPr>
      <t>Tìm Kiếm Location Theo Tên hoặc Địa Chỉ:</t>
    </r>
    <r>
      <rPr>
        <sz val="12"/>
        <color rgb="FF000000"/>
        <rFont val="Calibri"/>
        <charset val="134"/>
        <scheme val="minor"/>
      </rPr>
      <t xml:space="preserve"> Cho phép admin tìm kiếm location dựa trên tên hoặc địa chỉ để nhanh chóng định vị thông tin chi tiết.
</t>
    </r>
    <r>
      <rPr>
        <b/>
        <sz val="12"/>
        <color rgb="FF000000"/>
        <rFont val="Calibri"/>
        <charset val="134"/>
        <scheme val="minor"/>
      </rPr>
      <t xml:space="preserve">Xem Thông Tin Chi Tiết của Location: </t>
    </r>
    <r>
      <rPr>
        <sz val="12"/>
        <color rgb="FF000000"/>
        <rFont val="Calibri"/>
        <charset val="134"/>
        <scheme val="minor"/>
      </rPr>
      <t>Hiển thị thông tin chi tiết về mỗi locatiom bao gồm tên, địa chỉ, vị trí, trạng thái hoạt động, v.v.</t>
    </r>
  </si>
  <si>
    <t>Add new Location</t>
  </si>
  <si>
    <r>
      <rPr>
        <b/>
        <sz val="12"/>
        <color rgb="FF000000"/>
        <rFont val="Calibri"/>
        <charset val="134"/>
        <scheme val="minor"/>
      </rPr>
      <t>Nhập Thông Tin Cơ Bản của Location:</t>
    </r>
    <r>
      <rPr>
        <sz val="12"/>
        <color rgb="FF000000"/>
        <rFont val="Calibri"/>
        <charset val="134"/>
        <scheme val="minor"/>
      </rPr>
      <t xml:space="preserve"> Cho phép admin nhập thông tin cơ bản như tên, địa chỉ, vị trí, v.v.
</t>
    </r>
    <r>
      <rPr>
        <b/>
        <sz val="12"/>
        <color rgb="FF000000"/>
        <rFont val="Calibri"/>
        <charset val="134"/>
        <scheme val="minor"/>
      </rPr>
      <t>Gắn Liên Kết Với Từng Standee (nếu có):</t>
    </r>
    <r>
      <rPr>
        <sz val="12"/>
        <color rgb="FF000000"/>
        <rFont val="Calibri"/>
        <charset val="134"/>
        <scheme val="minor"/>
      </rPr>
      <t xml:space="preserve"> Nếu hệ thống có thông tin về khu vực, cung cấp tùy chọn để gắn liên kết standee với một khu vực cụ thể.
</t>
    </r>
    <r>
      <rPr>
        <b/>
        <sz val="12"/>
        <color rgb="FF000000"/>
        <rFont val="Calibri"/>
        <charset val="134"/>
        <scheme val="minor"/>
      </rPr>
      <t xml:space="preserve">Ghi Log và Theo Dõi Quá Trình Thêm Mới: </t>
    </r>
    <r>
      <rPr>
        <sz val="12"/>
        <color rgb="FF000000"/>
        <rFont val="Calibri"/>
        <charset val="134"/>
        <scheme val="minor"/>
      </rPr>
      <t>Ghi lại thông tin về quá trình thêm mới để theo dõi và kiểm tra lịch sử.</t>
    </r>
  </si>
  <si>
    <t>Edit Location Details</t>
  </si>
  <si>
    <r>
      <rPr>
        <b/>
        <sz val="12"/>
        <color rgb="FF000000"/>
        <rFont val="Calibri"/>
        <charset val="134"/>
        <scheme val="minor"/>
      </rPr>
      <t>Chỉnh Sửa Thông Tin Cơ Bản của Location:</t>
    </r>
    <r>
      <rPr>
        <sz val="12"/>
        <color rgb="FF000000"/>
        <rFont val="Calibri"/>
        <charset val="134"/>
        <scheme val="minor"/>
      </rPr>
      <t xml:space="preserve"> Cho phép admin chỉnh sửa thông tin cơ bản như tên, địa chỉ, vị trí, v.v.
</t>
    </r>
    <r>
      <rPr>
        <b/>
        <sz val="12"/>
        <color rgb="FF000000"/>
        <rFont val="Calibri"/>
        <charset val="134"/>
        <scheme val="minor"/>
      </rPr>
      <t>Thay Đổi Loại Location hoặc Thiết Bị Kết Nối Trong Location (nếu cần)
Thay Đổi Liên Kết Với Khu Vực (nếu có):</t>
    </r>
    <r>
      <rPr>
        <sz val="12"/>
        <color rgb="FF000000"/>
        <rFont val="Calibri"/>
        <charset val="134"/>
        <scheme val="minor"/>
      </rPr>
      <t xml:space="preserve"> Nếu hệ thống có thông tin về khu vực, cho phép admin thay đổi liên kết của standee với một khu vực.
</t>
    </r>
    <r>
      <rPr>
        <b/>
        <sz val="12"/>
        <color rgb="FF000000"/>
        <rFont val="Calibri"/>
        <charset val="134"/>
        <scheme val="minor"/>
      </rPr>
      <t>Ghi Log và Theo Dõi Quá Trình Chỉnh Sửa:</t>
    </r>
    <r>
      <rPr>
        <sz val="12"/>
        <color rgb="FF000000"/>
        <rFont val="Calibri"/>
        <charset val="134"/>
        <scheme val="minor"/>
      </rPr>
      <t xml:space="preserve"> Ghi lại thông tin về quá trình chỉnh sửa để theo dõi và kiểm tra lịch sử.
</t>
    </r>
    <r>
      <rPr>
        <b/>
        <sz val="12"/>
        <color rgb="FF000000"/>
        <rFont val="Calibri"/>
        <charset val="134"/>
        <scheme val="minor"/>
      </rPr>
      <t>Xác Nhận và Áp Dụng Chỉnh Sửa:</t>
    </r>
    <r>
      <rPr>
        <sz val="12"/>
        <color rgb="FF000000"/>
        <rFont val="Calibri"/>
        <charset val="134"/>
        <scheme val="minor"/>
      </rPr>
      <t xml:space="preserve"> Yêu cầu xác nhận cuối cùng từ admin trước khi áp dụng bất kỳ thay đổi nào để đảm bảo tính chính xác và an toàn.</t>
    </r>
  </si>
  <si>
    <t>Delete Location</t>
  </si>
  <si>
    <r>
      <rPr>
        <b/>
        <sz val="12"/>
        <color rgb="FF000000"/>
        <rFont val="Calibri"/>
        <charset val="134"/>
        <scheme val="minor"/>
      </rPr>
      <t>Xóa thiết bị:</t>
    </r>
    <r>
      <rPr>
        <sz val="12"/>
        <color rgb="FF000000"/>
        <rFont val="Calibri"/>
        <charset val="134"/>
        <scheme val="minor"/>
      </rPr>
      <t xml:space="preserve"> cho phép người dùng xóa location không cần thiết </t>
    </r>
  </si>
  <si>
    <t>4. Device Management</t>
  </si>
  <si>
    <t xml:space="preserve">View Device List </t>
  </si>
  <si>
    <r>
      <rPr>
        <b/>
        <sz val="12"/>
        <color rgb="FF000000"/>
        <rFont val="Calibri"/>
        <charset val="134"/>
        <scheme val="minor"/>
      </rPr>
      <t>Quản lý/view all device:</t>
    </r>
    <r>
      <rPr>
        <sz val="12"/>
        <color rgb="FF000000"/>
        <rFont val="Calibri"/>
        <charset val="134"/>
        <scheme val="minor"/>
      </rPr>
      <t xml:space="preserve"> xem list toàn bộ device trong hệ thống
</t>
    </r>
    <r>
      <rPr>
        <b/>
        <sz val="12"/>
        <color rgb="FF000000"/>
        <rFont val="Calibri"/>
        <charset val="134"/>
        <scheme val="minor"/>
      </rPr>
      <t xml:space="preserve">Xem Danh Sách device, người quản lí standee theo từng location
Phân Trang.
Sắp xếp.
Xem Thông Tin Cơ Bản của Device: </t>
    </r>
    <r>
      <rPr>
        <sz val="12"/>
        <color rgb="FF000000"/>
        <rFont val="Calibri"/>
        <charset val="134"/>
        <scheme val="minor"/>
      </rPr>
      <t xml:space="preserve">Hiển thị thông tin cơ bản về mỗi device như tên, địa chỉ IP, vị trí, v.v.
</t>
    </r>
    <r>
      <rPr>
        <b/>
        <sz val="12"/>
        <color rgb="FF000000"/>
        <rFont val="Calibri"/>
        <charset val="134"/>
        <scheme val="minor"/>
      </rPr>
      <t xml:space="preserve">Xem Trạng Thái Hoạt Động: </t>
    </r>
    <r>
      <rPr>
        <sz val="12"/>
        <color rgb="FF000000"/>
        <rFont val="Calibri"/>
        <charset val="134"/>
        <scheme val="minor"/>
      </rPr>
      <t xml:space="preserve">Hiển thị trạng thái hoạt động của mỗi standee để admin có thể kiểm tra xem standee đang hoạt động hay không.
</t>
    </r>
  </si>
  <si>
    <t xml:space="preserve">Search/View Device Details </t>
  </si>
  <si>
    <r>
      <rPr>
        <b/>
        <sz val="12"/>
        <color rgb="FF000000"/>
        <rFont val="Calibri"/>
        <charset val="134"/>
        <scheme val="minor"/>
      </rPr>
      <t>Tìm Kiếm Camera Theo Tên hoặc Địa Chỉ IP:</t>
    </r>
    <r>
      <rPr>
        <sz val="12"/>
        <color rgb="FF000000"/>
        <rFont val="Calibri"/>
        <charset val="134"/>
        <scheme val="minor"/>
      </rPr>
      <t xml:space="preserve"> Cho phép admin tìm kiếm camera dựa trên tên hoặc địa chỉ IP để nhanh chóng định vị thông tin chi tiết.
</t>
    </r>
    <r>
      <rPr>
        <b/>
        <sz val="12"/>
        <color rgb="FF000000"/>
        <rFont val="Calibri"/>
        <charset val="134"/>
        <scheme val="minor"/>
      </rPr>
      <t xml:space="preserve">Xem Thông Tin Chi Tiết của Camera: </t>
    </r>
    <r>
      <rPr>
        <sz val="12"/>
        <color rgb="FF000000"/>
        <rFont val="Calibri"/>
        <charset val="134"/>
        <scheme val="minor"/>
      </rPr>
      <t xml:space="preserve">Hiển thị thông tin chi tiết về mỗi camera bao gồm tên, địa chỉ IP, vị trí, trạng thái hoạt động, v.v.
</t>
    </r>
    <r>
      <rPr>
        <b/>
        <sz val="12"/>
        <color rgb="FF000000"/>
        <rFont val="Calibri"/>
        <charset val="134"/>
        <scheme val="minor"/>
      </rPr>
      <t>Xem Luồng Video Trực Tiếp:</t>
    </r>
    <r>
      <rPr>
        <sz val="12"/>
        <color rgb="FF000000"/>
        <rFont val="Calibri"/>
        <charset val="134"/>
        <scheme val="minor"/>
      </rPr>
      <t xml:space="preserve"> Cho phép xem luồng video trực tiếp từ camera để kiểm tra hoạt động và trạng thái.
</t>
    </r>
    <r>
      <rPr>
        <b/>
        <sz val="12"/>
        <color rgb="FF000000"/>
        <rFont val="Calibri"/>
        <charset val="134"/>
        <scheme val="minor"/>
      </rPr>
      <t>Xem Lịch Sử Hoạt Động và Sự Kiện của Camera: Kiểm Tra Trạng Thái Kết Nối.</t>
    </r>
  </si>
  <si>
    <t>Add new Device</t>
  </si>
  <si>
    <r>
      <rPr>
        <b/>
        <sz val="12"/>
        <color rgb="FF000000"/>
        <rFont val="Calibri"/>
        <charset val="134"/>
        <scheme val="minor"/>
      </rPr>
      <t>Nhập Thông Tin Cơ Bản của Device:</t>
    </r>
    <r>
      <rPr>
        <sz val="12"/>
        <color rgb="FF000000"/>
        <rFont val="Calibri"/>
        <charset val="134"/>
        <scheme val="minor"/>
      </rPr>
      <t xml:space="preserve"> Cho phép admin nhập thông tin cơ bản như tên, địa chỉ IP, vị trí, lcation, người quản lý, v.v.
</t>
    </r>
    <r>
      <rPr>
        <b/>
        <sz val="12"/>
        <color rgb="FF000000"/>
        <rFont val="Calibri"/>
        <charset val="134"/>
        <scheme val="minor"/>
      </rPr>
      <t>Thiết Lập Cài Đặt Ban Đầu (nếu có):</t>
    </r>
    <r>
      <rPr>
        <sz val="12"/>
        <color rgb="FF000000"/>
        <rFont val="Calibri"/>
        <charset val="134"/>
        <scheme val="minor"/>
      </rPr>
      <t xml:space="preserve"> Cho phép admin thiết lập các cài đặt ban đầu như get content qua wifi, LAN,, v.v.
</t>
    </r>
    <r>
      <rPr>
        <b/>
        <sz val="12"/>
        <color rgb="FF000000"/>
        <rFont val="Calibri"/>
        <charset val="134"/>
        <scheme val="minor"/>
      </rPr>
      <t>Gắn Liên Kết Với Khu Vực (nếu có):</t>
    </r>
    <r>
      <rPr>
        <sz val="12"/>
        <color rgb="FF000000"/>
        <rFont val="Calibri"/>
        <charset val="134"/>
        <scheme val="minor"/>
      </rPr>
      <t xml:space="preserve"> Nếu hệ thống có thông tin về khu vực, cung cấp tùy chọn để gắn liên kết device với một khu vực cụ thể.
</t>
    </r>
    <r>
      <rPr>
        <b/>
        <sz val="12"/>
        <color rgb="FF000000"/>
        <rFont val="Calibri"/>
        <charset val="134"/>
        <scheme val="minor"/>
      </rPr>
      <t xml:space="preserve">Ghi Log và Theo Dõi Quá Trình Thêm Mới: </t>
    </r>
    <r>
      <rPr>
        <sz val="12"/>
        <color rgb="FF000000"/>
        <rFont val="Calibri"/>
        <charset val="134"/>
        <scheme val="minor"/>
      </rPr>
      <t>Ghi lại thông tin về quá trình thêm mới device để theo dõi và kiểm tra lịch sử.</t>
    </r>
  </si>
  <si>
    <t>Edit Device Details</t>
  </si>
  <si>
    <r>
      <rPr>
        <b/>
        <sz val="12"/>
        <color rgb="FF000000"/>
        <rFont val="Calibri"/>
        <charset val="134"/>
        <scheme val="minor"/>
      </rPr>
      <t>Chỉnh Sửa Thông Tin Cơ Bản của Device:</t>
    </r>
    <r>
      <rPr>
        <sz val="12"/>
        <color rgb="FF000000"/>
        <rFont val="Calibri"/>
        <charset val="134"/>
        <scheme val="minor"/>
      </rPr>
      <t xml:space="preserve"> Cho phép admin chỉnh sửa thông tin cơ bản như tên, địa chỉ IP, vị trí, v.v.
</t>
    </r>
    <r>
      <rPr>
        <b/>
        <sz val="12"/>
        <color rgb="FF000000"/>
        <rFont val="Calibri"/>
        <charset val="134"/>
        <scheme val="minor"/>
      </rPr>
      <t>Thay Đổi Loại Device hoặc phương thức Kết Nối (nếu cần):</t>
    </r>
    <r>
      <rPr>
        <sz val="12"/>
        <color rgb="FF000000"/>
        <rFont val="Calibri"/>
        <charset val="134"/>
        <scheme val="minor"/>
      </rPr>
      <t xml:space="preserve"> Cung cấp tùy chọn để thay đổi loại device hoặc phương thức kết nối nếu có sự thay đổi trong hệ thống.
</t>
    </r>
    <r>
      <rPr>
        <b/>
        <sz val="12"/>
        <color rgb="FF000000"/>
        <rFont val="Calibri"/>
        <charset val="134"/>
        <scheme val="minor"/>
      </rPr>
      <t>Thay Đổi Liên Kết Với Khu Vực (nếu có):</t>
    </r>
    <r>
      <rPr>
        <sz val="12"/>
        <color rgb="FF000000"/>
        <rFont val="Calibri"/>
        <charset val="134"/>
        <scheme val="minor"/>
      </rPr>
      <t xml:space="preserve"> Nếu hệ thống có thông tin về khu vực, cho phép admin thay đổi liên kết của device với một khu vực.
</t>
    </r>
    <r>
      <rPr>
        <b/>
        <sz val="12"/>
        <color rgb="FF000000"/>
        <rFont val="Calibri"/>
        <charset val="134"/>
        <scheme val="minor"/>
      </rPr>
      <t>Ghi Log và Theo Dõi Quá Trình Chỉnh Sửa:</t>
    </r>
    <r>
      <rPr>
        <sz val="12"/>
        <color rgb="FF000000"/>
        <rFont val="Calibri"/>
        <charset val="134"/>
        <scheme val="minor"/>
      </rPr>
      <t xml:space="preserve"> Ghi lại thông tin về quá trình chỉnh sửa để theo dõi và kiểm tra lịch sử.
</t>
    </r>
    <r>
      <rPr>
        <b/>
        <sz val="12"/>
        <color rgb="FF000000"/>
        <rFont val="Calibri"/>
        <charset val="134"/>
        <scheme val="minor"/>
      </rPr>
      <t>Xác Nhận và Áp Dụng Chỉnh Sửa:</t>
    </r>
    <r>
      <rPr>
        <sz val="12"/>
        <color rgb="FF000000"/>
        <rFont val="Calibri"/>
        <charset val="134"/>
        <scheme val="minor"/>
      </rPr>
      <t xml:space="preserve"> Yêu cầu xác nhận cuối cùng từ admin trước khi áp dụng bất kỳ thay đổi nào để đảm bảo tính chính xác và an toàn.</t>
    </r>
  </si>
  <si>
    <t>Delete Device</t>
  </si>
  <si>
    <r>
      <rPr>
        <b/>
        <sz val="12"/>
        <color rgb="FF000000"/>
        <rFont val="Calibri"/>
        <charset val="134"/>
        <scheme val="minor"/>
      </rPr>
      <t>Xóa thiết bị:</t>
    </r>
    <r>
      <rPr>
        <sz val="12"/>
        <color rgb="FF000000"/>
        <rFont val="Calibri"/>
        <charset val="134"/>
        <scheme val="minor"/>
      </rPr>
      <t xml:space="preserve"> cho phép người dùng xóa thiết bị không cần thiết </t>
    </r>
  </si>
  <si>
    <t>5. Content Management</t>
  </si>
  <si>
    <t xml:space="preserve">View Content List </t>
  </si>
  <si>
    <r>
      <rPr>
        <b/>
        <sz val="12"/>
        <color rgb="FF000000"/>
        <rFont val="Calibri"/>
        <charset val="134"/>
        <scheme val="minor"/>
      </rPr>
      <t>Quản lý/view all Content:</t>
    </r>
    <r>
      <rPr>
        <sz val="12"/>
        <color rgb="FF000000"/>
        <rFont val="Calibri"/>
        <charset val="134"/>
        <scheme val="minor"/>
      </rPr>
      <t xml:space="preserve"> xem list toàn bộ content trong hệ thống theo location 
</t>
    </r>
    <r>
      <rPr>
        <b/>
        <sz val="12"/>
        <color rgb="FF000000"/>
        <rFont val="Calibri"/>
        <charset val="134"/>
        <scheme val="minor"/>
      </rPr>
      <t xml:space="preserve">Xem Danh Sách Content.
Phân Trang.
Sắp xếp.
Xem Thông Tin Cơ Bản của Content: </t>
    </r>
    <r>
      <rPr>
        <sz val="12"/>
        <color rgb="FF000000"/>
        <rFont val="Calibri"/>
        <charset val="134"/>
        <scheme val="minor"/>
      </rPr>
      <t xml:space="preserve">Hiển thị thông tin cơ bản về mỗi contenr như hiển thị ảnh, video, trạng thái preview trước khi public trên thiết bị device, ...
</t>
    </r>
    <r>
      <rPr>
        <b/>
        <sz val="12"/>
        <color rgb="FF000000"/>
        <rFont val="Calibri"/>
        <charset val="134"/>
        <scheme val="minor"/>
      </rPr>
      <t xml:space="preserve">Xem Lịch trình hiển thị content: </t>
    </r>
    <r>
      <rPr>
        <sz val="12"/>
        <color rgb="FF000000"/>
        <rFont val="Calibri"/>
        <charset val="134"/>
        <scheme val="minor"/>
      </rPr>
      <t xml:space="preserve">Hiển thị trạng thái hoạt động của mỗi content theo lịch đã đặt trước.
</t>
    </r>
  </si>
  <si>
    <t xml:space="preserve">Search/View Content Details </t>
  </si>
  <si>
    <r>
      <rPr>
        <b/>
        <sz val="12"/>
        <color rgb="FF000000"/>
        <rFont val="Calibri"/>
        <charset val="134"/>
        <scheme val="minor"/>
      </rPr>
      <t>Tìm Kiếm Content Theo Tên:</t>
    </r>
    <r>
      <rPr>
        <sz val="12"/>
        <color rgb="FF000000"/>
        <rFont val="Calibri"/>
        <charset val="134"/>
        <scheme val="minor"/>
      </rPr>
      <t xml:space="preserve"> Cho phép admin tìm kiếm content dựa trên tên, locaiton để nhanh chóng định vị thông tin chi tiết.
</t>
    </r>
    <r>
      <rPr>
        <b/>
        <sz val="12"/>
        <color rgb="FF000000"/>
        <rFont val="Calibri"/>
        <charset val="134"/>
        <scheme val="minor"/>
      </rPr>
      <t xml:space="preserve">Xem Thông Tin Chi Tiết của Content: </t>
    </r>
    <r>
      <rPr>
        <sz val="12"/>
        <color rgb="FF000000"/>
        <rFont val="Calibri"/>
        <charset val="134"/>
        <scheme val="minor"/>
      </rPr>
      <t xml:space="preserve">Hiển thị thông tin chi tiết về mỗi content bao gồm tên, địa chỉ, vị trí, trạng thái hoạt động, v.v.
</t>
    </r>
    <r>
      <rPr>
        <b/>
        <sz val="12"/>
        <color rgb="FF000000"/>
        <rFont val="Calibri"/>
        <charset val="134"/>
        <scheme val="minor"/>
      </rPr>
      <t>Xem Lịch Sử Hoạt Động và Sự Kiện của Content: Kiểm Tra Trạng Thái Kết Nối.</t>
    </r>
  </si>
  <si>
    <t>Add new Content/Set lịch hiển thị content</t>
  </si>
  <si>
    <r>
      <rPr>
        <b/>
        <sz val="12"/>
        <color rgb="FF000000"/>
        <rFont val="Calibri"/>
        <charset val="134"/>
        <scheme val="minor"/>
      </rPr>
      <t>Nhập Thông Tin Cơ Bản của Content:</t>
    </r>
    <r>
      <rPr>
        <sz val="12"/>
        <color rgb="FF000000"/>
        <rFont val="Calibri"/>
        <charset val="134"/>
        <scheme val="minor"/>
      </rPr>
      <t xml:space="preserve"> Cho phép admin nhập thông tin cơ bản như tên, vị trí, v.v.
</t>
    </r>
    <r>
      <rPr>
        <b/>
        <sz val="12"/>
        <color rgb="FF000000"/>
        <rFont val="Calibri"/>
        <charset val="134"/>
        <scheme val="minor"/>
      </rPr>
      <t xml:space="preserve">Hiển thị Content theo Chu Kỳ Đặt Trước: </t>
    </r>
    <r>
      <rPr>
        <sz val="12"/>
        <color rgb="FF000000"/>
        <rFont val="Calibri"/>
        <charset val="134"/>
        <scheme val="minor"/>
      </rPr>
      <t xml:space="preserve">Cho phép admin đặt chu kỳ cụ thể cho việc hiển thị content, chẳng hạn như hàng ngày, hàng tuần, hoặc hàng tháng.
</t>
    </r>
    <r>
      <rPr>
        <b/>
        <sz val="12"/>
        <color rgb="FF000000"/>
        <rFont val="Calibri"/>
        <charset val="134"/>
        <scheme val="minor"/>
      </rPr>
      <t>Chọn Loại Phương thức Kết Nối:</t>
    </r>
    <r>
      <rPr>
        <sz val="12"/>
        <color rgb="FF000000"/>
        <rFont val="Calibri"/>
        <charset val="134"/>
        <scheme val="minor"/>
      </rPr>
      <t xml:space="preserve"> Config phương thức kết nối hiển thị trên thiết bị: wifi, LAN, ..
</t>
    </r>
    <r>
      <rPr>
        <b/>
        <sz val="12"/>
        <color rgb="FF000000"/>
        <rFont val="Calibri"/>
        <charset val="134"/>
        <scheme val="minor"/>
      </rPr>
      <t xml:space="preserve">Add Lịch trình hiển thị content: </t>
    </r>
    <r>
      <rPr>
        <sz val="12"/>
        <color rgb="FF000000"/>
        <rFont val="Calibri"/>
        <charset val="134"/>
        <scheme val="minor"/>
      </rPr>
      <t xml:space="preserve">Add lịch hoạt động của mỗi content theo lịch.
</t>
    </r>
    <r>
      <rPr>
        <b/>
        <sz val="12"/>
        <color rgb="FF000000"/>
        <rFont val="Calibri"/>
        <charset val="134"/>
        <scheme val="minor"/>
      </rPr>
      <t>Thiết Lập Cài Đặt Ban Đầu (nếu có):</t>
    </r>
    <r>
      <rPr>
        <sz val="12"/>
        <color rgb="FF000000"/>
        <rFont val="Calibri"/>
        <charset val="134"/>
        <scheme val="minor"/>
      </rPr>
      <t xml:space="preserve"> Cho phép admin thiết lập các cài đặt ban đầu như độ phân giải, góc quay, v.v.
</t>
    </r>
    <r>
      <rPr>
        <b/>
        <sz val="12"/>
        <color rgb="FF000000"/>
        <rFont val="Calibri"/>
        <charset val="134"/>
        <scheme val="minor"/>
      </rPr>
      <t xml:space="preserve">Gắn Liên Kết Content với Thiết bị (nếu có)
Ghi Log và Theo Dõi Quá Trình Thêm Mới: </t>
    </r>
    <r>
      <rPr>
        <sz val="12"/>
        <color rgb="FF000000"/>
        <rFont val="Calibri"/>
        <charset val="134"/>
        <scheme val="minor"/>
      </rPr>
      <t>Ghi lại thông tin về quá trình thêm mới để theo dõi và kiểm tra lịch sử.</t>
    </r>
  </si>
  <si>
    <t>Edit Content Details</t>
  </si>
  <si>
    <r>
      <rPr>
        <b/>
        <sz val="12"/>
        <color rgb="FF000000"/>
        <rFont val="Calibri"/>
        <charset val="134"/>
        <scheme val="minor"/>
      </rPr>
      <t>Chỉnh Sửa Thông Tin Cơ Bản của Content:</t>
    </r>
    <r>
      <rPr>
        <sz val="12"/>
        <color rgb="FF000000"/>
        <rFont val="Calibri"/>
        <charset val="134"/>
        <scheme val="minor"/>
      </rPr>
      <t xml:space="preserve"> Cho phép admin chỉnh sửa thông tin cơ bản như tên, thời gian hiển thị trên thiết bị, vị trí, thiết bị, v.v.
</t>
    </r>
    <r>
      <rPr>
        <b/>
        <sz val="12"/>
        <color rgb="FF000000"/>
        <rFont val="Calibri"/>
        <charset val="134"/>
        <scheme val="minor"/>
      </rPr>
      <t>Thay Đổi Liên Kết Content Với Từng thiết bị theo Khu Vực (nếu có)
Ghi Log và Theo Dõi Quá Trình Chỉnh Sửa:</t>
    </r>
    <r>
      <rPr>
        <sz val="12"/>
        <color rgb="FF000000"/>
        <rFont val="Calibri"/>
        <charset val="134"/>
        <scheme val="minor"/>
      </rPr>
      <t xml:space="preserve"> Ghi lại thông tin về quá trình chỉnh sửa content để theo dõi và kiểm tra lịch sử.
</t>
    </r>
    <r>
      <rPr>
        <b/>
        <sz val="12"/>
        <color rgb="FF000000"/>
        <rFont val="Calibri"/>
        <charset val="134"/>
        <scheme val="minor"/>
      </rPr>
      <t>Xác Nhận và Áp Dụng Chỉnh Sửa:</t>
    </r>
    <r>
      <rPr>
        <sz val="12"/>
        <color rgb="FF000000"/>
        <rFont val="Calibri"/>
        <charset val="134"/>
        <scheme val="minor"/>
      </rPr>
      <t xml:space="preserve"> Yêu cầu xác nhận cuối cùng từ admin trước khi áp dụng bất kỳ thay đổi nào để đảm bảo tính chính xác và an toàn.</t>
    </r>
  </si>
  <si>
    <t xml:space="preserve">Delete Content </t>
  </si>
  <si>
    <r>
      <rPr>
        <b/>
        <sz val="12"/>
        <color rgb="FF000000"/>
        <rFont val="Calibri"/>
        <charset val="134"/>
        <scheme val="minor"/>
      </rPr>
      <t>Xóa content:</t>
    </r>
    <r>
      <rPr>
        <sz val="12"/>
        <color rgb="FF000000"/>
        <rFont val="Calibri"/>
        <charset val="134"/>
        <scheme val="minor"/>
      </rPr>
      <t xml:space="preserve"> cho phép xóa content </t>
    </r>
  </si>
  <si>
    <t xml:space="preserve">6. System Setting </t>
  </si>
  <si>
    <t>Send Notification via email</t>
  </si>
  <si>
    <r>
      <rPr>
        <b/>
        <sz val="12"/>
        <color rgb="FF000000"/>
        <rFont val="Calibri"/>
        <charset val="134"/>
        <scheme val="minor"/>
      </rPr>
      <t>Config nội dung gửi về mail, gửi cho những User nào.
Cấu hình Nội Dung Email:</t>
    </r>
    <r>
      <rPr>
        <sz val="12"/>
        <color rgb="FF000000"/>
        <rFont val="Calibri"/>
        <charset val="134"/>
        <scheme val="minor"/>
      </rPr>
      <t xml:space="preserve"> Cho phép admin cấu hình nội dung cụ thể của email thông báo.
</t>
    </r>
    <r>
      <rPr>
        <b/>
        <sz val="12"/>
        <color rgb="FF000000"/>
        <rFont val="Calibri"/>
        <charset val="134"/>
        <scheme val="minor"/>
      </rPr>
      <t>Cấu Hình Thời Gian Gửi Email:</t>
    </r>
    <r>
      <rPr>
        <sz val="12"/>
        <color rgb="FF000000"/>
        <rFont val="Calibri"/>
        <charset val="134"/>
        <scheme val="minor"/>
      </rPr>
      <t xml:space="preserve"> Cho phép admin cấu hình thời gian cụ thể trong ngày để gửi email thông báo.</t>
    </r>
  </si>
  <si>
    <t>II.</t>
  </si>
  <si>
    <t>7. Android Application</t>
  </si>
  <si>
    <t>Android
 Application
(control content hiển thị trên thiết bị Standee)</t>
  </si>
  <si>
    <t>Login/Log out</t>
  </si>
  <si>
    <t>Login with credentials/logout</t>
  </si>
  <si>
    <t>Ghi nhớ đăng nhập.
Thông báo hoạt động đăng nhập.
Hạn chế số lần đăng nhập.
Ghi log đăng nhập.
Xác nhận đăng xuất
Xóa phiên đăng nhập
Chuyển hướng đến trang đăng nhập.</t>
  </si>
  <si>
    <t xml:space="preserve">Tắt bật theo giờ </t>
  </si>
  <si>
    <t>Tắt bật theo giờ/Có offline mode</t>
  </si>
  <si>
    <t>Cho phép tắt bật thiết bị theo giờ đã đặt từ trước trên Web application
 Chế độ Offline mode: play content từ USB trong lúc mất kết nối Internet</t>
  </si>
  <si>
    <t>View Content Details</t>
  </si>
  <si>
    <t>Hiện thị đồng bộ thông tin từ Web Application theo từng thiết bị như hiển thị hình ảnh, video, ....
Tự động bật tắt, hiển thị nội dung content theo setting từ Web Application</t>
  </si>
  <si>
    <t>Delete Content</t>
  </si>
  <si>
    <r>
      <rPr>
        <b/>
        <sz val="12"/>
        <color rgb="FF000000"/>
        <rFont val="Calibri"/>
        <charset val="134"/>
        <scheme val="minor"/>
      </rPr>
      <t>Xóa content:</t>
    </r>
    <r>
      <rPr>
        <sz val="12"/>
        <color rgb="FF000000"/>
        <rFont val="Calibri"/>
        <charset val="134"/>
        <scheme val="minor"/>
      </rPr>
      <t xml:space="preserve"> cho phép xóa content không cần thiết đã lưu trữ trên thiết bị Android</t>
    </r>
  </si>
  <si>
    <t>Total Code and Unit Test Effort (Man Day)</t>
  </si>
  <si>
    <t>Total Code and Unit Test Effort (Man Month)</t>
  </si>
  <si>
    <t xml:space="preserve"> 2. Estimate Total Project Effort before Risk Mitigation</t>
  </si>
  <si>
    <t>Total Project Effort before risk mitigation (Person Days)</t>
  </si>
  <si>
    <t>Software Process Name</t>
  </si>
  <si>
    <t>Effort</t>
  </si>
  <si>
    <t>Distribution</t>
  </si>
  <si>
    <t>In Scope</t>
  </si>
  <si>
    <t>Requirement</t>
  </si>
  <si>
    <t>Y</t>
  </si>
  <si>
    <t>Design</t>
  </si>
  <si>
    <t>System Design, Solution Design, Module/Feature Design before Devloping</t>
  </si>
  <si>
    <t>Coding</t>
  </si>
  <si>
    <t>Test</t>
  </si>
  <si>
    <t>Deployment &amp; Customer Support</t>
  </si>
  <si>
    <t>Project Management</t>
  </si>
  <si>
    <t>UI/UX Design</t>
  </si>
  <si>
    <t>3. Risk Assessment</t>
  </si>
  <si>
    <t>Total Risk Buffer (Person Days)</t>
  </si>
  <si>
    <t>Risk</t>
  </si>
  <si>
    <t>Contingency</t>
  </si>
  <si>
    <t>%</t>
  </si>
  <si>
    <t>Waiting for Client</t>
  </si>
  <si>
    <t>- Requirement Approval
- Needed informations/ Confirmations</t>
  </si>
  <si>
    <t>Actual complexibility is higher than planned</t>
  </si>
  <si>
    <t>4. Additional Effort</t>
  </si>
  <si>
    <t>Total Additional Effort (Person Days)</t>
  </si>
  <si>
    <t>Additional Task</t>
  </si>
  <si>
    <t>Pen Test</t>
  </si>
  <si>
    <t>UAT</t>
  </si>
  <si>
    <t>GOLIVE SUPPORT</t>
  </si>
  <si>
    <t>6. Calculate Total Project Effort</t>
  </si>
  <si>
    <t>TOTAL PROJECT EFFORT</t>
  </si>
  <si>
    <t>Man Days</t>
  </si>
  <si>
    <t>Man Months</t>
  </si>
  <si>
    <t>Thông tin đề xuất thiết bị</t>
  </si>
  <si>
    <t>Thiết bị</t>
  </si>
  <si>
    <t>Size</t>
  </si>
  <si>
    <t>Thành phần</t>
  </si>
  <si>
    <t>Nhà Cung cấp</t>
  </si>
  <si>
    <t>Bảo hành</t>
  </si>
  <si>
    <t>Đặc điểm</t>
  </si>
  <si>
    <t>Giá/thiết bị</t>
  </si>
  <si>
    <t xml:space="preserve">Digital Standee chân đứng </t>
  </si>
  <si>
    <t>65 inch</t>
  </si>
  <si>
    <t>Màn hình hiển thị + built-in Android OS</t>
  </si>
  <si>
    <t>Alo360</t>
  </si>
  <si>
    <t>2 năm</t>
  </si>
  <si>
    <t>Ref link 
-&gt; Có thể customize phần cứng</t>
  </si>
  <si>
    <t xml:space="preserve">https://alo360.com/man-hinh-quang-cao-dung-65-inch-vi-vi
</t>
  </si>
  <si>
    <t>TrueView</t>
  </si>
  <si>
    <t>1 năm</t>
  </si>
  <si>
    <t>https://trueview.vn/product/man-hinh-quang-cao-chan-dung-trueview-65-inch/</t>
  </si>
  <si>
    <t>Lux Vision</t>
  </si>
  <si>
    <t>https://saomailed.vn/san-pham/man-hinh-quang-cao-chan-dung-65-inch/</t>
  </si>
  <si>
    <t>Màn hình hiển thị + built-in Android OS + Touchscreen</t>
  </si>
  <si>
    <t>QIXZOCV</t>
  </si>
  <si>
    <t>-</t>
  </si>
  <si>
    <t>Ref link</t>
  </si>
  <si>
    <t>https://fado.vn/us/amazon/qixzocv-65-inch-4k-touchscreen-kiosk-indoor-floor-standing-digital-signage-advertising-display-lcd-totem-interactive-monitor-android-system-with-auto-media-player-black-B0CXDMY8FZ.html</t>
  </si>
  <si>
    <t>55 inch</t>
  </si>
  <si>
    <t>Ref link  
-&gt; Có thể customize phần cứng
- Loại thường không có cảm ứng: 26tr
- Loại có cảm ứng: 29tr5</t>
  </si>
  <si>
    <t>https://alo360.com/man-hinh-quang-cao-dung-cam-ung-55-inch</t>
  </si>
  <si>
    <t>https://trueview.vn/product/man-hinh-quang-cao-chan-dung-trueview-55-inch/</t>
  </si>
  <si>
    <t>https://saomailed.vn/san-pham/man-hinh-quang-cao-chan-dung-55-inch-chinh-hang-lux-vision/</t>
  </si>
  <si>
    <t>Màn hình hiển thị chuyên dụng</t>
  </si>
  <si>
    <t>https://alo360.com/man-hinh-hien-thi-chuyen-dung-55-inch</t>
  </si>
  <si>
    <t>49 inch</t>
  </si>
  <si>
    <t>https://alo360.com/man-hinh-hien-thi-chuyen-dung-49-inch</t>
  </si>
  <si>
    <t>43 inch</t>
  </si>
  <si>
    <t>https://alo360.com/man-hinh-hien-thi-chuyen-dung-43-inch</t>
  </si>
  <si>
    <t>32 inch</t>
  </si>
  <si>
    <t>https://alo360.com/man-hinh-hien-thi-chuyen-dung-32-inch</t>
  </si>
  <si>
    <t>27 inch</t>
  </si>
  <si>
    <t>https://alo360.com/man-hinh-hien-thi-chuyen-dung-22-inch</t>
  </si>
  <si>
    <t>Màn hình chạy android</t>
  </si>
  <si>
    <t>Dienmaycholon</t>
  </si>
  <si>
    <t>https://dienmaycholon.com/tivi/google-tivi-tcl-4k-55-inch-55p755-pro</t>
  </si>
  <si>
    <t>https://dienmaycholon.com/tivi/google-tivi-xiaomi-a-pro-qled-4k-55-inch-l55massea</t>
  </si>
  <si>
    <t>https://dienmaycholon.com/tivi/google-tivi-hisense-4k-55-inch-55a6500k</t>
  </si>
  <si>
    <t>Xiaomi Android Box</t>
  </si>
  <si>
    <t>Box only (không bao gồm màn hình)</t>
  </si>
  <si>
    <t>Cellphones</t>
  </si>
  <si>
    <t xml:space="preserve">Ref link 
+ Ưu điểm: 
- Giá rẻ
+ Nhước điểm:
- Cần tự setup, mất thời gian 
- Ngoại hình không đồng bộ, set up thêm dây và nguồn 
- Không có kết nối mạng LAN hoặc cắm usb
</t>
  </si>
  <si>
    <t>https://cellphones.com.vn/xiaomi-mi-box-s-4k-gen-2.html</t>
  </si>
  <si>
    <t>FPT Play Box+</t>
  </si>
  <si>
    <t>FPTShop</t>
  </si>
  <si>
    <t>https://fptshop.com.vn/phu-kien/fpt-play-box-550</t>
  </si>
  <si>
    <t>Android TV Box</t>
  </si>
  <si>
    <t>Google
Gucongnghe</t>
  </si>
  <si>
    <t>https://store.google.com/us/product/google_tv_streamer_specs?hl=en-US&amp;pli=1
https://gucongnghe.com/san-pham/google-tv-streamer/</t>
  </si>
  <si>
    <t>Google TV Box</t>
  </si>
  <si>
    <t>Droidshop
Gucongnghe</t>
  </si>
  <si>
    <t>https://www.droidshop.vn/san-pham/thiet-bi-chromecast-with-google-tv-4k-3-mau/?attribute_pa_chromecast-with-google-tv=mau-hong&amp;id=13658
https://gucongnghe.com/san-pham/chromecast-with-google-tv/</t>
  </si>
  <si>
    <t>Server</t>
  </si>
  <si>
    <t>TBD</t>
  </si>
  <si>
    <t>Sử dụng server của IT FSOFT</t>
  </si>
  <si>
    <t>No.</t>
  </si>
  <si>
    <t>Complexity Matrix - Web Application</t>
  </si>
  <si>
    <t> </t>
  </si>
  <si>
    <t xml:space="preserve">3 or less UI components/ Static pages (1) </t>
  </si>
  <si>
    <t>4 - 6 UI component (2)</t>
  </si>
  <si>
    <t>7-10 UI component (3)</t>
  </si>
  <si>
    <t>&gt; 10 UI component (4)</t>
  </si>
  <si>
    <t>Graphical interfaces/ Real-time Interfaces  (5)</t>
  </si>
  <si>
    <t>Fewer than 5 analysis classes (1) or feature can be reused &gt;=90%</t>
  </si>
  <si>
    <t>5-10 analysis classes (2) or feature can be reused &gt;=80%</t>
  </si>
  <si>
    <t>Complex</t>
  </si>
  <si>
    <t>10-15 analysis classes (3) or feature can be reused &gt;=60%</t>
  </si>
  <si>
    <t>Very Complex</t>
  </si>
  <si>
    <t>15-20 analysis classes (4) or feature can be reused &gt;=20%</t>
  </si>
  <si>
    <t>&gt; 20 analysis classes (5) feature or new feature/feature can be reused &gt;=10%</t>
  </si>
  <si>
    <t>Very Complex+</t>
  </si>
  <si>
    <t> Complexity</t>
  </si>
  <si>
    <t>Effort(MD)</t>
  </si>
  <si>
    <t>Note</t>
  </si>
  <si>
    <t> Complexity Matrix - AI</t>
  </si>
  <si>
    <t>Definition</t>
  </si>
  <si>
    <t>Các chức năng/function có thể reference đến các open source(AI model, AI algorithm,…), tỉ lệ phần trăm phải thực hiện customization open source code để có thể sử dụng &lt;=20%(ước tính trên tổng số LOC của function)</t>
  </si>
  <si>
    <t>Các chức năng/function có thể reference đến các open source, tỉ lệ phần trăm phải thực hiện customization open source code để có thể sử dụng &lt;=30%(ước tính trên tổng số LOC của function)</t>
  </si>
  <si>
    <t>Các chức năng/function có thể reference đến các open source(AI model, AI algorithm,…), tỉ lệ phần trăm phải thực hiện customization open source code để có thể sử dụng &gt;=50%(ước tính trên tổng số LOC của function)</t>
  </si>
  <si>
    <t>Các chức năng/function có thể reference đến các open source(AI model, AI algorithm,…), tỉ lệ phần trăm phải thực hiện customization open source code để có thể sử dụng &gt;=80%(ước tính trên tổng số LOC của function)</t>
  </si>
  <si>
    <t>Các chức năng phát triển mới hoàn toàn dựa theo business bài toán, hoặc các tác vụ liên quan đến labeling data với số lượng hình ảnh lớn(&gt;=5000 ảnh)</t>
  </si>
  <si>
    <t>Các chức năng phát triển mới hoàn toàn dựa theo business bài toán, hoặc các tác vụ liên quan đến labeling data với số lượng hình ảnh lớn(&gt;=10,000 ảnh)</t>
  </si>
</sst>
</file>

<file path=xl/styles.xml><?xml version="1.0" encoding="utf-8"?>
<styleSheet xmlns="http://schemas.openxmlformats.org/spreadsheetml/2006/main">
  <numFmts count="10">
    <numFmt numFmtId="176" formatCode="_([$$-409]* #,##0.00_);_([$$-409]* \(#,##0.00\);_([$$-409]* &quot;-&quot;??_);_(@_)"/>
    <numFmt numFmtId="177" formatCode="_([$$-409]* #,##0.0_);_([$$-409]* \(#,##0.0\);_([$$-409]* &quot;-&quot;??_);_(@_)"/>
    <numFmt numFmtId="178" formatCode="_([$$-409]* #,##0_);_([$$-409]* \(#,##0\);_([$$-409]* &quot;-&quot;??_);_(@_)"/>
    <numFmt numFmtId="179" formatCode="_(* #,##0_);_(* \(#,##0\);_(* &quot;-&quot;??_);_(@_)"/>
    <numFmt numFmtId="180" formatCode="_([$VND]\ * #,##0_);_([$VND]\ * \(#,##0\);_([$VND]\ * &quot;-&quot;_);_(@_)"/>
    <numFmt numFmtId="181" formatCode="_(* #,##0.00_);_(* \(#,##0.00\);_(* &quot;-&quot;??_);_(@_)"/>
    <numFmt numFmtId="42" formatCode="_-&quot;£&quot;* #,##0_-;\-&quot;£&quot;* #,##0_-;_-&quot;£&quot;* &quot;-&quot;_-;_-@_-"/>
    <numFmt numFmtId="44" formatCode="_-&quot;£&quot;* #,##0.00_-;\-&quot;£&quot;* #,##0.00_-;_-&quot;£&quot;* &quot;-&quot;??_-;_-@_-"/>
    <numFmt numFmtId="41" formatCode="_-* #,##0_-;\-* #,##0_-;_-* &quot;-&quot;_-;_-@_-"/>
    <numFmt numFmtId="182" formatCode="0.0"/>
  </numFmts>
  <fonts count="60">
    <font>
      <sz val="11"/>
      <color theme="1"/>
      <name val="Calibri"/>
      <charset val="134"/>
      <scheme val="minor"/>
    </font>
    <font>
      <sz val="16"/>
      <color theme="1"/>
      <name val="Times New Roman"/>
      <charset val="134"/>
    </font>
    <font>
      <sz val="11"/>
      <color theme="1"/>
      <name val="Times New Roman"/>
      <charset val="134"/>
    </font>
    <font>
      <sz val="11"/>
      <color rgb="FFFFFFFF"/>
      <name val="Times New Roman"/>
      <charset val="134"/>
    </font>
    <font>
      <b/>
      <sz val="16"/>
      <color rgb="FFFFFFFF"/>
      <name val="Times New Roman"/>
      <charset val="134"/>
    </font>
    <font>
      <b/>
      <sz val="11"/>
      <color rgb="FFFFFFFF"/>
      <name val="Times New Roman"/>
      <charset val="134"/>
    </font>
    <font>
      <b/>
      <sz val="12"/>
      <color rgb="FFFFFFFF"/>
      <name val="Times New Roman"/>
      <charset val="134"/>
    </font>
    <font>
      <sz val="11"/>
      <color rgb="FF000000"/>
      <name val="Times New Roman"/>
      <charset val="134"/>
    </font>
    <font>
      <b/>
      <sz val="12"/>
      <color rgb="FF000000"/>
      <name val="Times New Roman"/>
      <charset val="134"/>
    </font>
    <font>
      <sz val="16"/>
      <color rgb="FFFFFFFF"/>
      <name val="Times New Roman"/>
      <charset val="134"/>
    </font>
    <font>
      <b/>
      <sz val="11"/>
      <color rgb="FF000000"/>
      <name val="Times New Roman"/>
      <charset val="134"/>
    </font>
    <font>
      <sz val="11"/>
      <color rgb="FF000000"/>
      <name val="Calibri"/>
      <charset val="134"/>
    </font>
    <font>
      <sz val="16"/>
      <color theme="0"/>
      <name val="Times New Roman"/>
      <charset val="134"/>
    </font>
    <font>
      <b/>
      <sz val="16"/>
      <color theme="0"/>
      <name val="Times New Roman"/>
      <charset val="134"/>
    </font>
    <font>
      <sz val="12"/>
      <color theme="1"/>
      <name val="Calibri"/>
      <charset val="134"/>
    </font>
    <font>
      <b/>
      <sz val="12"/>
      <color theme="0"/>
      <name val="Calibri"/>
      <charset val="134"/>
    </font>
    <font>
      <b/>
      <sz val="12"/>
      <color theme="1"/>
      <name val="Calibri"/>
      <charset val="134"/>
    </font>
    <font>
      <u/>
      <sz val="11"/>
      <color theme="10"/>
      <name val="Calibri"/>
      <charset val="134"/>
      <scheme val="minor"/>
    </font>
    <font>
      <u/>
      <sz val="11"/>
      <color rgb="FF800080"/>
      <name val="Calibri"/>
      <charset val="134"/>
      <scheme val="minor"/>
    </font>
    <font>
      <sz val="12"/>
      <name val="Calibri"/>
      <charset val="134"/>
      <scheme val="minor"/>
    </font>
    <font>
      <b/>
      <sz val="12"/>
      <name val="Calibri"/>
      <charset val="134"/>
      <scheme val="minor"/>
    </font>
    <font>
      <i/>
      <sz val="12"/>
      <name val="Calibri"/>
      <charset val="134"/>
      <scheme val="minor"/>
    </font>
    <font>
      <b/>
      <i/>
      <sz val="12"/>
      <color rgb="FFFF0000"/>
      <name val="Calibri"/>
      <charset val="134"/>
      <scheme val="minor"/>
    </font>
    <font>
      <b/>
      <i/>
      <sz val="12"/>
      <name val="Calibri"/>
      <charset val="134"/>
      <scheme val="minor"/>
    </font>
    <font>
      <sz val="12"/>
      <name val="Segoe UI"/>
      <charset val="134"/>
    </font>
    <font>
      <b/>
      <sz val="12"/>
      <name val="Segoe UI"/>
      <charset val="134"/>
    </font>
    <font>
      <b/>
      <sz val="12"/>
      <color rgb="FF000000"/>
      <name val="Calibri"/>
      <charset val="134"/>
      <scheme val="minor"/>
    </font>
    <font>
      <sz val="12"/>
      <color rgb="FF000000"/>
      <name val="Calibri"/>
      <charset val="134"/>
      <scheme val="minor"/>
    </font>
    <font>
      <sz val="12"/>
      <color rgb="FF000000"/>
      <name val="Calibri"/>
      <charset val="134"/>
    </font>
    <font>
      <b/>
      <sz val="14"/>
      <name val="Calibri"/>
      <charset val="134"/>
      <scheme val="minor"/>
    </font>
    <font>
      <sz val="12"/>
      <color theme="1"/>
      <name val="Calibri (Body)"/>
      <charset val="134"/>
    </font>
    <font>
      <sz val="12"/>
      <name val="Calibri (Body)"/>
      <charset val="134"/>
    </font>
    <font>
      <b/>
      <sz val="12"/>
      <color theme="0"/>
      <name val="Calibri (Body)"/>
      <charset val="134"/>
    </font>
    <font>
      <b/>
      <sz val="12"/>
      <color theme="1"/>
      <name val="Calibri (Body)"/>
      <charset val="134"/>
    </font>
    <font>
      <sz val="12"/>
      <color theme="0"/>
      <name val="Calibri"/>
      <charset val="134"/>
      <scheme val="minor"/>
    </font>
    <font>
      <b/>
      <sz val="12"/>
      <name val="Calibri (Body)"/>
      <charset val="134"/>
    </font>
    <font>
      <b/>
      <sz val="12"/>
      <color theme="1"/>
      <name val="Calibri"/>
      <charset val="134"/>
      <scheme val="minor"/>
    </font>
    <font>
      <b/>
      <sz val="12"/>
      <color rgb="FF000000"/>
      <name val="Calibri"/>
      <charset val="134"/>
    </font>
    <font>
      <b/>
      <sz val="11"/>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FF0000"/>
      <name val="Calibri"/>
      <charset val="0"/>
      <scheme val="minor"/>
    </font>
    <font>
      <b/>
      <sz val="11"/>
      <color rgb="FFFA7D00"/>
      <name val="Calibri"/>
      <charset val="0"/>
      <scheme val="minor"/>
    </font>
    <font>
      <b/>
      <sz val="11"/>
      <color theme="1"/>
      <name val="Calibri"/>
      <charset val="0"/>
      <scheme val="minor"/>
    </font>
    <font>
      <sz val="11"/>
      <color rgb="FF3F3F76"/>
      <name val="Calibri"/>
      <charset val="0"/>
      <scheme val="minor"/>
    </font>
    <font>
      <sz val="10"/>
      <color rgb="FF000000"/>
      <name val="Calibri"/>
      <charset val="134"/>
      <scheme val="minor"/>
    </font>
    <font>
      <sz val="11"/>
      <color rgb="FF9C6500"/>
      <name val="Calibri"/>
      <charset val="0"/>
      <scheme val="minor"/>
    </font>
    <font>
      <b/>
      <sz val="15"/>
      <color theme="3"/>
      <name val="Calibri"/>
      <charset val="134"/>
      <scheme val="minor"/>
    </font>
    <font>
      <sz val="11"/>
      <color rgb="FF9C0006"/>
      <name val="Calibri"/>
      <charset val="0"/>
      <scheme val="minor"/>
    </font>
    <font>
      <b/>
      <sz val="11"/>
      <color rgb="FF3F3F3F"/>
      <name val="Calibri"/>
      <charset val="0"/>
      <scheme val="minor"/>
    </font>
    <font>
      <sz val="11"/>
      <color rgb="FFFA7D00"/>
      <name val="Calibri"/>
      <charset val="0"/>
      <scheme val="minor"/>
    </font>
    <font>
      <u/>
      <sz val="11"/>
      <color rgb="FF800080"/>
      <name val="Calibri"/>
      <charset val="0"/>
      <scheme val="minor"/>
    </font>
    <font>
      <b/>
      <sz val="18"/>
      <color theme="3"/>
      <name val="Calibri"/>
      <charset val="134"/>
      <scheme val="minor"/>
    </font>
    <font>
      <b/>
      <sz val="13"/>
      <color theme="3"/>
      <name val="Calibri"/>
      <charset val="134"/>
      <scheme val="minor"/>
    </font>
    <font>
      <sz val="12"/>
      <color theme="1"/>
      <name val="Times New Roman"/>
      <charset val="134"/>
    </font>
    <font>
      <b/>
      <sz val="12"/>
      <color theme="1"/>
      <name val="Times New Roman"/>
      <charset val="134"/>
    </font>
  </fonts>
  <fills count="48">
    <fill>
      <patternFill patternType="none"/>
    </fill>
    <fill>
      <patternFill patternType="gray125"/>
    </fill>
    <fill>
      <patternFill patternType="solid">
        <fgColor rgb="FF4472C4"/>
        <bgColor rgb="FF000000"/>
      </patternFill>
    </fill>
    <fill>
      <patternFill patternType="solid">
        <fgColor rgb="FFFFFFFF"/>
        <bgColor rgb="FF000000"/>
      </patternFill>
    </fill>
    <fill>
      <patternFill patternType="solid">
        <fgColor rgb="FFE2EFDA"/>
        <bgColor rgb="FF000000"/>
      </patternFill>
    </fill>
    <fill>
      <patternFill patternType="solid">
        <fgColor rgb="FFD9E1F2"/>
        <bgColor rgb="FF000000"/>
      </patternFill>
    </fill>
    <fill>
      <patternFill patternType="solid">
        <fgColor rgb="FFFFE699"/>
        <bgColor rgb="FF000000"/>
      </patternFill>
    </fill>
    <fill>
      <patternFill patternType="solid">
        <fgColor rgb="FFF8CBAD"/>
        <bgColor rgb="FF000000"/>
      </patternFill>
    </fill>
    <fill>
      <patternFill patternType="solid">
        <fgColor rgb="FFED6868"/>
        <bgColor rgb="FF000000"/>
      </patternFill>
    </fill>
    <fill>
      <patternFill patternType="solid">
        <fgColor rgb="FFC00000"/>
        <bgColor rgb="FF000000"/>
      </patternFill>
    </fill>
    <fill>
      <patternFill patternType="solid">
        <fgColor theme="8"/>
        <bgColor indexed="64"/>
      </patternFill>
    </fill>
    <fill>
      <patternFill patternType="solid">
        <fgColor theme="4" tint="0.4"/>
        <bgColor indexed="64"/>
      </patternFill>
    </fill>
    <fill>
      <patternFill patternType="solid">
        <fgColor theme="0"/>
        <bgColor indexed="64"/>
      </patternFill>
    </fill>
    <fill>
      <patternFill patternType="solid">
        <fgColor theme="9" tint="0.79985961485641"/>
        <bgColor indexed="64"/>
      </patternFill>
    </fill>
    <fill>
      <patternFill patternType="solid">
        <fgColor theme="4" tint="0.79985961485641"/>
        <bgColor indexed="64"/>
      </patternFill>
    </fill>
    <fill>
      <patternFill patternType="solid">
        <fgColor theme="7" tint="0.79985961485641"/>
        <bgColor indexed="64"/>
      </patternFill>
    </fill>
    <fill>
      <patternFill patternType="solid">
        <fgColor indexed="41"/>
        <bgColor indexed="64"/>
      </patternFill>
    </fill>
    <fill>
      <patternFill patternType="solid">
        <fgColor theme="5"/>
        <bgColor indexed="64"/>
      </patternFill>
    </fill>
    <fill>
      <patternFill patternType="solid">
        <fgColor rgb="FFFFFF00"/>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9"/>
        <bgColor indexed="64"/>
      </patternFill>
    </fill>
    <fill>
      <patternFill patternType="solid">
        <fgColor rgb="FFF2F2F2"/>
        <bgColor indexed="64"/>
      </patternFill>
    </fill>
    <fill>
      <patternFill patternType="solid">
        <fgColor rgb="FFFFCC9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rgb="FFFFFFCC"/>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tint="0.399975585192419"/>
        <bgColor indexed="64"/>
      </patternFill>
    </fill>
  </fills>
  <borders count="42">
    <border>
      <left/>
      <right/>
      <top/>
      <bottom/>
      <diagonal/>
    </border>
    <border>
      <left style="medium">
        <color auto="1"/>
      </left>
      <right style="thin">
        <color auto="1"/>
      </right>
      <top style="medium">
        <color auto="1"/>
      </top>
      <bottom/>
      <diagonal/>
    </border>
    <border>
      <left/>
      <right/>
      <top style="medium">
        <color auto="1"/>
      </top>
      <bottom style="thin">
        <color auto="1"/>
      </bottom>
      <diagonal/>
    </border>
    <border>
      <left style="medium">
        <color auto="1"/>
      </left>
      <right style="thin">
        <color auto="1"/>
      </right>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right style="medium">
        <color rgb="FF000000"/>
      </right>
      <top style="medium">
        <color auto="1"/>
      </top>
      <bottom style="thin">
        <color auto="1"/>
      </bottom>
      <diagonal/>
    </border>
    <border>
      <left style="thin">
        <color auto="1"/>
      </left>
      <right style="medium">
        <color auto="1"/>
      </right>
      <top/>
      <bottom style="thin">
        <color auto="1"/>
      </bottom>
      <diagonal/>
    </border>
    <border>
      <left/>
      <right style="medium">
        <color rgb="FF000000"/>
      </right>
      <top style="thin">
        <color auto="1"/>
      </top>
      <bottom style="thin">
        <color auto="1"/>
      </bottom>
      <diagonal/>
    </border>
    <border>
      <left/>
      <right style="medium">
        <color rgb="FF000000"/>
      </right>
      <top style="thin">
        <color auto="1"/>
      </top>
      <bottom style="medium">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0" fontId="49" fillId="0" borderId="0"/>
    <xf numFmtId="0" fontId="17" fillId="0" borderId="0" applyNumberFormat="0" applyFill="0" applyBorder="0" applyAlignment="0" applyProtection="0"/>
    <xf numFmtId="0" fontId="39" fillId="23" borderId="0" applyNumberFormat="0" applyBorder="0" applyAlignment="0" applyProtection="0">
      <alignment vertical="center"/>
    </xf>
    <xf numFmtId="0" fontId="41" fillId="44" borderId="0" applyNumberFormat="0" applyBorder="0" applyAlignment="0" applyProtection="0">
      <alignment vertical="center"/>
    </xf>
    <xf numFmtId="0" fontId="39" fillId="42" borderId="0" applyNumberFormat="0" applyBorder="0" applyAlignment="0" applyProtection="0">
      <alignment vertical="center"/>
    </xf>
    <xf numFmtId="0" fontId="39" fillId="25" borderId="0" applyNumberFormat="0" applyBorder="0" applyAlignment="0" applyProtection="0">
      <alignment vertical="center"/>
    </xf>
    <xf numFmtId="0" fontId="41" fillId="40" borderId="0" applyNumberFormat="0" applyBorder="0" applyAlignment="0" applyProtection="0">
      <alignment vertical="center"/>
    </xf>
    <xf numFmtId="0" fontId="41" fillId="38" borderId="0" applyNumberFormat="0" applyBorder="0" applyAlignment="0" applyProtection="0">
      <alignment vertical="center"/>
    </xf>
    <xf numFmtId="0" fontId="39" fillId="47" borderId="0" applyNumberFormat="0" applyBorder="0" applyAlignment="0" applyProtection="0">
      <alignment vertical="center"/>
    </xf>
    <xf numFmtId="0" fontId="39" fillId="10" borderId="0" applyNumberFormat="0" applyBorder="0" applyAlignment="0" applyProtection="0">
      <alignment vertical="center"/>
    </xf>
    <xf numFmtId="0" fontId="41" fillId="35" borderId="0" applyNumberFormat="0" applyBorder="0" applyAlignment="0" applyProtection="0">
      <alignment vertical="center"/>
    </xf>
    <xf numFmtId="0" fontId="39" fillId="43" borderId="0" applyNumberFormat="0" applyBorder="0" applyAlignment="0" applyProtection="0">
      <alignment vertical="center"/>
    </xf>
    <xf numFmtId="0" fontId="54" fillId="0" borderId="41" applyNumberFormat="0" applyFill="0" applyAlignment="0" applyProtection="0">
      <alignment vertical="center"/>
    </xf>
    <xf numFmtId="0" fontId="41" fillId="37" borderId="0" applyNumberFormat="0" applyBorder="0" applyAlignment="0" applyProtection="0">
      <alignment vertical="center"/>
    </xf>
    <xf numFmtId="0" fontId="39" fillId="33" borderId="0" applyNumberFormat="0" applyBorder="0" applyAlignment="0" applyProtection="0">
      <alignment vertical="center"/>
    </xf>
    <xf numFmtId="0" fontId="39" fillId="45" borderId="0" applyNumberFormat="0" applyBorder="0" applyAlignment="0" applyProtection="0">
      <alignment vertical="center"/>
    </xf>
    <xf numFmtId="0" fontId="41" fillId="36" borderId="0" applyNumberFormat="0" applyBorder="0" applyAlignment="0" applyProtection="0">
      <alignment vertical="center"/>
    </xf>
    <xf numFmtId="0" fontId="41" fillId="41" borderId="0" applyNumberFormat="0" applyBorder="0" applyAlignment="0" applyProtection="0">
      <alignment vertical="center"/>
    </xf>
    <xf numFmtId="0" fontId="39" fillId="17" borderId="0" applyNumberFormat="0" applyBorder="0" applyAlignment="0" applyProtection="0">
      <alignment vertical="center"/>
    </xf>
    <xf numFmtId="0" fontId="41" fillId="19" borderId="0" applyNumberFormat="0" applyBorder="0" applyAlignment="0" applyProtection="0">
      <alignment vertical="center"/>
    </xf>
    <xf numFmtId="0" fontId="41" fillId="32" borderId="0" applyNumberFormat="0" applyBorder="0" applyAlignment="0" applyProtection="0">
      <alignment vertical="center"/>
    </xf>
    <xf numFmtId="0" fontId="39" fillId="30" borderId="0" applyNumberFormat="0" applyBorder="0" applyAlignment="0" applyProtection="0">
      <alignment vertical="center"/>
    </xf>
    <xf numFmtId="0" fontId="50" fillId="29" borderId="0" applyNumberFormat="0" applyBorder="0" applyAlignment="0" applyProtection="0">
      <alignment vertical="center"/>
    </xf>
    <xf numFmtId="0" fontId="39" fillId="28" borderId="0" applyNumberFormat="0" applyBorder="0" applyAlignment="0" applyProtection="0">
      <alignment vertical="center"/>
    </xf>
    <xf numFmtId="0" fontId="52" fillId="34" borderId="0" applyNumberFormat="0" applyBorder="0" applyAlignment="0" applyProtection="0">
      <alignment vertical="center"/>
    </xf>
    <xf numFmtId="0" fontId="41" fillId="46" borderId="0" applyNumberFormat="0" applyBorder="0" applyAlignment="0" applyProtection="0">
      <alignment vertical="center"/>
    </xf>
    <xf numFmtId="0" fontId="47" fillId="0" borderId="37" applyNumberFormat="0" applyFill="0" applyAlignment="0" applyProtection="0">
      <alignment vertical="center"/>
    </xf>
    <xf numFmtId="0" fontId="53" fillId="26" borderId="40" applyNumberFormat="0" applyAlignment="0" applyProtection="0">
      <alignment vertical="center"/>
    </xf>
    <xf numFmtId="44" fontId="0" fillId="0" borderId="0" applyFont="0" applyFill="0" applyBorder="0" applyAlignment="0" applyProtection="0">
      <alignment vertical="center"/>
    </xf>
    <xf numFmtId="0" fontId="41" fillId="39" borderId="0" applyNumberFormat="0" applyBorder="0" applyAlignment="0" applyProtection="0">
      <alignment vertical="center"/>
    </xf>
    <xf numFmtId="0" fontId="0" fillId="31" borderId="39" applyNumberFormat="0" applyFont="0" applyAlignment="0" applyProtection="0">
      <alignment vertical="center"/>
    </xf>
    <xf numFmtId="0" fontId="48" fillId="27" borderId="36" applyNumberFormat="0" applyAlignment="0" applyProtection="0">
      <alignment vertical="center"/>
    </xf>
    <xf numFmtId="0" fontId="43" fillId="0" borderId="0" applyNumberFormat="0" applyFill="0" applyBorder="0" applyAlignment="0" applyProtection="0">
      <alignment vertical="center"/>
    </xf>
    <xf numFmtId="0" fontId="46" fillId="26" borderId="36" applyNumberFormat="0" applyAlignment="0" applyProtection="0">
      <alignment vertical="center"/>
    </xf>
    <xf numFmtId="0" fontId="44" fillId="24" borderId="0" applyNumberFormat="0" applyBorder="0" applyAlignment="0" applyProtection="0">
      <alignment vertical="center"/>
    </xf>
    <xf numFmtId="0" fontId="43" fillId="0" borderId="35" applyNumberFormat="0" applyFill="0" applyAlignment="0" applyProtection="0">
      <alignment vertical="center"/>
    </xf>
    <xf numFmtId="0" fontId="42" fillId="0" borderId="0" applyNumberFormat="0" applyFill="0" applyBorder="0" applyAlignment="0" applyProtection="0">
      <alignment vertical="center"/>
    </xf>
    <xf numFmtId="0" fontId="51" fillId="0" borderId="38" applyNumberFormat="0" applyFill="0" applyAlignment="0" applyProtection="0">
      <alignment vertical="center"/>
    </xf>
    <xf numFmtId="41" fontId="0" fillId="0" borderId="0" applyFont="0" applyFill="0" applyBorder="0" applyAlignment="0" applyProtection="0">
      <alignment vertical="center"/>
    </xf>
    <xf numFmtId="0" fontId="41" fillId="22" borderId="0" applyNumberFormat="0" applyBorder="0" applyAlignment="0" applyProtection="0">
      <alignment vertical="center"/>
    </xf>
    <xf numFmtId="0" fontId="56" fillId="0" borderId="0" applyNumberFormat="0" applyFill="0" applyBorder="0" applyAlignment="0" applyProtection="0">
      <alignment vertical="center"/>
    </xf>
    <xf numFmtId="42" fontId="0" fillId="0" borderId="0" applyFont="0" applyFill="0" applyBorder="0" applyAlignment="0" applyProtection="0">
      <alignment vertical="center"/>
    </xf>
    <xf numFmtId="0" fontId="4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7" fillId="0" borderId="38" applyNumberFormat="0" applyFill="0" applyAlignment="0" applyProtection="0">
      <alignment vertical="center"/>
    </xf>
    <xf numFmtId="0" fontId="0" fillId="0" borderId="0"/>
    <xf numFmtId="181" fontId="0" fillId="0" borderId="0" applyFont="0" applyFill="0" applyBorder="0" applyAlignment="0" applyProtection="0"/>
    <xf numFmtId="0" fontId="40" fillId="21" borderId="34" applyNumberFormat="0" applyAlignment="0" applyProtection="0">
      <alignment vertical="center"/>
    </xf>
    <xf numFmtId="0" fontId="39" fillId="20" borderId="0" applyNumberFormat="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cellStyleXfs>
  <cellXfs count="236">
    <xf numFmtId="0" fontId="0" fillId="0" borderId="0" xfId="0"/>
    <xf numFmtId="0" fontId="1" fillId="0" borderId="0" xfId="0" applyFont="1"/>
    <xf numFmtId="0" fontId="2" fillId="0" borderId="0" xfId="0" applyFont="1"/>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7" fillId="0" borderId="6" xfId="0" applyFont="1" applyBorder="1" applyAlignment="1">
      <alignment wrapText="1"/>
    </xf>
    <xf numFmtId="0" fontId="8" fillId="3" borderId="7" xfId="0" applyFont="1" applyFill="1" applyBorder="1" applyAlignment="1">
      <alignment wrapText="1"/>
    </xf>
    <xf numFmtId="0" fontId="7" fillId="4" borderId="8" xfId="0" applyFont="1" applyFill="1" applyBorder="1" applyAlignment="1">
      <alignment wrapText="1"/>
    </xf>
    <xf numFmtId="0" fontId="7" fillId="5" borderId="8" xfId="0" applyFont="1" applyFill="1" applyBorder="1" applyAlignment="1">
      <alignment wrapText="1"/>
    </xf>
    <xf numFmtId="0" fontId="7" fillId="6" borderId="8" xfId="0" applyFont="1" applyFill="1" applyBorder="1" applyAlignment="1">
      <alignment wrapText="1"/>
    </xf>
    <xf numFmtId="0" fontId="7" fillId="7" borderId="8" xfId="0" applyFont="1" applyFill="1" applyBorder="1" applyAlignment="1">
      <alignment wrapText="1"/>
    </xf>
    <xf numFmtId="0" fontId="9"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4" borderId="7" xfId="0" applyFont="1" applyFill="1" applyBorder="1" applyAlignment="1">
      <alignment horizontal="center" vertical="center" wrapText="1"/>
    </xf>
    <xf numFmtId="0" fontId="10" fillId="0" borderId="9" xfId="0" applyFont="1" applyBorder="1" applyAlignment="1">
      <alignment horizontal="center" vertical="center" wrapText="1"/>
    </xf>
    <xf numFmtId="0" fontId="10" fillId="0" borderId="9" xfId="0" applyFont="1" applyBorder="1" applyAlignment="1">
      <alignment vertical="center" wrapText="1"/>
    </xf>
    <xf numFmtId="0" fontId="7" fillId="0" borderId="6" xfId="0" applyFont="1" applyBorder="1" applyAlignment="1">
      <alignment horizontal="center" wrapText="1"/>
    </xf>
    <xf numFmtId="0" fontId="7" fillId="5" borderId="7" xfId="0" applyFont="1" applyFill="1" applyBorder="1" applyAlignment="1">
      <alignment wrapText="1"/>
    </xf>
    <xf numFmtId="0" fontId="7" fillId="6" borderId="7" xfId="0" applyFont="1" applyFill="1" applyBorder="1" applyAlignment="1">
      <alignment wrapText="1"/>
    </xf>
    <xf numFmtId="0" fontId="7" fillId="7" borderId="7" xfId="0" applyFont="1" applyFill="1" applyBorder="1" applyAlignment="1">
      <alignment wrapText="1"/>
    </xf>
    <xf numFmtId="0" fontId="7" fillId="8" borderId="7" xfId="0" applyFont="1" applyFill="1" applyBorder="1" applyAlignment="1">
      <alignment wrapText="1"/>
    </xf>
    <xf numFmtId="0" fontId="7" fillId="0" borderId="10" xfId="0" applyFont="1" applyBorder="1" applyAlignment="1">
      <alignment horizontal="center" wrapText="1"/>
    </xf>
    <xf numFmtId="0" fontId="7" fillId="9" borderId="11" xfId="0" applyFont="1" applyFill="1" applyBorder="1" applyAlignment="1">
      <alignment wrapText="1"/>
    </xf>
    <xf numFmtId="0" fontId="10" fillId="0" borderId="12" xfId="0" applyFont="1" applyBorder="1" applyAlignment="1">
      <alignment horizontal="center" vertical="center" wrapText="1"/>
    </xf>
    <xf numFmtId="0" fontId="10" fillId="0" borderId="12" xfId="0" applyFont="1" applyBorder="1" applyAlignment="1">
      <alignment vertical="center" wrapText="1"/>
    </xf>
    <xf numFmtId="0" fontId="11" fillId="0" borderId="0" xfId="0" applyFont="1"/>
    <xf numFmtId="0" fontId="12" fillId="10" borderId="13"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6"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10" borderId="9" xfId="0" applyFont="1" applyFill="1" applyBorder="1" applyAlignment="1">
      <alignment horizontal="center" vertical="center" wrapText="1"/>
    </xf>
    <xf numFmtId="0" fontId="7" fillId="4" borderId="7" xfId="0" applyFont="1" applyFill="1" applyBorder="1" applyAlignment="1">
      <alignment wrapText="1"/>
    </xf>
    <xf numFmtId="0" fontId="10" fillId="0" borderId="8" xfId="0" applyFont="1" applyBorder="1" applyAlignment="1">
      <alignment horizontal="center" vertical="center" wrapText="1"/>
    </xf>
    <xf numFmtId="0" fontId="7" fillId="0" borderId="9" xfId="0" applyFont="1" applyBorder="1" applyAlignment="1">
      <alignment wrapText="1"/>
    </xf>
    <xf numFmtId="0" fontId="10" fillId="0" borderId="11" xfId="0" applyFont="1" applyBorder="1" applyAlignment="1">
      <alignment horizontal="center" vertical="center" wrapText="1"/>
    </xf>
    <xf numFmtId="0" fontId="7" fillId="0" borderId="12" xfId="0" applyFont="1" applyBorder="1" applyAlignment="1">
      <alignment wrapText="1"/>
    </xf>
    <xf numFmtId="0" fontId="4" fillId="2" borderId="1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7" fillId="6" borderId="15" xfId="0" applyFont="1" applyFill="1" applyBorder="1" applyAlignment="1">
      <alignment wrapText="1"/>
    </xf>
    <xf numFmtId="0" fontId="7" fillId="7" borderId="15" xfId="0" applyFont="1" applyFill="1" applyBorder="1" applyAlignment="1">
      <alignment wrapText="1"/>
    </xf>
    <xf numFmtId="0" fontId="7" fillId="8" borderId="15" xfId="0" applyFont="1" applyFill="1" applyBorder="1" applyAlignment="1">
      <alignment wrapText="1"/>
    </xf>
    <xf numFmtId="0" fontId="7" fillId="8" borderId="8" xfId="0" applyFont="1" applyFill="1" applyBorder="1" applyAlignment="1">
      <alignment wrapText="1"/>
    </xf>
    <xf numFmtId="0" fontId="7" fillId="9" borderId="15" xfId="0" applyFont="1" applyFill="1" applyBorder="1" applyAlignment="1">
      <alignment wrapText="1"/>
    </xf>
    <xf numFmtId="0" fontId="4" fillId="2" borderId="16" xfId="0" applyFont="1" applyFill="1" applyBorder="1" applyAlignment="1">
      <alignment horizontal="center"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0" fontId="12" fillId="10" borderId="14"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7" fillId="0" borderId="16" xfId="0" applyFont="1" applyBorder="1" applyAlignment="1">
      <alignment wrapText="1"/>
    </xf>
    <xf numFmtId="0" fontId="7" fillId="0" borderId="17" xfId="0" applyFont="1" applyBorder="1" applyAlignment="1">
      <alignment wrapText="1"/>
    </xf>
    <xf numFmtId="0" fontId="14" fillId="0" borderId="0" xfId="0" applyFont="1" applyAlignment="1">
      <alignment horizontal="center" vertical="center"/>
    </xf>
    <xf numFmtId="0" fontId="14" fillId="0" borderId="0" xfId="0" applyFont="1"/>
    <xf numFmtId="0" fontId="14" fillId="0" borderId="0" xfId="0" applyFont="1" applyAlignment="1">
      <alignment vertical="center"/>
    </xf>
    <xf numFmtId="0" fontId="14" fillId="0" borderId="0" xfId="0" applyFont="1" applyAlignment="1">
      <alignment vertical="center" wrapText="1"/>
    </xf>
    <xf numFmtId="0" fontId="15" fillId="10" borderId="18" xfId="0" applyFont="1" applyFill="1" applyBorder="1" applyAlignment="1">
      <alignment horizontal="center" vertical="center"/>
    </xf>
    <xf numFmtId="0" fontId="15" fillId="10" borderId="19" xfId="0" applyFont="1" applyFill="1" applyBorder="1" applyAlignment="1">
      <alignment horizontal="center" vertical="center"/>
    </xf>
    <xf numFmtId="0" fontId="15" fillId="10" borderId="4" xfId="0" applyFont="1" applyFill="1" applyBorder="1" applyAlignment="1">
      <alignment horizontal="center" vertical="center"/>
    </xf>
    <xf numFmtId="0" fontId="14" fillId="0" borderId="4" xfId="0" applyFont="1" applyBorder="1" applyAlignment="1">
      <alignment horizontal="center" vertical="center"/>
    </xf>
    <xf numFmtId="0" fontId="16" fillId="0" borderId="4" xfId="0" applyFont="1" applyBorder="1" applyAlignment="1">
      <alignment horizontal="center" vertical="center" wrapText="1"/>
    </xf>
    <xf numFmtId="0" fontId="14" fillId="11" borderId="4" xfId="0" applyFont="1" applyFill="1" applyBorder="1" applyAlignment="1">
      <alignment horizontal="center" vertical="center"/>
    </xf>
    <xf numFmtId="0" fontId="16" fillId="11" borderId="4" xfId="0" applyFont="1" applyFill="1" applyBorder="1" applyAlignment="1">
      <alignment horizontal="center" vertical="center" wrapText="1"/>
    </xf>
    <xf numFmtId="0" fontId="15" fillId="10" borderId="4" xfId="0" applyFont="1" applyFill="1" applyBorder="1" applyAlignment="1">
      <alignment horizontal="center" vertical="center" wrapText="1"/>
    </xf>
    <xf numFmtId="0" fontId="14" fillId="0" borderId="4" xfId="0" applyFont="1" applyBorder="1" applyAlignment="1">
      <alignment horizontal="center" vertical="center" wrapText="1"/>
    </xf>
    <xf numFmtId="0" fontId="14" fillId="0" borderId="4" xfId="0" applyFont="1" applyBorder="1" applyAlignment="1">
      <alignment vertical="center" wrapText="1"/>
    </xf>
    <xf numFmtId="180" fontId="14" fillId="0" borderId="4" xfId="29" applyNumberFormat="1" applyFont="1" applyBorder="1" applyAlignment="1">
      <alignment vertical="center" wrapText="1"/>
    </xf>
    <xf numFmtId="180" fontId="14" fillId="0" borderId="4" xfId="0" applyNumberFormat="1" applyFont="1" applyBorder="1" applyAlignment="1">
      <alignment vertical="center" wrapText="1"/>
    </xf>
    <xf numFmtId="0" fontId="14" fillId="11" borderId="4" xfId="0" applyFont="1" applyFill="1" applyBorder="1" applyAlignment="1">
      <alignment horizontal="center" vertical="center" wrapText="1"/>
    </xf>
    <xf numFmtId="0" fontId="14" fillId="11" borderId="4" xfId="0" applyFont="1" applyFill="1" applyBorder="1" applyAlignment="1">
      <alignment vertical="center" wrapText="1"/>
    </xf>
    <xf numFmtId="180" fontId="14" fillId="11" borderId="4" xfId="0" applyNumberFormat="1" applyFont="1" applyFill="1" applyBorder="1" applyAlignment="1">
      <alignment vertical="center" wrapText="1"/>
    </xf>
    <xf numFmtId="0" fontId="17" fillId="0" borderId="4" xfId="51" applyBorder="1" applyAlignment="1">
      <alignment vertical="center" wrapText="1"/>
    </xf>
    <xf numFmtId="0" fontId="18" fillId="11" borderId="4" xfId="51" applyFont="1" applyFill="1" applyBorder="1" applyAlignment="1">
      <alignment vertical="center" wrapText="1"/>
    </xf>
    <xf numFmtId="0" fontId="18" fillId="0" borderId="4" xfId="51" applyFont="1" applyBorder="1" applyAlignment="1">
      <alignment vertical="center" wrapText="1"/>
    </xf>
    <xf numFmtId="0" fontId="17" fillId="11" borderId="4" xfId="51" applyFill="1" applyBorder="1" applyAlignment="1">
      <alignment vertical="center" wrapText="1"/>
    </xf>
    <xf numFmtId="0" fontId="0" fillId="12" borderId="0" xfId="0" applyFill="1"/>
    <xf numFmtId="0" fontId="19" fillId="0" borderId="0" xfId="0" applyFont="1" applyAlignment="1">
      <alignment horizontal="left"/>
    </xf>
    <xf numFmtId="0" fontId="20" fillId="0" borderId="0" xfId="0" applyFont="1"/>
    <xf numFmtId="0" fontId="19" fillId="0" borderId="0" xfId="0" applyFont="1" applyAlignment="1">
      <alignment wrapText="1"/>
    </xf>
    <xf numFmtId="0" fontId="21" fillId="0" borderId="0" xfId="0" applyFont="1" applyAlignment="1">
      <alignment wrapText="1"/>
    </xf>
    <xf numFmtId="0" fontId="19" fillId="0" borderId="0" xfId="0" applyFont="1"/>
    <xf numFmtId="0" fontId="19" fillId="0" borderId="0" xfId="0" applyFont="1" applyAlignment="1">
      <alignment horizontal="center" wrapText="1"/>
    </xf>
    <xf numFmtId="0" fontId="20" fillId="13" borderId="4" xfId="0" applyFont="1" applyFill="1" applyBorder="1" applyAlignment="1">
      <alignment horizontal="center" vertical="center" wrapText="1"/>
    </xf>
    <xf numFmtId="0" fontId="22" fillId="14" borderId="4" xfId="0" applyFont="1" applyFill="1" applyBorder="1" applyAlignment="1">
      <alignment horizontal="center" vertical="center" wrapText="1"/>
    </xf>
    <xf numFmtId="0" fontId="20" fillId="14" borderId="4" xfId="0" applyFont="1" applyFill="1" applyBorder="1" applyAlignment="1">
      <alignment horizontal="left" vertical="center" wrapText="1"/>
    </xf>
    <xf numFmtId="0" fontId="20" fillId="14" borderId="4" xfId="0" applyFont="1" applyFill="1" applyBorder="1" applyAlignment="1">
      <alignment horizontal="center" vertical="center" wrapText="1"/>
    </xf>
    <xf numFmtId="0" fontId="23" fillId="14" borderId="4" xfId="0" applyFont="1" applyFill="1" applyBorder="1" applyAlignment="1">
      <alignment horizontal="center" vertical="center" wrapText="1"/>
    </xf>
    <xf numFmtId="0" fontId="20" fillId="15" borderId="4" xfId="0" applyFont="1" applyFill="1" applyBorder="1" applyAlignment="1">
      <alignment vertical="center"/>
    </xf>
    <xf numFmtId="0" fontId="20" fillId="15" borderId="4" xfId="0" applyFont="1" applyFill="1" applyBorder="1" applyAlignment="1">
      <alignment horizontal="left" vertical="center"/>
    </xf>
    <xf numFmtId="0" fontId="20" fillId="15" borderId="20" xfId="0" applyFont="1" applyFill="1" applyBorder="1" applyAlignment="1">
      <alignment vertical="center"/>
    </xf>
    <xf numFmtId="0" fontId="20" fillId="15" borderId="9" xfId="0" applyFont="1" applyFill="1" applyBorder="1" applyAlignment="1">
      <alignment vertical="center"/>
    </xf>
    <xf numFmtId="0" fontId="20" fillId="12" borderId="21" xfId="0" applyFont="1" applyFill="1" applyBorder="1" applyAlignment="1">
      <alignment horizontal="center" vertical="center" wrapText="1"/>
    </xf>
    <xf numFmtId="0" fontId="20" fillId="12" borderId="4" xfId="0" applyFont="1" applyFill="1" applyBorder="1" applyAlignment="1">
      <alignment vertical="center"/>
    </xf>
    <xf numFmtId="0" fontId="23" fillId="12" borderId="4" xfId="0" applyFont="1" applyFill="1" applyBorder="1" applyAlignment="1">
      <alignment vertical="center"/>
    </xf>
    <xf numFmtId="0" fontId="21" fillId="12" borderId="4" xfId="0" applyFont="1" applyFill="1" applyBorder="1" applyAlignment="1">
      <alignment vertical="center" wrapText="1"/>
    </xf>
    <xf numFmtId="0" fontId="20" fillId="12" borderId="22" xfId="0" applyFont="1" applyFill="1" applyBorder="1" applyAlignment="1">
      <alignment horizontal="center" vertical="center"/>
    </xf>
    <xf numFmtId="0" fontId="19" fillId="12" borderId="4" xfId="0" applyFont="1" applyFill="1" applyBorder="1" applyAlignment="1">
      <alignment vertical="center" wrapText="1"/>
    </xf>
    <xf numFmtId="0" fontId="23" fillId="12" borderId="23" xfId="0" applyFont="1" applyFill="1" applyBorder="1" applyAlignment="1">
      <alignment vertical="center"/>
    </xf>
    <xf numFmtId="0" fontId="20" fillId="12" borderId="7" xfId="0" applyFont="1" applyFill="1" applyBorder="1" applyAlignment="1">
      <alignment horizontal="center" vertical="center"/>
    </xf>
    <xf numFmtId="0" fontId="20" fillId="15" borderId="7" xfId="0" applyFont="1" applyFill="1" applyBorder="1" applyAlignment="1">
      <alignment horizontal="left" vertical="center"/>
    </xf>
    <xf numFmtId="0" fontId="20" fillId="12" borderId="22" xfId="0" applyFont="1" applyFill="1" applyBorder="1" applyAlignment="1">
      <alignment horizontal="center" vertical="center" wrapText="1"/>
    </xf>
    <xf numFmtId="0" fontId="23" fillId="12" borderId="4" xfId="0" applyFont="1" applyFill="1" applyBorder="1" applyAlignment="1">
      <alignment vertical="center" wrapText="1"/>
    </xf>
    <xf numFmtId="0" fontId="20" fillId="12" borderId="7" xfId="0" applyFont="1" applyFill="1" applyBorder="1" applyAlignment="1">
      <alignment horizontal="center" vertical="center" wrapText="1"/>
    </xf>
    <xf numFmtId="0" fontId="20" fillId="14" borderId="24" xfId="0" applyFont="1" applyFill="1" applyBorder="1" applyAlignment="1">
      <alignment horizontal="center" vertical="center"/>
    </xf>
    <xf numFmtId="0" fontId="20" fillId="14" borderId="25" xfId="0" applyFont="1" applyFill="1" applyBorder="1" applyAlignment="1">
      <alignment horizontal="center" vertical="center"/>
    </xf>
    <xf numFmtId="0" fontId="20" fillId="13" borderId="4" xfId="0" applyFont="1" applyFill="1" applyBorder="1" applyAlignment="1">
      <alignment horizontal="left" vertical="center"/>
    </xf>
    <xf numFmtId="0" fontId="20" fillId="13" borderId="4" xfId="0" applyFont="1" applyFill="1" applyBorder="1" applyAlignment="1">
      <alignment horizontal="center" vertical="center"/>
    </xf>
    <xf numFmtId="0" fontId="20" fillId="14" borderId="4" xfId="0" applyFont="1" applyFill="1" applyBorder="1" applyAlignment="1">
      <alignment horizontal="left" vertical="center"/>
    </xf>
    <xf numFmtId="0" fontId="20" fillId="14" borderId="4" xfId="0" applyFont="1" applyFill="1" applyBorder="1" applyAlignment="1">
      <alignment vertical="center"/>
    </xf>
    <xf numFmtId="0" fontId="19" fillId="14" borderId="4" xfId="0" applyFont="1" applyFill="1" applyBorder="1" applyAlignment="1">
      <alignment vertical="center" wrapText="1"/>
    </xf>
    <xf numFmtId="0" fontId="21" fillId="14" borderId="4" xfId="0" applyFont="1" applyFill="1" applyBorder="1" applyAlignment="1">
      <alignment vertical="center" wrapText="1"/>
    </xf>
    <xf numFmtId="49" fontId="24" fillId="0" borderId="4" xfId="0" applyNumberFormat="1" applyFont="1" applyBorder="1" applyAlignment="1" applyProtection="1">
      <alignment horizontal="left" vertical="center"/>
      <protection locked="0"/>
    </xf>
    <xf numFmtId="0" fontId="19" fillId="0" borderId="4" xfId="0" applyFont="1" applyBorder="1" applyAlignment="1">
      <alignment vertical="center" wrapText="1"/>
    </xf>
    <xf numFmtId="0" fontId="21" fillId="0" borderId="4" xfId="0" applyFont="1" applyBorder="1" applyAlignment="1">
      <alignment vertical="center" wrapText="1"/>
    </xf>
    <xf numFmtId="0" fontId="24" fillId="0" borderId="4" xfId="0" applyFont="1" applyBorder="1" applyAlignment="1" applyProtection="1">
      <alignment vertical="center" wrapText="1"/>
      <protection locked="0"/>
    </xf>
    <xf numFmtId="49" fontId="25" fillId="13" borderId="4" xfId="0" applyNumberFormat="1" applyFont="1" applyFill="1" applyBorder="1" applyAlignment="1" applyProtection="1">
      <alignment horizontal="left" vertical="center"/>
      <protection locked="0"/>
    </xf>
    <xf numFmtId="0" fontId="19" fillId="0" borderId="4" xfId="0" applyFont="1" applyBorder="1" applyAlignment="1">
      <alignment horizontal="left" vertical="center"/>
    </xf>
    <xf numFmtId="0" fontId="19" fillId="0" borderId="4" xfId="0" applyFont="1" applyBorder="1" applyAlignment="1">
      <alignment horizontal="left"/>
    </xf>
    <xf numFmtId="0" fontId="19" fillId="0" borderId="4" xfId="0" applyFont="1" applyBorder="1" applyAlignment="1">
      <alignment wrapText="1"/>
    </xf>
    <xf numFmtId="0" fontId="21" fillId="0" borderId="4" xfId="0" applyFont="1" applyBorder="1" applyAlignment="1">
      <alignment wrapText="1"/>
    </xf>
    <xf numFmtId="49" fontId="25" fillId="13" borderId="4" xfId="0" applyNumberFormat="1" applyFont="1" applyFill="1" applyBorder="1" applyAlignment="1" applyProtection="1">
      <alignment horizontal="left" vertical="top"/>
      <protection locked="0"/>
    </xf>
    <xf numFmtId="2" fontId="20" fillId="0" borderId="4" xfId="0" applyNumberFormat="1" applyFont="1" applyBorder="1" applyAlignment="1">
      <alignment horizontal="center" vertical="center" wrapText="1"/>
    </xf>
    <xf numFmtId="0" fontId="19" fillId="12" borderId="4" xfId="0" applyFont="1" applyFill="1" applyBorder="1" applyAlignment="1">
      <alignment vertical="center"/>
    </xf>
    <xf numFmtId="0" fontId="19" fillId="12" borderId="4" xfId="0" applyFont="1" applyFill="1" applyBorder="1" applyAlignment="1">
      <alignment horizontal="center" vertical="center" wrapText="1"/>
    </xf>
    <xf numFmtId="2" fontId="19" fillId="12" borderId="4" xfId="0" applyNumberFormat="1" applyFont="1" applyFill="1" applyBorder="1" applyAlignment="1">
      <alignment vertical="center"/>
    </xf>
    <xf numFmtId="2" fontId="20" fillId="0" borderId="24" xfId="0" applyNumberFormat="1" applyFont="1" applyBorder="1" applyAlignment="1">
      <alignment horizontal="center" vertical="center" wrapText="1"/>
    </xf>
    <xf numFmtId="2" fontId="20" fillId="0" borderId="25" xfId="0" applyNumberFormat="1" applyFont="1" applyBorder="1" applyAlignment="1">
      <alignment horizontal="center" vertical="center" wrapText="1"/>
    </xf>
    <xf numFmtId="2" fontId="20" fillId="0" borderId="4" xfId="0" applyNumberFormat="1" applyFont="1" applyBorder="1" applyAlignment="1">
      <alignment horizontal="right" vertical="center" wrapText="1"/>
    </xf>
    <xf numFmtId="0" fontId="19" fillId="13" borderId="4" xfId="0" applyFont="1" applyFill="1" applyBorder="1" applyAlignment="1">
      <alignment horizontal="center" vertical="center"/>
    </xf>
    <xf numFmtId="0" fontId="19" fillId="14" borderId="4" xfId="0" applyFont="1" applyFill="1" applyBorder="1" applyAlignment="1">
      <alignment vertical="center"/>
    </xf>
    <xf numFmtId="0" fontId="19" fillId="0" borderId="4" xfId="0" applyFont="1" applyBorder="1" applyAlignment="1">
      <alignment vertical="center"/>
    </xf>
    <xf numFmtId="2" fontId="24" fillId="16" borderId="4" xfId="0" applyNumberFormat="1" applyFont="1" applyFill="1" applyBorder="1" applyAlignment="1">
      <alignment vertical="center"/>
    </xf>
    <xf numFmtId="10" fontId="24" fillId="0" borderId="4" xfId="0" applyNumberFormat="1" applyFont="1" applyBorder="1" applyAlignment="1" applyProtection="1">
      <alignment vertical="center"/>
      <protection locked="0"/>
    </xf>
    <xf numFmtId="2" fontId="24" fillId="0" borderId="4" xfId="0" applyNumberFormat="1" applyFont="1" applyBorder="1" applyAlignment="1">
      <alignment vertical="center"/>
    </xf>
    <xf numFmtId="0" fontId="20" fillId="14" borderId="4" xfId="0" applyFont="1" applyFill="1" applyBorder="1" applyAlignment="1">
      <alignment horizontal="center" vertical="center"/>
    </xf>
    <xf numFmtId="2" fontId="19" fillId="0" borderId="4" xfId="0" applyNumberFormat="1" applyFont="1" applyBorder="1" applyAlignment="1">
      <alignment horizontal="center" vertical="center" wrapText="1"/>
    </xf>
    <xf numFmtId="9" fontId="19" fillId="0" borderId="4" xfId="0" applyNumberFormat="1" applyFont="1" applyBorder="1" applyAlignment="1">
      <alignment vertical="center"/>
    </xf>
    <xf numFmtId="0" fontId="19" fillId="0" borderId="4" xfId="0" applyFont="1" applyBorder="1"/>
    <xf numFmtId="2" fontId="19" fillId="0" borderId="4" xfId="0" applyNumberFormat="1" applyFont="1" applyBorder="1" applyAlignment="1">
      <alignment horizontal="center" wrapText="1"/>
    </xf>
    <xf numFmtId="9" fontId="19" fillId="0" borderId="4" xfId="0" applyNumberFormat="1" applyFont="1" applyBorder="1"/>
    <xf numFmtId="2" fontId="19" fillId="12" borderId="20" xfId="0" applyNumberFormat="1" applyFont="1" applyFill="1" applyBorder="1" applyAlignment="1">
      <alignment vertical="center"/>
    </xf>
    <xf numFmtId="0" fontId="19" fillId="0" borderId="0" xfId="0" applyFont="1" applyAlignment="1">
      <alignment vertical="center"/>
    </xf>
    <xf numFmtId="0" fontId="24" fillId="0" borderId="4" xfId="0" applyFont="1" applyBorder="1" applyAlignment="1" applyProtection="1">
      <alignment horizontal="center" vertical="center"/>
      <protection locked="0"/>
    </xf>
    <xf numFmtId="2" fontId="19" fillId="0" borderId="0" xfId="0" applyNumberFormat="1" applyFont="1" applyAlignment="1">
      <alignment vertical="center"/>
    </xf>
    <xf numFmtId="0" fontId="23" fillId="14" borderId="21" xfId="0" applyFont="1" applyFill="1" applyBorder="1" applyAlignment="1">
      <alignment horizontal="center" vertical="center" wrapText="1"/>
    </xf>
    <xf numFmtId="0" fontId="20" fillId="15" borderId="24" xfId="0" applyFont="1" applyFill="1" applyBorder="1" applyAlignment="1">
      <alignment horizontal="left" vertical="center"/>
    </xf>
    <xf numFmtId="2" fontId="26" fillId="12" borderId="20" xfId="0" applyNumberFormat="1" applyFont="1" applyFill="1" applyBorder="1" applyAlignment="1">
      <alignment vertical="center" wrapText="1"/>
    </xf>
    <xf numFmtId="0" fontId="19" fillId="12" borderId="26" xfId="0" applyFont="1" applyFill="1" applyBorder="1" applyAlignment="1">
      <alignment horizontal="center" vertical="center" wrapText="1"/>
    </xf>
    <xf numFmtId="0" fontId="21" fillId="12" borderId="20" xfId="0" applyFont="1" applyFill="1" applyBorder="1" applyAlignment="1">
      <alignment vertical="center" wrapText="1"/>
    </xf>
    <xf numFmtId="2" fontId="27" fillId="12" borderId="20" xfId="0" applyNumberFormat="1" applyFont="1" applyFill="1" applyBorder="1" applyAlignment="1">
      <alignment vertical="center" wrapText="1"/>
    </xf>
    <xf numFmtId="0" fontId="19" fillId="12" borderId="27" xfId="0" applyFont="1" applyFill="1" applyBorder="1" applyAlignment="1">
      <alignment horizontal="center" vertical="center" wrapText="1"/>
    </xf>
    <xf numFmtId="0" fontId="26" fillId="12" borderId="20" xfId="0" applyFont="1" applyFill="1" applyBorder="1" applyAlignment="1">
      <alignment vertical="center" wrapText="1"/>
    </xf>
    <xf numFmtId="0" fontId="27" fillId="12" borderId="20" xfId="0" applyFont="1" applyFill="1" applyBorder="1" applyAlignment="1">
      <alignment vertical="center" wrapText="1"/>
    </xf>
    <xf numFmtId="0" fontId="27" fillId="12" borderId="23" xfId="0" applyFont="1" applyFill="1" applyBorder="1" applyAlignment="1">
      <alignment vertical="center" wrapText="1"/>
    </xf>
    <xf numFmtId="0" fontId="28" fillId="12" borderId="25" xfId="0" applyFont="1" applyFill="1" applyBorder="1" applyAlignment="1">
      <alignment vertical="center" wrapText="1"/>
    </xf>
    <xf numFmtId="0" fontId="28" fillId="12" borderId="24" xfId="0" applyFont="1" applyFill="1" applyBorder="1" applyAlignment="1">
      <alignment vertical="center" wrapText="1"/>
    </xf>
    <xf numFmtId="0" fontId="20" fillId="15" borderId="28" xfId="0" applyFont="1" applyFill="1" applyBorder="1" applyAlignment="1">
      <alignment horizontal="left" vertical="center"/>
    </xf>
    <xf numFmtId="0" fontId="27" fillId="12" borderId="29" xfId="0" applyFont="1" applyFill="1" applyBorder="1" applyAlignment="1">
      <alignment vertical="center" wrapText="1"/>
    </xf>
    <xf numFmtId="0" fontId="20" fillId="15" borderId="22" xfId="0" applyFont="1" applyFill="1" applyBorder="1" applyAlignment="1">
      <alignment vertical="center"/>
    </xf>
    <xf numFmtId="0" fontId="20" fillId="15" borderId="30" xfId="0" applyFont="1" applyFill="1" applyBorder="1" applyAlignment="1">
      <alignment horizontal="left" vertical="center"/>
    </xf>
    <xf numFmtId="0" fontId="27" fillId="12" borderId="24" xfId="0" applyFont="1" applyFill="1" applyBorder="1" applyAlignment="1">
      <alignment vertical="center" wrapText="1"/>
    </xf>
    <xf numFmtId="0" fontId="19" fillId="12" borderId="28" xfId="0" applyFont="1" applyFill="1" applyBorder="1" applyAlignment="1">
      <alignment horizontal="center" vertical="center" wrapText="1"/>
    </xf>
    <xf numFmtId="0" fontId="19" fillId="12" borderId="31" xfId="0" applyFont="1" applyFill="1" applyBorder="1" applyAlignment="1">
      <alignment horizontal="center" vertical="center" wrapText="1"/>
    </xf>
    <xf numFmtId="0" fontId="19" fillId="12" borderId="30" xfId="0" applyFont="1" applyFill="1" applyBorder="1" applyAlignment="1">
      <alignment horizontal="center" vertical="center" wrapText="1"/>
    </xf>
    <xf numFmtId="0" fontId="20" fillId="15" borderId="24" xfId="0" applyFont="1" applyFill="1" applyBorder="1" applyAlignment="1">
      <alignment vertical="center"/>
    </xf>
    <xf numFmtId="0" fontId="20" fillId="15" borderId="32" xfId="0" applyFont="1" applyFill="1" applyBorder="1" applyAlignment="1">
      <alignment horizontal="left" vertical="center"/>
    </xf>
    <xf numFmtId="0" fontId="26" fillId="12" borderId="24" xfId="0" applyFont="1" applyFill="1" applyBorder="1" applyAlignment="1">
      <alignment vertical="center" wrapText="1"/>
    </xf>
    <xf numFmtId="0" fontId="27" fillId="12" borderId="18" xfId="0" applyFont="1" applyFill="1" applyBorder="1" applyAlignment="1">
      <alignment vertical="center" wrapText="1"/>
    </xf>
    <xf numFmtId="0" fontId="19" fillId="0" borderId="24" xfId="0" applyFont="1" applyBorder="1" applyAlignment="1">
      <alignment vertical="center" wrapText="1"/>
    </xf>
    <xf numFmtId="0" fontId="19" fillId="12" borderId="24" xfId="0" applyFont="1" applyFill="1" applyBorder="1" applyAlignment="1">
      <alignment vertical="center" wrapText="1"/>
    </xf>
    <xf numFmtId="0" fontId="19" fillId="0" borderId="32" xfId="0" applyFont="1" applyBorder="1" applyAlignment="1">
      <alignment vertical="center" wrapText="1"/>
    </xf>
    <xf numFmtId="0" fontId="26" fillId="12" borderId="18" xfId="0" applyFont="1" applyFill="1" applyBorder="1" applyAlignment="1">
      <alignment vertical="center" wrapText="1"/>
    </xf>
    <xf numFmtId="0" fontId="20" fillId="0" borderId="24" xfId="0" applyFont="1" applyBorder="1" applyAlignment="1">
      <alignment vertical="center" wrapText="1"/>
    </xf>
    <xf numFmtId="0" fontId="19" fillId="0" borderId="0" xfId="0" applyFont="1" applyAlignment="1">
      <alignment vertical="center" wrapText="1"/>
    </xf>
    <xf numFmtId="0" fontId="20" fillId="13" borderId="4" xfId="0" applyFont="1" applyFill="1" applyBorder="1" applyAlignment="1">
      <alignment horizontal="center"/>
    </xf>
    <xf numFmtId="0" fontId="20" fillId="14" borderId="4" xfId="0" applyFont="1" applyFill="1" applyBorder="1" applyAlignment="1">
      <alignment horizontal="left"/>
    </xf>
    <xf numFmtId="0" fontId="20" fillId="14" borderId="4" xfId="0" applyFont="1" applyFill="1" applyBorder="1"/>
    <xf numFmtId="0" fontId="20" fillId="14" borderId="4" xfId="0" applyFont="1" applyFill="1" applyBorder="1" applyAlignment="1">
      <alignment wrapText="1"/>
    </xf>
    <xf numFmtId="0" fontId="23" fillId="14" borderId="4" xfId="0" applyFont="1" applyFill="1" applyBorder="1" applyAlignment="1">
      <alignment wrapText="1"/>
    </xf>
    <xf numFmtId="0" fontId="29" fillId="13" borderId="4" xfId="0" applyFont="1" applyFill="1" applyBorder="1" applyAlignment="1">
      <alignment horizontal="left"/>
    </xf>
    <xf numFmtId="0" fontId="29" fillId="13" borderId="4" xfId="0" applyFont="1" applyFill="1" applyBorder="1" applyAlignment="1">
      <alignment horizontal="center"/>
    </xf>
    <xf numFmtId="2" fontId="20" fillId="0" borderId="4" xfId="0" applyNumberFormat="1" applyFont="1" applyBorder="1" applyAlignment="1">
      <alignment horizontal="center" wrapText="1"/>
    </xf>
    <xf numFmtId="0" fontId="19" fillId="13" borderId="4" xfId="0" applyFont="1" applyFill="1" applyBorder="1" applyAlignment="1">
      <alignment horizontal="center"/>
    </xf>
    <xf numFmtId="0" fontId="20" fillId="14" borderId="4" xfId="0" applyFont="1" applyFill="1" applyBorder="1" applyAlignment="1">
      <alignment horizontal="center" wrapText="1"/>
    </xf>
    <xf numFmtId="0" fontId="20" fillId="14" borderId="4" xfId="0" applyFont="1" applyFill="1" applyBorder="1" applyAlignment="1">
      <alignment horizontal="center"/>
    </xf>
    <xf numFmtId="2" fontId="29" fillId="0" borderId="4" xfId="0" applyNumberFormat="1" applyFont="1" applyBorder="1" applyAlignment="1">
      <alignment horizontal="center" wrapText="1"/>
    </xf>
    <xf numFmtId="1" fontId="29" fillId="0" borderId="4" xfId="0" applyNumberFormat="1" applyFont="1" applyBorder="1" applyAlignment="1">
      <alignment horizontal="center" wrapText="1"/>
    </xf>
    <xf numFmtId="0" fontId="30" fillId="0" borderId="0" xfId="0" applyFont="1"/>
    <xf numFmtId="0" fontId="30" fillId="0" borderId="0" xfId="0" applyFont="1" applyAlignment="1">
      <alignment wrapText="1"/>
    </xf>
    <xf numFmtId="176" fontId="30" fillId="0" borderId="0" xfId="0" applyNumberFormat="1" applyFont="1"/>
    <xf numFmtId="0" fontId="31" fillId="0" borderId="0" xfId="0" applyFont="1"/>
    <xf numFmtId="0" fontId="32" fillId="17" borderId="20" xfId="0" applyFont="1" applyFill="1" applyBorder="1" applyAlignment="1">
      <alignment horizontal="center" vertical="center"/>
    </xf>
    <xf numFmtId="0" fontId="32" fillId="17" borderId="9" xfId="0" applyFont="1" applyFill="1" applyBorder="1" applyAlignment="1">
      <alignment horizontal="center" vertical="center"/>
    </xf>
    <xf numFmtId="0" fontId="32" fillId="17" borderId="4" xfId="46" applyFont="1" applyFill="1" applyBorder="1" applyAlignment="1">
      <alignment horizontal="center" vertical="center" wrapText="1"/>
    </xf>
    <xf numFmtId="0" fontId="30" fillId="0" borderId="4" xfId="0" applyFont="1" applyBorder="1" applyAlignment="1">
      <alignment horizontal="center" vertical="center"/>
    </xf>
    <xf numFmtId="0" fontId="30" fillId="0" borderId="4" xfId="46" applyFont="1" applyBorder="1" applyAlignment="1">
      <alignment horizontal="left" vertical="center" wrapText="1"/>
    </xf>
    <xf numFmtId="179" fontId="30" fillId="0" borderId="4" xfId="0" applyNumberFormat="1" applyFont="1" applyBorder="1" applyAlignment="1">
      <alignment horizontal="center" vertical="center"/>
    </xf>
    <xf numFmtId="182" fontId="33" fillId="18" borderId="4" xfId="0" applyNumberFormat="1" applyFont="1" applyFill="1" applyBorder="1" applyAlignment="1">
      <alignment horizontal="center" vertical="center"/>
    </xf>
    <xf numFmtId="179" fontId="33" fillId="18" borderId="4" xfId="0" applyNumberFormat="1" applyFont="1" applyFill="1" applyBorder="1" applyAlignment="1">
      <alignment horizontal="center" vertical="center"/>
    </xf>
    <xf numFmtId="0" fontId="30" fillId="0" borderId="0" xfId="0" applyFont="1" applyAlignment="1">
      <alignment vertical="center" wrapText="1"/>
    </xf>
    <xf numFmtId="0" fontId="30" fillId="0" borderId="0" xfId="0" applyFont="1" applyAlignment="1">
      <alignment vertical="center"/>
    </xf>
    <xf numFmtId="0" fontId="32" fillId="17" borderId="23" xfId="46" applyFont="1" applyFill="1" applyBorder="1" applyAlignment="1">
      <alignment horizontal="center" vertical="center" wrapText="1"/>
    </xf>
    <xf numFmtId="0" fontId="32" fillId="17" borderId="18" xfId="46" applyFont="1" applyFill="1" applyBorder="1" applyAlignment="1">
      <alignment horizontal="center" vertical="center" wrapText="1"/>
    </xf>
    <xf numFmtId="178" fontId="30" fillId="0" borderId="4" xfId="0" applyNumberFormat="1" applyFont="1" applyBorder="1" applyAlignment="1">
      <alignment horizontal="center" vertical="center"/>
    </xf>
    <xf numFmtId="0" fontId="30" fillId="0" borderId="20" xfId="0" applyFont="1" applyBorder="1" applyAlignment="1">
      <alignment horizontal="center" vertical="center"/>
    </xf>
    <xf numFmtId="178" fontId="33" fillId="18" borderId="4" xfId="0" applyNumberFormat="1" applyFont="1" applyFill="1" applyBorder="1" applyAlignment="1">
      <alignment horizontal="center" vertical="center"/>
    </xf>
    <xf numFmtId="182" fontId="33" fillId="18" borderId="20" xfId="0" applyNumberFormat="1" applyFont="1" applyFill="1" applyBorder="1" applyAlignment="1">
      <alignment horizontal="center" vertical="center"/>
    </xf>
    <xf numFmtId="176" fontId="30" fillId="0" borderId="0" xfId="0" applyNumberFormat="1" applyFont="1" applyAlignment="1">
      <alignment vertical="center"/>
    </xf>
    <xf numFmtId="176" fontId="30" fillId="0" borderId="0" xfId="0" applyNumberFormat="1" applyFont="1" applyAlignment="1">
      <alignment wrapText="1"/>
    </xf>
    <xf numFmtId="0" fontId="32" fillId="17" borderId="5" xfId="0" applyFont="1" applyFill="1" applyBorder="1" applyAlignment="1">
      <alignment horizontal="center" vertical="center"/>
    </xf>
    <xf numFmtId="0" fontId="34" fillId="0" borderId="0" xfId="0" applyFont="1" applyAlignment="1">
      <alignment vertical="center"/>
    </xf>
    <xf numFmtId="0" fontId="35" fillId="0" borderId="0" xfId="0" applyFont="1" applyAlignment="1">
      <alignment vertical="center"/>
    </xf>
    <xf numFmtId="0" fontId="32" fillId="17" borderId="33" xfId="46" applyFont="1" applyFill="1" applyBorder="1" applyAlignment="1">
      <alignment horizontal="center" vertical="center" wrapText="1"/>
    </xf>
    <xf numFmtId="4" fontId="36" fillId="0" borderId="0" xfId="46" applyNumberFormat="1" applyFont="1" applyAlignment="1">
      <alignment horizontal="center" vertical="center" wrapText="1"/>
    </xf>
    <xf numFmtId="0" fontId="32" fillId="0" borderId="0" xfId="46" applyFont="1" applyAlignment="1">
      <alignment horizontal="center" vertical="center" wrapText="1"/>
    </xf>
    <xf numFmtId="0" fontId="32" fillId="17" borderId="8" xfId="46" applyFont="1" applyFill="1" applyBorder="1" applyAlignment="1">
      <alignment horizontal="center" vertical="center" wrapText="1"/>
    </xf>
    <xf numFmtId="0" fontId="36" fillId="0" borderId="0" xfId="46" applyFont="1" applyAlignment="1">
      <alignment horizontal="center" vertical="center" wrapText="1"/>
    </xf>
    <xf numFmtId="0" fontId="30" fillId="0" borderId="5" xfId="0" applyFont="1" applyBorder="1" applyAlignment="1">
      <alignment horizontal="center" vertical="center"/>
    </xf>
    <xf numFmtId="2" fontId="30" fillId="0" borderId="0" xfId="0" applyNumberFormat="1" applyFont="1" applyAlignment="1">
      <alignment horizontal="right" vertical="center"/>
    </xf>
    <xf numFmtId="177" fontId="30" fillId="0" borderId="0" xfId="47" applyNumberFormat="1" applyFont="1" applyFill="1" applyBorder="1" applyAlignment="1">
      <alignment horizontal="right" vertical="center" wrapText="1"/>
    </xf>
    <xf numFmtId="182" fontId="33" fillId="18" borderId="5" xfId="0" applyNumberFormat="1" applyFont="1" applyFill="1" applyBorder="1" applyAlignment="1">
      <alignment horizontal="center" vertical="center"/>
    </xf>
    <xf numFmtId="2" fontId="33" fillId="0" borderId="0" xfId="0" applyNumberFormat="1" applyFont="1" applyAlignment="1">
      <alignment horizontal="right" vertical="center"/>
    </xf>
    <xf numFmtId="182" fontId="33" fillId="0" borderId="0" xfId="0" applyNumberFormat="1" applyFont="1" applyAlignment="1">
      <alignment horizontal="right" vertical="center"/>
    </xf>
    <xf numFmtId="177" fontId="33" fillId="0" borderId="0" xfId="47" applyNumberFormat="1" applyFont="1" applyFill="1" applyBorder="1" applyAlignment="1">
      <alignment horizontal="center" vertical="center" wrapText="1"/>
    </xf>
    <xf numFmtId="177" fontId="30" fillId="0" borderId="0" xfId="0" applyNumberFormat="1" applyFont="1" applyAlignment="1">
      <alignment horizontal="right" vertical="center"/>
    </xf>
    <xf numFmtId="178" fontId="33" fillId="0" borderId="0" xfId="47" applyNumberFormat="1" applyFont="1" applyFill="1" applyBorder="1" applyAlignment="1">
      <alignment horizontal="right" vertical="center" wrapText="1"/>
    </xf>
    <xf numFmtId="0" fontId="14" fillId="0" borderId="4" xfId="0" applyFont="1" applyBorder="1" applyAlignment="1">
      <alignment wrapText="1"/>
    </xf>
    <xf numFmtId="0" fontId="16" fillId="0" borderId="21" xfId="0" applyFont="1" applyBorder="1" applyAlignment="1">
      <alignment horizontal="center" vertical="center" wrapText="1"/>
    </xf>
    <xf numFmtId="0" fontId="28" fillId="0" borderId="4" xfId="0" applyFont="1" applyBorder="1" applyAlignment="1">
      <alignment wrapText="1"/>
    </xf>
    <xf numFmtId="0" fontId="16" fillId="0" borderId="7" xfId="0" applyFont="1" applyBorder="1" applyAlignment="1">
      <alignment horizontal="center" vertical="center" wrapText="1"/>
    </xf>
    <xf numFmtId="0" fontId="37" fillId="0" borderId="4" xfId="0" applyFont="1" applyBorder="1" applyAlignment="1">
      <alignment wrapText="1"/>
    </xf>
    <xf numFmtId="0" fontId="38" fillId="19" borderId="0" xfId="0" applyFont="1" applyFill="1" applyAlignment="1">
      <alignment horizontal="center" vertical="center"/>
    </xf>
    <xf numFmtId="0" fontId="28" fillId="0" borderId="4" xfId="0" applyFont="1" applyBorder="1" applyAlignment="1" quotePrefix="1">
      <alignment wrapText="1"/>
    </xf>
    <xf numFmtId="0" fontId="19" fillId="0" borderId="4" xfId="0" applyFont="1" applyBorder="1" applyAlignment="1" quotePrefix="1">
      <alignment vertical="center" wrapText="1"/>
    </xf>
  </cellXfs>
  <cellStyles count="52">
    <cellStyle name="Normal" xfId="0" builtinId="0"/>
    <cellStyle name="Normal 2" xfId="1"/>
    <cellStyle name="Hyperlink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Normal 34 3 2" xfId="46"/>
    <cellStyle name="Comma" xfId="47" builtinId="3"/>
    <cellStyle name="Check Cell" xfId="48" builtinId="23"/>
    <cellStyle name="60% - Accent3" xfId="49" builtinId="40"/>
    <cellStyle name="Percent" xfId="50" builtinId="5"/>
    <cellStyle name="Hyperlink" xfId="51" builtinId="8"/>
  </cellStyles>
  <dxfs count="1">
    <dxf>
      <font>
        <color auto="1"/>
      </font>
      <fill>
        <patternFill patternType="solid">
          <bgColor theme="0" tint="-0.249946592608417"/>
        </patternFill>
      </fill>
    </dxf>
  </dxfs>
  <tableStyles count="0" defaultTableStyle="TableStyleMedium2" defaultPivotStyle="PivotStyleLight16"/>
  <colors>
    <mruColors>
      <color rgb="00ED6868"/>
      <color rgb="00CCCCFF"/>
      <color rgb="00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188315</xdr:colOff>
      <xdr:row>1</xdr:row>
      <xdr:rowOff>163830</xdr:rowOff>
    </xdr:from>
    <xdr:to>
      <xdr:col>13</xdr:col>
      <xdr:colOff>454944</xdr:colOff>
      <xdr:row>26</xdr:row>
      <xdr:rowOff>104775</xdr:rowOff>
    </xdr:to>
    <xdr:pic>
      <xdr:nvPicPr>
        <xdr:cNvPr id="5" name="Picture 4"/>
        <xdr:cNvPicPr>
          <a:picLocks noChangeAspect="1"/>
        </xdr:cNvPicPr>
      </xdr:nvPicPr>
      <xdr:blipFill>
        <a:blip r:embed="rId1"/>
        <a:stretch>
          <a:fillRect/>
        </a:stretch>
      </xdr:blipFill>
      <xdr:spPr>
        <a:xfrm>
          <a:off x="187960" y="354330"/>
          <a:ext cx="9545955" cy="438594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254000</xdr:colOff>
      <xdr:row>2</xdr:row>
      <xdr:rowOff>31750</xdr:rowOff>
    </xdr:from>
    <xdr:to>
      <xdr:col>14</xdr:col>
      <xdr:colOff>285750</xdr:colOff>
      <xdr:row>8</xdr:row>
      <xdr:rowOff>381001</xdr:rowOff>
    </xdr:to>
    <xdr:sp>
      <xdr:nvSpPr>
        <xdr:cNvPr id="2" name="Rectangle 1"/>
        <xdr:cNvSpPr/>
      </xdr:nvSpPr>
      <xdr:spPr>
        <a:xfrm>
          <a:off x="16875760" y="427990"/>
          <a:ext cx="3552825" cy="36766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vi-VN" sz="1100" b="0" i="0" u="none" strike="noStrike">
              <a:solidFill>
                <a:sysClr val="windowText" lastClr="000000"/>
              </a:solidFill>
              <a:effectLst/>
              <a:latin typeface="+mn-lt"/>
              <a:ea typeface="+mn-ea"/>
              <a:cs typeface="+mn-cs"/>
            </a:rPr>
            <a:t>Cầu hình tham khảo</a:t>
          </a:r>
          <a:r>
            <a:rPr lang="vi-VN" sz="1100" b="0" i="0" u="none" strike="noStrike" baseline="0">
              <a:solidFill>
                <a:sysClr val="windowText" lastClr="000000"/>
              </a:solidFill>
              <a:effectLst/>
              <a:latin typeface="+mn-lt"/>
              <a:ea typeface="+mn-ea"/>
              <a:cs typeface="+mn-cs"/>
            </a:rPr>
            <a:t> của Standee</a:t>
          </a:r>
          <a:r>
            <a:rPr lang="vi-VN" sz="1100" b="0" i="0" u="none" strike="noStrike">
              <a:solidFill>
                <a:sysClr val="windowText" lastClr="000000"/>
              </a:solidFill>
              <a:effectLst/>
              <a:latin typeface="+mn-lt"/>
              <a:ea typeface="+mn-ea"/>
              <a:cs typeface="+mn-cs"/>
            </a:rPr>
            <a:t>:</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1. Kích thước màn hình: 65 inch</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2. Diện tích hiển thị (V x H): 806 x 1430 (mm)</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3. Độ phân giải: 2160 x 3840</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4. Tỷ lệ tương phản 3000:1</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5. Độ sáng: 450cd/m2</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6. Thời gian đáp ứng: 8ms</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7. Màu hiển thị: 1.07 tỷ màu (10bit)</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8. Cảm ứng: Có/ Không</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9. Thời gian hoạt động: 24/7</a:t>
          </a:r>
          <a:br>
            <a:rPr lang="vi-VN" sz="1100" b="0" i="0" u="none" strike="noStrike">
              <a:solidFill>
                <a:sysClr val="windowText" lastClr="000000"/>
              </a:solidFill>
              <a:effectLst/>
              <a:latin typeface="+mn-lt"/>
              <a:ea typeface="+mn-ea"/>
              <a:cs typeface="+mn-cs"/>
            </a:rPr>
          </a:b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PHẦN CỨNG</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CPU Cortex QuadCore 1.5Ghz </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Bộ nhớ: 2 GB </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Flash: 16 GB </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USB/ HDMI: Có</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Camera/ Bluetooth/ Touch Panel: Tùy chọn</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Bộ lọc: 3D</a:t>
          </a:r>
          <a:br>
            <a:rPr lang="vi-VN" sz="1100" b="0" i="0" u="none" strike="noStrike">
              <a:solidFill>
                <a:sysClr val="windowText" lastClr="000000"/>
              </a:solidFill>
              <a:effectLst/>
              <a:latin typeface="+mn-lt"/>
              <a:ea typeface="+mn-ea"/>
              <a:cs typeface="+mn-cs"/>
            </a:rPr>
          </a:br>
          <a:r>
            <a:rPr lang="vi-VN" sz="1100" b="0" i="0" u="none" strike="noStrike">
              <a:solidFill>
                <a:sysClr val="windowText" lastClr="000000"/>
              </a:solidFill>
              <a:effectLst/>
              <a:latin typeface="+mn-lt"/>
              <a:ea typeface="+mn-ea"/>
              <a:cs typeface="+mn-cs"/>
            </a:rPr>
            <a:t>Wifi: 2.4GHz + 5GHz</a:t>
          </a:r>
          <a:endParaRPr lang="en-US" sz="1100" kern="12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9" Type="http://schemas.openxmlformats.org/officeDocument/2006/relationships/hyperlink" Target="https://alo360.com/man-hinh-quang-cao-dung-65-inch-vi-vi" TargetMode="External"/><Relationship Id="rId8" Type="http://schemas.openxmlformats.org/officeDocument/2006/relationships/hyperlink" Target="https://fado.vn/us/amazon/qixzocv-65-inch-4k-touchscreen-kiosk-indoor-floor-standing-digital-signage-advertising-display-lcd-totem-interactive-monitor-android-system-with-auto-media-player-black-B0CXDMY8FZ.html" TargetMode="External"/><Relationship Id="rId7" Type="http://schemas.openxmlformats.org/officeDocument/2006/relationships/hyperlink" Target="https://store.google.com/us/product/google_tv_streamer_specs?hl=en-US&amp;pli=1" TargetMode="External"/><Relationship Id="rId6" Type="http://schemas.openxmlformats.org/officeDocument/2006/relationships/hyperlink" Target="https://trueview.vn/product/man-hinh-quang-cao-chan-dung-trueview-65-inch/" TargetMode="External"/><Relationship Id="rId5" Type="http://schemas.openxmlformats.org/officeDocument/2006/relationships/hyperlink" Target="https://saomailed.vn/san-pham/man-hinh-quang-cao-chan-dung-65-inch/" TargetMode="External"/><Relationship Id="rId4" Type="http://schemas.openxmlformats.org/officeDocument/2006/relationships/hyperlink" Target="https://www.droidshop.vn/san-pham/thiet-bi-chromecast-with-google-tv-4k-3-mau/?attribute_pa_chromecast-with-google-tv=mau-hong&amp;id=13658" TargetMode="External"/><Relationship Id="rId3" Type="http://schemas.openxmlformats.org/officeDocument/2006/relationships/hyperlink" Target="https://fptshop.com.vn/phu-kien/fpt-play-box-550" TargetMode="External"/><Relationship Id="rId2" Type="http://schemas.openxmlformats.org/officeDocument/2006/relationships/hyperlink" Target="https://cellphones.com.vn/xiaomi-mi-box-s-4k-gen-2.html" TargetMode="External"/><Relationship Id="rId16" Type="http://schemas.openxmlformats.org/officeDocument/2006/relationships/hyperlink" Target="https://dienmaycholon.com/tivi/google-tivi-hisense-4k-55-inch-55a6500k" TargetMode="External"/><Relationship Id="rId15" Type="http://schemas.openxmlformats.org/officeDocument/2006/relationships/hyperlink" Target="https://dienmaycholon.com/tivi/google-tivi-xiaomi-a-pro-qled-4k-55-inch-l55massea" TargetMode="External"/><Relationship Id="rId14" Type="http://schemas.openxmlformats.org/officeDocument/2006/relationships/hyperlink" Target="https://dienmaycholon.com/tivi/google-tivi-tcl-4k-55-inch-55p755-pro" TargetMode="External"/><Relationship Id="rId13" Type="http://schemas.openxmlformats.org/officeDocument/2006/relationships/hyperlink" Target="https://alo360.com/man-hinh-hien-thi-chuyen-dung-55-inch" TargetMode="External"/><Relationship Id="rId12" Type="http://schemas.openxmlformats.org/officeDocument/2006/relationships/hyperlink" Target="https://saomailed.vn/san-pham/man-hinh-quang-cao-chan-dung-55-inch-chinh-hang-lux-vision/" TargetMode="External"/><Relationship Id="rId11" Type="http://schemas.openxmlformats.org/officeDocument/2006/relationships/hyperlink" Target="https://trueview.vn/product/man-hinh-quang-cao-chan-dung-trueview-55-inch/" TargetMode="External"/><Relationship Id="rId10" Type="http://schemas.openxmlformats.org/officeDocument/2006/relationships/hyperlink" Target="https://alo360.com/man-hinh-quang-cao-dung-cam-ung-55-inch"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G1"/>
  <sheetViews>
    <sheetView showGridLines="0" zoomScale="90" zoomScaleNormal="90" workbookViewId="0">
      <selection activeCell="A1" sqref="A1"/>
    </sheetView>
  </sheetViews>
  <sheetFormatPr defaultColWidth="9" defaultRowHeight="14" outlineLevelCol="6"/>
  <cols>
    <col min="1" max="1" width="6.1640625" customWidth="1"/>
  </cols>
  <sheetData>
    <row r="1" ht="15" customHeight="1" spans="4:7">
      <c r="D1" s="235" t="s">
        <v>0</v>
      </c>
      <c r="E1" s="235"/>
      <c r="F1" s="235"/>
      <c r="G1" s="235"/>
    </row>
  </sheetData>
  <mergeCells count="1">
    <mergeCell ref="D1:G1"/>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showGridLines="0" zoomScale="80" zoomScaleNormal="80" workbookViewId="0">
      <selection activeCell="A1" sqref="A1:D1"/>
    </sheetView>
  </sheetViews>
  <sheetFormatPr defaultColWidth="9.1640625" defaultRowHeight="14.8" outlineLevelCol="3"/>
  <cols>
    <col min="1" max="1" width="6" style="56" customWidth="1"/>
    <col min="2" max="2" width="20.3359375" style="57" customWidth="1"/>
    <col min="3" max="3" width="100.3359375" style="57" customWidth="1"/>
    <col min="4" max="4" width="55.8359375" style="59" customWidth="1"/>
    <col min="5" max="16384" width="9.1640625" style="57"/>
  </cols>
  <sheetData>
    <row r="1" ht="15.2" spans="1:4">
      <c r="A1" s="62" t="s">
        <v>1</v>
      </c>
      <c r="B1" s="62"/>
      <c r="C1" s="62"/>
      <c r="D1" s="62"/>
    </row>
    <row r="2" ht="16" spans="1:4">
      <c r="A2" s="62" t="s">
        <v>2</v>
      </c>
      <c r="B2" s="62" t="s">
        <v>3</v>
      </c>
      <c r="C2" s="62" t="s">
        <v>4</v>
      </c>
      <c r="D2" s="67" t="s">
        <v>5</v>
      </c>
    </row>
    <row r="3" ht="16" spans="1:4">
      <c r="A3" s="63">
        <v>1</v>
      </c>
      <c r="B3" s="64" t="s">
        <v>6</v>
      </c>
      <c r="C3" s="230" t="s">
        <v>7</v>
      </c>
      <c r="D3" s="69"/>
    </row>
    <row r="4" ht="119" spans="1:4">
      <c r="A4" s="63">
        <v>2</v>
      </c>
      <c r="B4" s="231" t="s">
        <v>8</v>
      </c>
      <c r="C4" s="232" t="s">
        <v>9</v>
      </c>
      <c r="D4" s="69"/>
    </row>
    <row r="5" ht="60" spans="1:4">
      <c r="A5" s="63">
        <v>3</v>
      </c>
      <c r="B5" s="233"/>
      <c r="C5" s="232" t="s">
        <v>10</v>
      </c>
      <c r="D5" s="75"/>
    </row>
    <row r="6" ht="60" spans="1:4">
      <c r="A6" s="63">
        <v>4</v>
      </c>
      <c r="B6" s="64" t="s">
        <v>11</v>
      </c>
      <c r="C6" s="234" t="s">
        <v>12</v>
      </c>
      <c r="D6" s="69"/>
    </row>
    <row r="7" ht="16" spans="1:4">
      <c r="A7" s="63">
        <v>5</v>
      </c>
      <c r="B7" s="231" t="s">
        <v>13</v>
      </c>
      <c r="C7" s="232" t="s">
        <v>14</v>
      </c>
      <c r="D7" s="69"/>
    </row>
    <row r="8" ht="61" spans="1:4">
      <c r="A8" s="63">
        <v>6</v>
      </c>
      <c r="B8" s="233"/>
      <c r="C8" s="236" t="s">
        <v>15</v>
      </c>
      <c r="D8" s="69"/>
    </row>
    <row r="9" ht="120" spans="1:4">
      <c r="A9" s="63">
        <v>7</v>
      </c>
      <c r="B9" s="64" t="s">
        <v>16</v>
      </c>
      <c r="C9" s="232" t="s">
        <v>17</v>
      </c>
      <c r="D9" s="75"/>
    </row>
    <row r="10" ht="61" spans="1:4">
      <c r="A10" s="63">
        <v>9</v>
      </c>
      <c r="B10" s="64" t="s">
        <v>18</v>
      </c>
      <c r="C10" s="230" t="s">
        <v>19</v>
      </c>
      <c r="D10" s="69"/>
    </row>
    <row r="11" ht="30" spans="1:4">
      <c r="A11" s="63">
        <v>10</v>
      </c>
      <c r="B11" s="64" t="s">
        <v>20</v>
      </c>
      <c r="C11" s="230" t="s">
        <v>21</v>
      </c>
      <c r="D11" s="69"/>
    </row>
  </sheetData>
  <mergeCells count="3">
    <mergeCell ref="A1:D1"/>
    <mergeCell ref="B4:B5"/>
    <mergeCell ref="B7:B8"/>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19"/>
  <sheetViews>
    <sheetView showGridLines="0" zoomScale="80" zoomScaleNormal="80" workbookViewId="0">
      <selection activeCell="A1" sqref="A1"/>
    </sheetView>
  </sheetViews>
  <sheetFormatPr defaultColWidth="11.3359375" defaultRowHeight="17.6"/>
  <cols>
    <col min="1" max="1" width="3.8359375" style="191" customWidth="1"/>
    <col min="2" max="2" width="7.1640625" style="191" customWidth="1"/>
    <col min="3" max="3" width="23.1640625" style="192" customWidth="1"/>
    <col min="4" max="4" width="10.6640625" style="191" customWidth="1"/>
    <col min="5" max="5" width="14.15625" style="191" customWidth="1"/>
    <col min="6" max="7" width="10.6640625" style="191" customWidth="1"/>
    <col min="8" max="8" width="10.6640625" style="193" customWidth="1"/>
    <col min="9" max="15" width="10.6640625" style="191" customWidth="1"/>
    <col min="16" max="16" width="11.8359375" style="191" customWidth="1"/>
    <col min="17" max="17" width="12.1640625" style="191" customWidth="1"/>
    <col min="18" max="20" width="10.8359375" style="194"/>
    <col min="21" max="16384" width="11.3359375" style="191"/>
  </cols>
  <sheetData>
    <row r="2" ht="23" customHeight="1" spans="2:17">
      <c r="B2" s="195" t="s">
        <v>22</v>
      </c>
      <c r="C2" s="196"/>
      <c r="D2" s="196"/>
      <c r="E2" s="196"/>
      <c r="F2" s="196"/>
      <c r="G2" s="196"/>
      <c r="H2" s="196"/>
      <c r="I2" s="213"/>
      <c r="J2" s="214"/>
      <c r="K2" s="215"/>
      <c r="L2" s="215"/>
      <c r="M2" s="214"/>
      <c r="N2" s="215"/>
      <c r="O2" s="215"/>
      <c r="P2" s="215"/>
      <c r="Q2" s="215"/>
    </row>
    <row r="3" ht="19" customHeight="1" spans="2:17">
      <c r="B3" s="197" t="s">
        <v>2</v>
      </c>
      <c r="C3" s="197" t="s">
        <v>23</v>
      </c>
      <c r="D3" s="197" t="s">
        <v>24</v>
      </c>
      <c r="E3" s="197"/>
      <c r="F3" s="197" t="s">
        <v>25</v>
      </c>
      <c r="G3" s="197"/>
      <c r="H3" s="205" t="s">
        <v>5</v>
      </c>
      <c r="I3" s="216"/>
      <c r="J3" s="217"/>
      <c r="K3" s="218"/>
      <c r="L3" s="218"/>
      <c r="M3" s="218"/>
      <c r="N3" s="218"/>
      <c r="O3" s="218"/>
      <c r="P3" s="218"/>
      <c r="Q3" s="218"/>
    </row>
    <row r="4" ht="19" customHeight="1" spans="2:17">
      <c r="B4" s="197"/>
      <c r="C4" s="197"/>
      <c r="D4" s="197"/>
      <c r="E4" s="197"/>
      <c r="F4" s="197"/>
      <c r="G4" s="197"/>
      <c r="H4" s="206"/>
      <c r="I4" s="219"/>
      <c r="J4" s="220"/>
      <c r="K4" s="218"/>
      <c r="L4" s="218"/>
      <c r="M4" s="218"/>
      <c r="N4" s="218"/>
      <c r="O4" s="218"/>
      <c r="P4" s="218"/>
      <c r="Q4" s="218"/>
    </row>
    <row r="5" ht="18" spans="2:17">
      <c r="B5" s="198">
        <v>1</v>
      </c>
      <c r="C5" s="199" t="s">
        <v>26</v>
      </c>
      <c r="D5" s="200">
        <f>'Estimation (Web&amp;App)'!F72</f>
        <v>10.046875</v>
      </c>
      <c r="E5" s="200"/>
      <c r="F5" s="207"/>
      <c r="G5" s="207"/>
      <c r="H5" s="208"/>
      <c r="I5" s="221"/>
      <c r="J5" s="222"/>
      <c r="K5" s="222"/>
      <c r="L5" s="223"/>
      <c r="M5" s="222"/>
      <c r="N5" s="222"/>
      <c r="O5" s="223"/>
      <c r="P5" s="228"/>
      <c r="Q5" s="222"/>
    </row>
    <row r="6" ht="18" spans="2:17">
      <c r="B6" s="201" t="s">
        <v>27</v>
      </c>
      <c r="C6" s="201"/>
      <c r="D6" s="202">
        <v>10</v>
      </c>
      <c r="E6" s="202"/>
      <c r="F6" s="209"/>
      <c r="G6" s="209"/>
      <c r="H6" s="210"/>
      <c r="I6" s="224"/>
      <c r="J6" s="225"/>
      <c r="K6" s="226"/>
      <c r="L6" s="227"/>
      <c r="M6" s="225"/>
      <c r="N6" s="226"/>
      <c r="O6" s="227"/>
      <c r="P6" s="229"/>
      <c r="Q6" s="226"/>
    </row>
    <row r="9" spans="3:17">
      <c r="C9" s="203"/>
      <c r="D9" s="204"/>
      <c r="E9" s="204"/>
      <c r="F9" s="204"/>
      <c r="G9" s="204"/>
      <c r="H9" s="211"/>
      <c r="I9" s="204"/>
      <c r="J9" s="204"/>
      <c r="K9" s="204"/>
      <c r="L9" s="204"/>
      <c r="M9" s="204"/>
      <c r="N9" s="204"/>
      <c r="O9" s="204"/>
      <c r="P9" s="204"/>
      <c r="Q9" s="204"/>
    </row>
    <row r="10" spans="3:17">
      <c r="C10" s="203"/>
      <c r="D10" s="204"/>
      <c r="E10" s="204"/>
      <c r="F10" s="204"/>
      <c r="G10" s="204"/>
      <c r="H10" s="211"/>
      <c r="I10" s="204"/>
      <c r="J10" s="204"/>
      <c r="K10" s="204"/>
      <c r="L10" s="204"/>
      <c r="M10" s="204"/>
      <c r="N10" s="204"/>
      <c r="O10" s="204"/>
      <c r="P10" s="204"/>
      <c r="Q10" s="204"/>
    </row>
    <row r="11" spans="3:17">
      <c r="C11" s="203"/>
      <c r="D11" s="204"/>
      <c r="E11" s="204"/>
      <c r="F11" s="204"/>
      <c r="G11" s="204"/>
      <c r="H11" s="211"/>
      <c r="I11" s="204"/>
      <c r="J11" s="204"/>
      <c r="K11" s="204"/>
      <c r="L11" s="204"/>
      <c r="M11" s="204"/>
      <c r="N11" s="204"/>
      <c r="O11" s="204"/>
      <c r="P11" s="204"/>
      <c r="Q11" s="204"/>
    </row>
    <row r="12" spans="3:17">
      <c r="C12" s="203"/>
      <c r="D12" s="204"/>
      <c r="E12" s="204"/>
      <c r="F12" s="204"/>
      <c r="G12" s="204"/>
      <c r="H12" s="211"/>
      <c r="I12" s="204"/>
      <c r="J12" s="204"/>
      <c r="K12" s="204"/>
      <c r="L12" s="204"/>
      <c r="M12" s="204"/>
      <c r="N12" s="204"/>
      <c r="O12" s="204"/>
      <c r="P12" s="204"/>
      <c r="Q12" s="204"/>
    </row>
    <row r="13" spans="3:17">
      <c r="C13" s="203"/>
      <c r="D13" s="204"/>
      <c r="E13" s="204"/>
      <c r="F13" s="204"/>
      <c r="G13" s="204"/>
      <c r="H13" s="211"/>
      <c r="I13" s="204"/>
      <c r="J13" s="204"/>
      <c r="K13" s="204"/>
      <c r="L13" s="204"/>
      <c r="M13" s="204"/>
      <c r="N13" s="204"/>
      <c r="O13" s="204"/>
      <c r="P13" s="204"/>
      <c r="Q13" s="204"/>
    </row>
    <row r="14" spans="3:17">
      <c r="C14" s="203"/>
      <c r="D14" s="204"/>
      <c r="E14" s="204"/>
      <c r="F14" s="204"/>
      <c r="G14" s="204"/>
      <c r="H14" s="211"/>
      <c r="I14" s="204"/>
      <c r="J14" s="204"/>
      <c r="K14" s="204"/>
      <c r="L14" s="204"/>
      <c r="M14" s="204"/>
      <c r="N14" s="204"/>
      <c r="O14" s="204"/>
      <c r="P14" s="204"/>
      <c r="Q14" s="204"/>
    </row>
    <row r="15" spans="3:17">
      <c r="C15" s="203"/>
      <c r="D15" s="204"/>
      <c r="E15" s="204"/>
      <c r="F15" s="204"/>
      <c r="G15" s="204"/>
      <c r="H15" s="211"/>
      <c r="I15" s="204"/>
      <c r="J15" s="204"/>
      <c r="K15" s="204"/>
      <c r="L15" s="204"/>
      <c r="M15" s="204"/>
      <c r="N15" s="204"/>
      <c r="O15" s="204"/>
      <c r="P15" s="204"/>
      <c r="Q15" s="204"/>
    </row>
    <row r="16" spans="3:17">
      <c r="C16" s="203"/>
      <c r="D16" s="204"/>
      <c r="E16" s="204"/>
      <c r="F16" s="204"/>
      <c r="G16" s="204"/>
      <c r="H16" s="211"/>
      <c r="I16" s="204"/>
      <c r="J16" s="204"/>
      <c r="K16" s="204"/>
      <c r="L16" s="204"/>
      <c r="M16" s="204"/>
      <c r="N16" s="204"/>
      <c r="O16" s="204"/>
      <c r="P16" s="204"/>
      <c r="Q16" s="204"/>
    </row>
    <row r="19" spans="4:17">
      <c r="D19" s="192"/>
      <c r="E19" s="192"/>
      <c r="F19" s="192"/>
      <c r="G19" s="192"/>
      <c r="H19" s="212"/>
      <c r="I19" s="192"/>
      <c r="J19" s="192"/>
      <c r="K19" s="192"/>
      <c r="L19" s="192"/>
      <c r="M19" s="192"/>
      <c r="N19" s="192"/>
      <c r="O19" s="192"/>
      <c r="P19" s="192"/>
      <c r="Q19" s="192"/>
    </row>
  </sheetData>
  <mergeCells count="20">
    <mergeCell ref="B2:I2"/>
    <mergeCell ref="D5:E5"/>
    <mergeCell ref="F5:G5"/>
    <mergeCell ref="H5:I5"/>
    <mergeCell ref="B6:C6"/>
    <mergeCell ref="D6:E6"/>
    <mergeCell ref="F6:G6"/>
    <mergeCell ref="H6:I6"/>
    <mergeCell ref="B3:B4"/>
    <mergeCell ref="C3:C4"/>
    <mergeCell ref="J3:J4"/>
    <mergeCell ref="K3:K4"/>
    <mergeCell ref="L3:L4"/>
    <mergeCell ref="N3:N4"/>
    <mergeCell ref="O3:O4"/>
    <mergeCell ref="P3:P4"/>
    <mergeCell ref="Q3:Q4"/>
    <mergeCell ref="D3:E4"/>
    <mergeCell ref="F3:G4"/>
    <mergeCell ref="H3:I4"/>
  </mergeCells>
  <conditionalFormatting sqref="C5">
    <cfRule type="expression" dxfId="0" priority="43">
      <formula>ISNUMBER(SEARCH("Estimated in",#REF!))</formula>
    </cfRule>
  </conditionalFormatting>
  <conditionalFormatting sqref="L5">
    <cfRule type="expression" dxfId="0" priority="3">
      <formula>ISNUMBER(SEARCH("Estimated in",#REF!))</formula>
    </cfRule>
  </conditionalFormatting>
  <conditionalFormatting sqref="O5">
    <cfRule type="expression" dxfId="0" priority="1">
      <formula>ISNUMBER(SEARCH("Estimated in",#REF!))</formula>
    </cfRule>
  </conditionalFormatting>
  <conditionalFormatting sqref="M6">
    <cfRule type="expression" dxfId="0" priority="4">
      <formula>ISNUMBER(SEARCH("Estimated in",#REF!))</formula>
    </cfRule>
  </conditionalFormatting>
  <conditionalFormatting sqref="P6">
    <cfRule type="expression" dxfId="0" priority="2">
      <formula>ISNUMBER(SEARCH("Estimated in",#REF!))</formula>
    </cfRule>
  </conditionalFormatting>
  <dataValidations count="1">
    <dataValidation type="list" allowBlank="1" showInputMessage="1" showErrorMessage="1" sqref="H8 H6:H7 H9:H18 H20:H1048576">
      <formula1>"Very Simple, Simple, Medium, Complex, Very Complex, Very Complex+"</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3"/>
  <sheetViews>
    <sheetView showGridLines="0" zoomScale="80" zoomScaleNormal="80" workbookViewId="0">
      <pane xSplit="4" ySplit="4" topLeftCell="E5" activePane="bottomRight" state="frozen"/>
      <selection/>
      <selection pane="topRight"/>
      <selection pane="bottomLeft"/>
      <selection pane="bottomRight" activeCell="A65" sqref="A65:E65"/>
    </sheetView>
  </sheetViews>
  <sheetFormatPr defaultColWidth="11.3359375" defaultRowHeight="15.75" customHeight="1"/>
  <cols>
    <col min="1" max="1" width="14.6640625" style="80" customWidth="1"/>
    <col min="2" max="2" width="20.8359375" style="81" customWidth="1"/>
    <col min="3" max="3" width="31.6640625" style="82" customWidth="1"/>
    <col min="4" max="4" width="44" style="83" customWidth="1"/>
    <col min="5" max="5" width="14.6640625" style="84" customWidth="1"/>
    <col min="6" max="6" width="13.3359375" style="85" customWidth="1"/>
    <col min="7" max="7" width="16.1640625" style="84" customWidth="1"/>
    <col min="8" max="8" width="8.8359375" style="84" customWidth="1"/>
    <col min="9" max="9" width="8.1640625" style="84" customWidth="1"/>
    <col min="10" max="10" width="8.8359375" style="84" customWidth="1"/>
    <col min="11" max="11" width="9.6640625" style="84" customWidth="1"/>
    <col min="12" max="12" width="15.1640625" style="84" customWidth="1"/>
    <col min="13" max="13" width="107.1640625" style="82" customWidth="1"/>
    <col min="14" max="14" width="39.3359375" style="82" customWidth="1"/>
  </cols>
  <sheetData>
    <row r="1" ht="16" customHeight="1" spans="1:14">
      <c r="A1" s="86" t="s">
        <v>28</v>
      </c>
      <c r="B1" s="86"/>
      <c r="C1" s="86"/>
      <c r="D1" s="86"/>
      <c r="E1" s="86"/>
      <c r="F1" s="86"/>
      <c r="G1" s="86"/>
      <c r="H1" s="86"/>
      <c r="I1" s="86"/>
      <c r="J1" s="86"/>
      <c r="K1" s="86"/>
      <c r="L1" s="86"/>
      <c r="M1" s="86"/>
      <c r="N1" s="86"/>
    </row>
    <row r="2" ht="21" customHeight="1" spans="1:14">
      <c r="A2" s="87" t="s">
        <v>29</v>
      </c>
      <c r="B2" s="87"/>
      <c r="C2" s="87"/>
      <c r="D2" s="87"/>
      <c r="E2" s="87"/>
      <c r="F2" s="87"/>
      <c r="G2" s="87"/>
      <c r="H2" s="87"/>
      <c r="I2" s="87"/>
      <c r="J2" s="87"/>
      <c r="K2" s="87"/>
      <c r="L2" s="87"/>
      <c r="M2" s="87"/>
      <c r="N2" s="87"/>
    </row>
    <row r="3" ht="16" customHeight="1" spans="1:14">
      <c r="A3" s="86" t="s">
        <v>30</v>
      </c>
      <c r="B3" s="86"/>
      <c r="C3" s="86"/>
      <c r="D3" s="86"/>
      <c r="E3" s="86"/>
      <c r="F3" s="125">
        <f>SUM(F6:F43)</f>
        <v>59.5</v>
      </c>
      <c r="G3" s="86"/>
      <c r="H3" s="86"/>
      <c r="I3" s="86"/>
      <c r="J3" s="86"/>
      <c r="K3" s="86"/>
      <c r="L3" s="86"/>
      <c r="M3" s="86"/>
      <c r="N3" s="86"/>
    </row>
    <row r="4" ht="31" spans="1:14">
      <c r="A4" s="88" t="s">
        <v>31</v>
      </c>
      <c r="B4" s="89" t="s">
        <v>32</v>
      </c>
      <c r="C4" s="89" t="s">
        <v>33</v>
      </c>
      <c r="D4" s="90" t="s">
        <v>34</v>
      </c>
      <c r="E4" s="89" t="s">
        <v>35</v>
      </c>
      <c r="F4" s="90" t="s">
        <v>36</v>
      </c>
      <c r="G4" s="90" t="s">
        <v>37</v>
      </c>
      <c r="H4" s="90" t="s">
        <v>38</v>
      </c>
      <c r="I4" s="90" t="s">
        <v>39</v>
      </c>
      <c r="J4" s="90" t="s">
        <v>40</v>
      </c>
      <c r="K4" s="90" t="s">
        <v>41</v>
      </c>
      <c r="L4" s="90" t="s">
        <v>42</v>
      </c>
      <c r="M4" s="90" t="s">
        <v>43</v>
      </c>
      <c r="N4" s="148" t="s">
        <v>44</v>
      </c>
    </row>
    <row r="5" ht="15.2" spans="1:14">
      <c r="A5" s="91" t="s">
        <v>45</v>
      </c>
      <c r="B5" s="91"/>
      <c r="C5" s="91"/>
      <c r="D5" s="91"/>
      <c r="E5" s="91"/>
      <c r="F5" s="91"/>
      <c r="G5" s="91"/>
      <c r="H5" s="91"/>
      <c r="I5" s="91"/>
      <c r="J5" s="91"/>
      <c r="K5" s="91"/>
      <c r="L5" s="91"/>
      <c r="M5" s="93"/>
      <c r="N5" s="149"/>
    </row>
    <row r="6" ht="15.2" spans="1:14">
      <c r="A6" s="92" t="s">
        <v>46</v>
      </c>
      <c r="B6" s="93" t="s">
        <v>47</v>
      </c>
      <c r="C6" s="94"/>
      <c r="D6" s="94"/>
      <c r="E6" s="94"/>
      <c r="F6" s="94"/>
      <c r="G6" s="94"/>
      <c r="H6" s="94"/>
      <c r="I6" s="94"/>
      <c r="J6" s="94"/>
      <c r="K6" s="94"/>
      <c r="L6" s="94"/>
      <c r="M6" s="94"/>
      <c r="N6" s="149"/>
    </row>
    <row r="7" s="79" customFormat="1" ht="107" spans="1:14">
      <c r="A7" s="95" t="s">
        <v>48</v>
      </c>
      <c r="B7" s="96"/>
      <c r="C7" s="97" t="s">
        <v>49</v>
      </c>
      <c r="D7" s="98" t="s">
        <v>50</v>
      </c>
      <c r="E7" s="126" t="s">
        <v>51</v>
      </c>
      <c r="F7" s="127">
        <f>IF(E7="Very Simple",0.5,IF(E7="Simple",1,IF(E7="Medium",3,IF(E7="Complex",5,IF(E7="Very complex",7,0)))))</f>
        <v>1</v>
      </c>
      <c r="G7" s="128">
        <f t="shared" ref="G7" si="0">SUM(H7:L7)</f>
        <v>3.37710084033613</v>
      </c>
      <c r="H7" s="128">
        <f t="shared" ref="H7:L8" si="1">H$44/$F$3*$F7</f>
        <v>0.337710084033613</v>
      </c>
      <c r="I7" s="128">
        <f t="shared" si="1"/>
        <v>0.337710084033613</v>
      </c>
      <c r="J7" s="128">
        <f t="shared" si="1"/>
        <v>1.68855042016807</v>
      </c>
      <c r="K7" s="128">
        <f t="shared" si="1"/>
        <v>0.844275210084034</v>
      </c>
      <c r="L7" s="128">
        <f t="shared" si="1"/>
        <v>0.168855042016807</v>
      </c>
      <c r="M7" s="150" t="s">
        <v>52</v>
      </c>
      <c r="N7" s="151"/>
    </row>
    <row r="8" s="79" customFormat="1" ht="61" spans="1:14">
      <c r="A8" s="99"/>
      <c r="B8" s="96"/>
      <c r="C8" s="97" t="s">
        <v>53</v>
      </c>
      <c r="D8" s="98" t="s">
        <v>53</v>
      </c>
      <c r="E8" s="126" t="s">
        <v>51</v>
      </c>
      <c r="F8" s="127">
        <f>IF(E8="Very Simple",0.5,IF(E8="Simple",1,IF(E8="Medium",3,IF(E8="Complex",5,IF(E8="Very complex",7,0)))))</f>
        <v>1</v>
      </c>
      <c r="G8" s="128">
        <f t="shared" ref="G8" si="2">SUM(H8:L8)</f>
        <v>3.37710084033613</v>
      </c>
      <c r="H8" s="128">
        <f t="shared" si="1"/>
        <v>0.337710084033613</v>
      </c>
      <c r="I8" s="128">
        <f t="shared" si="1"/>
        <v>0.337710084033613</v>
      </c>
      <c r="J8" s="128">
        <f t="shared" si="1"/>
        <v>1.68855042016807</v>
      </c>
      <c r="K8" s="128">
        <f t="shared" si="1"/>
        <v>0.844275210084034</v>
      </c>
      <c r="L8" s="128">
        <f t="shared" si="1"/>
        <v>0.168855042016807</v>
      </c>
      <c r="M8" s="150" t="s">
        <v>54</v>
      </c>
      <c r="N8" s="151"/>
    </row>
    <row r="9" s="79" customFormat="1" ht="15.2" spans="1:14">
      <c r="A9" s="99"/>
      <c r="B9" s="96"/>
      <c r="C9" s="97" t="s">
        <v>55</v>
      </c>
      <c r="D9" s="98"/>
      <c r="E9" s="98"/>
      <c r="F9" s="98"/>
      <c r="G9" s="98"/>
      <c r="H9" s="98"/>
      <c r="I9" s="98"/>
      <c r="J9" s="98"/>
      <c r="K9" s="98"/>
      <c r="L9" s="98"/>
      <c r="M9" s="152"/>
      <c r="N9" s="151"/>
    </row>
    <row r="10" s="79" customFormat="1" ht="76" spans="1:14">
      <c r="A10" s="99"/>
      <c r="B10" s="96"/>
      <c r="C10" s="97"/>
      <c r="D10" s="98" t="s">
        <v>56</v>
      </c>
      <c r="E10" s="126" t="s">
        <v>51</v>
      </c>
      <c r="F10" s="127">
        <f>IF(E10="Very Simple",0.5,IF(E10="Simple",1,IF(E10="Medium",3,IF(E10="Complex",5,IF(E10="Very complex",7,0)))))</f>
        <v>1</v>
      </c>
      <c r="G10" s="128">
        <f t="shared" ref="G10:G11" si="3">SUM(H10:L10)</f>
        <v>3.37710084033613</v>
      </c>
      <c r="H10" s="128">
        <f t="shared" ref="H10:L11" si="4">H$44/$F$3*$F10</f>
        <v>0.337710084033613</v>
      </c>
      <c r="I10" s="128">
        <f t="shared" si="4"/>
        <v>0.337710084033613</v>
      </c>
      <c r="J10" s="128">
        <f t="shared" si="4"/>
        <v>1.68855042016807</v>
      </c>
      <c r="K10" s="128">
        <f t="shared" si="4"/>
        <v>0.844275210084034</v>
      </c>
      <c r="L10" s="128">
        <f t="shared" si="4"/>
        <v>0.168855042016807</v>
      </c>
      <c r="M10" s="153" t="s">
        <v>57</v>
      </c>
      <c r="N10" s="151"/>
    </row>
    <row r="11" s="79" customFormat="1" ht="107" spans="1:14">
      <c r="A11" s="99"/>
      <c r="B11" s="96"/>
      <c r="C11" s="97"/>
      <c r="D11" s="98" t="s">
        <v>58</v>
      </c>
      <c r="E11" s="126" t="s">
        <v>51</v>
      </c>
      <c r="F11" s="127">
        <f>IF(E11="Very Simple",0.5,IF(E11="Simple",1,IF(E11="Medium",3,IF(E11="Complex",5,IF(E11="Very complex",7,0)))))</f>
        <v>1</v>
      </c>
      <c r="G11" s="128">
        <f t="shared" si="3"/>
        <v>3.37710084033613</v>
      </c>
      <c r="H11" s="128">
        <f t="shared" si="4"/>
        <v>0.337710084033613</v>
      </c>
      <c r="I11" s="128">
        <f t="shared" si="4"/>
        <v>0.337710084033613</v>
      </c>
      <c r="J11" s="128">
        <f t="shared" si="4"/>
        <v>1.68855042016807</v>
      </c>
      <c r="K11" s="128">
        <f t="shared" si="4"/>
        <v>0.844275210084034</v>
      </c>
      <c r="L11" s="128">
        <f t="shared" si="4"/>
        <v>0.168855042016807</v>
      </c>
      <c r="M11" s="153" t="s">
        <v>59</v>
      </c>
      <c r="N11" s="154"/>
    </row>
    <row r="12" ht="15.2" spans="1:14">
      <c r="A12" s="99"/>
      <c r="B12" s="93" t="s">
        <v>60</v>
      </c>
      <c r="C12" s="94"/>
      <c r="D12" s="94"/>
      <c r="E12" s="94"/>
      <c r="F12" s="94"/>
      <c r="G12" s="94"/>
      <c r="H12" s="94"/>
      <c r="I12" s="94"/>
      <c r="J12" s="94"/>
      <c r="K12" s="94"/>
      <c r="L12" s="94"/>
      <c r="M12" s="94"/>
      <c r="N12" s="149"/>
    </row>
    <row r="13" s="79" customFormat="1" ht="76" spans="1:14">
      <c r="A13" s="99"/>
      <c r="B13" s="96"/>
      <c r="C13" s="97"/>
      <c r="D13" s="98" t="s">
        <v>61</v>
      </c>
      <c r="E13" s="126" t="s">
        <v>51</v>
      </c>
      <c r="F13" s="127">
        <f>IF(E13="Very Simple",0.5,IF(E13="Simple",1,IF(E13="Medium",3,IF(E13="Complex",5,IF(E13="Very complex",7,0)))))</f>
        <v>1</v>
      </c>
      <c r="G13" s="128">
        <f t="shared" ref="G13:G18" si="5">SUM(H13:L13)</f>
        <v>3.37710084033613</v>
      </c>
      <c r="H13" s="128">
        <f t="shared" ref="H13:L18" si="6">H$44/$F$3*$F13</f>
        <v>0.337710084033613</v>
      </c>
      <c r="I13" s="128">
        <f t="shared" si="6"/>
        <v>0.337710084033613</v>
      </c>
      <c r="J13" s="128">
        <f t="shared" si="6"/>
        <v>1.68855042016807</v>
      </c>
      <c r="K13" s="128">
        <f t="shared" si="6"/>
        <v>0.844275210084034</v>
      </c>
      <c r="L13" s="128">
        <f t="shared" si="6"/>
        <v>0.168855042016807</v>
      </c>
      <c r="M13" s="155" t="s">
        <v>62</v>
      </c>
      <c r="N13" s="151"/>
    </row>
    <row r="14" s="79" customFormat="1" ht="46" spans="1:14">
      <c r="A14" s="99"/>
      <c r="B14" s="96"/>
      <c r="C14" s="97"/>
      <c r="D14" s="98" t="s">
        <v>63</v>
      </c>
      <c r="E14" s="126" t="s">
        <v>51</v>
      </c>
      <c r="F14" s="127">
        <f>IF(E14="Very Simple",0.5,IF(E14="Simple",1,IF(E14="Medium",3,IF(E14="Complex",5,IF(E14="Very complex",7,0)))))</f>
        <v>1</v>
      </c>
      <c r="G14" s="128">
        <f t="shared" si="5"/>
        <v>3.37710084033613</v>
      </c>
      <c r="H14" s="128">
        <f t="shared" si="6"/>
        <v>0.337710084033613</v>
      </c>
      <c r="I14" s="128">
        <f t="shared" si="6"/>
        <v>0.337710084033613</v>
      </c>
      <c r="J14" s="128">
        <f t="shared" si="6"/>
        <v>1.68855042016807</v>
      </c>
      <c r="K14" s="128">
        <f t="shared" si="6"/>
        <v>0.844275210084034</v>
      </c>
      <c r="L14" s="128">
        <f t="shared" si="6"/>
        <v>0.168855042016807</v>
      </c>
      <c r="M14" s="156" t="s">
        <v>64</v>
      </c>
      <c r="N14" s="151"/>
    </row>
    <row r="15" s="79" customFormat="1" ht="137" spans="1:14">
      <c r="A15" s="99"/>
      <c r="B15" s="96"/>
      <c r="C15" s="97"/>
      <c r="D15" s="98" t="s">
        <v>65</v>
      </c>
      <c r="E15" s="126" t="s">
        <v>51</v>
      </c>
      <c r="F15" s="127">
        <f>IF(E15="Very Simple",0.5,IF(E15="Simple",1,IF(E15="Medium",3,IF(E15="Complex",5,IF(E15="Very complex",7,0)))))</f>
        <v>1</v>
      </c>
      <c r="G15" s="128">
        <f t="shared" si="5"/>
        <v>3.37710084033613</v>
      </c>
      <c r="H15" s="128">
        <f t="shared" si="6"/>
        <v>0.337710084033613</v>
      </c>
      <c r="I15" s="128">
        <f t="shared" si="6"/>
        <v>0.337710084033613</v>
      </c>
      <c r="J15" s="128">
        <f t="shared" si="6"/>
        <v>1.68855042016807</v>
      </c>
      <c r="K15" s="128">
        <f t="shared" si="6"/>
        <v>0.844275210084034</v>
      </c>
      <c r="L15" s="128">
        <f t="shared" si="6"/>
        <v>0.168855042016807</v>
      </c>
      <c r="M15" s="156" t="s">
        <v>66</v>
      </c>
      <c r="N15" s="151"/>
    </row>
    <row r="16" s="79" customFormat="1" ht="152" spans="1:14">
      <c r="A16" s="99"/>
      <c r="B16" s="96"/>
      <c r="C16" s="97"/>
      <c r="D16" s="98" t="s">
        <v>67</v>
      </c>
      <c r="E16" s="126" t="s">
        <v>68</v>
      </c>
      <c r="F16" s="127">
        <f t="shared" ref="F16:F38" si="7">IF(E16="Very Simple",0.5,IF(E16="Simple",1,IF(E16="Medium",3,IF(E16="Complex",5,IF(E16="Very complex",7,0)))))</f>
        <v>0.5</v>
      </c>
      <c r="G16" s="128">
        <f t="shared" si="5"/>
        <v>1.68855042016807</v>
      </c>
      <c r="H16" s="128">
        <f t="shared" si="6"/>
        <v>0.168855042016807</v>
      </c>
      <c r="I16" s="128">
        <f t="shared" si="6"/>
        <v>0.168855042016807</v>
      </c>
      <c r="J16" s="128">
        <f t="shared" si="6"/>
        <v>0.844275210084034</v>
      </c>
      <c r="K16" s="128">
        <f t="shared" si="6"/>
        <v>0.422137605042017</v>
      </c>
      <c r="L16" s="128">
        <f t="shared" si="6"/>
        <v>0.0844275210084034</v>
      </c>
      <c r="M16" s="157" t="s">
        <v>69</v>
      </c>
      <c r="N16" s="151"/>
    </row>
    <row r="17" s="79" customFormat="1" ht="122" spans="1:14">
      <c r="A17" s="99"/>
      <c r="B17" s="96"/>
      <c r="C17" s="100"/>
      <c r="D17" s="98" t="s">
        <v>70</v>
      </c>
      <c r="E17" s="126" t="s">
        <v>51</v>
      </c>
      <c r="F17" s="127">
        <f t="shared" si="7"/>
        <v>1</v>
      </c>
      <c r="G17" s="128">
        <f t="shared" si="5"/>
        <v>3.37710084033613</v>
      </c>
      <c r="H17" s="128">
        <f t="shared" si="6"/>
        <v>0.337710084033613</v>
      </c>
      <c r="I17" s="128">
        <f t="shared" si="6"/>
        <v>0.337710084033613</v>
      </c>
      <c r="J17" s="128">
        <f t="shared" si="6"/>
        <v>1.68855042016807</v>
      </c>
      <c r="K17" s="128">
        <f t="shared" si="6"/>
        <v>0.844275210084034</v>
      </c>
      <c r="L17" s="144">
        <f t="shared" si="6"/>
        <v>0.168855042016807</v>
      </c>
      <c r="M17" s="158" t="s">
        <v>71</v>
      </c>
      <c r="N17" s="151"/>
    </row>
    <row r="18" s="79" customFormat="1" ht="92" spans="1:14">
      <c r="A18" s="99"/>
      <c r="B18" s="96"/>
      <c r="C18" s="100"/>
      <c r="D18" s="98" t="s">
        <v>72</v>
      </c>
      <c r="E18" s="126" t="s">
        <v>51</v>
      </c>
      <c r="F18" s="127">
        <f t="shared" si="7"/>
        <v>1</v>
      </c>
      <c r="G18" s="128">
        <f t="shared" si="5"/>
        <v>3.37710084033613</v>
      </c>
      <c r="H18" s="128">
        <f t="shared" si="6"/>
        <v>0.337710084033613</v>
      </c>
      <c r="I18" s="128">
        <f t="shared" si="6"/>
        <v>0.337710084033613</v>
      </c>
      <c r="J18" s="128">
        <f t="shared" si="6"/>
        <v>1.68855042016807</v>
      </c>
      <c r="K18" s="128">
        <f t="shared" si="6"/>
        <v>0.844275210084034</v>
      </c>
      <c r="L18" s="144">
        <f t="shared" si="6"/>
        <v>0.168855042016807</v>
      </c>
      <c r="M18" s="159" t="s">
        <v>73</v>
      </c>
      <c r="N18" s="154"/>
    </row>
    <row r="19" s="79" customFormat="1" ht="15.2" spans="1:14">
      <c r="A19" s="99"/>
      <c r="B19" s="91" t="s">
        <v>74</v>
      </c>
      <c r="C19" s="91"/>
      <c r="D19" s="91"/>
      <c r="E19" s="91"/>
      <c r="F19" s="91"/>
      <c r="G19" s="91"/>
      <c r="H19" s="91"/>
      <c r="I19" s="91"/>
      <c r="J19" s="91"/>
      <c r="K19" s="91"/>
      <c r="L19" s="91"/>
      <c r="M19" s="91"/>
      <c r="N19" s="160"/>
    </row>
    <row r="20" s="79" customFormat="1" ht="127.5" customHeight="1" spans="1:14">
      <c r="A20" s="99"/>
      <c r="B20" s="96"/>
      <c r="C20" s="97"/>
      <c r="D20" s="98" t="s">
        <v>75</v>
      </c>
      <c r="E20" s="126" t="s">
        <v>76</v>
      </c>
      <c r="F20" s="127">
        <f t="shared" ref="F20:F24" si="8">IF(E20="Very Simple",0.5,IF(E20="Simple",1,IF(E20="Medium",3,IF(E20="Complex",5,IF(E20="Very complex",7,0)))))</f>
        <v>3</v>
      </c>
      <c r="G20" s="128">
        <f t="shared" ref="G20:G24" si="9">SUM(H20:L20)</f>
        <v>10.1313025210084</v>
      </c>
      <c r="H20" s="128">
        <f t="shared" ref="H20:L24" si="10">H$44/$F$3*$F20</f>
        <v>1.01313025210084</v>
      </c>
      <c r="I20" s="128">
        <f t="shared" si="10"/>
        <v>1.01313025210084</v>
      </c>
      <c r="J20" s="128">
        <f t="shared" si="10"/>
        <v>5.0656512605042</v>
      </c>
      <c r="K20" s="128">
        <f t="shared" si="10"/>
        <v>2.5328256302521</v>
      </c>
      <c r="L20" s="128">
        <f t="shared" si="10"/>
        <v>0.50656512605042</v>
      </c>
      <c r="M20" s="156" t="s">
        <v>77</v>
      </c>
      <c r="N20" s="127"/>
    </row>
    <row r="21" s="79" customFormat="1" ht="60" spans="1:14">
      <c r="A21" s="99"/>
      <c r="B21" s="96"/>
      <c r="C21" s="97"/>
      <c r="D21" s="98" t="s">
        <v>78</v>
      </c>
      <c r="E21" s="126" t="s">
        <v>76</v>
      </c>
      <c r="F21" s="127">
        <f t="shared" si="8"/>
        <v>3</v>
      </c>
      <c r="G21" s="128">
        <f t="shared" si="9"/>
        <v>10.1313025210084</v>
      </c>
      <c r="H21" s="128">
        <f t="shared" si="10"/>
        <v>1.01313025210084</v>
      </c>
      <c r="I21" s="128">
        <f t="shared" si="10"/>
        <v>1.01313025210084</v>
      </c>
      <c r="J21" s="128">
        <f t="shared" si="10"/>
        <v>5.0656512605042</v>
      </c>
      <c r="K21" s="128">
        <f t="shared" si="10"/>
        <v>2.5328256302521</v>
      </c>
      <c r="L21" s="128">
        <f t="shared" si="10"/>
        <v>0.50656512605042</v>
      </c>
      <c r="M21" s="157" t="s">
        <v>79</v>
      </c>
      <c r="N21" s="127"/>
    </row>
    <row r="22" s="79" customFormat="1" ht="61" spans="1:14">
      <c r="A22" s="99"/>
      <c r="B22" s="96"/>
      <c r="C22" s="97"/>
      <c r="D22" s="98" t="s">
        <v>80</v>
      </c>
      <c r="E22" s="126" t="s">
        <v>76</v>
      </c>
      <c r="F22" s="127">
        <f t="shared" si="8"/>
        <v>3</v>
      </c>
      <c r="G22" s="128">
        <f t="shared" si="9"/>
        <v>10.1313025210084</v>
      </c>
      <c r="H22" s="128">
        <f t="shared" si="10"/>
        <v>1.01313025210084</v>
      </c>
      <c r="I22" s="128">
        <f t="shared" si="10"/>
        <v>1.01313025210084</v>
      </c>
      <c r="J22" s="128">
        <f t="shared" si="10"/>
        <v>5.0656512605042</v>
      </c>
      <c r="K22" s="128">
        <f t="shared" si="10"/>
        <v>2.5328256302521</v>
      </c>
      <c r="L22" s="144">
        <f t="shared" si="10"/>
        <v>0.50656512605042</v>
      </c>
      <c r="M22" s="161" t="s">
        <v>81</v>
      </c>
      <c r="N22" s="127"/>
    </row>
    <row r="23" s="79" customFormat="1" ht="106" spans="1:14">
      <c r="A23" s="99"/>
      <c r="B23" s="96"/>
      <c r="C23" s="101"/>
      <c r="D23" s="98" t="s">
        <v>82</v>
      </c>
      <c r="E23" s="126" t="s">
        <v>76</v>
      </c>
      <c r="F23" s="127">
        <f t="shared" si="8"/>
        <v>3</v>
      </c>
      <c r="G23" s="128">
        <f t="shared" si="9"/>
        <v>10.1313025210084</v>
      </c>
      <c r="H23" s="128">
        <f t="shared" si="10"/>
        <v>1.01313025210084</v>
      </c>
      <c r="I23" s="128">
        <f t="shared" si="10"/>
        <v>1.01313025210084</v>
      </c>
      <c r="J23" s="128">
        <f t="shared" si="10"/>
        <v>5.0656512605042</v>
      </c>
      <c r="K23" s="128">
        <f t="shared" si="10"/>
        <v>2.5328256302521</v>
      </c>
      <c r="L23" s="144">
        <f t="shared" si="10"/>
        <v>0.50656512605042</v>
      </c>
      <c r="M23" s="161" t="s">
        <v>83</v>
      </c>
      <c r="N23" s="127"/>
    </row>
    <row r="24" s="79" customFormat="1" ht="16" spans="1:14">
      <c r="A24" s="99"/>
      <c r="B24" s="96"/>
      <c r="C24" s="97"/>
      <c r="D24" s="98" t="s">
        <v>84</v>
      </c>
      <c r="E24" s="126" t="s">
        <v>76</v>
      </c>
      <c r="F24" s="127">
        <f t="shared" si="8"/>
        <v>3</v>
      </c>
      <c r="G24" s="128">
        <f t="shared" si="9"/>
        <v>10.1313025210084</v>
      </c>
      <c r="H24" s="128">
        <f t="shared" si="10"/>
        <v>1.01313025210084</v>
      </c>
      <c r="I24" s="128">
        <f t="shared" si="10"/>
        <v>1.01313025210084</v>
      </c>
      <c r="J24" s="128">
        <f t="shared" si="10"/>
        <v>5.0656512605042</v>
      </c>
      <c r="K24" s="128">
        <f t="shared" si="10"/>
        <v>2.5328256302521</v>
      </c>
      <c r="L24" s="144">
        <f t="shared" si="10"/>
        <v>0.50656512605042</v>
      </c>
      <c r="M24" s="161" t="s">
        <v>85</v>
      </c>
      <c r="N24" s="127"/>
    </row>
    <row r="25" s="79" customFormat="1" ht="15.2" spans="1:14">
      <c r="A25" s="99"/>
      <c r="B25" s="91" t="s">
        <v>86</v>
      </c>
      <c r="C25" s="91"/>
      <c r="D25" s="91"/>
      <c r="E25" s="91"/>
      <c r="F25" s="91"/>
      <c r="G25" s="91"/>
      <c r="H25" s="91"/>
      <c r="I25" s="91"/>
      <c r="J25" s="91"/>
      <c r="K25" s="91"/>
      <c r="L25" s="91"/>
      <c r="M25" s="162"/>
      <c r="N25" s="163"/>
    </row>
    <row r="26" s="79" customFormat="1" ht="121" spans="1:14">
      <c r="A26" s="99"/>
      <c r="B26" s="96"/>
      <c r="C26" s="97"/>
      <c r="D26" s="98" t="s">
        <v>87</v>
      </c>
      <c r="E26" s="126" t="s">
        <v>76</v>
      </c>
      <c r="F26" s="127">
        <f t="shared" ref="F26:F30" si="11">IF(E26="Very Simple",0.5,IF(E26="Simple",1,IF(E26="Medium",3,IF(E26="Complex",5,IF(E26="Very complex",7,0)))))</f>
        <v>3</v>
      </c>
      <c r="G26" s="128">
        <f t="shared" ref="G26:G30" si="12">SUM(H26:L26)</f>
        <v>10.1313025210084</v>
      </c>
      <c r="H26" s="128">
        <f t="shared" ref="H26:L30" si="13">H$44/$F$3*$F26</f>
        <v>1.01313025210084</v>
      </c>
      <c r="I26" s="128">
        <f t="shared" si="13"/>
        <v>1.01313025210084</v>
      </c>
      <c r="J26" s="128">
        <f t="shared" si="13"/>
        <v>5.0656512605042</v>
      </c>
      <c r="K26" s="128">
        <f t="shared" si="13"/>
        <v>2.5328256302521</v>
      </c>
      <c r="L26" s="144">
        <f t="shared" si="13"/>
        <v>0.50656512605042</v>
      </c>
      <c r="M26" s="164" t="s">
        <v>88</v>
      </c>
      <c r="N26" s="165"/>
    </row>
    <row r="27" s="79" customFormat="1" ht="111.75" customHeight="1" spans="1:14">
      <c r="A27" s="99"/>
      <c r="B27" s="96"/>
      <c r="C27" s="97"/>
      <c r="D27" s="98" t="s">
        <v>89</v>
      </c>
      <c r="E27" s="126" t="s">
        <v>76</v>
      </c>
      <c r="F27" s="127">
        <f t="shared" si="11"/>
        <v>3</v>
      </c>
      <c r="G27" s="128">
        <f t="shared" si="12"/>
        <v>10.1313025210084</v>
      </c>
      <c r="H27" s="128">
        <f t="shared" si="13"/>
        <v>1.01313025210084</v>
      </c>
      <c r="I27" s="128">
        <f t="shared" si="13"/>
        <v>1.01313025210084</v>
      </c>
      <c r="J27" s="128">
        <f t="shared" si="13"/>
        <v>5.0656512605042</v>
      </c>
      <c r="K27" s="128">
        <f t="shared" si="13"/>
        <v>2.5328256302521</v>
      </c>
      <c r="L27" s="144">
        <f t="shared" si="13"/>
        <v>0.50656512605042</v>
      </c>
      <c r="M27" s="164" t="s">
        <v>90</v>
      </c>
      <c r="N27" s="166"/>
    </row>
    <row r="28" s="79" customFormat="1" ht="91" spans="1:14">
      <c r="A28" s="99"/>
      <c r="B28" s="96"/>
      <c r="C28" s="97"/>
      <c r="D28" s="98" t="s">
        <v>91</v>
      </c>
      <c r="E28" s="126" t="s">
        <v>76</v>
      </c>
      <c r="F28" s="127">
        <f t="shared" si="11"/>
        <v>3</v>
      </c>
      <c r="G28" s="128">
        <f t="shared" si="12"/>
        <v>10.1313025210084</v>
      </c>
      <c r="H28" s="128">
        <f t="shared" si="13"/>
        <v>1.01313025210084</v>
      </c>
      <c r="I28" s="128">
        <f t="shared" si="13"/>
        <v>1.01313025210084</v>
      </c>
      <c r="J28" s="128">
        <f t="shared" si="13"/>
        <v>5.0656512605042</v>
      </c>
      <c r="K28" s="128">
        <f t="shared" si="13"/>
        <v>2.5328256302521</v>
      </c>
      <c r="L28" s="144">
        <f t="shared" si="13"/>
        <v>0.50656512605042</v>
      </c>
      <c r="M28" s="164" t="s">
        <v>92</v>
      </c>
      <c r="N28" s="166"/>
    </row>
    <row r="29" s="79" customFormat="1" ht="121" spans="1:14">
      <c r="A29" s="99"/>
      <c r="B29" s="96"/>
      <c r="C29" s="101"/>
      <c r="D29" s="98" t="s">
        <v>93</v>
      </c>
      <c r="E29" s="126" t="s">
        <v>76</v>
      </c>
      <c r="F29" s="127">
        <f t="shared" si="11"/>
        <v>3</v>
      </c>
      <c r="G29" s="128">
        <f t="shared" si="12"/>
        <v>10.1313025210084</v>
      </c>
      <c r="H29" s="128">
        <f t="shared" si="13"/>
        <v>1.01313025210084</v>
      </c>
      <c r="I29" s="128">
        <f t="shared" si="13"/>
        <v>1.01313025210084</v>
      </c>
      <c r="J29" s="128">
        <f t="shared" si="13"/>
        <v>5.0656512605042</v>
      </c>
      <c r="K29" s="128">
        <f t="shared" si="13"/>
        <v>2.5328256302521</v>
      </c>
      <c r="L29" s="144">
        <f t="shared" si="13"/>
        <v>0.50656512605042</v>
      </c>
      <c r="M29" s="164" t="s">
        <v>94</v>
      </c>
      <c r="N29" s="166"/>
    </row>
    <row r="30" s="79" customFormat="1" ht="16" spans="1:14">
      <c r="A30" s="99"/>
      <c r="B30" s="96"/>
      <c r="C30" s="97"/>
      <c r="D30" s="98" t="s">
        <v>95</v>
      </c>
      <c r="E30" s="126" t="s">
        <v>51</v>
      </c>
      <c r="F30" s="127">
        <f t="shared" si="11"/>
        <v>1</v>
      </c>
      <c r="G30" s="128">
        <f t="shared" si="12"/>
        <v>3.37710084033613</v>
      </c>
      <c r="H30" s="128">
        <f t="shared" si="13"/>
        <v>0.337710084033613</v>
      </c>
      <c r="I30" s="128">
        <f t="shared" si="13"/>
        <v>0.337710084033613</v>
      </c>
      <c r="J30" s="128">
        <f t="shared" si="13"/>
        <v>1.68855042016807</v>
      </c>
      <c r="K30" s="128">
        <f t="shared" si="13"/>
        <v>0.844275210084034</v>
      </c>
      <c r="L30" s="144">
        <f t="shared" si="13"/>
        <v>0.168855042016807</v>
      </c>
      <c r="M30" s="164" t="s">
        <v>96</v>
      </c>
      <c r="N30" s="167"/>
    </row>
    <row r="31" ht="15.2" spans="1:14">
      <c r="A31" s="99"/>
      <c r="B31" s="91" t="s">
        <v>97</v>
      </c>
      <c r="C31" s="91"/>
      <c r="D31" s="91"/>
      <c r="E31" s="91"/>
      <c r="F31" s="91"/>
      <c r="G31" s="91"/>
      <c r="H31" s="91"/>
      <c r="I31" s="91"/>
      <c r="J31" s="91"/>
      <c r="K31" s="91"/>
      <c r="L31" s="93"/>
      <c r="M31" s="168"/>
      <c r="N31" s="169"/>
    </row>
    <row r="32" s="79" customFormat="1" ht="121" spans="1:14">
      <c r="A32" s="99"/>
      <c r="B32" s="96"/>
      <c r="C32" s="97"/>
      <c r="D32" s="98" t="s">
        <v>98</v>
      </c>
      <c r="E32" s="126" t="s">
        <v>76</v>
      </c>
      <c r="F32" s="127">
        <f t="shared" si="7"/>
        <v>3</v>
      </c>
      <c r="G32" s="128">
        <f t="shared" ref="G32:G35" si="14">SUM(H32:L32)</f>
        <v>10.1313025210084</v>
      </c>
      <c r="H32" s="128">
        <f t="shared" ref="H32:L36" si="15">H$44/$F$3*$F32</f>
        <v>1.01313025210084</v>
      </c>
      <c r="I32" s="128">
        <f t="shared" si="15"/>
        <v>1.01313025210084</v>
      </c>
      <c r="J32" s="128">
        <f t="shared" si="15"/>
        <v>5.0656512605042</v>
      </c>
      <c r="K32" s="128">
        <f t="shared" si="15"/>
        <v>2.5328256302521</v>
      </c>
      <c r="L32" s="144">
        <f t="shared" si="15"/>
        <v>0.50656512605042</v>
      </c>
      <c r="M32" s="170" t="s">
        <v>99</v>
      </c>
      <c r="N32" s="165"/>
    </row>
    <row r="33" s="79" customFormat="1" ht="76" spans="1:14">
      <c r="A33" s="99"/>
      <c r="B33" s="96"/>
      <c r="C33" s="97"/>
      <c r="D33" s="98" t="s">
        <v>100</v>
      </c>
      <c r="E33" s="126" t="s">
        <v>76</v>
      </c>
      <c r="F33" s="127">
        <f t="shared" si="7"/>
        <v>3</v>
      </c>
      <c r="G33" s="128">
        <f t="shared" si="14"/>
        <v>10.1313025210084</v>
      </c>
      <c r="H33" s="128">
        <f t="shared" si="15"/>
        <v>1.01313025210084</v>
      </c>
      <c r="I33" s="128">
        <f t="shared" si="15"/>
        <v>1.01313025210084</v>
      </c>
      <c r="J33" s="128">
        <f t="shared" si="15"/>
        <v>5.0656512605042</v>
      </c>
      <c r="K33" s="128">
        <f t="shared" si="15"/>
        <v>2.5328256302521</v>
      </c>
      <c r="L33" s="144">
        <f t="shared" si="15"/>
        <v>0.50656512605042</v>
      </c>
      <c r="M33" s="164" t="s">
        <v>101</v>
      </c>
      <c r="N33" s="166"/>
    </row>
    <row r="34" s="79" customFormat="1" ht="122" spans="1:14">
      <c r="A34" s="99"/>
      <c r="B34" s="96"/>
      <c r="C34" s="97"/>
      <c r="D34" s="98" t="s">
        <v>102</v>
      </c>
      <c r="E34" s="126" t="s">
        <v>76</v>
      </c>
      <c r="F34" s="127">
        <f t="shared" si="7"/>
        <v>3</v>
      </c>
      <c r="G34" s="128">
        <f t="shared" si="14"/>
        <v>10.1313025210084</v>
      </c>
      <c r="H34" s="128">
        <f t="shared" si="15"/>
        <v>1.01313025210084</v>
      </c>
      <c r="I34" s="128">
        <f t="shared" si="15"/>
        <v>1.01313025210084</v>
      </c>
      <c r="J34" s="128">
        <f t="shared" si="15"/>
        <v>5.0656512605042</v>
      </c>
      <c r="K34" s="128">
        <f t="shared" si="15"/>
        <v>2.5328256302521</v>
      </c>
      <c r="L34" s="144">
        <f t="shared" si="15"/>
        <v>0.50656512605042</v>
      </c>
      <c r="M34" s="170" t="s">
        <v>103</v>
      </c>
      <c r="N34" s="166"/>
    </row>
    <row r="35" s="79" customFormat="1" ht="91" spans="1:14">
      <c r="A35" s="99"/>
      <c r="B35" s="96"/>
      <c r="C35" s="101"/>
      <c r="D35" s="98" t="s">
        <v>104</v>
      </c>
      <c r="E35" s="126" t="s">
        <v>76</v>
      </c>
      <c r="F35" s="127">
        <f t="shared" si="7"/>
        <v>3</v>
      </c>
      <c r="G35" s="128">
        <f t="shared" si="14"/>
        <v>10.1313025210084</v>
      </c>
      <c r="H35" s="128">
        <f t="shared" si="15"/>
        <v>1.01313025210084</v>
      </c>
      <c r="I35" s="128">
        <f t="shared" si="15"/>
        <v>1.01313025210084</v>
      </c>
      <c r="J35" s="128">
        <f t="shared" si="15"/>
        <v>5.0656512605042</v>
      </c>
      <c r="K35" s="128">
        <f t="shared" si="15"/>
        <v>2.5328256302521</v>
      </c>
      <c r="L35" s="144">
        <f t="shared" si="15"/>
        <v>0.50656512605042</v>
      </c>
      <c r="M35" s="164" t="s">
        <v>105</v>
      </c>
      <c r="N35" s="166"/>
    </row>
    <row r="36" s="79" customFormat="1" ht="16" spans="1:14">
      <c r="A36" s="99"/>
      <c r="B36" s="96"/>
      <c r="C36" s="97"/>
      <c r="D36" s="98" t="s">
        <v>106</v>
      </c>
      <c r="E36" s="126" t="s">
        <v>51</v>
      </c>
      <c r="F36" s="127">
        <f t="shared" si="7"/>
        <v>1</v>
      </c>
      <c r="G36" s="128">
        <f t="shared" ref="G36" si="16">SUM(H36:L36)</f>
        <v>3.37710084033613</v>
      </c>
      <c r="H36" s="128">
        <f t="shared" si="15"/>
        <v>0.337710084033613</v>
      </c>
      <c r="I36" s="128">
        <f t="shared" si="15"/>
        <v>0.337710084033613</v>
      </c>
      <c r="J36" s="128">
        <f t="shared" si="15"/>
        <v>1.68855042016807</v>
      </c>
      <c r="K36" s="128">
        <f t="shared" si="15"/>
        <v>0.844275210084034</v>
      </c>
      <c r="L36" s="128">
        <f t="shared" si="15"/>
        <v>0.168855042016807</v>
      </c>
      <c r="M36" s="171" t="s">
        <v>107</v>
      </c>
      <c r="N36" s="167"/>
    </row>
    <row r="37" ht="15.2" spans="1:14">
      <c r="A37" s="99"/>
      <c r="B37" s="93" t="s">
        <v>108</v>
      </c>
      <c r="C37" s="94"/>
      <c r="D37" s="94"/>
      <c r="E37" s="94"/>
      <c r="F37" s="94"/>
      <c r="G37" s="94"/>
      <c r="H37" s="94"/>
      <c r="I37" s="94"/>
      <c r="J37" s="94"/>
      <c r="K37" s="94"/>
      <c r="L37" s="94"/>
      <c r="M37" s="94"/>
      <c r="N37" s="172"/>
    </row>
    <row r="38" s="79" customFormat="1" ht="46" spans="1:14">
      <c r="A38" s="102"/>
      <c r="B38" s="96"/>
      <c r="C38" s="97" t="s">
        <v>109</v>
      </c>
      <c r="D38" s="98"/>
      <c r="E38" s="126" t="s">
        <v>76</v>
      </c>
      <c r="F38" s="127">
        <f t="shared" si="7"/>
        <v>3</v>
      </c>
      <c r="G38" s="128">
        <f t="shared" ref="G38" si="17">SUM(H38:L38)</f>
        <v>10.1313025210084</v>
      </c>
      <c r="H38" s="128">
        <f>H$44/$F$3*$F38</f>
        <v>1.01313025210084</v>
      </c>
      <c r="I38" s="128">
        <f>I$44/$F$3*$F38</f>
        <v>1.01313025210084</v>
      </c>
      <c r="J38" s="128">
        <f>J$44/$F$3*$F38</f>
        <v>5.0656512605042</v>
      </c>
      <c r="K38" s="128">
        <f>K$44/$F$3*$F38</f>
        <v>2.5328256302521</v>
      </c>
      <c r="L38" s="128">
        <f>L$44/$F$3*$F38</f>
        <v>0.50656512605042</v>
      </c>
      <c r="M38" s="156" t="s">
        <v>110</v>
      </c>
      <c r="N38" s="173"/>
    </row>
    <row r="39" ht="15.2" spans="1:14">
      <c r="A39" s="103" t="s">
        <v>111</v>
      </c>
      <c r="B39" s="93" t="s">
        <v>112</v>
      </c>
      <c r="C39" s="94"/>
      <c r="D39" s="94"/>
      <c r="E39" s="94"/>
      <c r="F39" s="94"/>
      <c r="G39" s="94"/>
      <c r="H39" s="94"/>
      <c r="I39" s="94"/>
      <c r="J39" s="94"/>
      <c r="K39" s="94"/>
      <c r="L39" s="94"/>
      <c r="M39" s="94"/>
      <c r="N39" s="174"/>
    </row>
    <row r="40" ht="107" spans="1:14">
      <c r="A40" s="95" t="s">
        <v>113</v>
      </c>
      <c r="B40" s="96"/>
      <c r="C40" s="97" t="s">
        <v>114</v>
      </c>
      <c r="D40" s="98" t="s">
        <v>115</v>
      </c>
      <c r="E40" s="126" t="s">
        <v>51</v>
      </c>
      <c r="F40" s="127">
        <f t="shared" ref="F40:F43" si="18">IF(E40="Very Simple",0.5,IF(E40="Simple",1,IF(E40="Medium",3,IF(E40="Complex",5,IF(E40="Very complex",7,0)))))</f>
        <v>1</v>
      </c>
      <c r="G40" s="128">
        <f t="shared" ref="G40:G43" si="19">SUM(H40:L40)</f>
        <v>3.37710084033613</v>
      </c>
      <c r="H40" s="128">
        <f t="shared" ref="H40:L40" si="20">H$44/$F$3*$F40</f>
        <v>0.337710084033613</v>
      </c>
      <c r="I40" s="128">
        <f t="shared" si="20"/>
        <v>0.337710084033613</v>
      </c>
      <c r="J40" s="128">
        <f t="shared" si="20"/>
        <v>1.68855042016807</v>
      </c>
      <c r="K40" s="128">
        <f t="shared" si="20"/>
        <v>0.844275210084034</v>
      </c>
      <c r="L40" s="128">
        <f t="shared" si="20"/>
        <v>0.168855042016807</v>
      </c>
      <c r="M40" s="150" t="s">
        <v>116</v>
      </c>
      <c r="N40" s="174"/>
    </row>
    <row r="41" ht="31" spans="1:14">
      <c r="A41" s="104"/>
      <c r="B41" s="96"/>
      <c r="C41" s="97" t="s">
        <v>117</v>
      </c>
      <c r="D41" s="98" t="s">
        <v>118</v>
      </c>
      <c r="E41" s="126" t="s">
        <v>51</v>
      </c>
      <c r="F41" s="127">
        <f t="shared" si="18"/>
        <v>1</v>
      </c>
      <c r="G41" s="128">
        <f t="shared" si="19"/>
        <v>3.37710084033613</v>
      </c>
      <c r="H41" s="128">
        <f t="shared" ref="H41:L41" si="21">H$44/$F$3*$F41</f>
        <v>0.337710084033613</v>
      </c>
      <c r="I41" s="128">
        <f t="shared" si="21"/>
        <v>0.337710084033613</v>
      </c>
      <c r="J41" s="128">
        <f t="shared" si="21"/>
        <v>1.68855042016807</v>
      </c>
      <c r="K41" s="128">
        <f t="shared" si="21"/>
        <v>0.844275210084034</v>
      </c>
      <c r="L41" s="128">
        <f t="shared" si="21"/>
        <v>0.168855042016807</v>
      </c>
      <c r="M41" s="150" t="s">
        <v>119</v>
      </c>
      <c r="N41" s="174"/>
    </row>
    <row r="42" ht="36" customHeight="1" spans="1:14">
      <c r="A42" s="104"/>
      <c r="B42" s="97"/>
      <c r="C42" s="105" t="s">
        <v>120</v>
      </c>
      <c r="D42" s="98" t="s">
        <v>120</v>
      </c>
      <c r="E42" s="126" t="s">
        <v>76</v>
      </c>
      <c r="F42" s="127">
        <f t="shared" si="18"/>
        <v>3</v>
      </c>
      <c r="G42" s="128">
        <f t="shared" si="19"/>
        <v>10.1313025210084</v>
      </c>
      <c r="H42" s="128">
        <f t="shared" ref="H42:L42" si="22">H$44/$F$3*$F42</f>
        <v>1.01313025210084</v>
      </c>
      <c r="I42" s="128">
        <f t="shared" si="22"/>
        <v>1.01313025210084</v>
      </c>
      <c r="J42" s="128">
        <f t="shared" si="22"/>
        <v>5.0656512605042</v>
      </c>
      <c r="K42" s="128">
        <f t="shared" si="22"/>
        <v>2.5328256302521</v>
      </c>
      <c r="L42" s="128">
        <f t="shared" si="22"/>
        <v>0.50656512605042</v>
      </c>
      <c r="M42" s="150" t="s">
        <v>121</v>
      </c>
      <c r="N42" s="174"/>
    </row>
    <row r="43" ht="16" spans="1:14">
      <c r="A43" s="106"/>
      <c r="B43" s="97"/>
      <c r="C43" s="105" t="s">
        <v>106</v>
      </c>
      <c r="D43" s="98" t="s">
        <v>122</v>
      </c>
      <c r="E43" s="126" t="s">
        <v>51</v>
      </c>
      <c r="F43" s="127">
        <f t="shared" si="18"/>
        <v>1</v>
      </c>
      <c r="G43" s="128">
        <f t="shared" si="19"/>
        <v>3.37710084033613</v>
      </c>
      <c r="H43" s="128">
        <f t="shared" ref="H43:L43" si="23">H$44/$F$3*$F43</f>
        <v>0.337710084033613</v>
      </c>
      <c r="I43" s="128">
        <f t="shared" si="23"/>
        <v>0.337710084033613</v>
      </c>
      <c r="J43" s="128">
        <f t="shared" si="23"/>
        <v>1.68855042016807</v>
      </c>
      <c r="K43" s="128">
        <f t="shared" si="23"/>
        <v>0.844275210084034</v>
      </c>
      <c r="L43" s="128">
        <f t="shared" si="23"/>
        <v>0.168855042016807</v>
      </c>
      <c r="M43" s="175" t="s">
        <v>123</v>
      </c>
      <c r="N43" s="174"/>
    </row>
    <row r="44" ht="15.2" spans="1:14">
      <c r="A44" s="107" t="s">
        <v>124</v>
      </c>
      <c r="B44" s="107"/>
      <c r="C44" s="107"/>
      <c r="D44" s="107"/>
      <c r="E44" s="107"/>
      <c r="F44" s="129">
        <f>SUM(F6:F43)</f>
        <v>59.5</v>
      </c>
      <c r="G44" s="129">
        <f>SUM(G7:G43)</f>
        <v>200.9375</v>
      </c>
      <c r="H44" s="129">
        <f>G54/$G$56*$F$71</f>
        <v>20.09375</v>
      </c>
      <c r="I44" s="129">
        <f>G49/$G$56*$F$71</f>
        <v>20.09375</v>
      </c>
      <c r="J44" s="129">
        <f>(G50+G51+G53)/$G$56*$F$71</f>
        <v>100.46875</v>
      </c>
      <c r="K44" s="129">
        <f>G52/$G$56*$F71</f>
        <v>50.234375</v>
      </c>
      <c r="L44" s="129">
        <f>F71-SUM(H44:K44)</f>
        <v>10.046875</v>
      </c>
      <c r="M44" s="176"/>
      <c r="N44" s="174"/>
    </row>
    <row r="45" ht="15.2" spans="1:14">
      <c r="A45" s="108" t="s">
        <v>125</v>
      </c>
      <c r="B45" s="108"/>
      <c r="C45" s="108"/>
      <c r="D45" s="108"/>
      <c r="E45" s="108"/>
      <c r="F45" s="130">
        <f>F44/20</f>
        <v>2.975</v>
      </c>
      <c r="G45" s="130">
        <f>G44/20</f>
        <v>10.046875</v>
      </c>
      <c r="H45" s="130">
        <f>H44/20</f>
        <v>1.0046875</v>
      </c>
      <c r="I45" s="130">
        <f t="shared" ref="I45:L45" si="24">I44/20</f>
        <v>1.0046875</v>
      </c>
      <c r="J45" s="129">
        <f t="shared" si="24"/>
        <v>5.0234375</v>
      </c>
      <c r="K45" s="129">
        <f t="shared" si="24"/>
        <v>2.51171875</v>
      </c>
      <c r="L45" s="129">
        <f t="shared" si="24"/>
        <v>0.50234375</v>
      </c>
      <c r="M45" s="176"/>
      <c r="N45" s="174"/>
    </row>
    <row r="46" ht="15.2" spans="1:14">
      <c r="A46" s="109" t="s">
        <v>126</v>
      </c>
      <c r="B46" s="109"/>
      <c r="C46" s="109"/>
      <c r="D46" s="109"/>
      <c r="E46" s="109"/>
      <c r="F46" s="109"/>
      <c r="G46" s="109"/>
      <c r="H46" s="109"/>
      <c r="I46" s="109"/>
      <c r="J46" s="145"/>
      <c r="K46" s="145"/>
      <c r="L46" s="145"/>
      <c r="M46" s="177"/>
      <c r="N46" s="177"/>
    </row>
    <row r="47" ht="15.2" spans="1:14">
      <c r="A47" s="110" t="s">
        <v>127</v>
      </c>
      <c r="B47" s="110"/>
      <c r="C47" s="110"/>
      <c r="D47" s="110"/>
      <c r="E47" s="110"/>
      <c r="F47" s="131">
        <f>SUM(F49:F55)</f>
        <v>148.75</v>
      </c>
      <c r="G47" s="132"/>
      <c r="H47" s="132"/>
      <c r="I47" s="132"/>
      <c r="J47" s="145"/>
      <c r="K47" s="145"/>
      <c r="L47" s="145"/>
      <c r="M47" s="177"/>
      <c r="N47" s="177"/>
    </row>
    <row r="48" ht="16" spans="1:14">
      <c r="A48" s="111" t="s">
        <v>31</v>
      </c>
      <c r="B48" s="112" t="s">
        <v>128</v>
      </c>
      <c r="C48" s="113"/>
      <c r="D48" s="114"/>
      <c r="E48" s="133"/>
      <c r="F48" s="89" t="s">
        <v>129</v>
      </c>
      <c r="G48" s="112" t="s">
        <v>130</v>
      </c>
      <c r="H48" s="112"/>
      <c r="I48" s="112" t="s">
        <v>131</v>
      </c>
      <c r="J48" s="145"/>
      <c r="K48" s="145"/>
      <c r="L48" s="145"/>
      <c r="M48" s="177"/>
      <c r="N48" s="177"/>
    </row>
    <row r="49" ht="34" customHeight="1" spans="1:14">
      <c r="A49" s="115">
        <v>1</v>
      </c>
      <c r="B49" s="116" t="s">
        <v>132</v>
      </c>
      <c r="C49" s="116"/>
      <c r="D49" s="117"/>
      <c r="E49" s="134"/>
      <c r="F49" s="135">
        <f t="shared" ref="F49:F55" si="25">IF(I49="Y",$F$3/$G$51*G49,0)</f>
        <v>14.875</v>
      </c>
      <c r="G49" s="136">
        <v>0.1</v>
      </c>
      <c r="H49" s="136"/>
      <c r="I49" s="146" t="s">
        <v>133</v>
      </c>
      <c r="J49" s="147"/>
      <c r="K49" s="145"/>
      <c r="L49" s="145"/>
      <c r="M49" s="177"/>
      <c r="N49" s="177"/>
    </row>
    <row r="50" ht="45" spans="1:14">
      <c r="A50" s="115">
        <v>2</v>
      </c>
      <c r="B50" s="116" t="s">
        <v>134</v>
      </c>
      <c r="C50" s="237" t="s">
        <v>135</v>
      </c>
      <c r="D50" s="117"/>
      <c r="E50" s="134"/>
      <c r="F50" s="135">
        <f t="shared" si="25"/>
        <v>7.4375</v>
      </c>
      <c r="G50" s="136">
        <v>0.05</v>
      </c>
      <c r="H50" s="136"/>
      <c r="I50" s="146" t="s">
        <v>133</v>
      </c>
      <c r="J50" s="147"/>
      <c r="K50" s="145"/>
      <c r="L50" s="145"/>
      <c r="M50" s="177"/>
      <c r="N50" s="177"/>
    </row>
    <row r="51" ht="17.6" spans="1:14">
      <c r="A51" s="115">
        <v>3</v>
      </c>
      <c r="B51" s="116" t="s">
        <v>136</v>
      </c>
      <c r="C51" s="116"/>
      <c r="D51" s="117"/>
      <c r="E51" s="134"/>
      <c r="F51" s="135">
        <f t="shared" si="25"/>
        <v>59.5</v>
      </c>
      <c r="G51" s="136">
        <v>0.4</v>
      </c>
      <c r="H51" s="136"/>
      <c r="I51" s="146" t="s">
        <v>133</v>
      </c>
      <c r="J51" s="147"/>
      <c r="K51" s="145"/>
      <c r="L51" s="145"/>
      <c r="M51" s="177"/>
      <c r="N51" s="177"/>
    </row>
    <row r="52" ht="17.6" spans="1:14">
      <c r="A52" s="115">
        <v>4</v>
      </c>
      <c r="B52" s="116" t="s">
        <v>137</v>
      </c>
      <c r="C52" s="116"/>
      <c r="D52" s="117"/>
      <c r="E52" s="134"/>
      <c r="F52" s="135">
        <f t="shared" si="25"/>
        <v>37.1875</v>
      </c>
      <c r="G52" s="136">
        <v>0.25</v>
      </c>
      <c r="H52" s="136"/>
      <c r="I52" s="146" t="s">
        <v>133</v>
      </c>
      <c r="J52" s="147"/>
      <c r="K52" s="145"/>
      <c r="L52" s="145"/>
      <c r="M52" s="177"/>
      <c r="N52" s="177"/>
    </row>
    <row r="53" ht="30" spans="1:14">
      <c r="A53" s="115">
        <v>5</v>
      </c>
      <c r="B53" s="116" t="s">
        <v>138</v>
      </c>
      <c r="C53" s="116"/>
      <c r="D53" s="117"/>
      <c r="E53" s="134"/>
      <c r="F53" s="135">
        <f t="shared" si="25"/>
        <v>7.4375</v>
      </c>
      <c r="G53" s="136">
        <v>0.05</v>
      </c>
      <c r="H53" s="136"/>
      <c r="I53" s="146" t="s">
        <v>133</v>
      </c>
      <c r="J53" s="147"/>
      <c r="K53" s="145"/>
      <c r="L53" s="145"/>
      <c r="M53" s="177"/>
      <c r="N53" s="177"/>
    </row>
    <row r="54" ht="17.6" spans="1:14">
      <c r="A54" s="115">
        <v>6</v>
      </c>
      <c r="B54" s="116" t="s">
        <v>139</v>
      </c>
      <c r="C54" s="116"/>
      <c r="D54" s="117"/>
      <c r="E54" s="134"/>
      <c r="F54" s="135">
        <f t="shared" si="25"/>
        <v>14.875</v>
      </c>
      <c r="G54" s="136">
        <v>0.1</v>
      </c>
      <c r="H54" s="136"/>
      <c r="I54" s="146" t="s">
        <v>133</v>
      </c>
      <c r="J54" s="147"/>
      <c r="K54" s="145"/>
      <c r="L54" s="145"/>
      <c r="M54" s="177"/>
      <c r="N54" s="177"/>
    </row>
    <row r="55" ht="17.6" spans="1:14">
      <c r="A55" s="115">
        <v>8</v>
      </c>
      <c r="B55" s="116" t="s">
        <v>42</v>
      </c>
      <c r="C55" s="116" t="s">
        <v>140</v>
      </c>
      <c r="D55" s="117"/>
      <c r="E55" s="134"/>
      <c r="F55" s="135">
        <f t="shared" si="25"/>
        <v>7.4375</v>
      </c>
      <c r="G55" s="136">
        <v>0.05</v>
      </c>
      <c r="H55" s="136"/>
      <c r="I55" s="146" t="s">
        <v>133</v>
      </c>
      <c r="J55" s="147"/>
      <c r="K55" s="145"/>
      <c r="L55" s="145"/>
      <c r="M55" s="177"/>
      <c r="N55" s="177"/>
    </row>
    <row r="56" ht="17.6" spans="1:14">
      <c r="A56" s="115"/>
      <c r="B56" s="118"/>
      <c r="C56" s="116"/>
      <c r="D56" s="117"/>
      <c r="E56" s="134"/>
      <c r="F56" s="137"/>
      <c r="G56" s="136">
        <f>SUM(G49:G55)</f>
        <v>1</v>
      </c>
      <c r="H56" s="136"/>
      <c r="I56" s="146"/>
      <c r="J56" s="145"/>
      <c r="K56" s="145"/>
      <c r="L56" s="145"/>
      <c r="M56" s="177"/>
      <c r="N56" s="177"/>
    </row>
    <row r="57" ht="17.6" spans="1:14">
      <c r="A57" s="119" t="s">
        <v>141</v>
      </c>
      <c r="B57" s="119"/>
      <c r="C57" s="119"/>
      <c r="D57" s="119"/>
      <c r="E57" s="119"/>
      <c r="F57" s="119"/>
      <c r="G57" s="119"/>
      <c r="H57" s="119"/>
      <c r="I57" s="119"/>
      <c r="J57" s="145"/>
      <c r="K57" s="145"/>
      <c r="L57" s="145"/>
      <c r="M57" s="177"/>
      <c r="N57" s="177"/>
    </row>
    <row r="58" ht="15.2" spans="1:14">
      <c r="A58" s="110" t="s">
        <v>142</v>
      </c>
      <c r="B58" s="110"/>
      <c r="C58" s="110"/>
      <c r="D58" s="110"/>
      <c r="E58" s="110"/>
      <c r="F58" s="125">
        <f>SUM(F60:F61)</f>
        <v>37.1875</v>
      </c>
      <c r="G58" s="132"/>
      <c r="H58" s="132"/>
      <c r="I58" s="132"/>
      <c r="J58" s="145"/>
      <c r="K58" s="145"/>
      <c r="L58" s="145"/>
      <c r="M58" s="177"/>
      <c r="N58" s="177"/>
    </row>
    <row r="59" ht="35.25" customHeight="1" spans="1:14">
      <c r="A59" s="111" t="s">
        <v>31</v>
      </c>
      <c r="B59" s="112" t="s">
        <v>143</v>
      </c>
      <c r="C59" s="88"/>
      <c r="D59" s="88"/>
      <c r="E59" s="112"/>
      <c r="F59" s="89" t="s">
        <v>144</v>
      </c>
      <c r="G59" s="138" t="s">
        <v>145</v>
      </c>
      <c r="H59" s="138"/>
      <c r="I59" s="138"/>
      <c r="J59" s="145"/>
      <c r="K59" s="145"/>
      <c r="L59" s="145"/>
      <c r="M59" s="177"/>
      <c r="N59" s="177"/>
    </row>
    <row r="60" ht="44" customHeight="1" spans="1:14">
      <c r="A60" s="120">
        <v>1</v>
      </c>
      <c r="B60" s="116" t="s">
        <v>146</v>
      </c>
      <c r="C60" s="237" t="s">
        <v>147</v>
      </c>
      <c r="D60" s="116"/>
      <c r="E60" s="134"/>
      <c r="F60" s="139">
        <f>G60*F47</f>
        <v>22.3125</v>
      </c>
      <c r="G60" s="140">
        <v>0.15</v>
      </c>
      <c r="H60" s="134"/>
      <c r="I60" s="134"/>
      <c r="J60" s="145"/>
      <c r="K60" s="145"/>
      <c r="L60" s="145"/>
      <c r="M60" s="177"/>
      <c r="N60" s="177"/>
    </row>
    <row r="61" ht="30" spans="1:14">
      <c r="A61" s="120">
        <v>2</v>
      </c>
      <c r="B61" s="116" t="s">
        <v>148</v>
      </c>
      <c r="C61" s="116"/>
      <c r="D61" s="116"/>
      <c r="E61" s="134"/>
      <c r="F61" s="139">
        <f>G61*F47</f>
        <v>14.875</v>
      </c>
      <c r="G61" s="140">
        <v>0.1</v>
      </c>
      <c r="H61" s="134"/>
      <c r="I61" s="134"/>
      <c r="J61" s="145"/>
      <c r="K61" s="145"/>
      <c r="L61" s="145"/>
      <c r="M61" s="177"/>
      <c r="N61" s="177"/>
    </row>
    <row r="62" ht="14.8" spans="1:14">
      <c r="A62" s="120"/>
      <c r="B62" s="116"/>
      <c r="C62" s="116"/>
      <c r="D62" s="116"/>
      <c r="E62" s="134"/>
      <c r="F62" s="139"/>
      <c r="G62" s="140"/>
      <c r="H62" s="134"/>
      <c r="I62" s="134"/>
      <c r="J62" s="145"/>
      <c r="K62" s="145"/>
      <c r="L62" s="145"/>
      <c r="M62" s="177"/>
      <c r="N62" s="177"/>
    </row>
    <row r="63" ht="14.8" spans="1:9">
      <c r="A63" s="121"/>
      <c r="B63" s="122"/>
      <c r="C63" s="122"/>
      <c r="D63" s="123"/>
      <c r="E63" s="141"/>
      <c r="F63" s="142"/>
      <c r="G63" s="143"/>
      <c r="H63" s="141"/>
      <c r="I63" s="141"/>
    </row>
    <row r="64" ht="17.6" spans="1:9">
      <c r="A64" s="124" t="s">
        <v>149</v>
      </c>
      <c r="B64" s="124"/>
      <c r="C64" s="124"/>
      <c r="D64" s="124"/>
      <c r="E64" s="124"/>
      <c r="F64" s="124"/>
      <c r="G64" s="124"/>
      <c r="H64" s="124"/>
      <c r="I64" s="124"/>
    </row>
    <row r="65" ht="15.2" spans="1:9">
      <c r="A65" s="178" t="s">
        <v>150</v>
      </c>
      <c r="B65" s="178"/>
      <c r="C65" s="178"/>
      <c r="D65" s="178"/>
      <c r="E65" s="178"/>
      <c r="F65" s="185">
        <f>SUM(F67:F69)</f>
        <v>15</v>
      </c>
      <c r="G65" s="186"/>
      <c r="H65" s="186"/>
      <c r="I65" s="186"/>
    </row>
    <row r="66" ht="16" spans="1:9">
      <c r="A66" s="179" t="s">
        <v>31</v>
      </c>
      <c r="B66" s="180" t="s">
        <v>151</v>
      </c>
      <c r="C66" s="181"/>
      <c r="D66" s="182"/>
      <c r="E66" s="180"/>
      <c r="F66" s="187" t="s">
        <v>129</v>
      </c>
      <c r="G66" s="188"/>
      <c r="H66" s="188"/>
      <c r="I66" s="188"/>
    </row>
    <row r="67" ht="15" spans="1:9">
      <c r="A67" s="121">
        <v>1</v>
      </c>
      <c r="B67" s="122" t="s">
        <v>152</v>
      </c>
      <c r="C67" s="122"/>
      <c r="D67" s="123"/>
      <c r="E67" s="141"/>
      <c r="F67" s="142">
        <v>5</v>
      </c>
      <c r="G67" s="143"/>
      <c r="H67" s="141"/>
      <c r="I67" s="141"/>
    </row>
    <row r="68" ht="15" spans="1:9">
      <c r="A68" s="121">
        <v>2</v>
      </c>
      <c r="B68" s="122" t="s">
        <v>153</v>
      </c>
      <c r="C68" s="122"/>
      <c r="D68" s="123"/>
      <c r="E68" s="141"/>
      <c r="F68" s="142">
        <v>5</v>
      </c>
      <c r="G68" s="143"/>
      <c r="H68" s="141"/>
      <c r="I68" s="141"/>
    </row>
    <row r="69" ht="15" spans="1:9">
      <c r="A69" s="121">
        <v>3</v>
      </c>
      <c r="B69" s="122" t="s">
        <v>154</v>
      </c>
      <c r="C69" s="122"/>
      <c r="D69" s="123"/>
      <c r="E69" s="141"/>
      <c r="F69" s="142">
        <v>5</v>
      </c>
      <c r="G69" s="143"/>
      <c r="H69" s="141"/>
      <c r="I69" s="141"/>
    </row>
    <row r="70" ht="17.6" spans="1:9">
      <c r="A70" s="183" t="s">
        <v>155</v>
      </c>
      <c r="B70" s="183"/>
      <c r="C70" s="183"/>
      <c r="D70" s="183"/>
      <c r="E70" s="183"/>
      <c r="F70" s="183"/>
      <c r="G70" s="183"/>
      <c r="H70" s="183"/>
      <c r="I70" s="183"/>
    </row>
    <row r="71" ht="17.6" spans="1:9">
      <c r="A71" s="184" t="s">
        <v>156</v>
      </c>
      <c r="B71" s="184"/>
      <c r="C71" s="184"/>
      <c r="D71" s="184"/>
      <c r="E71" s="184"/>
      <c r="F71" s="189">
        <f>+F58+F47+F65</f>
        <v>200.9375</v>
      </c>
      <c r="G71" s="184" t="s">
        <v>157</v>
      </c>
      <c r="H71" s="184"/>
      <c r="I71" s="184"/>
    </row>
    <row r="72" ht="17.6" spans="1:9">
      <c r="A72" s="184"/>
      <c r="B72" s="184"/>
      <c r="C72" s="184"/>
      <c r="D72" s="184"/>
      <c r="E72" s="184"/>
      <c r="F72" s="190">
        <f>F71/20</f>
        <v>10.046875</v>
      </c>
      <c r="G72" s="184" t="s">
        <v>158</v>
      </c>
      <c r="H72" s="184"/>
      <c r="I72" s="184"/>
    </row>
    <row r="73" customHeight="1" spans="6:6">
      <c r="F73" s="84"/>
    </row>
  </sheetData>
  <mergeCells count="30">
    <mergeCell ref="A1:N1"/>
    <mergeCell ref="A2:N2"/>
    <mergeCell ref="A3:E3"/>
    <mergeCell ref="G3:M3"/>
    <mergeCell ref="A44:E44"/>
    <mergeCell ref="A45:E45"/>
    <mergeCell ref="A46:I46"/>
    <mergeCell ref="A47:E47"/>
    <mergeCell ref="A57:I57"/>
    <mergeCell ref="A58:E58"/>
    <mergeCell ref="G58:I58"/>
    <mergeCell ref="C59:D59"/>
    <mergeCell ref="C60:D60"/>
    <mergeCell ref="C61:D61"/>
    <mergeCell ref="C62:D62"/>
    <mergeCell ref="A64:I64"/>
    <mergeCell ref="A65:E65"/>
    <mergeCell ref="G65:I65"/>
    <mergeCell ref="A70:I70"/>
    <mergeCell ref="A71:E71"/>
    <mergeCell ref="G71:I71"/>
    <mergeCell ref="A72:E72"/>
    <mergeCell ref="G72:I72"/>
    <mergeCell ref="A7:A38"/>
    <mergeCell ref="A40:A43"/>
    <mergeCell ref="N7:N11"/>
    <mergeCell ref="N13:N18"/>
    <mergeCell ref="N20:N24"/>
    <mergeCell ref="N26:N30"/>
    <mergeCell ref="N32:N36"/>
  </mergeCells>
  <dataValidations count="2">
    <dataValidation type="list" allowBlank="1" showInputMessage="1" showErrorMessage="1" sqref="E38 E42 E43 E7:E8 E10:E11 E13:E18 E20:E24 E26:E30 E32:E36 E40:E41">
      <formula1>"Very Simple, Simple, Medium, Complex, Very Complex,"</formula1>
    </dataValidation>
    <dataValidation type="list" allowBlank="1" showInputMessage="1" showErrorMessage="1" sqref="E4 F73 E48:E56 E59:E63 E66:E70 E73:E1048576">
      <formula1>"Very Simple, Simple, Medium, Complex, Very Complex, Very Complex+"</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showGridLines="0" tabSelected="1" zoomScale="80" zoomScaleNormal="80" workbookViewId="0">
      <selection activeCell="A1" sqref="A1:I1"/>
    </sheetView>
  </sheetViews>
  <sheetFormatPr defaultColWidth="8.6640625" defaultRowHeight="14.8"/>
  <cols>
    <col min="1" max="1" width="6" style="56" customWidth="1"/>
    <col min="2" max="2" width="20.3359375" style="57" customWidth="1"/>
    <col min="3" max="3" width="7.3359375" style="57" customWidth="1"/>
    <col min="4" max="4" width="29.6640625" customWidth="1"/>
    <col min="5" max="5" width="24.1640625" style="56" customWidth="1"/>
    <col min="6" max="6" width="9.5" style="56" customWidth="1"/>
    <col min="7" max="7" width="39.1640625" style="58" customWidth="1"/>
    <col min="8" max="8" width="18.3359375" style="59" customWidth="1"/>
    <col min="9" max="9" width="50" style="59" customWidth="1"/>
    <col min="10" max="16383" width="8.6640625" style="2"/>
  </cols>
  <sheetData>
    <row r="1" ht="15.2" spans="1:9">
      <c r="A1" s="60" t="s">
        <v>159</v>
      </c>
      <c r="B1" s="61"/>
      <c r="C1" s="61"/>
      <c r="D1" s="61"/>
      <c r="E1" s="61"/>
      <c r="F1" s="61"/>
      <c r="G1" s="61"/>
      <c r="H1" s="61"/>
      <c r="I1" s="61"/>
    </row>
    <row r="2" ht="16" spans="1:9">
      <c r="A2" s="62" t="s">
        <v>2</v>
      </c>
      <c r="B2" s="62" t="s">
        <v>160</v>
      </c>
      <c r="C2" s="62" t="s">
        <v>161</v>
      </c>
      <c r="D2" s="62" t="s">
        <v>162</v>
      </c>
      <c r="E2" s="62" t="s">
        <v>163</v>
      </c>
      <c r="F2" s="62" t="s">
        <v>164</v>
      </c>
      <c r="G2" s="62" t="s">
        <v>165</v>
      </c>
      <c r="H2" s="67" t="s">
        <v>166</v>
      </c>
      <c r="I2" s="67" t="s">
        <v>5</v>
      </c>
    </row>
    <row r="3" ht="42" spans="1:9">
      <c r="A3" s="63">
        <v>1</v>
      </c>
      <c r="B3" s="64" t="s">
        <v>167</v>
      </c>
      <c r="C3" s="64" t="s">
        <v>168</v>
      </c>
      <c r="D3" s="64" t="s">
        <v>169</v>
      </c>
      <c r="E3" s="68" t="s">
        <v>170</v>
      </c>
      <c r="F3" s="68" t="s">
        <v>171</v>
      </c>
      <c r="G3" s="69" t="s">
        <v>172</v>
      </c>
      <c r="H3" s="70">
        <v>35000000</v>
      </c>
      <c r="I3" s="75" t="s">
        <v>173</v>
      </c>
    </row>
    <row r="4" ht="31" spans="1:9">
      <c r="A4" s="63">
        <f>A3+1</f>
        <v>2</v>
      </c>
      <c r="B4" s="64" t="s">
        <v>167</v>
      </c>
      <c r="C4" s="64" t="s">
        <v>168</v>
      </c>
      <c r="D4" s="64" t="s">
        <v>169</v>
      </c>
      <c r="E4" s="68" t="s">
        <v>174</v>
      </c>
      <c r="F4" s="68" t="s">
        <v>175</v>
      </c>
      <c r="G4" s="69" t="s">
        <v>172</v>
      </c>
      <c r="H4" s="71">
        <v>49500000</v>
      </c>
      <c r="I4" s="75" t="s">
        <v>176</v>
      </c>
    </row>
    <row r="5" ht="31" spans="1:9">
      <c r="A5" s="63">
        <f t="shared" ref="A5:A22" si="0">A4+1</f>
        <v>3</v>
      </c>
      <c r="B5" s="64" t="s">
        <v>167</v>
      </c>
      <c r="C5" s="64" t="s">
        <v>168</v>
      </c>
      <c r="D5" s="64" t="s">
        <v>169</v>
      </c>
      <c r="E5" s="68" t="s">
        <v>177</v>
      </c>
      <c r="F5" s="68" t="s">
        <v>171</v>
      </c>
      <c r="G5" s="69" t="s">
        <v>172</v>
      </c>
      <c r="H5" s="71">
        <v>24280000</v>
      </c>
      <c r="I5" s="75" t="s">
        <v>178</v>
      </c>
    </row>
    <row r="6" ht="56" spans="1:9">
      <c r="A6" s="63">
        <f t="shared" si="0"/>
        <v>4</v>
      </c>
      <c r="B6" s="64" t="s">
        <v>167</v>
      </c>
      <c r="C6" s="64" t="s">
        <v>168</v>
      </c>
      <c r="D6" s="64" t="s">
        <v>179</v>
      </c>
      <c r="E6" s="68" t="s">
        <v>180</v>
      </c>
      <c r="F6" s="68" t="s">
        <v>181</v>
      </c>
      <c r="G6" s="69" t="s">
        <v>182</v>
      </c>
      <c r="H6" s="71">
        <v>66416710</v>
      </c>
      <c r="I6" s="75" t="s">
        <v>183</v>
      </c>
    </row>
    <row r="7" ht="71" customHeight="1" spans="1:9">
      <c r="A7" s="65">
        <f t="shared" si="0"/>
        <v>5</v>
      </c>
      <c r="B7" s="66" t="s">
        <v>167</v>
      </c>
      <c r="C7" s="66" t="s">
        <v>184</v>
      </c>
      <c r="D7" s="66" t="s">
        <v>169</v>
      </c>
      <c r="E7" s="72" t="s">
        <v>170</v>
      </c>
      <c r="F7" s="72" t="s">
        <v>171</v>
      </c>
      <c r="G7" s="73" t="s">
        <v>185</v>
      </c>
      <c r="H7" s="74">
        <v>26000000</v>
      </c>
      <c r="I7" s="76" t="s">
        <v>186</v>
      </c>
    </row>
    <row r="8" ht="31" spans="1:9">
      <c r="A8" s="63">
        <f t="shared" si="0"/>
        <v>6</v>
      </c>
      <c r="B8" s="64" t="s">
        <v>167</v>
      </c>
      <c r="C8" s="64" t="s">
        <v>184</v>
      </c>
      <c r="D8" s="64" t="s">
        <v>169</v>
      </c>
      <c r="E8" s="68" t="s">
        <v>174</v>
      </c>
      <c r="F8" s="68" t="s">
        <v>175</v>
      </c>
      <c r="G8" s="69" t="s">
        <v>182</v>
      </c>
      <c r="H8" s="71">
        <v>43500000</v>
      </c>
      <c r="I8" s="77" t="s">
        <v>187</v>
      </c>
    </row>
    <row r="9" ht="31" spans="1:9">
      <c r="A9" s="63">
        <f t="shared" si="0"/>
        <v>7</v>
      </c>
      <c r="B9" s="64" t="s">
        <v>167</v>
      </c>
      <c r="C9" s="64" t="s">
        <v>184</v>
      </c>
      <c r="D9" s="64" t="s">
        <v>169</v>
      </c>
      <c r="E9" s="68" t="s">
        <v>177</v>
      </c>
      <c r="F9" s="68" t="s">
        <v>171</v>
      </c>
      <c r="G9" s="69" t="s">
        <v>182</v>
      </c>
      <c r="H9" s="71">
        <v>19780000</v>
      </c>
      <c r="I9" s="75" t="s">
        <v>188</v>
      </c>
    </row>
    <row r="10" ht="31" spans="1:9">
      <c r="A10" s="63">
        <f t="shared" si="0"/>
        <v>8</v>
      </c>
      <c r="B10" s="64" t="s">
        <v>189</v>
      </c>
      <c r="C10" s="64" t="s">
        <v>184</v>
      </c>
      <c r="D10" s="64" t="s">
        <v>169</v>
      </c>
      <c r="E10" s="68" t="s">
        <v>170</v>
      </c>
      <c r="F10" s="68" t="s">
        <v>175</v>
      </c>
      <c r="G10" s="69" t="s">
        <v>182</v>
      </c>
      <c r="H10" s="71">
        <v>22500000</v>
      </c>
      <c r="I10" s="75" t="s">
        <v>190</v>
      </c>
    </row>
    <row r="11" ht="31" spans="1:9">
      <c r="A11" s="63">
        <f t="shared" si="0"/>
        <v>9</v>
      </c>
      <c r="B11" s="64" t="s">
        <v>189</v>
      </c>
      <c r="C11" s="64" t="s">
        <v>191</v>
      </c>
      <c r="D11" s="64" t="s">
        <v>169</v>
      </c>
      <c r="E11" s="68" t="s">
        <v>170</v>
      </c>
      <c r="F11" s="68" t="s">
        <v>175</v>
      </c>
      <c r="G11" s="69" t="s">
        <v>182</v>
      </c>
      <c r="H11" s="71">
        <v>19500000</v>
      </c>
      <c r="I11" s="75" t="s">
        <v>192</v>
      </c>
    </row>
    <row r="12" ht="31" spans="1:9">
      <c r="A12" s="63">
        <f t="shared" si="0"/>
        <v>10</v>
      </c>
      <c r="B12" s="64" t="s">
        <v>189</v>
      </c>
      <c r="C12" s="64" t="s">
        <v>193</v>
      </c>
      <c r="D12" s="64" t="s">
        <v>169</v>
      </c>
      <c r="E12" s="68" t="s">
        <v>170</v>
      </c>
      <c r="F12" s="68" t="s">
        <v>175</v>
      </c>
      <c r="G12" s="69" t="s">
        <v>182</v>
      </c>
      <c r="H12" s="71">
        <v>17000000</v>
      </c>
      <c r="I12" s="77" t="s">
        <v>194</v>
      </c>
    </row>
    <row r="13" ht="31" spans="1:9">
      <c r="A13" s="63">
        <f t="shared" si="0"/>
        <v>11</v>
      </c>
      <c r="B13" s="64" t="s">
        <v>189</v>
      </c>
      <c r="C13" s="64" t="s">
        <v>195</v>
      </c>
      <c r="D13" s="64" t="s">
        <v>169</v>
      </c>
      <c r="E13" s="68" t="s">
        <v>170</v>
      </c>
      <c r="F13" s="68" t="s">
        <v>175</v>
      </c>
      <c r="G13" s="69" t="s">
        <v>182</v>
      </c>
      <c r="H13" s="71">
        <v>11500000</v>
      </c>
      <c r="I13" s="77" t="s">
        <v>196</v>
      </c>
    </row>
    <row r="14" ht="31" spans="1:9">
      <c r="A14" s="63">
        <f t="shared" si="0"/>
        <v>12</v>
      </c>
      <c r="B14" s="64" t="s">
        <v>189</v>
      </c>
      <c r="C14" s="64" t="s">
        <v>197</v>
      </c>
      <c r="D14" s="64" t="s">
        <v>169</v>
      </c>
      <c r="E14" s="68" t="s">
        <v>170</v>
      </c>
      <c r="F14" s="68" t="s">
        <v>175</v>
      </c>
      <c r="G14" s="69" t="s">
        <v>182</v>
      </c>
      <c r="H14" s="71">
        <v>8500000</v>
      </c>
      <c r="I14" s="77" t="s">
        <v>198</v>
      </c>
    </row>
    <row r="15" ht="31" spans="1:9">
      <c r="A15" s="65">
        <f t="shared" si="0"/>
        <v>13</v>
      </c>
      <c r="B15" s="66" t="s">
        <v>199</v>
      </c>
      <c r="C15" s="66" t="s">
        <v>184</v>
      </c>
      <c r="D15" s="66" t="s">
        <v>169</v>
      </c>
      <c r="E15" s="72" t="s">
        <v>200</v>
      </c>
      <c r="F15" s="72" t="s">
        <v>171</v>
      </c>
      <c r="G15" s="73" t="s">
        <v>182</v>
      </c>
      <c r="H15" s="74">
        <v>9900000</v>
      </c>
      <c r="I15" s="78" t="s">
        <v>201</v>
      </c>
    </row>
    <row r="16" ht="31" spans="1:9">
      <c r="A16" s="65">
        <f t="shared" si="0"/>
        <v>14</v>
      </c>
      <c r="B16" s="66" t="s">
        <v>199</v>
      </c>
      <c r="C16" s="66" t="s">
        <v>184</v>
      </c>
      <c r="D16" s="66" t="s">
        <v>169</v>
      </c>
      <c r="E16" s="72" t="s">
        <v>200</v>
      </c>
      <c r="F16" s="72" t="s">
        <v>171</v>
      </c>
      <c r="G16" s="73" t="s">
        <v>182</v>
      </c>
      <c r="H16" s="74">
        <v>9490000</v>
      </c>
      <c r="I16" s="78" t="s">
        <v>202</v>
      </c>
    </row>
    <row r="17" ht="31" spans="1:9">
      <c r="A17" s="65">
        <f t="shared" si="0"/>
        <v>15</v>
      </c>
      <c r="B17" s="66" t="s">
        <v>199</v>
      </c>
      <c r="C17" s="66" t="s">
        <v>184</v>
      </c>
      <c r="D17" s="66" t="s">
        <v>169</v>
      </c>
      <c r="E17" s="72" t="s">
        <v>200</v>
      </c>
      <c r="F17" s="72" t="s">
        <v>171</v>
      </c>
      <c r="G17" s="73" t="s">
        <v>182</v>
      </c>
      <c r="H17" s="74">
        <v>7990000</v>
      </c>
      <c r="I17" s="76" t="s">
        <v>203</v>
      </c>
    </row>
    <row r="18" ht="148" customHeight="1" spans="1:9">
      <c r="A18" s="63">
        <f t="shared" si="0"/>
        <v>16</v>
      </c>
      <c r="B18" s="64" t="s">
        <v>204</v>
      </c>
      <c r="C18" s="64" t="s">
        <v>181</v>
      </c>
      <c r="D18" s="64" t="s">
        <v>205</v>
      </c>
      <c r="E18" s="68" t="s">
        <v>206</v>
      </c>
      <c r="F18" s="68" t="s">
        <v>175</v>
      </c>
      <c r="G18" s="69" t="s">
        <v>207</v>
      </c>
      <c r="H18" s="71">
        <v>1300000</v>
      </c>
      <c r="I18" s="77" t="s">
        <v>208</v>
      </c>
    </row>
    <row r="19" ht="134" spans="1:9">
      <c r="A19" s="63">
        <f t="shared" si="0"/>
        <v>17</v>
      </c>
      <c r="B19" s="64" t="s">
        <v>209</v>
      </c>
      <c r="C19" s="64" t="s">
        <v>181</v>
      </c>
      <c r="D19" s="64" t="s">
        <v>205</v>
      </c>
      <c r="E19" s="68" t="s">
        <v>210</v>
      </c>
      <c r="F19" s="68" t="s">
        <v>175</v>
      </c>
      <c r="G19" s="69" t="s">
        <v>207</v>
      </c>
      <c r="H19" s="70">
        <v>1690000</v>
      </c>
      <c r="I19" s="75" t="s">
        <v>211</v>
      </c>
    </row>
    <row r="20" ht="134" spans="1:9">
      <c r="A20" s="63">
        <f t="shared" si="0"/>
        <v>18</v>
      </c>
      <c r="B20" s="64" t="s">
        <v>212</v>
      </c>
      <c r="C20" s="64" t="s">
        <v>181</v>
      </c>
      <c r="D20" s="64" t="s">
        <v>205</v>
      </c>
      <c r="E20" s="68" t="s">
        <v>213</v>
      </c>
      <c r="F20" s="68" t="s">
        <v>175</v>
      </c>
      <c r="G20" s="69" t="s">
        <v>207</v>
      </c>
      <c r="H20" s="71">
        <v>3490000</v>
      </c>
      <c r="I20" s="75" t="s">
        <v>214</v>
      </c>
    </row>
    <row r="21" ht="134" spans="1:9">
      <c r="A21" s="63">
        <f t="shared" si="0"/>
        <v>19</v>
      </c>
      <c r="B21" s="64" t="s">
        <v>215</v>
      </c>
      <c r="C21" s="64" t="s">
        <v>181</v>
      </c>
      <c r="D21" s="64" t="s">
        <v>205</v>
      </c>
      <c r="E21" s="68" t="s">
        <v>216</v>
      </c>
      <c r="F21" s="68" t="s">
        <v>175</v>
      </c>
      <c r="G21" s="69" t="s">
        <v>207</v>
      </c>
      <c r="H21" s="71">
        <v>1650000</v>
      </c>
      <c r="I21" s="75" t="s">
        <v>217</v>
      </c>
    </row>
    <row r="22" ht="16" spans="1:9">
      <c r="A22" s="63">
        <f t="shared" si="0"/>
        <v>20</v>
      </c>
      <c r="B22" s="64" t="s">
        <v>218</v>
      </c>
      <c r="C22" s="64" t="s">
        <v>181</v>
      </c>
      <c r="D22" s="64" t="s">
        <v>218</v>
      </c>
      <c r="E22" s="68" t="s">
        <v>219</v>
      </c>
      <c r="F22" s="68"/>
      <c r="G22" s="69" t="s">
        <v>220</v>
      </c>
      <c r="H22" s="69"/>
      <c r="I22" s="69"/>
    </row>
  </sheetData>
  <mergeCells count="1">
    <mergeCell ref="A1:I1"/>
  </mergeCells>
  <hyperlinks>
    <hyperlink ref="I18" r:id="rId2" display="https://cellphones.com.vn/xiaomi-mi-box-s-4k-gen-2.html"/>
    <hyperlink ref="I19" r:id="rId3" display="https://fptshop.com.vn/phu-kien/fpt-play-box-550"/>
    <hyperlink ref="I21" r:id="rId4" display="https://www.droidshop.vn/san-pham/thiet-bi-chromecast-with-google-tv-4k-3-mau/?attribute_pa_chromecast-with-google-tv=mau-hong&amp;id=13658&#10;&#10;https://gucongnghe.com/san-pham/chromecast-with-google-tv/"/>
    <hyperlink ref="I5" r:id="rId5" display="https://saomailed.vn/san-pham/man-hinh-quang-cao-chan-dung-65-inch/"/>
    <hyperlink ref="I4" r:id="rId6" display="https://trueview.vn/product/man-hinh-quang-cao-chan-dung-trueview-65-inch/"/>
    <hyperlink ref="I20" r:id="rId7" display="https://store.google.com/us/product/google_tv_streamer_specs?hl=en-US&amp;pli=1&#10;&#10;https://gucongnghe.com/san-pham/google-tv-streamer/"/>
    <hyperlink ref="I6" r:id="rId8" display="https://fado.vn/us/amazon/qixzocv-65-inch-4k-touchscreen-kiosk-indoor-floor-standing-digital-signage-advertising-display-lcd-totem-interactive-monitor-android-system-with-auto-media-player-black-B0CXDMY8FZ.html"/>
    <hyperlink ref="I3" r:id="rId9" display="https://alo360.com/man-hinh-quang-cao-dung-65-inch-vi-vi&#10;&#10;"/>
    <hyperlink ref="I7" r:id="rId10" display="https://alo360.com/man-hinh-quang-cao-dung-cam-ung-55-inch"/>
    <hyperlink ref="I8" r:id="rId11" display="https://trueview.vn/product/man-hinh-quang-cao-chan-dung-trueview-55-inch/"/>
    <hyperlink ref="I9" r:id="rId12" display="https://saomailed.vn/san-pham/man-hinh-quang-cao-chan-dung-55-inch-chinh-hang-lux-vision/"/>
    <hyperlink ref="I10" r:id="rId13" display="https://alo360.com/man-hinh-hien-thi-chuyen-dung-55-inch"/>
    <hyperlink ref="I15" r:id="rId14" display="https://dienmaycholon.com/tivi/google-tivi-tcl-4k-55-inch-55p755-pro"/>
    <hyperlink ref="I16" r:id="rId15" display="https://dienmaycholon.com/tivi/google-tivi-xiaomi-a-pro-qled-4k-55-inch-l55massea"/>
    <hyperlink ref="I17" r:id="rId16" display="https://dienmaycholon.com/tivi/google-tivi-hisense-4k-55-inch-55a6500k"/>
  </hyperlinks>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zoomScale="80" zoomScaleNormal="80" workbookViewId="0">
      <selection activeCell="A1" sqref="A1:A2"/>
    </sheetView>
  </sheetViews>
  <sheetFormatPr defaultColWidth="8.6640625" defaultRowHeight="13.2" outlineLevelCol="6"/>
  <cols>
    <col min="1" max="1" width="6.3359375" style="2" customWidth="1"/>
    <col min="2" max="2" width="33.1640625" style="2" customWidth="1"/>
    <col min="3" max="3" width="41.8359375" style="2" customWidth="1"/>
    <col min="4" max="6" width="23.1640625" style="2" customWidth="1"/>
    <col min="7" max="7" width="43.3359375" style="2" customWidth="1"/>
    <col min="8" max="16384" width="8.6640625" style="2"/>
  </cols>
  <sheetData>
    <row r="1" ht="27.75" customHeight="1" spans="1:7">
      <c r="A1" s="3" t="s">
        <v>221</v>
      </c>
      <c r="B1" s="4" t="s">
        <v>222</v>
      </c>
      <c r="C1" s="4"/>
      <c r="D1" s="4"/>
      <c r="E1" s="4"/>
      <c r="F1" s="4"/>
      <c r="G1" s="42"/>
    </row>
    <row r="2" ht="27.75" customHeight="1" spans="1:7">
      <c r="A2" s="5"/>
      <c r="B2" s="6" t="s">
        <v>223</v>
      </c>
      <c r="C2" s="7" t="s">
        <v>224</v>
      </c>
      <c r="D2" s="7" t="s">
        <v>225</v>
      </c>
      <c r="E2" s="7" t="s">
        <v>226</v>
      </c>
      <c r="F2" s="7" t="s">
        <v>227</v>
      </c>
      <c r="G2" s="43" t="s">
        <v>228</v>
      </c>
    </row>
    <row r="3" ht="28" spans="1:7">
      <c r="A3" s="8">
        <v>1</v>
      </c>
      <c r="B3" s="9" t="s">
        <v>229</v>
      </c>
      <c r="C3" s="10" t="s">
        <v>68</v>
      </c>
      <c r="D3" s="10" t="s">
        <v>68</v>
      </c>
      <c r="E3" s="11" t="s">
        <v>51</v>
      </c>
      <c r="F3" s="11" t="s">
        <v>51</v>
      </c>
      <c r="G3" s="44" t="s">
        <v>76</v>
      </c>
    </row>
    <row r="4" ht="28" spans="1:7">
      <c r="A4" s="8">
        <v>2</v>
      </c>
      <c r="B4" s="9" t="s">
        <v>230</v>
      </c>
      <c r="C4" s="10" t="s">
        <v>68</v>
      </c>
      <c r="D4" s="11" t="s">
        <v>51</v>
      </c>
      <c r="E4" s="12" t="s">
        <v>76</v>
      </c>
      <c r="F4" s="12" t="s">
        <v>76</v>
      </c>
      <c r="G4" s="45" t="s">
        <v>231</v>
      </c>
    </row>
    <row r="5" ht="28" spans="1:7">
      <c r="A5" s="8">
        <v>3</v>
      </c>
      <c r="B5" s="9" t="s">
        <v>232</v>
      </c>
      <c r="C5" s="11" t="s">
        <v>51</v>
      </c>
      <c r="D5" s="12" t="s">
        <v>76</v>
      </c>
      <c r="E5" s="12" t="s">
        <v>76</v>
      </c>
      <c r="F5" s="13" t="s">
        <v>231</v>
      </c>
      <c r="G5" s="46" t="s">
        <v>233</v>
      </c>
    </row>
    <row r="6" ht="28" spans="1:7">
      <c r="A6" s="8">
        <v>4</v>
      </c>
      <c r="B6" s="9" t="s">
        <v>234</v>
      </c>
      <c r="C6" s="11" t="s">
        <v>51</v>
      </c>
      <c r="D6" s="12" t="s">
        <v>76</v>
      </c>
      <c r="E6" s="13" t="s">
        <v>231</v>
      </c>
      <c r="F6" s="47" t="s">
        <v>233</v>
      </c>
      <c r="G6" s="46" t="s">
        <v>233</v>
      </c>
    </row>
    <row r="7" ht="28" spans="1:7">
      <c r="A7" s="8">
        <v>5</v>
      </c>
      <c r="B7" s="9" t="s">
        <v>235</v>
      </c>
      <c r="C7" s="12" t="s">
        <v>76</v>
      </c>
      <c r="D7" s="13" t="s">
        <v>231</v>
      </c>
      <c r="E7" s="47" t="s">
        <v>233</v>
      </c>
      <c r="F7" s="47" t="s">
        <v>233</v>
      </c>
      <c r="G7" s="48" t="s">
        <v>236</v>
      </c>
    </row>
    <row r="8" s="1" customFormat="1" ht="27.75" customHeight="1" spans="1:7">
      <c r="A8" s="14" t="s">
        <v>221</v>
      </c>
      <c r="B8" s="15" t="s">
        <v>237</v>
      </c>
      <c r="C8" s="16" t="s">
        <v>238</v>
      </c>
      <c r="D8" s="16" t="s">
        <v>239</v>
      </c>
      <c r="E8" s="16"/>
      <c r="F8" s="16"/>
      <c r="G8" s="49"/>
    </row>
    <row r="9" ht="14" spans="1:7">
      <c r="A9" s="17">
        <v>1</v>
      </c>
      <c r="B9" s="18" t="s">
        <v>68</v>
      </c>
      <c r="C9" s="19">
        <v>0.5</v>
      </c>
      <c r="D9" s="20"/>
      <c r="E9" s="20"/>
      <c r="F9" s="20"/>
      <c r="G9" s="50"/>
    </row>
    <row r="10" ht="14" spans="1:7">
      <c r="A10" s="21">
        <v>2</v>
      </c>
      <c r="B10" s="22" t="s">
        <v>51</v>
      </c>
      <c r="C10" s="19">
        <v>1</v>
      </c>
      <c r="D10" s="20"/>
      <c r="E10" s="20"/>
      <c r="F10" s="20"/>
      <c r="G10" s="50"/>
    </row>
    <row r="11" ht="14" spans="1:7">
      <c r="A11" s="21">
        <v>3</v>
      </c>
      <c r="B11" s="23" t="s">
        <v>76</v>
      </c>
      <c r="C11" s="19">
        <v>3</v>
      </c>
      <c r="D11" s="20"/>
      <c r="E11" s="20"/>
      <c r="F11" s="20"/>
      <c r="G11" s="50"/>
    </row>
    <row r="12" ht="14" spans="1:7">
      <c r="A12" s="21">
        <v>4</v>
      </c>
      <c r="B12" s="24" t="s">
        <v>231</v>
      </c>
      <c r="C12" s="19">
        <v>5</v>
      </c>
      <c r="D12" s="20"/>
      <c r="E12" s="20"/>
      <c r="F12" s="20"/>
      <c r="G12" s="50"/>
    </row>
    <row r="13" ht="14" spans="1:7">
      <c r="A13" s="21">
        <v>5</v>
      </c>
      <c r="B13" s="25" t="s">
        <v>233</v>
      </c>
      <c r="C13" s="19">
        <v>7</v>
      </c>
      <c r="D13" s="20"/>
      <c r="E13" s="20"/>
      <c r="F13" s="20"/>
      <c r="G13" s="50"/>
    </row>
    <row r="14" ht="14.75" spans="1:7">
      <c r="A14" s="26">
        <v>6</v>
      </c>
      <c r="B14" s="27" t="s">
        <v>236</v>
      </c>
      <c r="C14" s="28">
        <v>10</v>
      </c>
      <c r="D14" s="29"/>
      <c r="E14" s="29"/>
      <c r="F14" s="29"/>
      <c r="G14" s="51"/>
    </row>
    <row r="15" ht="14" spans="1:7">
      <c r="A15" s="30"/>
      <c r="B15" s="30"/>
      <c r="C15" s="30"/>
      <c r="D15" s="30"/>
      <c r="E15" s="30"/>
      <c r="F15" s="30"/>
      <c r="G15" s="30"/>
    </row>
    <row r="16" ht="14" spans="1:7">
      <c r="A16" s="30"/>
      <c r="B16" s="30"/>
      <c r="C16" s="30"/>
      <c r="D16" s="30"/>
      <c r="E16" s="30"/>
      <c r="F16" s="30"/>
      <c r="G16" s="30"/>
    </row>
    <row r="17" ht="14" spans="1:7">
      <c r="A17" s="30"/>
      <c r="B17" s="30"/>
      <c r="C17" s="30"/>
      <c r="D17" s="30"/>
      <c r="E17" s="30"/>
      <c r="F17" s="30"/>
      <c r="G17" s="30"/>
    </row>
    <row r="18" ht="14.75" spans="1:7">
      <c r="A18" s="30"/>
      <c r="B18" s="30"/>
      <c r="C18" s="30"/>
      <c r="D18" s="30"/>
      <c r="E18" s="30"/>
      <c r="F18" s="30"/>
      <c r="G18" s="30"/>
    </row>
    <row r="19" ht="27.75" customHeight="1" spans="1:7">
      <c r="A19" s="31" t="s">
        <v>240</v>
      </c>
      <c r="B19" s="32"/>
      <c r="C19" s="32"/>
      <c r="D19" s="32"/>
      <c r="E19" s="32"/>
      <c r="F19" s="32"/>
      <c r="G19" s="52"/>
    </row>
    <row r="20" ht="27.75" customHeight="1" spans="1:7">
      <c r="A20" s="33" t="s">
        <v>221</v>
      </c>
      <c r="B20" s="34" t="s">
        <v>223</v>
      </c>
      <c r="C20" s="35" t="s">
        <v>238</v>
      </c>
      <c r="D20" s="36" t="s">
        <v>241</v>
      </c>
      <c r="E20" s="36"/>
      <c r="F20" s="36"/>
      <c r="G20" s="53"/>
    </row>
    <row r="21" ht="36.75" customHeight="1" spans="1:7">
      <c r="A21" s="21">
        <v>1</v>
      </c>
      <c r="B21" s="37" t="s">
        <v>68</v>
      </c>
      <c r="C21" s="38">
        <v>0.5</v>
      </c>
      <c r="D21" s="39" t="s">
        <v>242</v>
      </c>
      <c r="E21" s="39"/>
      <c r="F21" s="39"/>
      <c r="G21" s="54"/>
    </row>
    <row r="22" ht="36.75" customHeight="1" spans="1:7">
      <c r="A22" s="21">
        <v>2</v>
      </c>
      <c r="B22" s="22" t="s">
        <v>51</v>
      </c>
      <c r="C22" s="38">
        <v>1</v>
      </c>
      <c r="D22" s="39" t="s">
        <v>243</v>
      </c>
      <c r="E22" s="39"/>
      <c r="F22" s="39"/>
      <c r="G22" s="54"/>
    </row>
    <row r="23" ht="36.75" customHeight="1" spans="1:7">
      <c r="A23" s="21">
        <v>3</v>
      </c>
      <c r="B23" s="23" t="s">
        <v>76</v>
      </c>
      <c r="C23" s="38">
        <v>2</v>
      </c>
      <c r="D23" s="39" t="s">
        <v>244</v>
      </c>
      <c r="E23" s="39"/>
      <c r="F23" s="39"/>
      <c r="G23" s="54"/>
    </row>
    <row r="24" ht="36.75" customHeight="1" spans="1:7">
      <c r="A24" s="21">
        <v>4</v>
      </c>
      <c r="B24" s="24" t="s">
        <v>231</v>
      </c>
      <c r="C24" s="38">
        <v>4</v>
      </c>
      <c r="D24" s="39" t="s">
        <v>245</v>
      </c>
      <c r="E24" s="39"/>
      <c r="F24" s="39"/>
      <c r="G24" s="54"/>
    </row>
    <row r="25" ht="36.75" customHeight="1" spans="1:7">
      <c r="A25" s="21">
        <v>5</v>
      </c>
      <c r="B25" s="25" t="s">
        <v>233</v>
      </c>
      <c r="C25" s="38">
        <v>5</v>
      </c>
      <c r="D25" s="39" t="s">
        <v>246</v>
      </c>
      <c r="E25" s="39"/>
      <c r="F25" s="39"/>
      <c r="G25" s="54"/>
    </row>
    <row r="26" ht="36.75" customHeight="1" spans="1:7">
      <c r="A26" s="26">
        <v>6</v>
      </c>
      <c r="B26" s="27" t="s">
        <v>236</v>
      </c>
      <c r="C26" s="40">
        <v>10</v>
      </c>
      <c r="D26" s="41" t="s">
        <v>247</v>
      </c>
      <c r="E26" s="41"/>
      <c r="F26" s="41"/>
      <c r="G26" s="55"/>
    </row>
  </sheetData>
  <mergeCells count="11">
    <mergeCell ref="B1:G1"/>
    <mergeCell ref="D8:G8"/>
    <mergeCell ref="A19:G19"/>
    <mergeCell ref="D20:G20"/>
    <mergeCell ref="D21:G21"/>
    <mergeCell ref="D22:G22"/>
    <mergeCell ref="D23:G23"/>
    <mergeCell ref="D24:G24"/>
    <mergeCell ref="D25:G25"/>
    <mergeCell ref="D26:G26"/>
    <mergeCell ref="A1:A2"/>
  </mergeCell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m s o - c o n t e n t T y p e   ? > 
 < F o r m T e m p l a t e s   x m l n s = " h t t p : / / s c h e m a s . m i c r o s o f t . c o m / s h a r e p o i n t / v 3 / c o n t e n t t y p e / f o r m s " > 
   < D i s p l a y > D o c u m e n t L i b r a r y F o r m < / D i s p l a y > 
   < E d i t > D o c u m e n t L i b r a r y F o r m < / E d i t > 
   < N e w > D o c u m e n t L i b r a r y F o r m < / N e w > 
 < / F o r m T e m p l a t e s > 
 
</file>

<file path=customXml/itemProps1.xml><?xml version="1.0" encoding="utf-8"?>
<ds:datastoreItem xmlns:ds="http://schemas.openxmlformats.org/officeDocument/2006/customXml" ds:itemID="{9AA40A18-1A3E-4A29-A174-8C4DE396D8D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 Overview</vt:lpstr>
      <vt:lpstr>Điều kiện tiền đề</vt:lpstr>
      <vt:lpstr>Báo giá tổng quát</vt:lpstr>
      <vt:lpstr>Estimation (Web&amp;App)</vt:lpstr>
      <vt:lpstr>Thông tin đề xuất thiết bị</vt:lpstr>
      <vt:lpstr>Complexity Definition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manhthu</cp:lastModifiedBy>
  <dcterms:created xsi:type="dcterms:W3CDTF">2015-06-09T18:17:00Z</dcterms:created>
  <dcterms:modified xsi:type="dcterms:W3CDTF">2024-12-30T16:00:05Z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0x01010012DD97B986BE724D84C7CC5C058BC951</vt:lpwstr>
  </property>
  <property fmtid="{D5CDD505-2E9C-101B-9397-08002B2CF9AE}" pid="3" name="MediaServiceImageTags">
    <vt:lpwstr/>
  </property>
  <property fmtid="{D5CDD505-2E9C-101B-9397-08002B2CF9AE}" pid="4" name="Order">
    <vt:r8>64200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y fmtid="{D5CDD505-2E9C-101B-9397-08002B2CF9AE}" pid="13" name="KSOProductBuildVer">
    <vt:lpwstr>1033-5.4.1.7973</vt:lpwstr>
  </property>
</Properties>
</file>