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-EXIM\Desktop\PROFITS FROM COVID\"/>
    </mc:Choice>
  </mc:AlternateContent>
  <xr:revisionPtr revIDLastSave="0" documentId="8_{6427A355-214B-4222-A03B-088573B9AA29}" xr6:coauthVersionLast="45" xr6:coauthVersionMax="45" xr10:uidLastSave="{00000000-0000-0000-0000-000000000000}"/>
  <bookViews>
    <workbookView xWindow="-120" yWindow="-120" windowWidth="20730" windowHeight="11160" activeTab="1" xr2:uid="{02D20033-B6BC-4B28-ABCB-E94C2027D760}"/>
  </bookViews>
  <sheets>
    <sheet name="Chart4" sheetId="5" r:id="rId1"/>
    <sheet name="Sheet1" sheetId="1" r:id="rId2"/>
  </sheets>
  <definedNames>
    <definedName name="bbb">Sheet1!$A$1:$D$25</definedName>
    <definedName name="M_P_S">Sheet1!$A$1:$D$26</definedName>
    <definedName name="Math_Model">Sheet1!$A$1:$D$26</definedName>
    <definedName name="PreTrade_Simulator" localSheetId="1">Sheet1!$A$1:$D$26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J14" i="1" l="1"/>
  <c r="J16" i="1"/>
  <c r="J15" i="1"/>
  <c r="J13" i="1"/>
  <c r="J12" i="1"/>
  <c r="A25" i="1"/>
  <c r="D13" i="1"/>
  <c r="D12" i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D1" i="1"/>
  <c r="D10" i="1" l="1"/>
  <c r="D7" i="1"/>
  <c r="D23" i="1" l="1"/>
  <c r="D22" i="1"/>
  <c r="D18" i="1"/>
  <c r="D19" i="1" s="1"/>
  <c r="D14" i="1"/>
  <c r="D20" i="1" l="1"/>
  <c r="D24" i="1" s="1"/>
  <c r="D6" i="1" l="1"/>
  <c r="D8" i="1" l="1"/>
  <c r="D9" i="1"/>
  <c r="D15" i="1" s="1"/>
  <c r="D16" i="1" l="1"/>
  <c r="D25" i="1" s="1"/>
</calcChain>
</file>

<file path=xl/sharedStrings.xml><?xml version="1.0" encoding="utf-8"?>
<sst xmlns="http://schemas.openxmlformats.org/spreadsheetml/2006/main" count="50" uniqueCount="50">
  <si>
    <t>expect target price</t>
  </si>
  <si>
    <t>current price</t>
  </si>
  <si>
    <t>leverage</t>
  </si>
  <si>
    <t>margin</t>
  </si>
  <si>
    <t>A</t>
  </si>
  <si>
    <t>M</t>
  </si>
  <si>
    <t>S</t>
  </si>
  <si>
    <t>ADJUSTED target price</t>
  </si>
  <si>
    <t>REAL gross profit</t>
  </si>
  <si>
    <t>forcasted swaps</t>
  </si>
  <si>
    <t>Minimum Lot Size</t>
  </si>
  <si>
    <t>mL</t>
  </si>
  <si>
    <t>real max trading price</t>
  </si>
  <si>
    <t>expected max profit</t>
  </si>
  <si>
    <t>cushion equity</t>
  </si>
  <si>
    <t>aTp</t>
  </si>
  <si>
    <t>eTp</t>
  </si>
  <si>
    <t>cP</t>
  </si>
  <si>
    <t>max average Profit</t>
  </si>
  <si>
    <t>mAP</t>
  </si>
  <si>
    <t>cE</t>
  </si>
  <si>
    <t>aE</t>
  </si>
  <si>
    <t>rAEPr</t>
  </si>
  <si>
    <t>Equity After trades operation</t>
  </si>
  <si>
    <t>mTp</t>
  </si>
  <si>
    <t>rmTp</t>
  </si>
  <si>
    <t>max trading price</t>
  </si>
  <si>
    <t>real average entry price</t>
  </si>
  <si>
    <t>pAEPr</t>
  </si>
  <si>
    <t>projected average entry price</t>
  </si>
  <si>
    <t>pAP</t>
  </si>
  <si>
    <t>rAP</t>
  </si>
  <si>
    <t>projected average profit</t>
  </si>
  <si>
    <t>real average profit</t>
  </si>
  <si>
    <t>emP</t>
  </si>
  <si>
    <t>P</t>
  </si>
  <si>
    <t>eP</t>
  </si>
  <si>
    <t>expected profit</t>
  </si>
  <si>
    <t>aP</t>
  </si>
  <si>
    <t>accumulative positions</t>
  </si>
  <si>
    <t>max price range</t>
  </si>
  <si>
    <t>mPR</t>
  </si>
  <si>
    <t>L</t>
  </si>
  <si>
    <t xml:space="preserve">C </t>
  </si>
  <si>
    <t>cushion</t>
  </si>
  <si>
    <t>LTC</t>
  </si>
  <si>
    <t>hA</t>
  </si>
  <si>
    <t>healthy account</t>
  </si>
  <si>
    <t>loss-cutting-threshold</t>
  </si>
  <si>
    <t>minimal Account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</si>
</sst>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3" fontId="0" fillId="0" borderId="0" xfId="0" applyNumberFormat="1"/>
    <xf numFmtId="0" fontId="1" fillId="0" borderId="0" xfId="0" applyFont="1" applyAlignment="1">
      <alignment horizontal="center"/>
    </xf>
    <xf numFmtId="3" fontId="3" fillId="0" borderId="0" xfId="0" applyNumberFormat="1" applyFont="1"/>
    <xf numFmtId="3" fontId="4" fillId="0" borderId="0" xfId="0" applyNumberFormat="1" applyFont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Fill="1" applyAlignment="1">
      <alignment horizontal="center"/>
    </xf>
    <xf numFmtId="0" fontId="0" fillId="0" borderId="0" xfId="0" applyFill="1"/>
    <xf numFmtId="3" fontId="5" fillId="0" borderId="0" xfId="0" applyNumberFormat="1" applyFont="1"/>
    <xf numFmtId="3" fontId="6" fillId="0" borderId="0" xfId="0" applyNumberFormat="1" applyFont="1" applyFill="1"/>
    <xf numFmtId="3" fontId="7" fillId="0" borderId="0" xfId="0" applyNumberFormat="1" applyFont="1"/>
    <xf numFmtId="3" fontId="6" fillId="0" borderId="0" xfId="0" applyNumberFormat="1" applyFont="1"/>
    <xf numFmtId="4" fontId="6" fillId="0" borderId="0" xfId="0" applyNumberFormat="1" applyFont="1"/>
    <xf numFmtId="3" fontId="8" fillId="0" borderId="0" xfId="0" applyNumberFormat="1" applyFont="1"/>
    <xf numFmtId="3" fontId="9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Sheet1!$D$1:$D$26</c:f>
              <c:numCache>
                <c:formatCode>#,##0</c:formatCode>
                <c:ptCount val="26"/>
                <c:pt idx="0">
                  <c:v>2000</c:v>
                </c:pt>
                <c:pt idx="1">
                  <c:v>2000</c:v>
                </c:pt>
                <c:pt idx="2">
                  <c:v>1877</c:v>
                </c:pt>
                <c:pt idx="3">
                  <c:v>1800</c:v>
                </c:pt>
                <c:pt idx="4">
                  <c:v>1860</c:v>
                </c:pt>
                <c:pt idx="5">
                  <c:v>1930</c:v>
                </c:pt>
                <c:pt idx="6">
                  <c:v>1900</c:v>
                </c:pt>
                <c:pt idx="7">
                  <c:v>70</c:v>
                </c:pt>
                <c:pt idx="8">
                  <c:v>70</c:v>
                </c:pt>
                <c:pt idx="9">
                  <c:v>100</c:v>
                </c:pt>
                <c:pt idx="10" formatCode="#,##0.00">
                  <c:v>0.01</c:v>
                </c:pt>
                <c:pt idx="11">
                  <c:v>200</c:v>
                </c:pt>
                <c:pt idx="12">
                  <c:v>200</c:v>
                </c:pt>
                <c:pt idx="13">
                  <c:v>20000</c:v>
                </c:pt>
                <c:pt idx="14">
                  <c:v>14000</c:v>
                </c:pt>
                <c:pt idx="15">
                  <c:v>14000</c:v>
                </c:pt>
                <c:pt idx="16">
                  <c:v>200</c:v>
                </c:pt>
                <c:pt idx="17">
                  <c:v>1900</c:v>
                </c:pt>
                <c:pt idx="18">
                  <c:v>2318.3610759011372</c:v>
                </c:pt>
                <c:pt idx="19">
                  <c:v>26118.361075901135</c:v>
                </c:pt>
                <c:pt idx="20">
                  <c:v>50</c:v>
                </c:pt>
                <c:pt idx="21">
                  <c:v>150</c:v>
                </c:pt>
                <c:pt idx="22">
                  <c:v>30000</c:v>
                </c:pt>
                <c:pt idx="23">
                  <c:v>56118.361075901135</c:v>
                </c:pt>
                <c:pt idx="24">
                  <c:v>70118.361075901135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B-4DA5-B766-757554D9A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710896"/>
        <c:axId val="1270978400"/>
      </c:barChart>
      <c:catAx>
        <c:axId val="178771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78400"/>
        <c:crosses val="autoZero"/>
        <c:auto val="1"/>
        <c:lblAlgn val="ctr"/>
        <c:lblOffset val="100"/>
        <c:noMultiLvlLbl val="0"/>
      </c:catAx>
      <c:valAx>
        <c:axId val="12709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71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E9011B-61D5-4BD4-9671-DD11242B09E8}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AD7F8-4E07-45F7-9A78-0D4765B477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3B08D-D961-4E36-A303-1F456AB9DF63}">
  <dimension ref="A1:J26"/>
  <sheetViews>
    <sheetView tabSelected="1" zoomScale="106" zoomScaleNormal="106" workbookViewId="0">
      <selection activeCell="D5" sqref="D5"/>
    </sheetView>
  </sheetViews>
  <sheetFormatPr defaultRowHeight="18.75" x14ac:dyDescent="0.3"/>
  <cols>
    <col min="1" max="1" width="4.7109375" style="6" customWidth="1"/>
    <col min="2" max="2" width="13.7109375" style="3" customWidth="1"/>
    <col min="3" max="3" width="48.140625" customWidth="1"/>
    <col min="4" max="4" width="17.5703125" style="13" customWidth="1"/>
  </cols>
  <sheetData>
    <row r="1" spans="1:10" ht="20.25" customHeight="1" x14ac:dyDescent="0.3">
      <c r="A1" s="6">
        <v>1</v>
      </c>
      <c r="B1" s="3" t="s">
        <v>15</v>
      </c>
      <c r="C1" t="s">
        <v>7</v>
      </c>
      <c r="D1" s="10">
        <f>D2</f>
        <v>2000</v>
      </c>
      <c r="E1" s="2"/>
    </row>
    <row r="2" spans="1:10" s="9" customFormat="1" x14ac:dyDescent="0.3">
      <c r="A2" s="6">
        <f>A1+1</f>
        <v>2</v>
      </c>
      <c r="B2" s="8" t="s">
        <v>16</v>
      </c>
      <c r="C2" s="9" t="s">
        <v>0</v>
      </c>
      <c r="D2" s="11">
        <v>2000</v>
      </c>
    </row>
    <row r="3" spans="1:10" x14ac:dyDescent="0.3">
      <c r="A3" s="6">
        <f>A2+1</f>
        <v>3</v>
      </c>
      <c r="B3" s="3" t="s">
        <v>17</v>
      </c>
      <c r="C3" t="s">
        <v>1</v>
      </c>
      <c r="D3" s="12">
        <v>1877</v>
      </c>
    </row>
    <row r="4" spans="1:10" x14ac:dyDescent="0.3">
      <c r="A4" s="6">
        <f t="shared" ref="A4:A25" si="0">A3+1</f>
        <v>4</v>
      </c>
      <c r="B4" s="3" t="s">
        <v>24</v>
      </c>
      <c r="C4" t="s">
        <v>26</v>
      </c>
      <c r="D4" s="4">
        <v>1800</v>
      </c>
    </row>
    <row r="5" spans="1:10" x14ac:dyDescent="0.3">
      <c r="A5" s="6">
        <f t="shared" si="0"/>
        <v>5</v>
      </c>
      <c r="B5" s="3" t="s">
        <v>25</v>
      </c>
      <c r="C5" t="s">
        <v>12</v>
      </c>
      <c r="D5" s="4">
        <v>1860</v>
      </c>
    </row>
    <row r="6" spans="1:10" x14ac:dyDescent="0.3">
      <c r="A6" s="6">
        <f t="shared" si="0"/>
        <v>6</v>
      </c>
      <c r="B6" s="3" t="s">
        <v>22</v>
      </c>
      <c r="C6" t="s">
        <v>27</v>
      </c>
      <c r="D6" s="13">
        <f>(D2 + D5)/2</f>
        <v>1930</v>
      </c>
    </row>
    <row r="7" spans="1:10" x14ac:dyDescent="0.3">
      <c r="A7" s="6">
        <f t="shared" si="0"/>
        <v>7</v>
      </c>
      <c r="B7" s="3" t="s">
        <v>28</v>
      </c>
      <c r="C7" t="s">
        <v>29</v>
      </c>
      <c r="D7" s="13">
        <f>(D2 + D4)/2</f>
        <v>1900</v>
      </c>
    </row>
    <row r="8" spans="1:10" x14ac:dyDescent="0.3">
      <c r="A8" s="6">
        <f t="shared" si="0"/>
        <v>8</v>
      </c>
      <c r="B8" s="3" t="s">
        <v>30</v>
      </c>
      <c r="C8" t="s">
        <v>32</v>
      </c>
      <c r="D8" s="13">
        <f>D2 - D6</f>
        <v>70</v>
      </c>
    </row>
    <row r="9" spans="1:10" x14ac:dyDescent="0.3">
      <c r="A9" s="6">
        <f t="shared" si="0"/>
        <v>9</v>
      </c>
      <c r="B9" s="3" t="s">
        <v>31</v>
      </c>
      <c r="C9" t="s">
        <v>33</v>
      </c>
      <c r="D9" s="13">
        <f>D1-D6</f>
        <v>70</v>
      </c>
    </row>
    <row r="10" spans="1:10" x14ac:dyDescent="0.3">
      <c r="A10" s="6">
        <f t="shared" si="0"/>
        <v>10</v>
      </c>
      <c r="B10" s="3" t="s">
        <v>19</v>
      </c>
      <c r="C10" t="s">
        <v>18</v>
      </c>
      <c r="D10" s="13">
        <f>(D2-D4)/2</f>
        <v>100</v>
      </c>
      <c r="J10">
        <v>588252</v>
      </c>
    </row>
    <row r="11" spans="1:10" x14ac:dyDescent="0.3">
      <c r="A11" s="6">
        <f t="shared" si="0"/>
        <v>11</v>
      </c>
      <c r="B11" s="3" t="s">
        <v>11</v>
      </c>
      <c r="C11" t="s">
        <v>10</v>
      </c>
      <c r="D11" s="14">
        <v>0.01</v>
      </c>
      <c r="J11">
        <v>580605</v>
      </c>
    </row>
    <row r="12" spans="1:10" x14ac:dyDescent="0.3">
      <c r="A12" s="6">
        <f t="shared" si="0"/>
        <v>12</v>
      </c>
      <c r="B12" s="3" t="s">
        <v>38</v>
      </c>
      <c r="C12" t="s">
        <v>39</v>
      </c>
      <c r="D12" s="13">
        <f>(D2-D4) * ((1/D11) * D11)</f>
        <v>200</v>
      </c>
      <c r="J12">
        <f>J10-J11</f>
        <v>7647</v>
      </c>
    </row>
    <row r="13" spans="1:10" x14ac:dyDescent="0.3">
      <c r="A13" s="6">
        <f t="shared" si="0"/>
        <v>13</v>
      </c>
      <c r="B13" s="3" t="s">
        <v>41</v>
      </c>
      <c r="C13" s="1" t="s">
        <v>40</v>
      </c>
      <c r="D13" s="13">
        <f>(D2-D4) * ((1/D11)* D11)</f>
        <v>200</v>
      </c>
      <c r="J13">
        <f>J10+J11</f>
        <v>1168857</v>
      </c>
    </row>
    <row r="14" spans="1:10" x14ac:dyDescent="0.3">
      <c r="A14" s="6">
        <f t="shared" si="0"/>
        <v>14</v>
      </c>
      <c r="B14" s="3" t="s">
        <v>34</v>
      </c>
      <c r="C14" t="s">
        <v>13</v>
      </c>
      <c r="D14" s="5">
        <f>D10*D12</f>
        <v>20000</v>
      </c>
      <c r="J14" s="17">
        <f>J13*0.01</f>
        <v>11688.57</v>
      </c>
    </row>
    <row r="15" spans="1:10" x14ac:dyDescent="0.3">
      <c r="A15" s="6">
        <f t="shared" si="0"/>
        <v>15</v>
      </c>
      <c r="B15" s="3" t="s">
        <v>36</v>
      </c>
      <c r="C15" t="s">
        <v>37</v>
      </c>
      <c r="D15" s="5">
        <f>D9 * D13</f>
        <v>14000</v>
      </c>
      <c r="J15">
        <f>J14*14</f>
        <v>163639.97999999998</v>
      </c>
    </row>
    <row r="16" spans="1:10" x14ac:dyDescent="0.3">
      <c r="A16" s="6">
        <f t="shared" si="0"/>
        <v>16</v>
      </c>
      <c r="B16" s="3" t="s">
        <v>35</v>
      </c>
      <c r="C16" t="s">
        <v>8</v>
      </c>
      <c r="D16" s="10">
        <f>D9 * D12</f>
        <v>14000</v>
      </c>
      <c r="J16">
        <f>J12/J15</f>
        <v>4.6730633919657046E-2</v>
      </c>
    </row>
    <row r="17" spans="1:9" x14ac:dyDescent="0.3">
      <c r="A17" s="6">
        <f t="shared" si="0"/>
        <v>17</v>
      </c>
      <c r="B17" s="3" t="s">
        <v>42</v>
      </c>
      <c r="C17" t="s">
        <v>2</v>
      </c>
      <c r="D17" s="13">
        <v>200</v>
      </c>
    </row>
    <row r="18" spans="1:9" x14ac:dyDescent="0.3">
      <c r="A18" s="6">
        <f t="shared" si="0"/>
        <v>18</v>
      </c>
      <c r="B18" s="3" t="s">
        <v>5</v>
      </c>
      <c r="C18" t="s">
        <v>3</v>
      </c>
      <c r="D18" s="13">
        <f>(D7 * D13)/D17</f>
        <v>1900</v>
      </c>
    </row>
    <row r="19" spans="1:9" x14ac:dyDescent="0.3">
      <c r="A19" s="6">
        <f t="shared" si="0"/>
        <v>19</v>
      </c>
      <c r="B19" s="3" t="s">
        <v>6</v>
      </c>
      <c r="C19" t="s">
        <v>9</v>
      </c>
      <c r="D19" s="13">
        <f xml:space="preserve"> 1.01 ^ (D13/10) * D18</f>
        <v>2318.3610759011372</v>
      </c>
    </row>
    <row r="20" spans="1:9" x14ac:dyDescent="0.3">
      <c r="A20" s="6">
        <f t="shared" si="0"/>
        <v>20</v>
      </c>
      <c r="B20" s="3" t="s">
        <v>4</v>
      </c>
      <c r="C20" s="7" t="s">
        <v>49</v>
      </c>
      <c r="D20" s="15">
        <f>D14 + (2*D18) + D19</f>
        <v>26118.361075901135</v>
      </c>
    </row>
    <row r="21" spans="1:9" x14ac:dyDescent="0.3">
      <c r="A21" s="6">
        <f t="shared" si="0"/>
        <v>21</v>
      </c>
      <c r="B21" s="3" t="s">
        <v>43</v>
      </c>
      <c r="C21" t="s">
        <v>44</v>
      </c>
      <c r="D21" s="10">
        <v>50</v>
      </c>
    </row>
    <row r="22" spans="1:9" x14ac:dyDescent="0.3">
      <c r="A22" s="6">
        <f t="shared" si="0"/>
        <v>22</v>
      </c>
      <c r="B22" s="3" t="s">
        <v>45</v>
      </c>
      <c r="C22" t="s">
        <v>48</v>
      </c>
      <c r="D22" s="10">
        <f>(D10 + D21)</f>
        <v>150</v>
      </c>
      <c r="I22">
        <f>47*24</f>
        <v>1128</v>
      </c>
    </row>
    <row r="23" spans="1:9" x14ac:dyDescent="0.3">
      <c r="A23" s="6">
        <f t="shared" si="0"/>
        <v>23</v>
      </c>
      <c r="B23" s="3" t="s">
        <v>20</v>
      </c>
      <c r="C23" s="7" t="s">
        <v>14</v>
      </c>
      <c r="D23" s="15">
        <f>(D10 + D21) * D13</f>
        <v>30000</v>
      </c>
    </row>
    <row r="24" spans="1:9" x14ac:dyDescent="0.3">
      <c r="A24" s="6">
        <f t="shared" si="0"/>
        <v>24</v>
      </c>
      <c r="B24" s="3" t="s">
        <v>46</v>
      </c>
      <c r="C24" s="7" t="s">
        <v>47</v>
      </c>
      <c r="D24" s="15">
        <f>D20 + D23</f>
        <v>56118.361075901135</v>
      </c>
    </row>
    <row r="25" spans="1:9" x14ac:dyDescent="0.3">
      <c r="A25" s="6">
        <f t="shared" si="0"/>
        <v>25</v>
      </c>
      <c r="B25" s="3" t="s">
        <v>21</v>
      </c>
      <c r="C25" t="s">
        <v>23</v>
      </c>
      <c r="D25" s="13">
        <f>D24 + D16</f>
        <v>70118.361075901135</v>
      </c>
    </row>
    <row r="26" spans="1:9" x14ac:dyDescent="0.3">
      <c r="D26" s="16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Chart4</vt:lpstr>
      <vt:lpstr>bbb</vt:lpstr>
      <vt:lpstr>M_P_S</vt:lpstr>
      <vt:lpstr>Math_Model</vt:lpstr>
      <vt:lpstr>Sheet1!PreTrade_Simulator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MCA-EXIM</dc:creator>
  <cp:lastModifiedBy>MCA-EXIM</cp:lastModifiedBy>
  <cp:lastPrinted>2020-10-28T14:27:10Z</cp:lastPrinted>
  <dcterms:created xsi:type="dcterms:W3CDTF">2020-09-27T23:04:06Z</dcterms:created>
  <dcterms:modified xsi:type="dcterms:W3CDTF">2020-11-15T17:42:34Z</dcterms:modified>
</cp:coreProperties>
</file>