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Mining" sheetId="9" r:id="rId1"/>
    <sheet name="FACT_INVOICE" sheetId="8" r:id="rId2"/>
    <sheet name="DIM_PRODUCT" sheetId="7" r:id="rId3"/>
    <sheet name="DIM_PAYMENT" sheetId="6" r:id="rId4"/>
    <sheet name="DIM_GENDER" sheetId="5" r:id="rId5"/>
    <sheet name="DIM_DATE" sheetId="4" r:id="rId6"/>
    <sheet name="DIM_BRANCH" sheetId="3" r:id="rId7"/>
    <sheet name="DIM_CUSTYPE" sheetId="2" r:id="rId8"/>
  </sheets>
  <definedNames>
    <definedName name="ExternalData_1" localSheetId="7" hidden="1">DIM_CUSTYPE!$A$1:$E$3</definedName>
    <definedName name="ExternalData_2" localSheetId="6" hidden="1">DIM_BRANCH!$A$1:$F$4</definedName>
    <definedName name="ExternalData_3" localSheetId="5" hidden="1">DIM_DATE!$A$1:$H$1011</definedName>
    <definedName name="ExternalData_4" localSheetId="4" hidden="1">DIM_GENDER!$A$1:$E$3</definedName>
    <definedName name="ExternalData_5" localSheetId="3" hidden="1">DIM_PAYMENT!$A$1:$E$4</definedName>
    <definedName name="ExternalData_6" localSheetId="2" hidden="1">DIM_PRODUCT!$A$1:$F$944</definedName>
    <definedName name="ExternalData_7" localSheetId="1" hidden="1">FACT_INVOICE!$A$1:$N$1017</definedName>
    <definedName name="ExternalData_7" localSheetId="0" hidden="1">Mining!$A$1:$S$1017</definedName>
    <definedName name="solver_adj" localSheetId="0" hidden="1">Mining!$AJ$34:$AL$34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Mining!$AJ$34:$AL$34</definedName>
    <definedName name="solver_lhs2" localSheetId="0" hidden="1">Mining!$AJ$34:$AL$34</definedName>
    <definedName name="solver_lhs3" localSheetId="0" hidden="1">Mining!$AJ$34:$AL$34</definedName>
    <definedName name="solver_lhs4" localSheetId="0" hidden="1">Mining!$AM$36</definedName>
    <definedName name="solver_lhs5" localSheetId="0" hidden="1">Mining!$AM$36</definedName>
    <definedName name="solver_mip" localSheetId="0" hidden="1">2147483647</definedName>
    <definedName name="solver_mni" localSheetId="0" hidden="1">30</definedName>
    <definedName name="solver_mrt" localSheetId="0" hidden="1">0.5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Mining!$AP$36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hs1" localSheetId="0" hidden="1">13</definedName>
    <definedName name="solver_rhs2" localSheetId="0" hidden="1">"integer"</definedName>
    <definedName name="solver_rhs3" localSheetId="0" hidden="1">1</definedName>
    <definedName name="solver_rhs4" localSheetId="0" hidden="1">0.05</definedName>
    <definedName name="solver_rhs5" localSheetId="0" hidden="1">0.05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4525"/>
</workbook>
</file>

<file path=xl/connections.xml><?xml version="1.0" encoding="utf-8"?>
<connections xmlns="http://schemas.openxmlformats.org/spreadsheetml/2006/main">
  <connection id="1" name="Query - DIM_BRANCH" description="Connection to the 'DIM_BRANCH' query in the workbook." type="5" background="1" refreshedVersion="2" saveData="1">
    <dbPr connection="Provider=Microsoft.Mashup.OleDb.1;Data Source=$Workbook$;Location=DIM_BRANCH;Extended Properties=&quot;&quot;" command="SELECT * FROM [DIM_BRANCH]" commandType="2"/>
  </connection>
  <connection id="2" name="Query - DIM_CUSTYPE" description="Connection to the 'DIM_CUSTYPE' query in the workbook." type="5" background="1" refreshedVersion="2" saveData="1">
    <dbPr connection="Provider=Microsoft.Mashup.OleDb.1;Data Source=$Workbook$;Location=DIM_CUSTYPE;Extended Properties=&quot;&quot;" command="SELECT * FROM [DIM_CUSTYPE]" commandType="2"/>
  </connection>
  <connection id="3" name="Query - DIM_DATE" description="Connection to the 'DIM_DATE' query in the workbook." type="5" background="1" refreshedVersion="2" saveData="1">
    <dbPr connection="Provider=Microsoft.Mashup.OleDb.1;Data Source=$Workbook$;Location=DIM_DATE;Extended Properties=&quot;&quot;" command="SELECT * FROM [DIM_DATE]" commandType="2"/>
  </connection>
  <connection id="4" name="Query - DIM_GENDER" description="Connection to the 'DIM_GENDER' query in the workbook." type="5" background="1" refreshedVersion="2" saveData="1">
    <dbPr connection="Provider=Microsoft.Mashup.OleDb.1;Data Source=$Workbook$;Location=DIM_GENDER;Extended Properties=&quot;&quot;" command="SELECT * FROM [DIM_GENDER]" commandType="2"/>
  </connection>
  <connection id="5" name="Query - DIM_PAYMENT" description="Connection to the 'DIM_PAYMENT' query in the workbook." type="5" background="1" refreshedVersion="2" saveData="1">
    <dbPr connection="Provider=Microsoft.Mashup.OleDb.1;Data Source=$Workbook$;Location=DIM_PAYMENT;Extended Properties=&quot;&quot;" command="SELECT * FROM [DIM_PAYMENT]" commandType="2"/>
  </connection>
  <connection id="6" name="Query - DIM_PRODUCT" description="Connection to the 'DIM_PRODUCT' query in the workbook." type="5" background="1" refreshedVersion="2" saveData="1">
    <dbPr connection="Provider=Microsoft.Mashup.OleDb.1;Data Source=$Workbook$;Location=DIM_PRODUCT;Extended Properties=&quot;&quot;" command="SELECT * FROM [DIM_PRODUCT]" commandType="2"/>
  </connection>
  <connection id="7" name="Query - FACT_INVOICE" description="Connection to the 'FACT_INVOICE' query in the workbook." type="5" background="1" refreshedVersion="2" saveData="1">
    <dbPr connection="Provider=Microsoft.Mashup.OleDb.1;Data Source=$Workbook$;Location=FACT_INVOICE;Extended Properties=&quot;&quot;" command="SELECT * FROM [FACT_INVOICE]" commandType="2"/>
  </connection>
  <connection id="8" name="Query - FACT_INVOICE (2)" description="Connection to the 'FACT_INVOICE (2)' query in the workbook." type="5" background="1" refreshedVersion="2" saveData="1">
    <dbPr connection="Provider=Microsoft.Mashup.OleDb.1;Data Source=$Workbook$;Location=&quot;FACT_INVOICE (2)&quot;;Extended Properties=&quot;&quot;" command="SELECT * FROM [FACT_INVOICE (2)]" commandType="2"/>
  </connection>
</connections>
</file>

<file path=xl/sharedStrings.xml><?xml version="1.0" encoding="utf-8"?>
<sst xmlns="http://schemas.openxmlformats.org/spreadsheetml/2006/main" count="7040" uniqueCount="2038">
  <si>
    <t>Branch_SK</t>
  </si>
  <si>
    <t>Branch</t>
  </si>
  <si>
    <t>payment_SK</t>
  </si>
  <si>
    <t>Payment</t>
  </si>
  <si>
    <t>Product_SK</t>
  </si>
  <si>
    <t>ProductLine</t>
  </si>
  <si>
    <t>Date_SK</t>
  </si>
  <si>
    <t>InvoiceID</t>
  </si>
  <si>
    <t>Quantity</t>
  </si>
  <si>
    <t>Total</t>
  </si>
  <si>
    <t>Rating</t>
  </si>
  <si>
    <t>SourceName</t>
  </si>
  <si>
    <t>DateCrea</t>
  </si>
  <si>
    <t>DateUpd</t>
  </si>
  <si>
    <t>invoice_sk</t>
  </si>
  <si>
    <t>gender_sk</t>
  </si>
  <si>
    <t>Gender</t>
  </si>
  <si>
    <t>CusType</t>
  </si>
  <si>
    <t>custype_sk</t>
  </si>
  <si>
    <t>Credit card</t>
  </si>
  <si>
    <t>Ewallet</t>
  </si>
  <si>
    <t>Cash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</si>
  <si>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</si>
  <si>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</si>
  <si>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</si>
  <si>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</si>
  <si>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</si>
  <si>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</si>
  <si>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Quantity &gt; 5</t>
  </si>
  <si>
    <t>Rating &gt; 5</t>
  </si>
  <si>
    <t>Male</t>
  </si>
  <si>
    <t>Member</t>
  </si>
  <si>
    <t>101-17-6199</t>
  </si>
  <si>
    <t>Myanmar</t>
  </si>
  <si>
    <t>101-81-4070</t>
  </si>
  <si>
    <t>TOTAL</t>
  </si>
  <si>
    <t>102-06-2002</t>
  </si>
  <si>
    <t>102-77-2261</t>
  </si>
  <si>
    <t>Feature Frequency Lookup Table</t>
  </si>
  <si>
    <t>105-10-6182</t>
  </si>
  <si>
    <t>Feature Index</t>
  </si>
  <si>
    <t>Feature</t>
  </si>
  <si>
    <t>Frequency</t>
  </si>
  <si>
    <t>Percentage</t>
  </si>
  <si>
    <t>105-31-1824</t>
  </si>
  <si>
    <t>106-35-6779</t>
  </si>
  <si>
    <t>109-28-2512</t>
  </si>
  <si>
    <t>109-86-4363</t>
  </si>
  <si>
    <t>110-05-6330</t>
  </si>
  <si>
    <t>110-48-7033</t>
  </si>
  <si>
    <t>114-35-5271</t>
  </si>
  <si>
    <t>115-38-7388</t>
  </si>
  <si>
    <t>115-99-4379</t>
  </si>
  <si>
    <t>118-62-1812</t>
  </si>
  <si>
    <t>120-06-4233</t>
  </si>
  <si>
    <t>120-54-2248</t>
  </si>
  <si>
    <t>122-61-9553</t>
  </si>
  <si>
    <t>123-19-1176</t>
  </si>
  <si>
    <t>123-35-4896</t>
  </si>
  <si>
    <t>124-31-1458</t>
  </si>
  <si>
    <t>125-45-2293</t>
  </si>
  <si>
    <t>2 Way Lift</t>
  </si>
  <si>
    <t>126-54-1082</t>
  </si>
  <si>
    <t>LHS index</t>
  </si>
  <si>
    <t>RHS index</t>
  </si>
  <si>
    <t>127-47-6963</t>
  </si>
  <si>
    <t>129-29-8530</t>
  </si>
  <si>
    <t>130-67-4723</t>
  </si>
  <si>
    <t>130-98-8941</t>
  </si>
  <si>
    <t>Feature 1</t>
  </si>
  <si>
    <t>Feature 2</t>
  </si>
  <si>
    <t>Occurance %</t>
  </si>
  <si>
    <t>LHS Freq</t>
  </si>
  <si>
    <t>RHS Freq</t>
  </si>
  <si>
    <t>Lift</t>
  </si>
  <si>
    <t>131-15-8856</t>
  </si>
  <si>
    <t>131-70-8179</t>
  </si>
  <si>
    <t>132-23-6451</t>
  </si>
  <si>
    <t>132-32-9879</t>
  </si>
  <si>
    <t>3 Way Lift</t>
  </si>
  <si>
    <t>133-14-7229</t>
  </si>
  <si>
    <t>LHS index 2</t>
  </si>
  <si>
    <t>133-77-3154</t>
  </si>
  <si>
    <t>134-54-4720</t>
  </si>
  <si>
    <t>Feature 3</t>
  </si>
  <si>
    <t>134-75-2619</t>
  </si>
  <si>
    <t>135-13-8269</t>
  </si>
  <si>
    <t>135-84-8019</t>
  </si>
  <si>
    <t>136-08-6195</t>
  </si>
  <si>
    <t>137-63-5492</t>
  </si>
  <si>
    <t>137-74-8729</t>
  </si>
  <si>
    <t>Hướng dẫn sử dụng</t>
  </si>
  <si>
    <t>138-17-5109</t>
  </si>
  <si>
    <t>139-20-0155</t>
  </si>
  <si>
    <t>Thay đổi các chỉ số Index cho phù hợp với từng đặc tính</t>
  </si>
  <si>
    <t>139-32-4183</t>
  </si>
  <si>
    <t>Đặc tính Right hand site (RHS) là đặc tính phụ thuộc</t>
  </si>
  <si>
    <t>139-52-2867</t>
  </si>
  <si>
    <t>Chỉ số Lift càng cao thì phụ thuộc càng nhiều, ví dụ lift = 2 nghĩa là tỉ lệ có đặc tính ở RHS nếu có đặc tính LHS tăng 2 lần</t>
  </si>
  <si>
    <t>142-63-6033</t>
  </si>
  <si>
    <t>142-72-4741</t>
  </si>
  <si>
    <t>144-51-6085</t>
  </si>
  <si>
    <t>145-94-9061</t>
  </si>
  <si>
    <t>146-09-5432</t>
  </si>
  <si>
    <t>148-41-7930</t>
  </si>
  <si>
    <t>148-82-2527</t>
  </si>
  <si>
    <t>149-14-0304</t>
  </si>
  <si>
    <t>149-15-7606</t>
  </si>
  <si>
    <t>149-61-1929</t>
  </si>
  <si>
    <t>149-71-6266</t>
  </si>
  <si>
    <t>150-89-8043</t>
  </si>
  <si>
    <t>151-16-1484</t>
  </si>
  <si>
    <t>151-27-8496</t>
  </si>
  <si>
    <t>151-33-7434</t>
  </si>
  <si>
    <t>152-03-4217</t>
  </si>
  <si>
    <t>152-08-9985</t>
  </si>
  <si>
    <t>152-68-2907</t>
  </si>
  <si>
    <t>153-58-4872</t>
  </si>
  <si>
    <t>154-74-7179</t>
  </si>
  <si>
    <t>154-87-7367</t>
  </si>
  <si>
    <t>155-45-3814</t>
  </si>
  <si>
    <t>156-20-0370</t>
  </si>
  <si>
    <t>156-95-3964</t>
  </si>
  <si>
    <t>157-13-5295</t>
  </si>
  <si>
    <t>160-22-2687</t>
  </si>
  <si>
    <t>162-48-8011</t>
  </si>
  <si>
    <t>162-65-8559</t>
  </si>
  <si>
    <t>163-56-7055</t>
  </si>
  <si>
    <t>166-19-2553</t>
  </si>
  <si>
    <t>169-52-4504</t>
  </si>
  <si>
    <t>172-42-8274</t>
  </si>
  <si>
    <t>173-50-1108</t>
  </si>
  <si>
    <t>173-57-2300</t>
  </si>
  <si>
    <t>173-82-9529</t>
  </si>
  <si>
    <t>174-36-3675</t>
  </si>
  <si>
    <t>174-64-0215</t>
  </si>
  <si>
    <t>174-75-0888</t>
  </si>
  <si>
    <t>175-54-2529</t>
  </si>
  <si>
    <t>176-64-7711</t>
  </si>
  <si>
    <t>176-78-1170</t>
  </si>
  <si>
    <t>181-82-6255</t>
  </si>
  <si>
    <t>181-94-6432</t>
  </si>
  <si>
    <t>182-52-7000</t>
  </si>
  <si>
    <t>182-69-8360</t>
  </si>
  <si>
    <t>182-88-2763</t>
  </si>
  <si>
    <t>183-21-3799</t>
  </si>
  <si>
    <t>183-56-6882</t>
  </si>
  <si>
    <t>186-09-3669</t>
  </si>
  <si>
    <t>186-43-8965</t>
  </si>
  <si>
    <t>186-71-5196</t>
  </si>
  <si>
    <t>186-79-9562</t>
  </si>
  <si>
    <t>187-83-5490</t>
  </si>
  <si>
    <t>188-55-0967</t>
  </si>
  <si>
    <t>189-08-9157</t>
  </si>
  <si>
    <t>189-17-4241</t>
  </si>
  <si>
    <t>189-40-5216</t>
  </si>
  <si>
    <t>189-52-0236</t>
  </si>
  <si>
    <t>189-55-2313</t>
  </si>
  <si>
    <t>189-98-2939</t>
  </si>
  <si>
    <t>190-14-3147</t>
  </si>
  <si>
    <t>190-59-3964</t>
  </si>
  <si>
    <t>191-10-6171</t>
  </si>
  <si>
    <t>191-29-0321</t>
  </si>
  <si>
    <t>192-98-7397</t>
  </si>
  <si>
    <t>195-06-0432</t>
  </si>
  <si>
    <t>196-01-2849</t>
  </si>
  <si>
    <t>197-77-7132</t>
  </si>
  <si>
    <t>198-66-9832</t>
  </si>
  <si>
    <t>198-84-7132</t>
  </si>
  <si>
    <t>199-75-8169</t>
  </si>
  <si>
    <t>200-16-5952</t>
  </si>
  <si>
    <t>200-40-6154</t>
  </si>
  <si>
    <t>201-63-8275</t>
  </si>
  <si>
    <t>201-86-2184</t>
  </si>
  <si>
    <t>207-73-1363</t>
  </si>
  <si>
    <t>209-61-0206</t>
  </si>
  <si>
    <t>210-30-7976</t>
  </si>
  <si>
    <t>210-57-1719</t>
  </si>
  <si>
    <t>210-67-5886</t>
  </si>
  <si>
    <t>210-74-9613</t>
  </si>
  <si>
    <t>211-05-0490</t>
  </si>
  <si>
    <t>211-30-9270</t>
  </si>
  <si>
    <t>212-62-1842</t>
  </si>
  <si>
    <t>213-32-1216</t>
  </si>
  <si>
    <t>213-72-6612</t>
  </si>
  <si>
    <t>214-17-6927</t>
  </si>
  <si>
    <t>214-30-2776</t>
  </si>
  <si>
    <t>217-58-1179</t>
  </si>
  <si>
    <t>218-59-9410</t>
  </si>
  <si>
    <t>219-22-9386</t>
  </si>
  <si>
    <t>219-61-4139</t>
  </si>
  <si>
    <t>220-28-1851</t>
  </si>
  <si>
    <t>220-68-6701</t>
  </si>
  <si>
    <t>221-25-5073</t>
  </si>
  <si>
    <t>222-42-0244</t>
  </si>
  <si>
    <t>225-32-0908</t>
  </si>
  <si>
    <t>225-98-1496</t>
  </si>
  <si>
    <t>226-31-3081</t>
  </si>
  <si>
    <t>226-34-0034</t>
  </si>
  <si>
    <t>226-71-3580</t>
  </si>
  <si>
    <t>227-03-5010</t>
  </si>
  <si>
    <t>227-07-4446</t>
  </si>
  <si>
    <t>227-50-3718</t>
  </si>
  <si>
    <t>227-78-1148</t>
  </si>
  <si>
    <t>228-96-1411</t>
  </si>
  <si>
    <t>232-11-3025</t>
  </si>
  <si>
    <t>232-16-2483</t>
  </si>
  <si>
    <t>233-34-0817</t>
  </si>
  <si>
    <t>233-67-5758</t>
  </si>
  <si>
    <t>234-03-4040</t>
  </si>
  <si>
    <t>234-36-2483</t>
  </si>
  <si>
    <t>234-65-2137</t>
  </si>
  <si>
    <t>235-06-8510</t>
  </si>
  <si>
    <t>235-46-8343</t>
  </si>
  <si>
    <t>236-27-1144</t>
  </si>
  <si>
    <t>236-86-3015</t>
  </si>
  <si>
    <t>237-01-6122</t>
  </si>
  <si>
    <t>237-44-6163</t>
  </si>
  <si>
    <t>238-45-6950</t>
  </si>
  <si>
    <t>238-49-0436</t>
  </si>
  <si>
    <t>239-10-7476</t>
  </si>
  <si>
    <t>239-36-3640</t>
  </si>
  <si>
    <t>239-48-4278</t>
  </si>
  <si>
    <t>241-11-2261</t>
  </si>
  <si>
    <t>241-72-9525</t>
  </si>
  <si>
    <t>241-96-5076</t>
  </si>
  <si>
    <t>242-11-3142</t>
  </si>
  <si>
    <t>242-55-6721</t>
  </si>
  <si>
    <t>243-47-2663</t>
  </si>
  <si>
    <t>243-55-8457</t>
  </si>
  <si>
    <t>244-08-0162</t>
  </si>
  <si>
    <t>246-11-3901</t>
  </si>
  <si>
    <t>246-55-6923</t>
  </si>
  <si>
    <t>247-11-2470</t>
  </si>
  <si>
    <t>249-42-3782</t>
  </si>
  <si>
    <t>250-17-5703</t>
  </si>
  <si>
    <t>250-81-7186</t>
  </si>
  <si>
    <t>252-56-2699</t>
  </si>
  <si>
    <t>253-12-6086</t>
  </si>
  <si>
    <t>254-31-0042</t>
  </si>
  <si>
    <t>256-08-8343</t>
  </si>
  <si>
    <t>256-58-3609</t>
  </si>
  <si>
    <t>257-60-7754</t>
  </si>
  <si>
    <t>257-73-1380</t>
  </si>
  <si>
    <t>258-69-7810</t>
  </si>
  <si>
    <t>258-92-7466</t>
  </si>
  <si>
    <t>261-12-8671</t>
  </si>
  <si>
    <t>262-47-2794</t>
  </si>
  <si>
    <t>263-10-3913</t>
  </si>
  <si>
    <t>263-12-5321</t>
  </si>
  <si>
    <t>263-87-5680</t>
  </si>
  <si>
    <t>266-20-6657</t>
  </si>
  <si>
    <t>266-76-6436</t>
  </si>
  <si>
    <t>267-62-7380</t>
  </si>
  <si>
    <t>268-03-6164</t>
  </si>
  <si>
    <t>268-20-3585</t>
  </si>
  <si>
    <t>268-27-6179</t>
  </si>
  <si>
    <t>269-04-5750</t>
  </si>
  <si>
    <t>269-10-8440</t>
  </si>
  <si>
    <t>271-77-8740</t>
  </si>
  <si>
    <t>271-88-8734</t>
  </si>
  <si>
    <t>272-27-9238</t>
  </si>
  <si>
    <t>272-65-1806</t>
  </si>
  <si>
    <t>273-16-6619</t>
  </si>
  <si>
    <t>273-84-2164</t>
  </si>
  <si>
    <t>274-05-5470</t>
  </si>
  <si>
    <t>275-28-0149</t>
  </si>
  <si>
    <t>276-54-0879</t>
  </si>
  <si>
    <t>276-75-6884</t>
  </si>
  <si>
    <t>277-35-5865</t>
  </si>
  <si>
    <t>277-63-2961</t>
  </si>
  <si>
    <t>278-86-2735</t>
  </si>
  <si>
    <t>278-97-7759</t>
  </si>
  <si>
    <t>279-62-1445</t>
  </si>
  <si>
    <t>279-74-2924</t>
  </si>
  <si>
    <t>280-17-4359</t>
  </si>
  <si>
    <t>280-35-5823</t>
  </si>
  <si>
    <t>282-35-2475</t>
  </si>
  <si>
    <t>283-26-5248</t>
  </si>
  <si>
    <t>283-79-9594</t>
  </si>
  <si>
    <t>284-34-9626</t>
  </si>
  <si>
    <t>284-54-4231</t>
  </si>
  <si>
    <t>285-68-5083</t>
  </si>
  <si>
    <t>286-01-5402</t>
  </si>
  <si>
    <t>286-43-6208</t>
  </si>
  <si>
    <t>286-62-6248</t>
  </si>
  <si>
    <t>286-75-7818</t>
  </si>
  <si>
    <t>287-21-9091</t>
  </si>
  <si>
    <t>287-83-1405</t>
  </si>
  <si>
    <t>288-38-3758</t>
  </si>
  <si>
    <t>288-62-1085</t>
  </si>
  <si>
    <t>289-15-7034</t>
  </si>
  <si>
    <t>289-65-5721</t>
  </si>
  <si>
    <t>290-68-2984</t>
  </si>
  <si>
    <t>291-21-5991</t>
  </si>
  <si>
    <t>291-32-1427</t>
  </si>
  <si>
    <t>291-55-6563</t>
  </si>
  <si>
    <t>291-59-1384</t>
  </si>
  <si>
    <t>296-11-7041</t>
  </si>
  <si>
    <t>299-29-0180</t>
  </si>
  <si>
    <t>299-46-1805</t>
  </si>
  <si>
    <t>300-71-4605</t>
  </si>
  <si>
    <t>301-11-9629</t>
  </si>
  <si>
    <t>301-81-8610</t>
  </si>
  <si>
    <t>302-15-2162</t>
  </si>
  <si>
    <t>303-96-2227</t>
  </si>
  <si>
    <t>305-03-2383</t>
  </si>
  <si>
    <t>305-14-0245</t>
  </si>
  <si>
    <t>305-18-3552</t>
  </si>
  <si>
    <t>305-89-2768</t>
  </si>
  <si>
    <t>307-04-2070</t>
  </si>
  <si>
    <t>307-83-9164</t>
  </si>
  <si>
    <t>307-85-2293</t>
  </si>
  <si>
    <t>308-39-1707</t>
  </si>
  <si>
    <t>308-47-4913</t>
  </si>
  <si>
    <t>308-81-0538</t>
  </si>
  <si>
    <t>311-13-6971</t>
  </si>
  <si>
    <t>313-66-9943</t>
  </si>
  <si>
    <t>314-23-4520</t>
  </si>
  <si>
    <t>315-22-5665</t>
  </si>
  <si>
    <t>316-01-3952</t>
  </si>
  <si>
    <t>316-55-4634</t>
  </si>
  <si>
    <t>316-66-3011</t>
  </si>
  <si>
    <t>316-68-6352</t>
  </si>
  <si>
    <t>318-12-0304</t>
  </si>
  <si>
    <t>318-68-5053</t>
  </si>
  <si>
    <t>318-81-2368</t>
  </si>
  <si>
    <t>319-50-3348</t>
  </si>
  <si>
    <t>319-74-2561</t>
  </si>
  <si>
    <t>320-32-8842</t>
  </si>
  <si>
    <t>320-49-6392</t>
  </si>
  <si>
    <t>320-85-2052</t>
  </si>
  <si>
    <t>321-49-7382</t>
  </si>
  <si>
    <t>322-02-2271</t>
  </si>
  <si>
    <t>324-41-6833</t>
  </si>
  <si>
    <t>324-92-3863</t>
  </si>
  <si>
    <t>325-77-6186</t>
  </si>
  <si>
    <t>325-89-4209</t>
  </si>
  <si>
    <t>325-90-8763</t>
  </si>
  <si>
    <t>326-71-2155</t>
  </si>
  <si>
    <t>326-78-5178</t>
  </si>
  <si>
    <t>327-40-9673</t>
  </si>
  <si>
    <t>329-62-1586</t>
  </si>
  <si>
    <t>333-23-2632</t>
  </si>
  <si>
    <t>333-73-7901</t>
  </si>
  <si>
    <t>334-64-2006</t>
  </si>
  <si>
    <t>336-78-2147</t>
  </si>
  <si>
    <t>338-65-2210</t>
  </si>
  <si>
    <t>339-12-4827</t>
  </si>
  <si>
    <t>339-18-7061</t>
  </si>
  <si>
    <t>339-38-9982</t>
  </si>
  <si>
    <t>339-96-8318</t>
  </si>
  <si>
    <t>340-21-9136</t>
  </si>
  <si>
    <t>340-66-0321</t>
  </si>
  <si>
    <t>342-65-4817</t>
  </si>
  <si>
    <t>343-61-3544</t>
  </si>
  <si>
    <t>343-75-9322</t>
  </si>
  <si>
    <t>343-87-0864</t>
  </si>
  <si>
    <t>345-08-4992</t>
  </si>
  <si>
    <t>345-68-9016</t>
  </si>
  <si>
    <t>346-12-3257</t>
  </si>
  <si>
    <t>346-84-3103</t>
  </si>
  <si>
    <t>347-34-2234</t>
  </si>
  <si>
    <t>347-56-2442</t>
  </si>
  <si>
    <t>347-72-6115</t>
  </si>
  <si>
    <t>349-97-8902</t>
  </si>
  <si>
    <t>351-62-0822</t>
  </si>
  <si>
    <t>354-25-5821</t>
  </si>
  <si>
    <t>354-39-5160</t>
  </si>
  <si>
    <t>355-34-6244</t>
  </si>
  <si>
    <t>355-53-5943</t>
  </si>
  <si>
    <t>356-44-8813</t>
  </si>
  <si>
    <t>358-88-9262</t>
  </si>
  <si>
    <t>359-90-3665</t>
  </si>
  <si>
    <t>359-94-5395</t>
  </si>
  <si>
    <t>360-39-5055</t>
  </si>
  <si>
    <t>361-59-0574</t>
  </si>
  <si>
    <t>361-85-2571</t>
  </si>
  <si>
    <t>362-58-8315</t>
  </si>
  <si>
    <t>364-33-8584</t>
  </si>
  <si>
    <t>364-34-2972</t>
  </si>
  <si>
    <t>365-16-4334</t>
  </si>
  <si>
    <t>365-64-0515</t>
  </si>
  <si>
    <t>365-64-0516</t>
  </si>
  <si>
    <t>365-64-0517</t>
  </si>
  <si>
    <t>365-64-0518</t>
  </si>
  <si>
    <t>365-64-0519</t>
  </si>
  <si>
    <t>365-64-0520</t>
  </si>
  <si>
    <t>365-64-0521</t>
  </si>
  <si>
    <t>365-64-0522</t>
  </si>
  <si>
    <t>365-64-0523</t>
  </si>
  <si>
    <t>366-43-6862</t>
  </si>
  <si>
    <t>366-93-0948</t>
  </si>
  <si>
    <t>369-82-2676</t>
  </si>
  <si>
    <t>370-41-7321</t>
  </si>
  <si>
    <t>370-96-0655</t>
  </si>
  <si>
    <t>371-85-5789</t>
  </si>
  <si>
    <t>372-26-1506</t>
  </si>
  <si>
    <t>372-62-5264</t>
  </si>
  <si>
    <t>372-94-8041</t>
  </si>
  <si>
    <t>373-09-4567</t>
  </si>
  <si>
    <t>373-14-0504</t>
  </si>
  <si>
    <t>373-73-7910</t>
  </si>
  <si>
    <t>373-88-1424</t>
  </si>
  <si>
    <t>374-17-3652</t>
  </si>
  <si>
    <t>374-38-5555</t>
  </si>
  <si>
    <t>375-72-3056</t>
  </si>
  <si>
    <t>376-02-8238</t>
  </si>
  <si>
    <t>376-56-3573</t>
  </si>
  <si>
    <t>377-79-7592</t>
  </si>
  <si>
    <t>378-07-7001</t>
  </si>
  <si>
    <t>378-24-2715</t>
  </si>
  <si>
    <t>379-17-6588</t>
  </si>
  <si>
    <t>380-60-5336</t>
  </si>
  <si>
    <t>380-94-4661</t>
  </si>
  <si>
    <t>381-20-0914</t>
  </si>
  <si>
    <t>382-03-4532</t>
  </si>
  <si>
    <t>382-25-8917</t>
  </si>
  <si>
    <t>384-59-6655</t>
  </si>
  <si>
    <t>386-27-7606</t>
  </si>
  <si>
    <t>387-49-4215</t>
  </si>
  <si>
    <t>388-76-2555</t>
  </si>
  <si>
    <t>389-25-3394</t>
  </si>
  <si>
    <t>389-70-2397</t>
  </si>
  <si>
    <t>390-17-5806</t>
  </si>
  <si>
    <t>390-31-6381</t>
  </si>
  <si>
    <t>390-80-5128</t>
  </si>
  <si>
    <t>393-65-2792</t>
  </si>
  <si>
    <t>394-30-3170</t>
  </si>
  <si>
    <t>394-41-0748</t>
  </si>
  <si>
    <t>394-43-4238</t>
  </si>
  <si>
    <t>394-55-6384</t>
  </si>
  <si>
    <t>396-90-2219</t>
  </si>
  <si>
    <t>397-25-8725</t>
  </si>
  <si>
    <t>399-46-5918</t>
  </si>
  <si>
    <t>399-69-4630</t>
  </si>
  <si>
    <t>400-45-1220</t>
  </si>
  <si>
    <t>400-60-7251</t>
  </si>
  <si>
    <t>400-80-4065</t>
  </si>
  <si>
    <t>400-89-4171</t>
  </si>
  <si>
    <t>401-09-4232</t>
  </si>
  <si>
    <t>401-18-8016</t>
  </si>
  <si>
    <t>404-91-5964</t>
  </si>
  <si>
    <t>405-31-3305</t>
  </si>
  <si>
    <t>406-46-7107</t>
  </si>
  <si>
    <t>407-63-8975</t>
  </si>
  <si>
    <t>408-26-9866</t>
  </si>
  <si>
    <t>408-66-6712</t>
  </si>
  <si>
    <t>409-33-9708</t>
  </si>
  <si>
    <t>409-49-6995</t>
  </si>
  <si>
    <t>410-67-1709</t>
  </si>
  <si>
    <t>411-77-0180</t>
  </si>
  <si>
    <t>413-20-6708</t>
  </si>
  <si>
    <t>414-12-7047</t>
  </si>
  <si>
    <t>416-13-5917</t>
  </si>
  <si>
    <t>416-17-9926</t>
  </si>
  <si>
    <t>418-02-5978</t>
  </si>
  <si>
    <t>418-05-0656</t>
  </si>
  <si>
    <t>420-04-7590</t>
  </si>
  <si>
    <t>420-11-4919</t>
  </si>
  <si>
    <t>420-18-8989</t>
  </si>
  <si>
    <t>420-97-3340</t>
  </si>
  <si>
    <t>421-95-9805</t>
  </si>
  <si>
    <t>422-29-8786</t>
  </si>
  <si>
    <t>423-57-2993</t>
  </si>
  <si>
    <t>423-64-4619</t>
  </si>
  <si>
    <t>423-80-0988</t>
  </si>
  <si>
    <t>425-85-2085</t>
  </si>
  <si>
    <t>426-39-2418</t>
  </si>
  <si>
    <t>427-45-9297</t>
  </si>
  <si>
    <t>428-83-5800</t>
  </si>
  <si>
    <t>430-02-3888</t>
  </si>
  <si>
    <t>430-53-4718</t>
  </si>
  <si>
    <t>430-60-3493</t>
  </si>
  <si>
    <t>431-66-2305</t>
  </si>
  <si>
    <t>433-08-7822</t>
  </si>
  <si>
    <t>433-75-6987</t>
  </si>
  <si>
    <t>434-35-9162</t>
  </si>
  <si>
    <t>434-83-9547</t>
  </si>
  <si>
    <t>435-13-4908</t>
  </si>
  <si>
    <t>436-54-4512</t>
  </si>
  <si>
    <t>437-53-3084</t>
  </si>
  <si>
    <t>437-58-8131</t>
  </si>
  <si>
    <t>438-01-4015</t>
  </si>
  <si>
    <t>438-23-1242</t>
  </si>
  <si>
    <t>439-54-7422</t>
  </si>
  <si>
    <t>440-59-5691</t>
  </si>
  <si>
    <t>441-94-7118</t>
  </si>
  <si>
    <t>442-44-6497</t>
  </si>
  <si>
    <t>442-48-3607</t>
  </si>
  <si>
    <t>443-59-0061</t>
  </si>
  <si>
    <t>443-60-9639</t>
  </si>
  <si>
    <t>443-82-0585</t>
  </si>
  <si>
    <t>445-30-9252</t>
  </si>
  <si>
    <t>446-47-6729</t>
  </si>
  <si>
    <t>447-15-7839</t>
  </si>
  <si>
    <t>448-34-8700</t>
  </si>
  <si>
    <t>448-61-3783</t>
  </si>
  <si>
    <t>448-81-5016</t>
  </si>
  <si>
    <t>449-16-6770</t>
  </si>
  <si>
    <t>449-27-2918</t>
  </si>
  <si>
    <t>450-28-2866</t>
  </si>
  <si>
    <t>450-42-3339</t>
  </si>
  <si>
    <t>451-28-5717</t>
  </si>
  <si>
    <t>451-73-2711</t>
  </si>
  <si>
    <t>452-04-8808</t>
  </si>
  <si>
    <t>453-12-7053</t>
  </si>
  <si>
    <t>453-33-6436</t>
  </si>
  <si>
    <t>453-63-6187</t>
  </si>
  <si>
    <t>457-12-0244</t>
  </si>
  <si>
    <t>457-13-1708</t>
  </si>
  <si>
    <t>457-94-0464</t>
  </si>
  <si>
    <t>458-10-8612</t>
  </si>
  <si>
    <t>458-41-1477</t>
  </si>
  <si>
    <t>458-61-0011</t>
  </si>
  <si>
    <t>459-45-2396</t>
  </si>
  <si>
    <t>459-50-7686</t>
  </si>
  <si>
    <t>460-35-4390</t>
  </si>
  <si>
    <t>460-93-5834</t>
  </si>
  <si>
    <t>462-67-9126</t>
  </si>
  <si>
    <t>462-78-5240</t>
  </si>
  <si>
    <t>466-61-5506</t>
  </si>
  <si>
    <t>468-01-2051</t>
  </si>
  <si>
    <t>468-88-0009</t>
  </si>
  <si>
    <t>468-99-7231</t>
  </si>
  <si>
    <t>470-31-3286</t>
  </si>
  <si>
    <t>470-32-9057</t>
  </si>
  <si>
    <t>471-06-8611</t>
  </si>
  <si>
    <t>471-41-2823</t>
  </si>
  <si>
    <t>472-15-9636</t>
  </si>
  <si>
    <t>474-33-8305</t>
  </si>
  <si>
    <t>477-24-6490</t>
  </si>
  <si>
    <t>477-59-2456</t>
  </si>
  <si>
    <t>478-06-7835</t>
  </si>
  <si>
    <t>479-26-8945</t>
  </si>
  <si>
    <t>480-63-2856</t>
  </si>
  <si>
    <t>482-17-1179</t>
  </si>
  <si>
    <t>483-71-1164</t>
  </si>
  <si>
    <t>484-22-8230</t>
  </si>
  <si>
    <t>485-30-8700</t>
  </si>
  <si>
    <t>487-79-6868</t>
  </si>
  <si>
    <t>488-25-4221</t>
  </si>
  <si>
    <t>489-64-4354</t>
  </si>
  <si>
    <t>489-82-1237</t>
  </si>
  <si>
    <t>490-29-1201</t>
  </si>
  <si>
    <t>490-95-0021</t>
  </si>
  <si>
    <t>491-38-3499</t>
  </si>
  <si>
    <t>493-65-6248</t>
  </si>
  <si>
    <t>497-36-0989</t>
  </si>
  <si>
    <t>497-37-6538</t>
  </si>
  <si>
    <t>498-41-1961</t>
  </si>
  <si>
    <t>499-27-7781</t>
  </si>
  <si>
    <t>500-02-2261</t>
  </si>
  <si>
    <t>501-61-1753</t>
  </si>
  <si>
    <t>502-05-1910</t>
  </si>
  <si>
    <t>503-07-0930</t>
  </si>
  <si>
    <t>503-21-4385</t>
  </si>
  <si>
    <t>504-35-8843</t>
  </si>
  <si>
    <t>505-02-0892</t>
  </si>
  <si>
    <t>509-10-0516</t>
  </si>
  <si>
    <t>509-29-3912</t>
  </si>
  <si>
    <t>510-09-5628</t>
  </si>
  <si>
    <t>510-79-0415</t>
  </si>
  <si>
    <t>510-95-6347</t>
  </si>
  <si>
    <t>511-54-3087</t>
  </si>
  <si>
    <t>512-91-0811</t>
  </si>
  <si>
    <t>512-98-1403</t>
  </si>
  <si>
    <t>514-37-2845</t>
  </si>
  <si>
    <t>516-77-6464</t>
  </si>
  <si>
    <t>518-17-2983</t>
  </si>
  <si>
    <t>518-71-6847</t>
  </si>
  <si>
    <t>521-18-7827</t>
  </si>
  <si>
    <t>522-57-8364</t>
  </si>
  <si>
    <t>523-38-0215</t>
  </si>
  <si>
    <t>525-09-8450</t>
  </si>
  <si>
    <t>525-88-7307</t>
  </si>
  <si>
    <t>526-86-8552</t>
  </si>
  <si>
    <t>527-09-6272</t>
  </si>
  <si>
    <t>528-14-9470</t>
  </si>
  <si>
    <t>528-87-5606</t>
  </si>
  <si>
    <t>529-56-3974</t>
  </si>
  <si>
    <t>529-56-3975</t>
  </si>
  <si>
    <t>529-56-3976</t>
  </si>
  <si>
    <t>529-56-3977</t>
  </si>
  <si>
    <t>529-56-3978</t>
  </si>
  <si>
    <t>529-56-3979</t>
  </si>
  <si>
    <t>529-56-3980</t>
  </si>
  <si>
    <t>529-56-3981</t>
  </si>
  <si>
    <t>529-56-3982</t>
  </si>
  <si>
    <t>530-90-9855</t>
  </si>
  <si>
    <t>531-56-4728</t>
  </si>
  <si>
    <t>531-80-1784</t>
  </si>
  <si>
    <t>532-59-7201</t>
  </si>
  <si>
    <t>533-33-5337</t>
  </si>
  <si>
    <t>533-66-5566</t>
  </si>
  <si>
    <t>534-01-4457</t>
  </si>
  <si>
    <t>534-53-3526</t>
  </si>
  <si>
    <t>537-72-0426</t>
  </si>
  <si>
    <t>538-22-0304</t>
  </si>
  <si>
    <t>539-21-7227</t>
  </si>
  <si>
    <t>540-11-4336</t>
  </si>
  <si>
    <t>541-08-3113</t>
  </si>
  <si>
    <t>541-48-8554</t>
  </si>
  <si>
    <t>541-89-9860</t>
  </si>
  <si>
    <t>542-41-0513</t>
  </si>
  <si>
    <t>544-32-5024</t>
  </si>
  <si>
    <t>544-55-9589</t>
  </si>
  <si>
    <t>545-07-8534</t>
  </si>
  <si>
    <t>545-46-3100</t>
  </si>
  <si>
    <t>546-80-2899</t>
  </si>
  <si>
    <t>548-46-9322</t>
  </si>
  <si>
    <t>548-48-3156</t>
  </si>
  <si>
    <t>549-03-9315</t>
  </si>
  <si>
    <t>549-23-9016</t>
  </si>
  <si>
    <t>549-59-1358</t>
  </si>
  <si>
    <t>549-84-7482</t>
  </si>
  <si>
    <t>549-96-4200</t>
  </si>
  <si>
    <t>550-84-8664</t>
  </si>
  <si>
    <t>551-21-3069</t>
  </si>
  <si>
    <t>552-44-5977</t>
  </si>
  <si>
    <t>554-42-2417</t>
  </si>
  <si>
    <t>554-53-3790</t>
  </si>
  <si>
    <t>554-53-8700</t>
  </si>
  <si>
    <t>556-41-6224</t>
  </si>
  <si>
    <t>556-72-8512</t>
  </si>
  <si>
    <t>556-86-3144</t>
  </si>
  <si>
    <t>556-97-7101</t>
  </si>
  <si>
    <t>558-60-5016</t>
  </si>
  <si>
    <t>558-80-4082</t>
  </si>
  <si>
    <t>559-61-5987</t>
  </si>
  <si>
    <t>559-98-9873</t>
  </si>
  <si>
    <t>560-30-5617</t>
  </si>
  <si>
    <t>560-49-6611</t>
  </si>
  <si>
    <t>562-12-5430</t>
  </si>
  <si>
    <t>563-36-9814</t>
  </si>
  <si>
    <t>563-47-4072</t>
  </si>
  <si>
    <t>563-91-7120</t>
  </si>
  <si>
    <t>565-17-3836</t>
  </si>
  <si>
    <t>565-67-6697</t>
  </si>
  <si>
    <t>565-80-5980</t>
  </si>
  <si>
    <t>565-91-4567</t>
  </si>
  <si>
    <t>566-19-5475</t>
  </si>
  <si>
    <t>566-71-1091</t>
  </si>
  <si>
    <t>568-88-3448</t>
  </si>
  <si>
    <t>568-90-5112</t>
  </si>
  <si>
    <t>569-71-4390</t>
  </si>
  <si>
    <t>569-76-2760</t>
  </si>
  <si>
    <t>571-94-0759</t>
  </si>
  <si>
    <t>573-10-3877</t>
  </si>
  <si>
    <t>573-58-9734</t>
  </si>
  <si>
    <t>573-98-8548</t>
  </si>
  <si>
    <t>574-22-5561</t>
  </si>
  <si>
    <t>574-31-8277</t>
  </si>
  <si>
    <t>574-57-9721</t>
  </si>
  <si>
    <t>574-80-1489</t>
  </si>
  <si>
    <t>575-30-8091</t>
  </si>
  <si>
    <t>575-67-1508</t>
  </si>
  <si>
    <t>576-31-4774</t>
  </si>
  <si>
    <t>577-34-7579</t>
  </si>
  <si>
    <t>578-80-7669</t>
  </si>
  <si>
    <t>582-52-8065</t>
  </si>
  <si>
    <t>583-41-4548</t>
  </si>
  <si>
    <t>583-72-1480</t>
  </si>
  <si>
    <t>584-66-4073</t>
  </si>
  <si>
    <t>584-86-7256</t>
  </si>
  <si>
    <t>585-03-5943</t>
  </si>
  <si>
    <t>585-11-6748</t>
  </si>
  <si>
    <t>585-86-8361</t>
  </si>
  <si>
    <t>585-90-0249</t>
  </si>
  <si>
    <t>586-25-0848</t>
  </si>
  <si>
    <t>587-03-7455</t>
  </si>
  <si>
    <t>587-73-4862</t>
  </si>
  <si>
    <t>588-01-7461</t>
  </si>
  <si>
    <t>588-47-8641</t>
  </si>
  <si>
    <t>589-02-8023</t>
  </si>
  <si>
    <t>590-83-4591</t>
  </si>
  <si>
    <t>592-34-6155</t>
  </si>
  <si>
    <t>592-46-1692</t>
  </si>
  <si>
    <t>593-08-5916</t>
  </si>
  <si>
    <t>593-14-4239</t>
  </si>
  <si>
    <t>593-65-1552</t>
  </si>
  <si>
    <t>593-95-4461</t>
  </si>
  <si>
    <t>594-34-4444</t>
  </si>
  <si>
    <t>595-11-5460</t>
  </si>
  <si>
    <t>595-27-4851</t>
  </si>
  <si>
    <t>595-86-2894</t>
  </si>
  <si>
    <t>595-94-9924</t>
  </si>
  <si>
    <t>596-42-3999</t>
  </si>
  <si>
    <t>597-78-7908</t>
  </si>
  <si>
    <t>598-06-7312</t>
  </si>
  <si>
    <t>598-47-9715</t>
  </si>
  <si>
    <t>600-38-9738</t>
  </si>
  <si>
    <t>602-16-6955</t>
  </si>
  <si>
    <t>602-80-9671</t>
  </si>
  <si>
    <t>603-07-0961</t>
  </si>
  <si>
    <t>604-70-6476</t>
  </si>
  <si>
    <t>605-03-2706</t>
  </si>
  <si>
    <t>605-72-4132</t>
  </si>
  <si>
    <t>605-83-1050</t>
  </si>
  <si>
    <t>606-80-4905</t>
  </si>
  <si>
    <t>607-65-2441</t>
  </si>
  <si>
    <t>607-76-6216</t>
  </si>
  <si>
    <t>608-04-3797</t>
  </si>
  <si>
    <t>608-05-3804</t>
  </si>
  <si>
    <t>608-27-6295</t>
  </si>
  <si>
    <t>608-96-3517</t>
  </si>
  <si>
    <t>609-81-8548</t>
  </si>
  <si>
    <t>610-46-4100</t>
  </si>
  <si>
    <t>612-36-5536</t>
  </si>
  <si>
    <t>613-59-9758</t>
  </si>
  <si>
    <t>616-24-2851</t>
  </si>
  <si>
    <t>616-87-0016</t>
  </si>
  <si>
    <t>617-15-4209</t>
  </si>
  <si>
    <t>618-34-8551</t>
  </si>
  <si>
    <t>620-02-2046</t>
  </si>
  <si>
    <t>622-20-1945</t>
  </si>
  <si>
    <t>624-01-8356</t>
  </si>
  <si>
    <t>626-43-7888</t>
  </si>
  <si>
    <t>627-95-3243</t>
  </si>
  <si>
    <t>628-34-3388</t>
  </si>
  <si>
    <t>628-90-8624</t>
  </si>
  <si>
    <t>629-42-4133</t>
  </si>
  <si>
    <t>630-74-5166</t>
  </si>
  <si>
    <t>631-34-1880</t>
  </si>
  <si>
    <t>631-41-3108</t>
  </si>
  <si>
    <t>632-32-4574</t>
  </si>
  <si>
    <t>632-90-0281</t>
  </si>
  <si>
    <t>633-09-3463</t>
  </si>
  <si>
    <t>633-44-8566</t>
  </si>
  <si>
    <t>633-91-1052</t>
  </si>
  <si>
    <t>634-97-8956</t>
  </si>
  <si>
    <t>635-28-5728</t>
  </si>
  <si>
    <t>635-40-6220</t>
  </si>
  <si>
    <t>636-17-0325</t>
  </si>
  <si>
    <t>636-48-8204</t>
  </si>
  <si>
    <t>636-98-3364</t>
  </si>
  <si>
    <t>638-60-7125</t>
  </si>
  <si>
    <t>639-76-1242</t>
  </si>
  <si>
    <t>640-48-5028</t>
  </si>
  <si>
    <t>640-49-2076</t>
  </si>
  <si>
    <t>641-43-2399</t>
  </si>
  <si>
    <t>641-51-2661</t>
  </si>
  <si>
    <t>641-62-7288</t>
  </si>
  <si>
    <t>641-96-3695</t>
  </si>
  <si>
    <t>642-30-6693</t>
  </si>
  <si>
    <t>642-32-2990</t>
  </si>
  <si>
    <t>642-61-4706</t>
  </si>
  <si>
    <t>643-38-7867</t>
  </si>
  <si>
    <t>645-44-1170</t>
  </si>
  <si>
    <t>645-78-8093</t>
  </si>
  <si>
    <t>647-50-1224</t>
  </si>
  <si>
    <t>648-83-1321</t>
  </si>
  <si>
    <t>648-94-3045</t>
  </si>
  <si>
    <t>649-11-3678</t>
  </si>
  <si>
    <t>649-29-6775</t>
  </si>
  <si>
    <t>650-98-6268</t>
  </si>
  <si>
    <t>651-61-0874</t>
  </si>
  <si>
    <t>651-88-7328</t>
  </si>
  <si>
    <t>651-96-5970</t>
  </si>
  <si>
    <t>652-43-6591</t>
  </si>
  <si>
    <t>652-49-6720</t>
  </si>
  <si>
    <t>655-07-2265</t>
  </si>
  <si>
    <t>655-85-5130</t>
  </si>
  <si>
    <t>656-16-1063</t>
  </si>
  <si>
    <t>656-95-9349</t>
  </si>
  <si>
    <t>658-66-3967</t>
  </si>
  <si>
    <t>659-36-1684</t>
  </si>
  <si>
    <t>659-65-8956</t>
  </si>
  <si>
    <t>660-29-7083</t>
  </si>
  <si>
    <t>662-47-5456</t>
  </si>
  <si>
    <t>662-72-2873</t>
  </si>
  <si>
    <t>663-86-9076</t>
  </si>
  <si>
    <t>664-14-2882</t>
  </si>
  <si>
    <t>665-32-9167</t>
  </si>
  <si>
    <t>665-63-9737</t>
  </si>
  <si>
    <t>667-23-5919</t>
  </si>
  <si>
    <t>667-92-0055</t>
  </si>
  <si>
    <t>668-90-8900</t>
  </si>
  <si>
    <t>669-54-1719</t>
  </si>
  <si>
    <t>670-71-7306</t>
  </si>
  <si>
    <t>670-79-6321</t>
  </si>
  <si>
    <t>672-51-8681</t>
  </si>
  <si>
    <t>674-15-9296</t>
  </si>
  <si>
    <t>674-56-6360</t>
  </si>
  <si>
    <t>676-10-2200</t>
  </si>
  <si>
    <t>676-39-6028</t>
  </si>
  <si>
    <t>677-11-0152</t>
  </si>
  <si>
    <t>678-79-0726</t>
  </si>
  <si>
    <t>679-22-6530</t>
  </si>
  <si>
    <t>685-64-1609</t>
  </si>
  <si>
    <t>686-41-0932</t>
  </si>
  <si>
    <t>687-15-1097</t>
  </si>
  <si>
    <t>687-47-8271</t>
  </si>
  <si>
    <t>689-05-1884</t>
  </si>
  <si>
    <t>689-16-9784</t>
  </si>
  <si>
    <t>690-01-6631</t>
  </si>
  <si>
    <t>692-27-8933</t>
  </si>
  <si>
    <t>692-92-5582</t>
  </si>
  <si>
    <t>695-09-5146</t>
  </si>
  <si>
    <t>695-28-6250</t>
  </si>
  <si>
    <t>695-51-0018</t>
  </si>
  <si>
    <t>696-90-2548</t>
  </si>
  <si>
    <t>698-98-5964</t>
  </si>
  <si>
    <t>699-01-4164</t>
  </si>
  <si>
    <t>699-14-3026</t>
  </si>
  <si>
    <t>699-88-1972</t>
  </si>
  <si>
    <t>700-81-1757</t>
  </si>
  <si>
    <t>701-23-5550</t>
  </si>
  <si>
    <t>701-69-8742</t>
  </si>
  <si>
    <t>702-72-0487</t>
  </si>
  <si>
    <t>702-83-5291</t>
  </si>
  <si>
    <t>704-10-4056</t>
  </si>
  <si>
    <t>704-11-6354</t>
  </si>
  <si>
    <t>704-20-4138</t>
  </si>
  <si>
    <t>704-48-3927</t>
  </si>
  <si>
    <t>706-36-6154</t>
  </si>
  <si>
    <t>707-32-7409</t>
  </si>
  <si>
    <t>709-58-4068</t>
  </si>
  <si>
    <t>710-46-4433</t>
  </si>
  <si>
    <t>711-31-1234</t>
  </si>
  <si>
    <t>712-39-0363</t>
  </si>
  <si>
    <t>714-02-3114</t>
  </si>
  <si>
    <t>715-20-1673</t>
  </si>
  <si>
    <t>716-39-1409</t>
  </si>
  <si>
    <t>717-96-4189</t>
  </si>
  <si>
    <t>718-57-9773</t>
  </si>
  <si>
    <t>719-76-3868</t>
  </si>
  <si>
    <t>719-89-8991</t>
  </si>
  <si>
    <t>720-72-2436</t>
  </si>
  <si>
    <t>721-86-6247</t>
  </si>
  <si>
    <t>722-13-2115</t>
  </si>
  <si>
    <t>725-32-9708</t>
  </si>
  <si>
    <t>725-54-0677</t>
  </si>
  <si>
    <t>725-56-0833</t>
  </si>
  <si>
    <t>725-67-2480</t>
  </si>
  <si>
    <t>725-96-3778</t>
  </si>
  <si>
    <t>726-27-2396</t>
  </si>
  <si>
    <t>726-29-6793</t>
  </si>
  <si>
    <t>727-02-1313</t>
  </si>
  <si>
    <t>727-17-0390</t>
  </si>
  <si>
    <t>727-46-3608</t>
  </si>
  <si>
    <t>727-75-6477</t>
  </si>
  <si>
    <t>728-47-9078</t>
  </si>
  <si>
    <t>728-88-7867</t>
  </si>
  <si>
    <t>729-06-2010</t>
  </si>
  <si>
    <t>729-09-9681</t>
  </si>
  <si>
    <t>729-46-7422</t>
  </si>
  <si>
    <t>730-50-9884</t>
  </si>
  <si>
    <t>730-61-8757</t>
  </si>
  <si>
    <t>730-70-9830</t>
  </si>
  <si>
    <t>731-14-2199</t>
  </si>
  <si>
    <t>731-59-7531</t>
  </si>
  <si>
    <t>731-81-9469</t>
  </si>
  <si>
    <t>732-04-5373</t>
  </si>
  <si>
    <t>732-67-5346</t>
  </si>
  <si>
    <t>732-94-0499</t>
  </si>
  <si>
    <t>733-01-9107</t>
  </si>
  <si>
    <t>733-29-1227</t>
  </si>
  <si>
    <t>733-33-4967</t>
  </si>
  <si>
    <t>734-91-1155</t>
  </si>
  <si>
    <t>735-06-4124</t>
  </si>
  <si>
    <t>735-32-9839</t>
  </si>
  <si>
    <t>737-88-5876</t>
  </si>
  <si>
    <t>740-11-5257</t>
  </si>
  <si>
    <t>740-22-2500</t>
  </si>
  <si>
    <t>741-73-3559</t>
  </si>
  <si>
    <t>742-04-5161</t>
  </si>
  <si>
    <t>743-04-1105</t>
  </si>
  <si>
    <t>743-88-1662</t>
  </si>
  <si>
    <t>744-02-5987</t>
  </si>
  <si>
    <t>744-09-5786</t>
  </si>
  <si>
    <t>744-16-7898</t>
  </si>
  <si>
    <t>744-82-9138</t>
  </si>
  <si>
    <t>745-71-3520</t>
  </si>
  <si>
    <t>745-74-0715</t>
  </si>
  <si>
    <t>746-04-1077</t>
  </si>
  <si>
    <t>746-19-0921</t>
  </si>
  <si>
    <t>746-54-5508</t>
  </si>
  <si>
    <t>746-68-6593</t>
  </si>
  <si>
    <t>746-94-0204</t>
  </si>
  <si>
    <t>747-58-7183</t>
  </si>
  <si>
    <t>748-45-2862</t>
  </si>
  <si>
    <t>749-24-1565</t>
  </si>
  <si>
    <t>749-81-8133</t>
  </si>
  <si>
    <t>750-57-9686</t>
  </si>
  <si>
    <t>750-67-8428</t>
  </si>
  <si>
    <t>751-15-6198</t>
  </si>
  <si>
    <t>751-41-9720</t>
  </si>
  <si>
    <t>751-69-0068</t>
  </si>
  <si>
    <t>752-23-3760</t>
  </si>
  <si>
    <t>755-12-3214</t>
  </si>
  <si>
    <t>756-01-7507</t>
  </si>
  <si>
    <t>756-49-0168</t>
  </si>
  <si>
    <t>756-93-1854</t>
  </si>
  <si>
    <t>759-29-9521</t>
  </si>
  <si>
    <t>759-98-4285</t>
  </si>
  <si>
    <t>760-27-5490</t>
  </si>
  <si>
    <t>760-53-9233</t>
  </si>
  <si>
    <t>760-54-1821</t>
  </si>
  <si>
    <t>760-90-2357</t>
  </si>
  <si>
    <t>761-49-0439</t>
  </si>
  <si>
    <t>764-44-8999</t>
  </si>
  <si>
    <t>765-26-6951</t>
  </si>
  <si>
    <t>766-85-7061</t>
  </si>
  <si>
    <t>767-05-1286</t>
  </si>
  <si>
    <t>767-54-1907</t>
  </si>
  <si>
    <t>767-97-4650</t>
  </si>
  <si>
    <t>770-42-8960</t>
  </si>
  <si>
    <t>775-72-1988</t>
  </si>
  <si>
    <t>776-68-1096</t>
  </si>
  <si>
    <t>777-67-2495</t>
  </si>
  <si>
    <t>777-82-7220</t>
  </si>
  <si>
    <t>778-34-2523</t>
  </si>
  <si>
    <t>778-71-5554</t>
  </si>
  <si>
    <t>778-89-7974</t>
  </si>
  <si>
    <t>779-06-0012</t>
  </si>
  <si>
    <t>779-42-2410</t>
  </si>
  <si>
    <t>781-84-8059</t>
  </si>
  <si>
    <t>782-95-9291</t>
  </si>
  <si>
    <t>783-09-1637</t>
  </si>
  <si>
    <t>784-08-0310</t>
  </si>
  <si>
    <t>784-21-9238</t>
  </si>
  <si>
    <t>785-13-7708</t>
  </si>
  <si>
    <t>785-96-0615</t>
  </si>
  <si>
    <t>786-94-2700</t>
  </si>
  <si>
    <t>787-15-1757</t>
  </si>
  <si>
    <t>787-56-0757</t>
  </si>
  <si>
    <t>787-87-2010</t>
  </si>
  <si>
    <t>788-07-8452</t>
  </si>
  <si>
    <t>788-21-5741</t>
  </si>
  <si>
    <t>789-23-8625</t>
  </si>
  <si>
    <t>790-29-1172</t>
  </si>
  <si>
    <t>790-38-4466</t>
  </si>
  <si>
    <t>793-10-3222</t>
  </si>
  <si>
    <t>794-32-2436</t>
  </si>
  <si>
    <t>794-42-3736</t>
  </si>
  <si>
    <t>795-49-7276</t>
  </si>
  <si>
    <t>796-12-2025</t>
  </si>
  <si>
    <t>796-32-9050</t>
  </si>
  <si>
    <t>797-88-0493</t>
  </si>
  <si>
    <t>799-71-1548</t>
  </si>
  <si>
    <t>800-09-8606</t>
  </si>
  <si>
    <t>801-88-0346</t>
  </si>
  <si>
    <t>802-43-8934</t>
  </si>
  <si>
    <t>802-70-5316</t>
  </si>
  <si>
    <t>803-17-8013</t>
  </si>
  <si>
    <t>803-83-5989</t>
  </si>
  <si>
    <t>804-38-3935</t>
  </si>
  <si>
    <t>805-86-0265</t>
  </si>
  <si>
    <t>807-14-7833</t>
  </si>
  <si>
    <t>807-34-3742</t>
  </si>
  <si>
    <t>808-65-0703</t>
  </si>
  <si>
    <t>809-46-1866</t>
  </si>
  <si>
    <t>809-69-9497</t>
  </si>
  <si>
    <t>810-60-6344</t>
  </si>
  <si>
    <t>811-03-8790</t>
  </si>
  <si>
    <t>811-35-1094</t>
  </si>
  <si>
    <t>815-04-6282</t>
  </si>
  <si>
    <t>815-11-1168</t>
  </si>
  <si>
    <t>816-57-2053</t>
  </si>
  <si>
    <t>816-72-8853</t>
  </si>
  <si>
    <t>817-48-8732</t>
  </si>
  <si>
    <t>817-69-8206</t>
  </si>
  <si>
    <t>821-07-3596</t>
  </si>
  <si>
    <t>821-14-9046</t>
  </si>
  <si>
    <t>824-88-3614</t>
  </si>
  <si>
    <t>825-94-5922</t>
  </si>
  <si>
    <t>826-58-8051</t>
  </si>
  <si>
    <t>827-26-2100</t>
  </si>
  <si>
    <t>827-44-5872</t>
  </si>
  <si>
    <t>827-77-7633</t>
  </si>
  <si>
    <t>828-46-6863</t>
  </si>
  <si>
    <t>828-61-5674</t>
  </si>
  <si>
    <t>829-34-3910</t>
  </si>
  <si>
    <t>829-49-1914</t>
  </si>
  <si>
    <t>830-58-2383</t>
  </si>
  <si>
    <t>831-07-6050</t>
  </si>
  <si>
    <t>831-64-0259</t>
  </si>
  <si>
    <t>831-81-6575</t>
  </si>
  <si>
    <t>832-51-6761</t>
  </si>
  <si>
    <t>834-25-9262</t>
  </si>
  <si>
    <t>834-45-5519</t>
  </si>
  <si>
    <t>834-61-8124</t>
  </si>
  <si>
    <t>834-83-1826</t>
  </si>
  <si>
    <t>835-16-0096</t>
  </si>
  <si>
    <t>836-82-5858</t>
  </si>
  <si>
    <t>837-55-7229</t>
  </si>
  <si>
    <t>838-02-1821</t>
  </si>
  <si>
    <t>838-78-4295</t>
  </si>
  <si>
    <t>840-19-2096</t>
  </si>
  <si>
    <t>840-76-5966</t>
  </si>
  <si>
    <t>841-18-8232</t>
  </si>
  <si>
    <t>841-35-6630</t>
  </si>
  <si>
    <t>842-29-4695</t>
  </si>
  <si>
    <t>842-40-8179</t>
  </si>
  <si>
    <t>843-01-4703</t>
  </si>
  <si>
    <t>843-73-4724</t>
  </si>
  <si>
    <t>845-51-0542</t>
  </si>
  <si>
    <t>845-94-6841</t>
  </si>
  <si>
    <t>846-10-0341</t>
  </si>
  <si>
    <t>847-38-7188</t>
  </si>
  <si>
    <t>848-07-1692</t>
  </si>
  <si>
    <t>848-24-9445</t>
  </si>
  <si>
    <t>848-42-2560</t>
  </si>
  <si>
    <t>848-62-7243</t>
  </si>
  <si>
    <t>848-95-6252</t>
  </si>
  <si>
    <t>849-09-3807</t>
  </si>
  <si>
    <t>850-41-9669</t>
  </si>
  <si>
    <t>851-28-6367</t>
  </si>
  <si>
    <t>851-98-3555</t>
  </si>
  <si>
    <t>852-62-7105</t>
  </si>
  <si>
    <t>852-82-2749</t>
  </si>
  <si>
    <t>853-23-2453</t>
  </si>
  <si>
    <t>856-22-8149</t>
  </si>
  <si>
    <t>856-66-2701</t>
  </si>
  <si>
    <t>857-16-3520</t>
  </si>
  <si>
    <t>857-67-9057</t>
  </si>
  <si>
    <t>859-71-0933</t>
  </si>
  <si>
    <t>859-97-6048</t>
  </si>
  <si>
    <t>860-73-6466</t>
  </si>
  <si>
    <t>860-79-0874</t>
  </si>
  <si>
    <t>861-77-0145</t>
  </si>
  <si>
    <t>862-17-9201</t>
  </si>
  <si>
    <t>862-29-5914</t>
  </si>
  <si>
    <t>862-59-8517</t>
  </si>
  <si>
    <t>864-24-7918</t>
  </si>
  <si>
    <t>865-41-9075</t>
  </si>
  <si>
    <t>865-92-6136</t>
  </si>
  <si>
    <t>866-05-7563</t>
  </si>
  <si>
    <t>866-70-2814</t>
  </si>
  <si>
    <t>866-99-7614</t>
  </si>
  <si>
    <t>867-47-1948</t>
  </si>
  <si>
    <t>868-06-0466</t>
  </si>
  <si>
    <t>868-52-7573</t>
  </si>
  <si>
    <t>868-81-1752</t>
  </si>
  <si>
    <t>869-11-3082</t>
  </si>
  <si>
    <t>870-54-3162</t>
  </si>
  <si>
    <t>870-72-4431</t>
  </si>
  <si>
    <t>870-76-1733</t>
  </si>
  <si>
    <t>871-39-9221</t>
  </si>
  <si>
    <t>871-79-8483</t>
  </si>
  <si>
    <t>873-14-6353</t>
  </si>
  <si>
    <t>873-51-0671</t>
  </si>
  <si>
    <t>873-95-4984</t>
  </si>
  <si>
    <t>875-31-8302</t>
  </si>
  <si>
    <t>875-46-5808</t>
  </si>
  <si>
    <t>877-22-3308</t>
  </si>
  <si>
    <t>878-30-2331</t>
  </si>
  <si>
    <t>880-35-0356</t>
  </si>
  <si>
    <t>880-46-5796</t>
  </si>
  <si>
    <t>881-41-7302</t>
  </si>
  <si>
    <t>882-40-4577</t>
  </si>
  <si>
    <t>883-17-4236</t>
  </si>
  <si>
    <t>883-69-1285</t>
  </si>
  <si>
    <t>884-80-6021</t>
  </si>
  <si>
    <t>885-17-6250</t>
  </si>
  <si>
    <t>885-56-0389</t>
  </si>
  <si>
    <t>886-18-2897</t>
  </si>
  <si>
    <t>886-54-6089</t>
  </si>
  <si>
    <t>886-77-9084</t>
  </si>
  <si>
    <t>887-42-0517</t>
  </si>
  <si>
    <t>888-02-0338</t>
  </si>
  <si>
    <t>889-04-9723</t>
  </si>
  <si>
    <t>891-01-7034</t>
  </si>
  <si>
    <t>891-58-8335</t>
  </si>
  <si>
    <t>892-05-6689</t>
  </si>
  <si>
    <t>894-41-5205</t>
  </si>
  <si>
    <t>895-03-6665</t>
  </si>
  <si>
    <t>895-66-0685</t>
  </si>
  <si>
    <t>896-34-0956</t>
  </si>
  <si>
    <t>898-04-2717</t>
  </si>
  <si>
    <t>ProductID</t>
  </si>
  <si>
    <t>Productline</t>
  </si>
  <si>
    <t>PID01</t>
  </si>
  <si>
    <t>PID722</t>
  </si>
  <si>
    <t>PID720</t>
  </si>
  <si>
    <t>PID710</t>
  </si>
  <si>
    <t>PID438</t>
  </si>
  <si>
    <t>PID695</t>
  </si>
  <si>
    <t>PID694</t>
  </si>
  <si>
    <t>PID690</t>
  </si>
  <si>
    <t>PID69</t>
  </si>
  <si>
    <t>PID444</t>
  </si>
  <si>
    <t>PID445</t>
  </si>
  <si>
    <t>PID675</t>
  </si>
  <si>
    <t>PID448</t>
  </si>
  <si>
    <t>PID274</t>
  </si>
  <si>
    <t>PID670</t>
  </si>
  <si>
    <t>PID272</t>
  </si>
  <si>
    <t>PID19</t>
  </si>
  <si>
    <t>PID73</t>
  </si>
  <si>
    <t>PID731</t>
  </si>
  <si>
    <t>PID74</t>
  </si>
  <si>
    <t>PID396</t>
  </si>
  <si>
    <t>PID792</t>
  </si>
  <si>
    <t>PID789</t>
  </si>
  <si>
    <t>PID397</t>
  </si>
  <si>
    <t>PID785</t>
  </si>
  <si>
    <t>PID780</t>
  </si>
  <si>
    <t>PID17</t>
  </si>
  <si>
    <t>PID459</t>
  </si>
  <si>
    <t>PID250</t>
  </si>
  <si>
    <t>PID174</t>
  </si>
  <si>
    <t>PID403</t>
  </si>
  <si>
    <t>PID176</t>
  </si>
  <si>
    <t>PID761</t>
  </si>
  <si>
    <t>PID749</t>
  </si>
  <si>
    <t>PID745</t>
  </si>
  <si>
    <t>PID183</t>
  </si>
  <si>
    <t>PID173</t>
  </si>
  <si>
    <t>PID795</t>
  </si>
  <si>
    <t>PID460</t>
  </si>
  <si>
    <t>PID21</t>
  </si>
  <si>
    <t>PID231</t>
  </si>
  <si>
    <t>PID490</t>
  </si>
  <si>
    <t>PID577</t>
  </si>
  <si>
    <t>PID493</t>
  </si>
  <si>
    <t>PID567</t>
  </si>
  <si>
    <t>PID560</t>
  </si>
  <si>
    <t>PID238</t>
  </si>
  <si>
    <t>PID555</t>
  </si>
  <si>
    <t>PID548</t>
  </si>
  <si>
    <t>PID242</t>
  </si>
  <si>
    <t>PID498</t>
  </si>
  <si>
    <t>PID533</t>
  </si>
  <si>
    <t>PID254</t>
  </si>
  <si>
    <t>PID518</t>
  </si>
  <si>
    <t>PID516</t>
  </si>
  <si>
    <t>PID587</t>
  </si>
  <si>
    <t>PID473</t>
  </si>
  <si>
    <t>PID266</t>
  </si>
  <si>
    <t>PID610</t>
  </si>
  <si>
    <t>PID661</t>
  </si>
  <si>
    <t>PID463</t>
  </si>
  <si>
    <t>PID654</t>
  </si>
  <si>
    <t>PID465</t>
  </si>
  <si>
    <t>PID268</t>
  </si>
  <si>
    <t>PID466</t>
  </si>
  <si>
    <t>PID216</t>
  </si>
  <si>
    <t>PID662</t>
  </si>
  <si>
    <t>PID217</t>
  </si>
  <si>
    <t>PID620</t>
  </si>
  <si>
    <t>PID22</t>
  </si>
  <si>
    <t>PID617</t>
  </si>
  <si>
    <t>PID221</t>
  </si>
  <si>
    <t>PID613</t>
  </si>
  <si>
    <t>PID223</t>
  </si>
  <si>
    <t>PID611</t>
  </si>
  <si>
    <t>PID625</t>
  </si>
  <si>
    <t>PID161</t>
  </si>
  <si>
    <t>PID774</t>
  </si>
  <si>
    <t>PID796</t>
  </si>
  <si>
    <t>PID894</t>
  </si>
  <si>
    <t>PID893</t>
  </si>
  <si>
    <t>PID891</t>
  </si>
  <si>
    <t>PID89</t>
  </si>
  <si>
    <t>PID117</t>
  </si>
  <si>
    <t>PID355</t>
  </si>
  <si>
    <t>PID887</t>
  </si>
  <si>
    <t>PID895</t>
  </si>
  <si>
    <t>PID120</t>
  </si>
  <si>
    <t>PID125</t>
  </si>
  <si>
    <t>PID867</t>
  </si>
  <si>
    <t>PID160</t>
  </si>
  <si>
    <t>PID86</t>
  </si>
  <si>
    <t>PID856</t>
  </si>
  <si>
    <t>PID307</t>
  </si>
  <si>
    <t>PID854</t>
  </si>
  <si>
    <t>PID361</t>
  </si>
  <si>
    <t>PID131</t>
  </si>
  <si>
    <t>PID11</t>
  </si>
  <si>
    <t>PID91</t>
  </si>
  <si>
    <t>PID95</t>
  </si>
  <si>
    <t>PID942</t>
  </si>
  <si>
    <t>PID04</t>
  </si>
  <si>
    <t>PID94</t>
  </si>
  <si>
    <t>PID334</t>
  </si>
  <si>
    <t>PID934</t>
  </si>
  <si>
    <t>PID337</t>
  </si>
  <si>
    <t>PID909</t>
  </si>
  <si>
    <t>PID09</t>
  </si>
  <si>
    <t>PID346</t>
  </si>
  <si>
    <t>PID347</t>
  </si>
  <si>
    <t>PID916</t>
  </si>
  <si>
    <t>PID915</t>
  </si>
  <si>
    <t>PID104</t>
  </si>
  <si>
    <t>PID105</t>
  </si>
  <si>
    <t>PID913</t>
  </si>
  <si>
    <t>PID345</t>
  </si>
  <si>
    <t>PID372</t>
  </si>
  <si>
    <t>PID51</t>
  </si>
  <si>
    <t>PID828</t>
  </si>
  <si>
    <t>PID823</t>
  </si>
  <si>
    <t>PID299</t>
  </si>
  <si>
    <t>PID385</t>
  </si>
  <si>
    <t>PID379</t>
  </si>
  <si>
    <t>PID377</t>
  </si>
  <si>
    <t>PID147</t>
  </si>
  <si>
    <t>PID151</t>
  </si>
  <si>
    <t>PID816</t>
  </si>
  <si>
    <t>PID38</t>
  </si>
  <si>
    <t>PID148</t>
  </si>
  <si>
    <t>PID814</t>
  </si>
  <si>
    <t>PID805</t>
  </si>
  <si>
    <t>PID149</t>
  </si>
  <si>
    <t>PID799</t>
  </si>
  <si>
    <t>PID293</t>
  </si>
  <si>
    <t>PID302</t>
  </si>
  <si>
    <t>PID300</t>
  </si>
  <si>
    <t>PID140</t>
  </si>
  <si>
    <t>PID376</t>
  </si>
  <si>
    <t>PID835</t>
  </si>
  <si>
    <t>PID837</t>
  </si>
  <si>
    <t>PID830</t>
  </si>
  <si>
    <t>PID400</t>
  </si>
  <si>
    <t>PID502</t>
  </si>
  <si>
    <t>PID395</t>
  </si>
  <si>
    <t>PID402</t>
  </si>
  <si>
    <t>PID499</t>
  </si>
  <si>
    <t>PID393</t>
  </si>
  <si>
    <t>PID496</t>
  </si>
  <si>
    <t>PID386</t>
  </si>
  <si>
    <t>PID485</t>
  </si>
  <si>
    <t>PID391</t>
  </si>
  <si>
    <t>PID501</t>
  </si>
  <si>
    <t>PID495</t>
  </si>
  <si>
    <t>PID373</t>
  </si>
  <si>
    <t>PID351</t>
  </si>
  <si>
    <t>PID479</t>
  </si>
  <si>
    <t>PID368</t>
  </si>
  <si>
    <t>PID442</t>
  </si>
  <si>
    <t>PID449</t>
  </si>
  <si>
    <t>PID432</t>
  </si>
  <si>
    <t>PID364</t>
  </si>
  <si>
    <t>PID363</t>
  </si>
  <si>
    <t>PID430</t>
  </si>
  <si>
    <t>PID357</t>
  </si>
  <si>
    <t>PID422</t>
  </si>
  <si>
    <t>PID356</t>
  </si>
  <si>
    <t>PID421</t>
  </si>
  <si>
    <t>PID353</t>
  </si>
  <si>
    <t>PID419</t>
  </si>
  <si>
    <t>PID352</t>
  </si>
  <si>
    <t>PID411</t>
  </si>
  <si>
    <t>PID375</t>
  </si>
  <si>
    <t>PID408</t>
  </si>
  <si>
    <t>PID467</t>
  </si>
  <si>
    <t>PID469</t>
  </si>
  <si>
    <t>PID405</t>
  </si>
  <si>
    <t>PID365</t>
  </si>
  <si>
    <t>PID667</t>
  </si>
  <si>
    <t>PID517</t>
  </si>
  <si>
    <t>PID834</t>
  </si>
  <si>
    <t>PID833</t>
  </si>
  <si>
    <t>PID832</t>
  </si>
  <si>
    <t>PID825</t>
  </si>
  <si>
    <t>PID82</t>
  </si>
  <si>
    <t>PID819</t>
  </si>
  <si>
    <t>PID817</t>
  </si>
  <si>
    <t>PID813</t>
  </si>
  <si>
    <t>PID810</t>
  </si>
  <si>
    <t>PID808</t>
  </si>
  <si>
    <t>PID801</t>
  </si>
  <si>
    <t>PID800</t>
  </si>
  <si>
    <t>PID794</t>
  </si>
  <si>
    <t>PID793</t>
  </si>
  <si>
    <t>PID788</t>
  </si>
  <si>
    <t>PID841</t>
  </si>
  <si>
    <t>PID844</t>
  </si>
  <si>
    <t>PID848</t>
  </si>
  <si>
    <t>PID849</t>
  </si>
  <si>
    <t>PID935</t>
  </si>
  <si>
    <t>PID932</t>
  </si>
  <si>
    <t>PID927</t>
  </si>
  <si>
    <t>PID923</t>
  </si>
  <si>
    <t>PID92</t>
  </si>
  <si>
    <t>PID905</t>
  </si>
  <si>
    <t>PID899</t>
  </si>
  <si>
    <t>PID778</t>
  </si>
  <si>
    <t>PID892</t>
  </si>
  <si>
    <t>PID888</t>
  </si>
  <si>
    <t>PID878</t>
  </si>
  <si>
    <t>PID877</t>
  </si>
  <si>
    <t>PID876</t>
  </si>
  <si>
    <t>PID871</t>
  </si>
  <si>
    <t>PID865</t>
  </si>
  <si>
    <t>PID855</t>
  </si>
  <si>
    <t>PID889</t>
  </si>
  <si>
    <t>PID512</t>
  </si>
  <si>
    <t>PID772</t>
  </si>
  <si>
    <t>PID764</t>
  </si>
  <si>
    <t>PID63</t>
  </si>
  <si>
    <t>PID597</t>
  </si>
  <si>
    <t>PID596</t>
  </si>
  <si>
    <t>PID594</t>
  </si>
  <si>
    <t>PID589</t>
  </si>
  <si>
    <t>PID588</t>
  </si>
  <si>
    <t>PID584</t>
  </si>
  <si>
    <t>PID579</t>
  </si>
  <si>
    <t>PID569</t>
  </si>
  <si>
    <t>PID559</t>
  </si>
  <si>
    <t>PID552</t>
  </si>
  <si>
    <t>PID545</t>
  </si>
  <si>
    <t>PID537</t>
  </si>
  <si>
    <t>PID523</t>
  </si>
  <si>
    <t>PID521</t>
  </si>
  <si>
    <t>PID639</t>
  </si>
  <si>
    <t>PID645</t>
  </si>
  <si>
    <t>PID658</t>
  </si>
  <si>
    <t>PID663</t>
  </si>
  <si>
    <t>PID751</t>
  </si>
  <si>
    <t>PID750</t>
  </si>
  <si>
    <t>PID747</t>
  </si>
  <si>
    <t>PID733</t>
  </si>
  <si>
    <t>PID729</t>
  </si>
  <si>
    <t>PID723</t>
  </si>
  <si>
    <t>PID716</t>
  </si>
  <si>
    <t>PID768</t>
  </si>
  <si>
    <t>PID700</t>
  </si>
  <si>
    <t>PID68</t>
  </si>
  <si>
    <t>PID679</t>
  </si>
  <si>
    <t>PID674</t>
  </si>
  <si>
    <t>PID673</t>
  </si>
  <si>
    <t>PID669</t>
  </si>
  <si>
    <t>PID668</t>
  </si>
  <si>
    <t>PID324</t>
  </si>
  <si>
    <t>PID696</t>
  </si>
  <si>
    <t>PID323</t>
  </si>
  <si>
    <t>PID52</t>
  </si>
  <si>
    <t>PID244</t>
  </si>
  <si>
    <t>PID111</t>
  </si>
  <si>
    <t>PID209</t>
  </si>
  <si>
    <t>PID278</t>
  </si>
  <si>
    <t>PID124</t>
  </si>
  <si>
    <t>PID211</t>
  </si>
  <si>
    <t>PID313</t>
  </si>
  <si>
    <t>PID311</t>
  </si>
  <si>
    <t>PID295</t>
  </si>
  <si>
    <t>PID279</t>
  </si>
  <si>
    <t>PID245</t>
  </si>
  <si>
    <t>PID177</t>
  </si>
  <si>
    <t>PID130</t>
  </si>
  <si>
    <t>PID133</t>
  </si>
  <si>
    <t>PID285</t>
  </si>
  <si>
    <t>PID322</t>
  </si>
  <si>
    <t>PID142</t>
  </si>
  <si>
    <t>PID23</t>
  </si>
  <si>
    <t>PID298</t>
  </si>
  <si>
    <t>PID155</t>
  </si>
  <si>
    <t>PID304</t>
  </si>
  <si>
    <t>PID175</t>
  </si>
  <si>
    <t>PID294</t>
  </si>
  <si>
    <t>PID157</t>
  </si>
  <si>
    <t>PID109</t>
  </si>
  <si>
    <t>PID188</t>
  </si>
  <si>
    <t>PID275</t>
  </si>
  <si>
    <t>PID320</t>
  </si>
  <si>
    <t>PID198</t>
  </si>
  <si>
    <t>PID184</t>
  </si>
  <si>
    <t>PID29</t>
  </si>
  <si>
    <t>PID271</t>
  </si>
  <si>
    <t>PID06</t>
  </si>
  <si>
    <t>PID101</t>
  </si>
  <si>
    <t>PID102</t>
  </si>
  <si>
    <t>PID288</t>
  </si>
  <si>
    <t>PID270</t>
  </si>
  <si>
    <t>PID181</t>
  </si>
  <si>
    <t>PID264</t>
  </si>
  <si>
    <t>PID02</t>
  </si>
  <si>
    <t>PID07</t>
  </si>
  <si>
    <t>PID707</t>
  </si>
  <si>
    <t>PID621</t>
  </si>
  <si>
    <t>PID634</t>
  </si>
  <si>
    <t>PID629</t>
  </si>
  <si>
    <t>PID212</t>
  </si>
  <si>
    <t>PID705</t>
  </si>
  <si>
    <t>PID197</t>
  </si>
  <si>
    <t>PID655</t>
  </si>
  <si>
    <t>PID200</t>
  </si>
  <si>
    <t>PID66</t>
  </si>
  <si>
    <t>PID676</t>
  </si>
  <si>
    <t>PID219</t>
  </si>
  <si>
    <t>PID67</t>
  </si>
  <si>
    <t>PID202</t>
  </si>
  <si>
    <t>PID65</t>
  </si>
  <si>
    <t>PID321</t>
  </si>
  <si>
    <t>PID571</t>
  </si>
  <si>
    <t>PID603</t>
  </si>
  <si>
    <t>PID525</t>
  </si>
  <si>
    <t>PID247</t>
  </si>
  <si>
    <t>PID513</t>
  </si>
  <si>
    <t>PID257</t>
  </si>
  <si>
    <t>PID258</t>
  </si>
  <si>
    <t>PID53</t>
  </si>
  <si>
    <t>PID259</t>
  </si>
  <si>
    <t>PID260</t>
  </si>
  <si>
    <t>PID488</t>
  </si>
  <si>
    <t>PID483</t>
  </si>
  <si>
    <t>PID476</t>
  </si>
  <si>
    <t>PID263</t>
  </si>
  <si>
    <t>PID26</t>
  </si>
  <si>
    <t>PID530</t>
  </si>
  <si>
    <t>PID534</t>
  </si>
  <si>
    <t>PID542</t>
  </si>
  <si>
    <t>PID593</t>
  </si>
  <si>
    <t>PID59</t>
  </si>
  <si>
    <t>PID230</t>
  </si>
  <si>
    <t>PID580</t>
  </si>
  <si>
    <t>PID576</t>
  </si>
  <si>
    <t>PID573</t>
  </si>
  <si>
    <t>PID570</t>
  </si>
  <si>
    <t>PID56</t>
  </si>
  <si>
    <t>PID239</t>
  </si>
  <si>
    <t>PID557</t>
  </si>
  <si>
    <t>PID556</t>
  </si>
  <si>
    <t>PID550</t>
  </si>
  <si>
    <t>PID549</t>
  </si>
  <si>
    <t>PID222</t>
  </si>
  <si>
    <t>PID713</t>
  </si>
  <si>
    <t>PID75</t>
  </si>
  <si>
    <t>PID192</t>
  </si>
  <si>
    <t>PID901</t>
  </si>
  <si>
    <t>PID900</t>
  </si>
  <si>
    <t>PID110</t>
  </si>
  <si>
    <t>PID113</t>
  </si>
  <si>
    <t>PID881</t>
  </si>
  <si>
    <t>PID902</t>
  </si>
  <si>
    <t>PID874</t>
  </si>
  <si>
    <t>PID126</t>
  </si>
  <si>
    <t>PID127</t>
  </si>
  <si>
    <t>PID864</t>
  </si>
  <si>
    <t>PID863</t>
  </si>
  <si>
    <t>PID861</t>
  </si>
  <si>
    <t>PID873</t>
  </si>
  <si>
    <t>PID128</t>
  </si>
  <si>
    <t>PID906</t>
  </si>
  <si>
    <t>PID108</t>
  </si>
  <si>
    <t>PID03</t>
  </si>
  <si>
    <t>PID941</t>
  </si>
  <si>
    <t>PID940</t>
  </si>
  <si>
    <t>PID937</t>
  </si>
  <si>
    <t>PID08</t>
  </si>
  <si>
    <t>PID908</t>
  </si>
  <si>
    <t>PID93</t>
  </si>
  <si>
    <t>PID928</t>
  </si>
  <si>
    <t>PID926</t>
  </si>
  <si>
    <t>PID920</t>
  </si>
  <si>
    <t>PID918</t>
  </si>
  <si>
    <t>PID914</t>
  </si>
  <si>
    <t>PID929</t>
  </si>
  <si>
    <t>PID715</t>
  </si>
  <si>
    <t>PID859</t>
  </si>
  <si>
    <t>PID139</t>
  </si>
  <si>
    <t>PID76</t>
  </si>
  <si>
    <t>PID756</t>
  </si>
  <si>
    <t>PID753</t>
  </si>
  <si>
    <t>PID752</t>
  </si>
  <si>
    <t>PID179</t>
  </si>
  <si>
    <t>PID760</t>
  </si>
  <si>
    <t>PID743</t>
  </si>
  <si>
    <t>PID738</t>
  </si>
  <si>
    <t>PID728</t>
  </si>
  <si>
    <t>PID721</t>
  </si>
  <si>
    <t>PID191</t>
  </si>
  <si>
    <t>PID717</t>
  </si>
  <si>
    <t>PID740</t>
  </si>
  <si>
    <t>PID838</t>
  </si>
  <si>
    <t>PID765</t>
  </si>
  <si>
    <t>PID775</t>
  </si>
  <si>
    <t>PID14</t>
  </si>
  <si>
    <t>PID141</t>
  </si>
  <si>
    <t>PID826</t>
  </si>
  <si>
    <t>PID144</t>
  </si>
  <si>
    <t>PID811</t>
  </si>
  <si>
    <t>PID769</t>
  </si>
  <si>
    <t>PID806</t>
  </si>
  <si>
    <t>PID803</t>
  </si>
  <si>
    <t>PID80</t>
  </si>
  <si>
    <t>PID791</t>
  </si>
  <si>
    <t>PID779</t>
  </si>
  <si>
    <t>PID170</t>
  </si>
  <si>
    <t>PID156</t>
  </si>
  <si>
    <t>PID267</t>
  </si>
  <si>
    <t>PID99</t>
  </si>
  <si>
    <t>PID31</t>
  </si>
  <si>
    <t>PID335</t>
  </si>
  <si>
    <t>PID336</t>
  </si>
  <si>
    <t>PID339</t>
  </si>
  <si>
    <t>PID387</t>
  </si>
  <si>
    <t>PID296</t>
  </si>
  <si>
    <t>PID426</t>
  </si>
  <si>
    <t>PID416</t>
  </si>
  <si>
    <t>PID342</t>
  </si>
  <si>
    <t>PID381</t>
  </si>
  <si>
    <t>PID343</t>
  </si>
  <si>
    <t>PID451</t>
  </si>
  <si>
    <t>PID424</t>
  </si>
  <si>
    <t>PID447</t>
  </si>
  <si>
    <t>PID273</t>
  </si>
  <si>
    <t>PID348</t>
  </si>
  <si>
    <t>PID450</t>
  </si>
  <si>
    <t>PID42</t>
  </si>
  <si>
    <t>PID318</t>
  </si>
  <si>
    <t>PID319</t>
  </si>
  <si>
    <t>PID283</t>
  </si>
  <si>
    <t>PID350</t>
  </si>
  <si>
    <t>PID457</t>
  </si>
  <si>
    <t>PID358</t>
  </si>
  <si>
    <t>PID276</t>
  </si>
  <si>
    <t>PID464</t>
  </si>
  <si>
    <t>PID401</t>
  </si>
  <si>
    <t>PID309</t>
  </si>
  <si>
    <t>PID359</t>
  </si>
  <si>
    <t>PID33</t>
  </si>
  <si>
    <t>PID310</t>
  </si>
  <si>
    <t>PID462</t>
  </si>
  <si>
    <t>PID36</t>
  </si>
  <si>
    <t>PID407</t>
  </si>
  <si>
    <t>PID331</t>
  </si>
  <si>
    <t>PID332</t>
  </si>
  <si>
    <t>PID367</t>
  </si>
  <si>
    <t>PID428</t>
  </si>
  <si>
    <t>PID280</t>
  </si>
  <si>
    <t>PID232</t>
  </si>
  <si>
    <t>PID622</t>
  </si>
  <si>
    <t>PID842</t>
  </si>
  <si>
    <t>PID845</t>
  </si>
  <si>
    <t>PID624</t>
  </si>
  <si>
    <t>PID804</t>
  </si>
  <si>
    <t>PID627</t>
  </si>
  <si>
    <t>PID301</t>
  </si>
  <si>
    <t>PID797</t>
  </si>
  <si>
    <t>PID215</t>
  </si>
  <si>
    <t>PID632</t>
  </si>
  <si>
    <t>PID583</t>
  </si>
  <si>
    <t>PID281</t>
  </si>
  <si>
    <t>PID282</t>
  </si>
  <si>
    <t>PID623</t>
  </si>
  <si>
    <t>PID83</t>
  </si>
  <si>
    <t>PID228</t>
  </si>
  <si>
    <t>PID807</t>
  </si>
  <si>
    <t>PID829</t>
  </si>
  <si>
    <t>PID60</t>
  </si>
  <si>
    <t>PID827</t>
  </si>
  <si>
    <t>PID602</t>
  </si>
  <si>
    <t>PID143</t>
  </si>
  <si>
    <t>PID604</t>
  </si>
  <si>
    <t>PID37</t>
  </si>
  <si>
    <t>PID607</t>
  </si>
  <si>
    <t>PID429</t>
  </si>
  <si>
    <t>PID145</t>
  </si>
  <si>
    <t>PID366</t>
  </si>
  <si>
    <t>PID146</t>
  </si>
  <si>
    <t>PID818</t>
  </si>
  <si>
    <t>PID836</t>
  </si>
  <si>
    <t>PID150</t>
  </si>
  <si>
    <t>PID616</t>
  </si>
  <si>
    <t>PID812</t>
  </si>
  <si>
    <t>PID619</t>
  </si>
  <si>
    <t>PID165</t>
  </si>
  <si>
    <t>PID225</t>
  </si>
  <si>
    <t>PID781</t>
  </si>
  <si>
    <t>PID79</t>
  </si>
  <si>
    <t>PID691</t>
  </si>
  <si>
    <t>PID284</t>
  </si>
  <si>
    <t>PID199</t>
  </si>
  <si>
    <t>PID292</t>
  </si>
  <si>
    <t>PID687</t>
  </si>
  <si>
    <t>PID390</t>
  </si>
  <si>
    <t>PID684</t>
  </si>
  <si>
    <t>PID683</t>
  </si>
  <si>
    <t>PID681</t>
  </si>
  <si>
    <t>PID410</t>
  </si>
  <si>
    <t>PID755</t>
  </si>
  <si>
    <t>PID741</t>
  </si>
  <si>
    <t>PID399</t>
  </si>
  <si>
    <t>PID714</t>
  </si>
  <si>
    <t>PID189</t>
  </si>
  <si>
    <t>PID71</t>
  </si>
  <si>
    <t>PID726</t>
  </si>
  <si>
    <t>PID708</t>
  </si>
  <si>
    <t>PID704</t>
  </si>
  <si>
    <t>PID186</t>
  </si>
  <si>
    <t>PID701</t>
  </si>
  <si>
    <t>PID737</t>
  </si>
  <si>
    <t>PID698</t>
  </si>
  <si>
    <t>PID214</t>
  </si>
  <si>
    <t>PID20</t>
  </si>
  <si>
    <t>PID757</t>
  </si>
  <si>
    <t>PID582</t>
  </si>
  <si>
    <t>PID420</t>
  </si>
  <si>
    <t>PID786</t>
  </si>
  <si>
    <t>PID213</t>
  </si>
  <si>
    <t>PID644</t>
  </si>
  <si>
    <t>PID643</t>
  </si>
  <si>
    <t>PID787</t>
  </si>
  <si>
    <t>PID641</t>
  </si>
  <si>
    <t>PID166</t>
  </si>
  <si>
    <t>PID169</t>
  </si>
  <si>
    <t>PID412</t>
  </si>
  <si>
    <t>PID653</t>
  </si>
  <si>
    <t>PID657</t>
  </si>
  <si>
    <t>PID677</t>
  </si>
  <si>
    <t>PID203</t>
  </si>
  <si>
    <t>PID672</t>
  </si>
  <si>
    <t>PID206</t>
  </si>
  <si>
    <t>PID382</t>
  </si>
  <si>
    <t>PID208</t>
  </si>
  <si>
    <t>PID172</t>
  </si>
  <si>
    <t>PID171</t>
  </si>
  <si>
    <t>PID777</t>
  </si>
  <si>
    <t>PID78</t>
  </si>
  <si>
    <t>PID706</t>
  </si>
  <si>
    <t>PID840</t>
  </si>
  <si>
    <t>PID524</t>
  </si>
  <si>
    <t>PID49</t>
  </si>
  <si>
    <t>PID119</t>
  </si>
  <si>
    <t>PID12</t>
  </si>
  <si>
    <t>PID333</t>
  </si>
  <si>
    <t>PID536</t>
  </si>
  <si>
    <t>PID886</t>
  </si>
  <si>
    <t>PID487</t>
  </si>
  <si>
    <t>PID930</t>
  </si>
  <si>
    <t>PID539</t>
  </si>
  <si>
    <t>PID931</t>
  </si>
  <si>
    <t>PID482</t>
  </si>
  <si>
    <t>PID54</t>
  </si>
  <si>
    <t>PID540</t>
  </si>
  <si>
    <t>PID883</t>
  </si>
  <si>
    <t>PID443</t>
  </si>
  <si>
    <t>PID253</t>
  </si>
  <si>
    <t>PID544</t>
  </si>
  <si>
    <t>PID112</t>
  </si>
  <si>
    <t>PID546</t>
  </si>
  <si>
    <t>PID349</t>
  </si>
  <si>
    <t>PID526</t>
  </si>
  <si>
    <t>PID255</t>
  </si>
  <si>
    <t>PID106</t>
  </si>
  <si>
    <t>PID506</t>
  </si>
  <si>
    <t>PID341</t>
  </si>
  <si>
    <t>PID509</t>
  </si>
  <si>
    <t>PID510</t>
  </si>
  <si>
    <t>PID344</t>
  </si>
  <si>
    <t>PID514</t>
  </si>
  <si>
    <t>PID904</t>
  </si>
  <si>
    <t>PID903</t>
  </si>
  <si>
    <t>PID519</t>
  </si>
  <si>
    <t>PID317</t>
  </si>
  <si>
    <t>PID520</t>
  </si>
  <si>
    <t>PID454</t>
  </si>
  <si>
    <t>PID431</t>
  </si>
  <si>
    <t>PID494</t>
  </si>
  <si>
    <t>PID924</t>
  </si>
  <si>
    <t>PID527</t>
  </si>
  <si>
    <t>PID241</t>
  </si>
  <si>
    <t>PID543</t>
  </si>
  <si>
    <t>PID481</t>
  </si>
  <si>
    <t>PID562</t>
  </si>
  <si>
    <t>PID880</t>
  </si>
  <si>
    <t>PID866</t>
  </si>
  <si>
    <t>PID566</t>
  </si>
  <si>
    <t>PID236</t>
  </si>
  <si>
    <t>PID862</t>
  </si>
  <si>
    <t>PID05</t>
  </si>
  <si>
    <t>PID129</t>
  </si>
  <si>
    <t>PID328</t>
  </si>
  <si>
    <t>PID327</t>
  </si>
  <si>
    <t>PID943</t>
  </si>
  <si>
    <t>PID234</t>
  </si>
  <si>
    <t>PID578</t>
  </si>
  <si>
    <t>PID27</t>
  </si>
  <si>
    <t>PID85</t>
  </si>
  <si>
    <t>PID869</t>
  </si>
  <si>
    <t>PID436</t>
  </si>
  <si>
    <t>PID461</t>
  </si>
  <si>
    <t>PID122</t>
  </si>
  <si>
    <t>PID475</t>
  </si>
  <si>
    <t>PID553</t>
  </si>
  <si>
    <t>PID123</t>
  </si>
  <si>
    <t>PID872</t>
  </si>
  <si>
    <t>PID936</t>
  </si>
  <si>
    <t>PID933</t>
  </si>
  <si>
    <t>PID55</t>
  </si>
  <si>
    <t>PID329</t>
  </si>
  <si>
    <t>PID558</t>
  </si>
  <si>
    <t>PID46</t>
  </si>
  <si>
    <t>PID919</t>
  </si>
  <si>
    <t>PID97</t>
  </si>
  <si>
    <t>PID917</t>
  </si>
  <si>
    <t>PID758</t>
  </si>
  <si>
    <t>PID394</t>
  </si>
  <si>
    <t>PID182</t>
  </si>
  <si>
    <t>PID96</t>
  </si>
  <si>
    <t>PID103</t>
  </si>
  <si>
    <t>PID388</t>
  </si>
  <si>
    <t>PID291</t>
  </si>
  <si>
    <t>PID187</t>
  </si>
  <si>
    <t>PID398</t>
  </si>
  <si>
    <t>PID39</t>
  </si>
  <si>
    <t>PID939</t>
  </si>
  <si>
    <t>PID289</t>
  </si>
  <si>
    <t>PID748</t>
  </si>
  <si>
    <t>PID724</t>
  </si>
  <si>
    <t>PID10</t>
  </si>
  <si>
    <t>PID739</t>
  </si>
  <si>
    <t>PID922</t>
  </si>
  <si>
    <t>PID727</t>
  </si>
  <si>
    <t>PID330</t>
  </si>
  <si>
    <t>PID754</t>
  </si>
  <si>
    <t>PID178</t>
  </si>
  <si>
    <t>PID132</t>
  </si>
  <si>
    <t>PID912</t>
  </si>
  <si>
    <t>PID879</t>
  </si>
  <si>
    <t>PID121</t>
  </si>
  <si>
    <t>PID152</t>
  </si>
  <si>
    <t>PID315</t>
  </si>
  <si>
    <t>PID314</t>
  </si>
  <si>
    <t>PID820</t>
  </si>
  <si>
    <t>PID822</t>
  </si>
  <si>
    <t>PID87</t>
  </si>
  <si>
    <t>PID824</t>
  </si>
  <si>
    <t>PID868</t>
  </si>
  <si>
    <t>PID306</t>
  </si>
  <si>
    <t>PID354</t>
  </si>
  <si>
    <t>PID846</t>
  </si>
  <si>
    <t>PID850</t>
  </si>
  <si>
    <t>PID135</t>
  </si>
  <si>
    <t>PID362</t>
  </si>
  <si>
    <t>PID287</t>
  </si>
  <si>
    <t>PID13</t>
  </si>
  <si>
    <t>PID136</t>
  </si>
  <si>
    <t>PID858</t>
  </si>
  <si>
    <t>PID860</t>
  </si>
  <si>
    <t>PID154</t>
  </si>
  <si>
    <t>PID371</t>
  </si>
  <si>
    <t>PID882</t>
  </si>
  <si>
    <t>PID374</t>
  </si>
  <si>
    <t>PID897</t>
  </si>
  <si>
    <t>PID907</t>
  </si>
  <si>
    <t>PID771</t>
  </si>
  <si>
    <t>PID770</t>
  </si>
  <si>
    <t>PID77</t>
  </si>
  <si>
    <t>PID107</t>
  </si>
  <si>
    <t>PID383</t>
  </si>
  <si>
    <t>PID910</t>
  </si>
  <si>
    <t>PID384</t>
  </si>
  <si>
    <t>PID782</t>
  </si>
  <si>
    <t>PID763</t>
  </si>
  <si>
    <t>PID783</t>
  </si>
  <si>
    <t>PID168</t>
  </si>
  <si>
    <t>PID16</t>
  </si>
  <si>
    <t>PID162</t>
  </si>
  <si>
    <t>PID163</t>
  </si>
  <si>
    <t>PID884</t>
  </si>
  <si>
    <t>PID164</t>
  </si>
  <si>
    <t>PID378</t>
  </si>
  <si>
    <t>PID116</t>
  </si>
  <si>
    <t>PID35</t>
  </si>
  <si>
    <t>PID896</t>
  </si>
  <si>
    <t>PID784</t>
  </si>
  <si>
    <t>PID719</t>
  </si>
  <si>
    <t>PID269</t>
  </si>
  <si>
    <t>PID227</t>
  </si>
  <si>
    <t>PID592</t>
  </si>
  <si>
    <t>PID591</t>
  </si>
  <si>
    <t>PID229</t>
  </si>
  <si>
    <t>PID58</t>
  </si>
  <si>
    <t>PID233</t>
  </si>
  <si>
    <t>PID595</t>
  </si>
  <si>
    <t>PID28</t>
  </si>
  <si>
    <t>PID433</t>
  </si>
  <si>
    <t>PID434</t>
  </si>
  <si>
    <t>PID435</t>
  </si>
  <si>
    <t>PID57</t>
  </si>
  <si>
    <t>PID235</t>
  </si>
  <si>
    <t>PID575</t>
  </si>
  <si>
    <t>PID565</t>
  </si>
  <si>
    <t>PID599</t>
  </si>
  <si>
    <t>PID606</t>
  </si>
  <si>
    <t>PID648</t>
  </si>
  <si>
    <t>PID646</t>
  </si>
  <si>
    <t>PID642</t>
  </si>
  <si>
    <t>PID64</t>
  </si>
  <si>
    <t>PID638</t>
  </si>
  <si>
    <t>PID605</t>
  </si>
  <si>
    <t>PID631</t>
  </si>
  <si>
    <t>PID218</t>
  </si>
  <si>
    <t>PID618</t>
  </si>
  <si>
    <t>PID612</t>
  </si>
  <si>
    <t>PID61</t>
  </si>
  <si>
    <t>PID609</t>
  </si>
  <si>
    <t>PID626</t>
  </si>
  <si>
    <t>PID561</t>
  </si>
  <si>
    <t>PID237</t>
  </si>
  <si>
    <t>PID437</t>
  </si>
  <si>
    <t>PID503</t>
  </si>
  <si>
    <t>PID500</t>
  </si>
  <si>
    <t>PID256</t>
  </si>
  <si>
    <t>PID497</t>
  </si>
  <si>
    <t>PID455</t>
  </si>
  <si>
    <t>PID504</t>
  </si>
  <si>
    <t>PID491</t>
  </si>
  <si>
    <t>PID484</t>
  </si>
  <si>
    <t>PID262</t>
  </si>
  <si>
    <t>PID478</t>
  </si>
  <si>
    <t>PID474</t>
  </si>
  <si>
    <t>PID468</t>
  </si>
  <si>
    <t>PID486</t>
  </si>
  <si>
    <t>PID505</t>
  </si>
  <si>
    <t>PID507</t>
  </si>
  <si>
    <t>PID508</t>
  </si>
  <si>
    <t>PID44</t>
  </si>
  <si>
    <t>PID240</t>
  </si>
  <si>
    <t>PID547</t>
  </si>
  <si>
    <t>PID243</t>
  </si>
  <si>
    <t>PID538</t>
  </si>
  <si>
    <t>PID446</t>
  </si>
  <si>
    <t>PID45</t>
  </si>
  <si>
    <t>PID246</t>
  </si>
  <si>
    <t>PID522</t>
  </si>
  <si>
    <t>PID248</t>
  </si>
  <si>
    <t>PID25</t>
  </si>
  <si>
    <t>PID511</t>
  </si>
  <si>
    <t>PID252</t>
  </si>
  <si>
    <t>PID649</t>
  </si>
  <si>
    <t>PID652</t>
  </si>
  <si>
    <t>PID636</t>
  </si>
  <si>
    <t>PID196</t>
  </si>
  <si>
    <t>PID70</t>
  </si>
  <si>
    <t>PID712</t>
  </si>
  <si>
    <t>PID409</t>
  </si>
  <si>
    <t>PID664</t>
  </si>
  <si>
    <t>PID686</t>
  </si>
  <si>
    <t>PID205</t>
  </si>
  <si>
    <t>PID413</t>
  </si>
  <si>
    <t>PID666</t>
  </si>
  <si>
    <t>PID660</t>
  </si>
  <si>
    <t>PID709</t>
  </si>
  <si>
    <t>PID689</t>
  </si>
  <si>
    <t>PID693</t>
  </si>
  <si>
    <t>PID415</t>
  </si>
  <si>
    <t>PID699</t>
  </si>
  <si>
    <t>PID414</t>
  </si>
  <si>
    <t>PID417</t>
  </si>
  <si>
    <t>PID659</t>
  </si>
  <si>
    <t>PID529</t>
  </si>
  <si>
    <t>PID531</t>
  </si>
  <si>
    <t>PID528</t>
  </si>
  <si>
    <t>PID114</t>
  </si>
  <si>
    <t>PID418</t>
  </si>
  <si>
    <t>PID194</t>
  </si>
  <si>
    <t>PID115</t>
  </si>
  <si>
    <t>PID90</t>
  </si>
  <si>
    <t>PID98</t>
  </si>
  <si>
    <t>PID736</t>
  </si>
  <si>
    <t>PID249</t>
  </si>
  <si>
    <t>PID898</t>
  </si>
  <si>
    <t>PID890</t>
  </si>
  <si>
    <t>PID885</t>
  </si>
  <si>
    <t>PID118</t>
  </si>
  <si>
    <t>PID870</t>
  </si>
  <si>
    <t>PID439</t>
  </si>
  <si>
    <t>PID744</t>
  </si>
  <si>
    <t>PID24</t>
  </si>
  <si>
    <t>PID316</t>
  </si>
  <si>
    <t>PID875</t>
  </si>
  <si>
    <t>PID554</t>
  </si>
  <si>
    <t>PID551</t>
  </si>
  <si>
    <t>PID440</t>
  </si>
  <si>
    <t>PID88</t>
  </si>
  <si>
    <t>PID441</t>
  </si>
  <si>
    <t>PID742</t>
  </si>
  <si>
    <t>PID195</t>
  </si>
  <si>
    <t>PID541</t>
  </si>
  <si>
    <t>PID290</t>
  </si>
  <si>
    <t>PID735</t>
  </si>
  <si>
    <t>PID277</t>
  </si>
  <si>
    <t>PID535</t>
  </si>
  <si>
    <t>PID697</t>
  </si>
  <si>
    <t>PID532</t>
  </si>
  <si>
    <t>PID515</t>
  </si>
  <si>
    <t>PID702</t>
  </si>
  <si>
    <t>PID734</t>
  </si>
  <si>
    <t>PID711</t>
  </si>
  <si>
    <t>PID261</t>
  </si>
  <si>
    <t>PID190</t>
  </si>
  <si>
    <t>PID458</t>
  </si>
  <si>
    <t>PID480</t>
  </si>
  <si>
    <t>PID48</t>
  </si>
  <si>
    <t>PID406</t>
  </si>
  <si>
    <t>PID477</t>
  </si>
  <si>
    <t>PID489</t>
  </si>
  <si>
    <t>PID938</t>
  </si>
  <si>
    <t>PID472</t>
  </si>
  <si>
    <t>PID471</t>
  </si>
  <si>
    <t>PID470</t>
  </si>
  <si>
    <t>PID326</t>
  </si>
  <si>
    <t>PID47</t>
  </si>
  <si>
    <t>PID325</t>
  </si>
  <si>
    <t>PID286</t>
  </si>
  <si>
    <t>PID265</t>
  </si>
  <si>
    <t>PID72</t>
  </si>
  <si>
    <t>PID456</t>
  </si>
  <si>
    <t>PID193</t>
  </si>
  <si>
    <t>PID492</t>
  </si>
  <si>
    <t>PID185</t>
  </si>
  <si>
    <t>PID732</t>
  </si>
  <si>
    <t>PID746</t>
  </si>
  <si>
    <t>PID730</t>
  </si>
  <si>
    <t>PID703</t>
  </si>
  <si>
    <t>PID911</t>
  </si>
  <si>
    <t>PID40</t>
  </si>
  <si>
    <t>PID41</t>
  </si>
  <si>
    <t>PID340</t>
  </si>
  <si>
    <t>PID50</t>
  </si>
  <si>
    <t>PID34</t>
  </si>
  <si>
    <t>PID452</t>
  </si>
  <si>
    <t>PID338</t>
  </si>
  <si>
    <t>PID32</t>
  </si>
  <si>
    <t>PID921</t>
  </si>
  <si>
    <t>PID453</t>
  </si>
  <si>
    <t>PID100</t>
  </si>
  <si>
    <t>PID725</t>
  </si>
  <si>
    <t>PID925</t>
  </si>
  <si>
    <t>PID251</t>
  </si>
  <si>
    <t>PID692</t>
  </si>
  <si>
    <t>PID180</t>
  </si>
  <si>
    <t>PID564</t>
  </si>
  <si>
    <t>PID303</t>
  </si>
  <si>
    <t>PID207</t>
  </si>
  <si>
    <t>PID767</t>
  </si>
  <si>
    <t>PID305</t>
  </si>
  <si>
    <t>PID425</t>
  </si>
  <si>
    <t>PID62</t>
  </si>
  <si>
    <t>PID809</t>
  </si>
  <si>
    <t>PID81</t>
  </si>
  <si>
    <t>PID802</t>
  </si>
  <si>
    <t>PID766</t>
  </si>
  <si>
    <t>PID220</t>
  </si>
  <si>
    <t>PID153</t>
  </si>
  <si>
    <t>PID615</t>
  </si>
  <si>
    <t>PID815</t>
  </si>
  <si>
    <t>PID614</t>
  </si>
  <si>
    <t>PID15</t>
  </si>
  <si>
    <t>PID224</t>
  </si>
  <si>
    <t>PID204</t>
  </si>
  <si>
    <t>PID370</t>
  </si>
  <si>
    <t>PID628</t>
  </si>
  <si>
    <t>PID158</t>
  </si>
  <si>
    <t>PID30</t>
  </si>
  <si>
    <t>PID380</t>
  </si>
  <si>
    <t>PID297</t>
  </si>
  <si>
    <t>PID656</t>
  </si>
  <si>
    <t>PID651</t>
  </si>
  <si>
    <t>PID650</t>
  </si>
  <si>
    <t>PID773</t>
  </si>
  <si>
    <t>PID647</t>
  </si>
  <si>
    <t>PID210</t>
  </si>
  <si>
    <t>PID167</t>
  </si>
  <si>
    <t>PID640</t>
  </si>
  <si>
    <t>PID790</t>
  </si>
  <si>
    <t>PID665</t>
  </si>
  <si>
    <t>PID637</t>
  </si>
  <si>
    <t>PID635</t>
  </si>
  <si>
    <t>PID633</t>
  </si>
  <si>
    <t>PID630</t>
  </si>
  <si>
    <t>PID423</t>
  </si>
  <si>
    <t>PID798</t>
  </si>
  <si>
    <t>PID159</t>
  </si>
  <si>
    <t>PID821</t>
  </si>
  <si>
    <t>PID563</t>
  </si>
  <si>
    <t>PID608</t>
  </si>
  <si>
    <t>PID671</t>
  </si>
  <si>
    <t>PID581</t>
  </si>
  <si>
    <t>PID389</t>
  </si>
  <si>
    <t>PID680</t>
  </si>
  <si>
    <t>PID682</t>
  </si>
  <si>
    <t>PID851</t>
  </si>
  <si>
    <t>PID852</t>
  </si>
  <si>
    <t>PID853</t>
  </si>
  <si>
    <t>PID685</t>
  </si>
  <si>
    <t>PID847</t>
  </si>
  <si>
    <t>PID574</t>
  </si>
  <si>
    <t>PID572</t>
  </si>
  <si>
    <t>PID392</t>
  </si>
  <si>
    <t>PID360</t>
  </si>
  <si>
    <t>PID18</t>
  </si>
  <si>
    <t>PID688</t>
  </si>
  <si>
    <t>PID776</t>
  </si>
  <si>
    <t>PID568</t>
  </si>
  <si>
    <t>PID312</t>
  </si>
  <si>
    <t>PID857</t>
  </si>
  <si>
    <t>PID585</t>
  </si>
  <si>
    <t>PID586</t>
  </si>
  <si>
    <t>PID134</t>
  </si>
  <si>
    <t>PID427</t>
  </si>
  <si>
    <t>PID369</t>
  </si>
  <si>
    <t>PID601</t>
  </si>
  <si>
    <t>PID600</t>
  </si>
  <si>
    <t>PID598</t>
  </si>
  <si>
    <t>PID226</t>
  </si>
  <si>
    <t>PID831</t>
  </si>
  <si>
    <t>PID404</t>
  </si>
  <si>
    <t>PID308</t>
  </si>
  <si>
    <t>PID138</t>
  </si>
  <si>
    <t>PID137</t>
  </si>
  <si>
    <t>PID201</t>
  </si>
  <si>
    <t>PID759</t>
  </si>
  <si>
    <t>PID839</t>
  </si>
  <si>
    <t>PID84</t>
  </si>
  <si>
    <t>PID590</t>
  </si>
  <si>
    <t>PID678</t>
  </si>
  <si>
    <t>PID43</t>
  </si>
  <si>
    <t>PID843</t>
  </si>
  <si>
    <t>PID762</t>
  </si>
  <si>
    <t>PID718</t>
  </si>
  <si>
    <t>Payment_SK</t>
  </si>
  <si>
    <t>gender</t>
  </si>
  <si>
    <t>sourcename</t>
  </si>
  <si>
    <t>datecrea</t>
  </si>
  <si>
    <t>dateupd</t>
  </si>
  <si>
    <t>Female</t>
  </si>
  <si>
    <t>Date</t>
  </si>
  <si>
    <t>Hour</t>
  </si>
  <si>
    <t>Day</t>
  </si>
  <si>
    <t>Month</t>
  </si>
  <si>
    <t>Year</t>
  </si>
  <si>
    <t>BranchID</t>
  </si>
  <si>
    <t>City</t>
  </si>
  <si>
    <t>B</t>
  </si>
  <si>
    <t>Mandalay</t>
  </si>
  <si>
    <t>C</t>
  </si>
  <si>
    <t>Naypyitaw</t>
  </si>
  <si>
    <t>A</t>
  </si>
  <si>
    <t>Yangon</t>
  </si>
  <si>
    <t>customertype</t>
  </si>
  <si>
    <t>dateaupd</t>
  </si>
  <si>
    <t>Normal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</si>
</sst>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[$-F400]h:mm:ss\ AM/PM"/>
  </numFmts>
  <fonts count="25">
    <font>
      <sz val="12"/>
      <color theme="1"/>
      <name val="Times New Roman"/>
      <charset val="134"/>
    </font>
    <font>
      <sz val="10"/>
      <color rgb="FF0C0D0E"/>
      <name val="Var(--ff-mono)"/>
      <charset val="134"/>
    </font>
    <font>
      <b/>
      <sz val="12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theme="9" tint="0.799981688894314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 tint="0.399975585192419"/>
      </top>
      <bottom style="thin">
        <color theme="9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5">
    <xf numFmtId="0" fontId="0" fillId="0" borderId="0" xfId="0"/>
    <xf numFmtId="22" fontId="0" fillId="0" borderId="0" xfId="0" applyNumberFormat="1"/>
    <xf numFmtId="58" fontId="0" fillId="0" borderId="0" xfId="0" applyNumberFormat="1"/>
    <xf numFmtId="180" fontId="0" fillId="0" borderId="0" xfId="0" applyNumberFormat="1"/>
    <xf numFmtId="0" fontId="0" fillId="2" borderId="0" xfId="0" applyFont="1" applyFill="1"/>
    <xf numFmtId="0" fontId="0" fillId="3" borderId="1" xfId="0" applyFont="1" applyFill="1" applyBorder="1"/>
    <xf numFmtId="0" fontId="1" fillId="0" borderId="0" xfId="0" applyFont="1" applyAlignment="1">
      <alignment horizontal="left" vertical="center"/>
    </xf>
    <xf numFmtId="0" fontId="0" fillId="2" borderId="1" xfId="0" applyFont="1" applyFill="1" applyBorder="1"/>
    <xf numFmtId="0" fontId="0" fillId="3" borderId="0" xfId="0" applyFont="1" applyFill="1"/>
    <xf numFmtId="0" fontId="2" fillId="0" borderId="0" xfId="0" applyFont="1"/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3" fillId="0" borderId="0" xfId="0" applyFont="1" applyAlignment="1">
      <alignment horizontal="center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1" formatCode="dd/mm/yy\ h:mm"/>
    </dxf>
    <dxf>
      <numFmt numFmtId="182" formatCode="dd/mm/yy\ h:mm"/>
    </dxf>
    <dxf>
      <numFmt numFmtId="0" formatCode="General"/>
    </dxf>
    <dxf>
      <numFmt numFmtId="0" formatCode="General"/>
    </dxf>
    <dxf>
      <font>
        <name val="Var(--ff-mono)"/>
        <scheme val="none"/>
        <b val="0"/>
        <i val="0"/>
        <strike val="0"/>
        <u val="none"/>
        <sz val="10"/>
        <color rgb="FF0C0D0E"/>
      </font>
      <alignment horizontal="left" vertical="center"/>
    </dxf>
    <dxf>
      <font>
        <name val="Var(--ff-mono)"/>
        <scheme val="none"/>
        <b val="0"/>
        <i val="0"/>
        <strike val="0"/>
        <u val="none"/>
        <sz val="10"/>
        <color rgb="FF0C0D0E"/>
      </font>
      <alignment horizontal="left" vertical="center"/>
    </dxf>
    <dxf>
      <font>
        <name val="Var(--ff-mono)"/>
        <scheme val="none"/>
        <b val="0"/>
        <i val="0"/>
        <strike val="0"/>
        <u val="none"/>
        <sz val="10"/>
        <color rgb="FF0C0D0E"/>
      </font>
      <alignment horizontal="left" vertical="center"/>
    </dxf>
    <dxf>
      <font>
        <name val="Var(--ff-mono)"/>
        <scheme val="none"/>
        <b val="0"/>
        <i val="0"/>
        <strike val="0"/>
        <u val="none"/>
        <sz val="10"/>
        <color rgb="FF0C0D0E"/>
      </font>
      <alignment horizontal="left" vertical="center"/>
    </dxf>
    <dxf>
      <font>
        <name val="Var(--ff-mono)"/>
        <scheme val="none"/>
        <b val="0"/>
        <i val="0"/>
        <strike val="0"/>
        <u val="none"/>
        <sz val="10"/>
        <color rgb="FF0C0D0E"/>
      </font>
      <alignment horizontal="left" vertical="center"/>
    </dxf>
    <dxf>
      <font>
        <name val="Var(--ff-mono)"/>
        <scheme val="none"/>
        <b val="0"/>
        <i val="0"/>
        <strike val="0"/>
        <u val="none"/>
        <sz val="10"/>
        <color rgb="FF0C0D0E"/>
      </font>
      <alignment horizontal="left" vertical="center"/>
    </dxf>
    <dxf>
      <font>
        <name val="Var(--ff-mono)"/>
        <scheme val="none"/>
        <b val="0"/>
        <i val="0"/>
        <strike val="0"/>
        <u val="none"/>
        <sz val="10"/>
        <color rgb="FF0C0D0E"/>
      </font>
      <alignment horizontal="left" vertical="center"/>
    </dxf>
    <dxf>
      <font>
        <name val="Var(--ff-mono)"/>
        <scheme val="none"/>
        <b val="0"/>
        <i val="0"/>
        <strike val="0"/>
        <u val="none"/>
        <sz val="10"/>
        <color rgb="FF0C0D0E"/>
      </font>
      <alignment horizontal="left" vertical="center"/>
    </dxf>
    <dxf>
      <font>
        <name val="Var(--ff-mono)"/>
        <scheme val="none"/>
        <b val="0"/>
        <i val="0"/>
        <strike val="0"/>
        <u val="none"/>
        <sz val="10"/>
        <color rgb="FF0C0D0E"/>
      </font>
      <alignment horizontal="left" vertical="center"/>
    </dxf>
    <dxf>
      <font>
        <name val="Var(--ff-mono)"/>
        <scheme val="none"/>
        <b val="0"/>
        <i val="0"/>
        <strike val="0"/>
        <u val="none"/>
        <sz val="10"/>
        <color rgb="FF0C0D0E"/>
      </font>
      <alignment horizontal="left" vertical="center"/>
    </dxf>
    <dxf>
      <font>
        <name val="Var(--ff-mono)"/>
        <scheme val="none"/>
        <b val="0"/>
        <i val="0"/>
        <strike val="0"/>
        <u val="none"/>
        <sz val="10"/>
        <color rgb="FF0C0D0E"/>
      </font>
      <alignment horizontal="left" vertical="center"/>
    </dxf>
    <dxf>
      <numFmt numFmtId="0" formatCode="General"/>
    </dxf>
    <dxf>
      <numFmt numFmtId="0" formatCode="General"/>
    </dxf>
    <dxf>
      <numFmt numFmtId="183" formatCode="dd/mm/yy\ h:mm"/>
    </dxf>
    <dxf>
      <numFmt numFmtId="184" formatCode="dd/mm/yy\ h:mm"/>
    </dxf>
    <dxf>
      <numFmt numFmtId="0" formatCode="General"/>
    </dxf>
    <dxf>
      <numFmt numFmtId="0" formatCode="General"/>
    </dxf>
    <dxf>
      <numFmt numFmtId="0" formatCode="General"/>
    </dxf>
    <dxf>
      <numFmt numFmtId="185" formatCode="dd/mm/yy\ h:mm"/>
    </dxf>
    <dxf>
      <numFmt numFmtId="186" formatCode="dd/mm/yy\ h:mm"/>
    </dxf>
    <dxf>
      <numFmt numFmtId="0" formatCode="General"/>
    </dxf>
    <dxf>
      <numFmt numFmtId="0" formatCode="General"/>
    </dxf>
    <dxf>
      <numFmt numFmtId="187" formatCode="dd/mm/yy\ h:mm"/>
    </dxf>
    <dxf>
      <numFmt numFmtId="188" formatCode="dd/mm/yy\ h:mm"/>
    </dxf>
    <dxf>
      <numFmt numFmtId="0" formatCode="General"/>
    </dxf>
    <dxf>
      <numFmt numFmtId="0" formatCode="General"/>
    </dxf>
    <dxf>
      <numFmt numFmtId="189" formatCode="dd/mm/yy\ h:mm"/>
    </dxf>
    <dxf>
      <numFmt numFmtId="190" formatCode="dd/mm/yy\ h:mm"/>
    </dxf>
    <dxf>
      <numFmt numFmtId="191" formatCode="dd/mm/yy"/>
    </dxf>
    <dxf>
      <numFmt numFmtId="180" formatCode="[$-F400]h:mm:ss\ AM/PM"/>
    </dxf>
    <dxf>
      <numFmt numFmtId="192" formatCode="dd/mm/yy\ h:mm"/>
    </dxf>
    <dxf>
      <numFmt numFmtId="193" formatCode="dd/mm/yy\ h:mm"/>
    </dxf>
    <dxf>
      <numFmt numFmtId="0" formatCode="General"/>
    </dxf>
    <dxf>
      <numFmt numFmtId="0" formatCode="General"/>
    </dxf>
    <dxf>
      <numFmt numFmtId="0" formatCode="General"/>
    </dxf>
    <dxf>
      <numFmt numFmtId="194" formatCode="dd/mm/yy\ h:mm"/>
    </dxf>
    <dxf>
      <numFmt numFmtId="195" formatCode="dd/mm/yy\ h:mm"/>
    </dxf>
    <dxf>
      <numFmt numFmtId="0" formatCode="General"/>
    </dxf>
    <dxf>
      <numFmt numFmtId="0" formatCode="General"/>
    </dxf>
    <dxf>
      <numFmt numFmtId="196" formatCode="dd/mm/yy\ h:mm"/>
    </dxf>
    <dxf>
      <numFmt numFmtId="197" formatCode="dd/mm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onnections" Target="connections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7" connectionId="8" autoFormatId="16" applyNumberFormats="0" applyBorderFormats="0" applyFontFormats="1" applyPatternFormats="1" applyAlignmentFormats="0" applyWidthHeightFormats="0">
  <queryTableRefresh preserveSortFilterLayout="1" nextId="20">
    <queryTableFields count="19">
      <queryTableField id="1" name="Branch_SK" tableColumnId="1"/>
      <queryTableField id="2" dataBound="0" tableColumnId="15"/>
      <queryTableField id="3" name="payment_SK" tableColumnId="2"/>
      <queryTableField id="4" dataBound="0" tableColumnId="16"/>
      <queryTableField id="5" name="Product_SK" tableColumnId="3"/>
      <queryTableField id="6" dataBound="0" tableColumnId="17"/>
      <queryTableField id="7" name="Date_SK" tableColumnId="4"/>
      <queryTableField id="8" name="InvoiceID" tableColumnId="5"/>
      <queryTableField id="9" name="Quantity" tableColumnId="6"/>
      <queryTableField id="10" name="Total" tableColumnId="7"/>
      <queryTableField id="11" name="Rating" tableColumnId="8"/>
      <queryTableField id="12" name="SourceName" tableColumnId="9"/>
      <queryTableField id="13" name="DateCrea" tableColumnId="10"/>
      <queryTableField id="14" name="DateUpd" tableColumnId="11"/>
      <queryTableField id="15" name="invoice_sk" tableColumnId="12"/>
      <queryTableField id="16" name="gender_sk" tableColumnId="13"/>
      <queryTableField id="17" dataBound="0" tableColumnId="18"/>
      <queryTableField id="18" dataBound="0" tableColumnId="19"/>
      <queryTableField id="19" name="custype_sk" tableColumnId="14"/>
    </queryTableFields>
  </queryTableRefresh>
</queryTable>
</file>

<file path=xl/queryTables/queryTable2.xml><?xml version="1.0" encoding="utf-8"?>
<queryTable xmlns="http://schemas.openxmlformats.org/spreadsheetml/2006/main" name="ExternalData_7" connectionId="7" autoFormatId="16" applyNumberFormats="0" applyBorderFormats="0" applyFontFormats="1" applyPatternFormats="1" applyAlignmentFormats="0" applyWidthHeightFormats="0">
  <queryTableRefresh preserveSortFilterLayout="1" nextId="15">
    <queryTableFields count="14">
      <queryTableField id="1" name="Branch_SK" tableColumnId="1"/>
      <queryTableField id="2" name="payment_SK" tableColumnId="2"/>
      <queryTableField id="3" name="Product_SK" tableColumnId="3"/>
      <queryTableField id="4" name="Date_SK" tableColumnId="4"/>
      <queryTableField id="5" name="InvoiceID" tableColumnId="5"/>
      <queryTableField id="6" name="Quantity" tableColumnId="6"/>
      <queryTableField id="7" name="Total" tableColumnId="7"/>
      <queryTableField id="8" name="Rating" tableColumnId="8"/>
      <queryTableField id="9" name="SourceName" tableColumnId="9"/>
      <queryTableField id="10" name="DateCrea" tableColumnId="10"/>
      <queryTableField id="11" name="DateUpd" tableColumnId="11"/>
      <queryTableField id="12" name="invoice_sk" tableColumnId="12"/>
      <queryTableField id="13" name="gender_sk" tableColumnId="13"/>
      <queryTableField id="14" name="custype_sk" tableColumnId="14"/>
    </queryTableFields>
  </queryTableRefresh>
</queryTable>
</file>

<file path=xl/queryTables/queryTable3.xml><?xml version="1.0" encoding="utf-8"?>
<queryTable xmlns="http://schemas.openxmlformats.org/spreadsheetml/2006/main" name="ExternalData_6" connectionId="6" autoFormatId="16" applyNumberFormats="0" applyBorderFormats="0" applyFontFormats="1" applyPatternFormats="1" applyAlignmentFormats="0" applyWidthHeightFormats="0">
  <queryTableRefresh preserveSortFilterLayout="1" nextId="7">
    <queryTableFields count="6">
      <queryTableField id="1" name="Product_SK" tableColumnId="1"/>
      <queryTableField id="2" name="ProductID" tableColumnId="2"/>
      <queryTableField id="3" name="Productline" tableColumnId="3"/>
      <queryTableField id="4" name="SourceName" tableColumnId="4"/>
      <queryTableField id="5" name="DateCrea" tableColumnId="5"/>
      <queryTableField id="6" name="DateUpd" tableColumnId="6"/>
    </queryTableFields>
  </queryTableRefresh>
</queryTable>
</file>

<file path=xl/queryTables/queryTable4.xml><?xml version="1.0" encoding="utf-8"?>
<queryTable xmlns="http://schemas.openxmlformats.org/spreadsheetml/2006/main" name="ExternalData_5" connectionId="5" autoFormatId="16" applyNumberFormats="0" applyBorderFormats="0" applyFontFormats="1" applyPatternFormats="1" applyAlignmentFormats="0" applyWidthHeightFormats="0">
  <queryTableRefresh preserveSortFilterLayout="1" nextId="6">
    <queryTableFields count="5">
      <queryTableField id="1" name="Payment_SK" tableColumnId="1"/>
      <queryTableField id="2" name="Payment" tableColumnId="2"/>
      <queryTableField id="3" name="SourceName" tableColumnId="3"/>
      <queryTableField id="4" name="DateCrea" tableColumnId="4"/>
      <queryTableField id="5" name="DateUpd" tableColumnId="5"/>
    </queryTableFields>
  </queryTableRefresh>
</queryTable>
</file>

<file path=xl/queryTables/queryTable5.xml><?xml version="1.0" encoding="utf-8"?>
<queryTable xmlns="http://schemas.openxmlformats.org/spreadsheetml/2006/main" name="ExternalData_4" connectionId="4" autoFormatId="16" applyNumberFormats="0" applyBorderFormats="0" applyFontFormats="1" applyPatternFormats="1" applyAlignmentFormats="0" applyWidthHeightFormats="0">
  <queryTableRefresh preserveSortFilterLayout="1" nextId="6">
    <queryTableFields count="5">
      <queryTableField id="1" name="gender_sk" tableColumnId="1"/>
      <queryTableField id="2" name="gender" tableColumnId="2"/>
      <queryTableField id="3" name="sourcename" tableColumnId="3"/>
      <queryTableField id="4" name="datecrea" tableColumnId="4"/>
      <queryTableField id="5" name="dateupd" tableColumnId="5"/>
    </queryTableFields>
  </queryTableRefresh>
</queryTable>
</file>

<file path=xl/queryTables/queryTable6.xml><?xml version="1.0" encoding="utf-8"?>
<queryTable xmlns="http://schemas.openxmlformats.org/spreadsheetml/2006/main" name="ExternalData_3" connectionId="3" autoFormatId="16" applyNumberFormats="0" applyBorderFormats="0" applyFontFormats="1" applyPatternFormats="1" applyAlignmentFormats="0" applyWidthHeightFormats="0">
  <queryTableRefresh preserveSortFilterLayout="1" nextId="9">
    <queryTableFields count="8">
      <queryTableField id="1" name="Date_SK" tableColumnId="1"/>
      <queryTableField id="2" name="Date" tableColumnId="2"/>
      <queryTableField id="3" name="Hour" tableColumnId="3"/>
      <queryTableField id="4" name="Day" tableColumnId="4"/>
      <queryTableField id="5" name="Month" tableColumnId="5"/>
      <queryTableField id="6" name="Year" tableColumnId="6"/>
      <queryTableField id="7" name="DateCrea" tableColumnId="7"/>
      <queryTableField id="8" name="DateUpd" tableColumnId="8"/>
    </queryTableFields>
  </queryTableRefresh>
</queryTable>
</file>

<file path=xl/queryTables/queryTable7.xml><?xml version="1.0" encoding="utf-8"?>
<queryTable xmlns="http://schemas.openxmlformats.org/spreadsheetml/2006/main" name="ExternalData_2" connectionId="1" autoFormatId="16" applyNumberFormats="0" applyBorderFormats="0" applyFontFormats="1" applyPatternFormats="1" applyAlignmentFormats="0" applyWidthHeightFormats="0">
  <queryTableRefresh preserveSortFilterLayout="1" nextId="7">
    <queryTableFields count="6">
      <queryTableField id="1" name="Branch_SK" tableColumnId="1"/>
      <queryTableField id="2" name="BranchID" tableColumnId="2"/>
      <queryTableField id="3" name="City" tableColumnId="3"/>
      <queryTableField id="4" name="SourceName" tableColumnId="4"/>
      <queryTableField id="5" name="DateCrea" tableColumnId="5"/>
      <queryTableField id="6" name="DateUpd" tableColumnId="6"/>
    </queryTableFields>
  </queryTableRefresh>
</queryTable>
</file>

<file path=xl/queryTables/queryTable8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>
  <queryTableRefresh preserveSortFilterLayout="1" nextId="6">
    <queryTableFields count="5">
      <queryTableField id="1" name="custype_sk" tableColumnId="1"/>
      <queryTableField id="2" name="customertype" tableColumnId="2"/>
      <queryTableField id="3" name="sourcename" tableColumnId="3"/>
      <queryTableField id="4" name="datecrea" tableColumnId="4"/>
      <queryTableField id="5" name="dateaup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8" name="FACT_INVOICE9" displayName="FACT_INVOICE9" ref="A1:S1017" tableType="queryTable" totalsRowShown="0">
  <autoFilter ref="A1:S1017"/>
  <sortState ref="A1:S1017">
    <sortCondition ref="H1:H1017"/>
  </sortState>
  <tableColumns count="19">
    <tableColumn id="1" name="Branch_SK" uniqueName="1" queryTableFieldId="1"/>
    <tableColumn id="15" name="Branch" uniqueName="15" queryTableFieldId="2" dataDxfId="0"/>
    <tableColumn id="2" name="payment_SK" uniqueName="2" queryTableFieldId="3"/>
    <tableColumn id="16" name="Payment" uniqueName="16" queryTableFieldId="4" dataDxfId="1"/>
    <tableColumn id="3" name="Product_SK" uniqueName="3" queryTableFieldId="5"/>
    <tableColumn id="17" name="ProductLine" uniqueName="17" queryTableFieldId="6" dataDxfId="2"/>
    <tableColumn id="4" name="Date_SK" uniqueName="4" queryTableFieldId="7"/>
    <tableColumn id="5" name="InvoiceID" uniqueName="5" queryTableFieldId="8" dataDxfId="3"/>
    <tableColumn id="6" name="Quantity" uniqueName="6" queryTableFieldId="9"/>
    <tableColumn id="7" name="Total" uniqueName="7" queryTableFieldId="10"/>
    <tableColumn id="8" name="Rating" uniqueName="8" queryTableFieldId="11"/>
    <tableColumn id="9" name="SourceName" uniqueName="9" queryTableFieldId="12" dataDxfId="4"/>
    <tableColumn id="10" name="DateCrea" uniqueName="10" queryTableFieldId="13" dataDxfId="5"/>
    <tableColumn id="11" name="DateUpd" uniqueName="11" queryTableFieldId="14" dataDxfId="6"/>
    <tableColumn id="12" name="invoice_sk" uniqueName="12" queryTableFieldId="15"/>
    <tableColumn id="13" name="gender_sk" uniqueName="13" queryTableFieldId="16"/>
    <tableColumn id="18" name="Gender" uniqueName="18" queryTableFieldId="17" dataDxfId="7"/>
    <tableColumn id="19" name="CusType" uniqueName="19" queryTableFieldId="18" dataDxfId="8"/>
    <tableColumn id="14" name="custype_sk" uniqueName="14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9" name="Table9" displayName="Table9" ref="U1:AG1017" totalsRowShown="0">
  <autoFilter ref="U1:AG1017"/>
  <sortState ref="U1:AG1017">
    <sortCondition ref="W1:W1017" descending="1"/>
  </sortState>
  <tableColumns count="13">
    <tableColumn id="1" name="Credit card" dataDxfId="9"/>
    <tableColumn id="2" name="Ewallet" dataDxfId="10"/>
    <tableColumn id="3" name="Cash" dataDxfId="11"/>
    <tableColumn id="4" name="Health and beauty" dataDxfId="12"/>
    <tableColumn id="5" name="Electronic accessories" dataDxfId="13"/>
    <tableColumn id="6" name="Home and lifestyle" dataDxfId="14"/>
    <tableColumn id="7" name="Sports and travel" dataDxfId="15"/>
    <tableColumn id="8" name="Food and beverages" dataDxfId="16"/>
    <tableColumn id="9" name="Fashion accessories" dataDxfId="17"/>
    <tableColumn id="10" name="Quantity &gt; 5" dataDxfId="18"/>
    <tableColumn id="11" name="Rating &gt; 5" dataDxfId="19"/>
    <tableColumn id="12" name="Male"/>
    <tableColumn id="13" name="Memb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FACT_INVOICE" displayName="FACT_INVOICE" ref="A1:N1017" tableType="queryTable" totalsRowShown="0">
  <autoFilter ref="A1:N1017"/>
  <sortState ref="A1:N1017">
    <sortCondition ref="E1:E1017"/>
  </sortState>
  <tableColumns count="14">
    <tableColumn id="1" name="Branch_SK" uniqueName="1" queryTableFieldId="1"/>
    <tableColumn id="2" name="payment_SK" uniqueName="2" queryTableFieldId="2"/>
    <tableColumn id="3" name="Product_SK" uniqueName="3" queryTableFieldId="3"/>
    <tableColumn id="4" name="Date_SK" uniqueName="4" queryTableFieldId="4"/>
    <tableColumn id="5" name="InvoiceID" uniqueName="5" queryTableFieldId="5" dataDxfId="20"/>
    <tableColumn id="6" name="Quantity" uniqueName="6" queryTableFieldId="6"/>
    <tableColumn id="7" name="Total" uniqueName="7" queryTableFieldId="7"/>
    <tableColumn id="8" name="Rating" uniqueName="8" queryTableFieldId="8"/>
    <tableColumn id="9" name="SourceName" uniqueName="9" queryTableFieldId="9" dataDxfId="21"/>
    <tableColumn id="10" name="DateCrea" uniqueName="10" queryTableFieldId="10" dataDxfId="22"/>
    <tableColumn id="11" name="DateUpd" uniqueName="11" queryTableFieldId="11" dataDxfId="23"/>
    <tableColumn id="12" name="invoice_sk" uniqueName="12" queryTableFieldId="12"/>
    <tableColumn id="13" name="gender_sk" uniqueName="13" queryTableFieldId="13"/>
    <tableColumn id="14" name="custype_sk" uniqueName="14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7" name="DIM_PRODUCT" displayName="DIM_PRODUCT" ref="A1:F944" tableType="queryTable" totalsRowShown="0">
  <autoFilter ref="A1:F944"/>
  <tableColumns count="6">
    <tableColumn id="1" name="Product_SK" uniqueName="1" queryTableFieldId="1"/>
    <tableColumn id="2" name="ProductID" uniqueName="2" queryTableFieldId="2" dataDxfId="24"/>
    <tableColumn id="3" name="Productline" uniqueName="3" queryTableFieldId="3" dataDxfId="25"/>
    <tableColumn id="4" name="SourceName" uniqueName="4" queryTableFieldId="4" dataDxfId="26"/>
    <tableColumn id="5" name="DateCrea" uniqueName="5" queryTableFieldId="5" dataDxfId="27"/>
    <tableColumn id="6" name="DateUpd" uniqueName="6" queryTableFieldId="6" dataDxfId="2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DIM_PAYMENT" displayName="DIM_PAYMENT" ref="A1:E4" tableType="queryTable" totalsRowShown="0">
  <autoFilter ref="A1:E4"/>
  <tableColumns count="5">
    <tableColumn id="1" name="Payment_SK" uniqueName="1" queryTableFieldId="1"/>
    <tableColumn id="2" name="Payment" uniqueName="2" queryTableFieldId="2" dataDxfId="29"/>
    <tableColumn id="3" name="SourceName" uniqueName="3" queryTableFieldId="3" dataDxfId="30"/>
    <tableColumn id="4" name="DateCrea" uniqueName="4" queryTableFieldId="4" dataDxfId="31"/>
    <tableColumn id="5" name="DateUpd" uniqueName="5" queryTableFieldId="5" dataDxf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5" name="DIM_GENDER" displayName="DIM_GENDER" ref="A1:E3" tableType="queryTable" totalsRowShown="0">
  <autoFilter ref="A1:E3"/>
  <tableColumns count="5">
    <tableColumn id="1" name="gender_sk" uniqueName="1" queryTableFieldId="1"/>
    <tableColumn id="2" name="gender" uniqueName="2" queryTableFieldId="2" dataDxfId="33"/>
    <tableColumn id="3" name="sourcename" uniqueName="3" queryTableFieldId="3" dataDxfId="34"/>
    <tableColumn id="4" name="datecrea" uniqueName="4" queryTableFieldId="4" dataDxfId="35"/>
    <tableColumn id="5" name="dateupd" uniqueName="5" queryTableFieldId="5" dataDxfId="3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4" name="DIM_DATE" displayName="DIM_DATE" ref="A1:H1011" tableType="queryTable" totalsRowShown="0">
  <autoFilter ref="A1:H1011"/>
  <tableColumns count="8">
    <tableColumn id="1" name="Date_SK" uniqueName="1" queryTableFieldId="1"/>
    <tableColumn id="2" name="Date" uniqueName="2" queryTableFieldId="2" dataDxfId="37"/>
    <tableColumn id="3" name="Hour" uniqueName="3" queryTableFieldId="3" dataDxfId="38"/>
    <tableColumn id="4" name="Day" uniqueName="4" queryTableFieldId="4"/>
    <tableColumn id="5" name="Month" uniqueName="5" queryTableFieldId="5"/>
    <tableColumn id="6" name="Year" uniqueName="6" queryTableFieldId="6"/>
    <tableColumn id="7" name="DateCrea" uniqueName="7" queryTableFieldId="7" dataDxfId="39"/>
    <tableColumn id="8" name="DateUpd" uniqueName="8" queryTableFieldId="8" dataDxfId="4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3" name="DIM_BRANCH" displayName="DIM_BRANCH" ref="A1:F4" tableType="queryTable" totalsRowShown="0">
  <autoFilter ref="A1:F4"/>
  <tableColumns count="6">
    <tableColumn id="1" name="Branch_SK" uniqueName="1" queryTableFieldId="1"/>
    <tableColumn id="2" name="BranchID" uniqueName="2" queryTableFieldId="2" dataDxfId="41"/>
    <tableColumn id="3" name="City" uniqueName="3" queryTableFieldId="3" dataDxfId="42"/>
    <tableColumn id="4" name="SourceName" uniqueName="4" queryTableFieldId="4" dataDxfId="43"/>
    <tableColumn id="5" name="DateCrea" uniqueName="5" queryTableFieldId="5" dataDxfId="44"/>
    <tableColumn id="6" name="DateUpd" uniqueName="6" queryTableFieldId="6" dataDxfId="4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" name="DIM_CUSTYPE" displayName="DIM_CUSTYPE" ref="A1:E3" tableType="queryTable" totalsRowShown="0">
  <autoFilter ref="A1:E3"/>
  <tableColumns count="5">
    <tableColumn id="1" name="custype_sk" uniqueName="1" queryTableFieldId="1"/>
    <tableColumn id="2" name="customertype" uniqueName="2" queryTableFieldId="2" dataDxfId="46"/>
    <tableColumn id="3" name="sourcename" uniqueName="3" queryTableFieldId="3" dataDxfId="47"/>
    <tableColumn id="4" name="datecrea" uniqueName="4" queryTableFieldId="4" dataDxfId="48"/>
    <tableColumn id="5" name="dateaupd" uniqueName="5" queryTableFieldId="5" dataDxf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017"/>
  <sheetViews>
    <sheetView tabSelected="1" topLeftCell="AD7" workbookViewId="0">
      <selection activeCell="AP21" sqref="AP21"/>
    </sheetView>
  </sheetViews>
  <sheetFormatPr defaultColWidth="9" defaultRowHeight="15.6"/>
  <cols>
    <col min="1" max="2" width="12.5" hidden="1" customWidth="1"/>
    <col min="3" max="4" width="13.6" hidden="1" customWidth="1"/>
    <col min="5" max="5" width="12.9" hidden="1" customWidth="1"/>
    <col min="6" max="6" width="19" hidden="1" customWidth="1"/>
    <col min="7" max="7" width="10.6" hidden="1" customWidth="1"/>
    <col min="8" max="8" width="11.4" hidden="1" customWidth="1"/>
    <col min="9" max="9" width="10.1" hidden="1" customWidth="1"/>
    <col min="10" max="10" width="8.9" hidden="1" customWidth="1"/>
    <col min="11" max="11" width="8.5" hidden="1" customWidth="1"/>
    <col min="12" max="12" width="13.6" hidden="1" customWidth="1"/>
    <col min="13" max="13" width="12.2" hidden="1" customWidth="1"/>
    <col min="14" max="14" width="13.4" hidden="1" customWidth="1"/>
    <col min="15" max="15" width="11.7" hidden="1" customWidth="1"/>
    <col min="16" max="18" width="11.6" hidden="1" customWidth="1"/>
    <col min="19" max="19" width="12.2" hidden="1" customWidth="1"/>
    <col min="20" max="20" width="9" hidden="1" customWidth="1"/>
    <col min="21" max="21" width="12.2" customWidth="1"/>
    <col min="22" max="22" width="9" customWidth="1"/>
    <col min="23" max="23" width="6.8" customWidth="1"/>
    <col min="24" max="24" width="18" customWidth="1"/>
    <col min="25" max="25" width="21.2" customWidth="1"/>
    <col min="26" max="26" width="18.3" customWidth="1"/>
    <col min="27" max="27" width="17" customWidth="1"/>
    <col min="28" max="28" width="19.3" customWidth="1"/>
    <col min="29" max="29" width="19" customWidth="1"/>
    <col min="30" max="30" width="13.2" customWidth="1"/>
    <col min="31" max="31" width="11.3" customWidth="1"/>
    <col min="32" max="32" width="6.9" customWidth="1"/>
    <col min="33" max="33" width="9.7" customWidth="1"/>
    <col min="34" max="34" width="7.5" customWidth="1"/>
    <col min="35" max="35" width="27.4" customWidth="1"/>
    <col min="36" max="37" width="19" customWidth="1"/>
    <col min="38" max="39" width="11.9" customWidth="1"/>
  </cols>
  <sheetData>
    <row r="1" s="4" customFormat="1" spans="1:3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U1" s="4" t="s">
        <v>19</v>
      </c>
      <c r="V1" s="4" t="s">
        <v>20</v>
      </c>
      <c r="W1" s="5" t="s">
        <v>21</v>
      </c>
      <c r="X1" s="5" t="s">
        <v>22</v>
      </c>
      <c r="Y1" s="5" t="s">
        <v>23</v>
      </c>
      <c r="Z1" s="7" t="s">
        <v>24</v>
      </c>
      <c r="AA1" s="5" t="s">
        <v>25</v>
      </c>
      <c r="AB1" s="5" t="s">
        <v>26</v>
      </c>
      <c r="AC1" s="5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/>
    </row>
    <row r="2" spans="1:33">
      <c r="A2">
        <v>1208</v>
      </c>
      <c r="B2" t="str">
        <f>VLOOKUP(FACT_INVOICE9[[#This Row],[Branch_SK]],DIM_BRANCH[],3,FALSE)</f>
        <v>Yangon</v>
      </c>
      <c r="C2">
        <v>17983</v>
      </c>
      <c r="D2" t="str">
        <f>VLOOKUP(FACT_INVOICE9[[#This Row],[payment_SK]],DIM_PAYMENT[],2,FALSE)</f>
        <v>Credit card</v>
      </c>
      <c r="E2">
        <v>346746</v>
      </c>
      <c r="F2" t="str">
        <f>VLOOKUP(FACT_INVOICE9[[#This Row],[Product_SK]],DIM_PRODUCT[],3,FALSE)</f>
        <v>Electronic accessories</v>
      </c>
      <c r="G2">
        <v>14820</v>
      </c>
      <c r="H2" t="s">
        <v>32</v>
      </c>
      <c r="I2">
        <v>7</v>
      </c>
      <c r="J2">
        <v>336.5565</v>
      </c>
      <c r="K2">
        <v>7</v>
      </c>
      <c r="L2" t="s">
        <v>33</v>
      </c>
      <c r="M2" s="1">
        <v>45276.3682291667</v>
      </c>
      <c r="N2" s="1">
        <v>45278.9186226852</v>
      </c>
      <c r="O2">
        <v>19487</v>
      </c>
      <c r="P2">
        <v>6</v>
      </c>
      <c r="Q2" t="str">
        <f>VLOOKUP(FACT_INVOICE9[[#This Row],[gender_sk]],DIM_GENDER[],2,FALSE)</f>
        <v>Male</v>
      </c>
      <c r="R2" t="str">
        <f>VLOOKUP(FACT_INVOICE9[[#This Row],[custype_sk]],DIM_CUSTYPE[],2,FALSE)</f>
        <v>Normal</v>
      </c>
      <c r="S2">
        <v>4</v>
      </c>
      <c r="U2" s="6">
        <v>1</v>
      </c>
      <c r="V2" s="6">
        <v>0</v>
      </c>
      <c r="W2" s="6">
        <v>0</v>
      </c>
      <c r="X2" s="6">
        <v>0</v>
      </c>
      <c r="Y2" s="6">
        <v>1</v>
      </c>
      <c r="Z2" s="6">
        <v>0</v>
      </c>
      <c r="AA2" s="6">
        <v>0</v>
      </c>
      <c r="AB2" s="6">
        <v>0</v>
      </c>
      <c r="AC2" s="6">
        <v>0</v>
      </c>
      <c r="AD2" s="6">
        <v>1</v>
      </c>
      <c r="AE2" s="6">
        <v>1</v>
      </c>
      <c r="AF2">
        <v>1</v>
      </c>
      <c r="AG2">
        <v>0</v>
      </c>
    </row>
    <row r="3" spans="1:36">
      <c r="A3">
        <v>1207</v>
      </c>
      <c r="B3" t="str">
        <f>VLOOKUP(FACT_INVOICE9[[#This Row],[Branch_SK]],DIM_BRANCH[],3,FALSE)</f>
        <v>Naypyitaw</v>
      </c>
      <c r="C3">
        <v>17984</v>
      </c>
      <c r="D3" t="str">
        <f>VLOOKUP(FACT_INVOICE9[[#This Row],[payment_SK]],DIM_PAYMENT[],2,FALSE)</f>
        <v>Ewallet</v>
      </c>
      <c r="E3">
        <v>346647</v>
      </c>
      <c r="F3" t="str">
        <f>VLOOKUP(FACT_INVOICE9[[#This Row],[Product_SK]],DIM_PRODUCT[],3,FALSE)</f>
        <v>Electronic accessories</v>
      </c>
      <c r="G3">
        <v>14175</v>
      </c>
      <c r="H3" t="s">
        <v>34</v>
      </c>
      <c r="I3">
        <v>2</v>
      </c>
      <c r="J3">
        <v>131.922</v>
      </c>
      <c r="K3">
        <v>4.9</v>
      </c>
      <c r="L3" t="s">
        <v>33</v>
      </c>
      <c r="M3" s="1">
        <v>45276.3682291667</v>
      </c>
      <c r="N3" s="1">
        <v>45278.9186226852</v>
      </c>
      <c r="O3">
        <v>19982</v>
      </c>
      <c r="P3">
        <v>5</v>
      </c>
      <c r="Q3" t="str">
        <f>VLOOKUP(FACT_INVOICE9[[#This Row],[gender_sk]],DIM_GENDER[],2,FALSE)</f>
        <v>Female</v>
      </c>
      <c r="R3" t="str">
        <f>VLOOKUP(FACT_INVOICE9[[#This Row],[custype_sk]],DIM_CUSTYPE[],2,FALSE)</f>
        <v>Member</v>
      </c>
      <c r="S3">
        <v>3</v>
      </c>
      <c r="U3" s="6">
        <v>0</v>
      </c>
      <c r="V3" s="6">
        <v>1</v>
      </c>
      <c r="W3" s="6">
        <v>0</v>
      </c>
      <c r="X3" s="6">
        <v>0</v>
      </c>
      <c r="Y3" s="6">
        <v>1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>
        <v>0</v>
      </c>
      <c r="AG3">
        <v>1</v>
      </c>
      <c r="AI3" t="s">
        <v>35</v>
      </c>
      <c r="AJ3">
        <f>COUNT($O:$O)</f>
        <v>1016</v>
      </c>
    </row>
    <row r="4" spans="1:33">
      <c r="A4">
        <v>1207</v>
      </c>
      <c r="B4" t="str">
        <f>VLOOKUP(FACT_INVOICE9[[#This Row],[Branch_SK]],DIM_BRANCH[],3,FALSE)</f>
        <v>Naypyitaw</v>
      </c>
      <c r="C4">
        <v>17982</v>
      </c>
      <c r="D4" t="str">
        <f>VLOOKUP(FACT_INVOICE9[[#This Row],[payment_SK]],DIM_PAYMENT[],2,FALSE)</f>
        <v>Cash</v>
      </c>
      <c r="E4">
        <v>347325</v>
      </c>
      <c r="F4" t="str">
        <f>VLOOKUP(FACT_INVOICE9[[#This Row],[Product_SK]],DIM_PRODUCT[],3,FALSE)</f>
        <v>Fashion accessories</v>
      </c>
      <c r="G4">
        <v>14900</v>
      </c>
      <c r="H4" t="s">
        <v>36</v>
      </c>
      <c r="I4">
        <v>5</v>
      </c>
      <c r="J4">
        <v>132.5625</v>
      </c>
      <c r="K4">
        <v>6.1</v>
      </c>
      <c r="L4" t="s">
        <v>33</v>
      </c>
      <c r="M4" s="1">
        <v>45276.3682291667</v>
      </c>
      <c r="N4" s="1">
        <v>45278.9186226852</v>
      </c>
      <c r="O4">
        <v>19294</v>
      </c>
      <c r="P4">
        <v>6</v>
      </c>
      <c r="Q4" t="str">
        <f>VLOOKUP(FACT_INVOICE9[[#This Row],[gender_sk]],DIM_GENDER[],2,FALSE)</f>
        <v>Male</v>
      </c>
      <c r="R4" t="str">
        <f>VLOOKUP(FACT_INVOICE9[[#This Row],[custype_sk]],DIM_CUSTYPE[],2,FALSE)</f>
        <v>Member</v>
      </c>
      <c r="S4">
        <v>3</v>
      </c>
      <c r="U4" s="6">
        <v>0</v>
      </c>
      <c r="V4" s="6">
        <v>0</v>
      </c>
      <c r="W4" s="6">
        <v>1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1</v>
      </c>
      <c r="AD4" s="6">
        <v>0</v>
      </c>
      <c r="AE4" s="6">
        <v>1</v>
      </c>
      <c r="AF4">
        <v>1</v>
      </c>
      <c r="AG4">
        <v>1</v>
      </c>
    </row>
    <row r="5" spans="1:35">
      <c r="A5">
        <v>1207</v>
      </c>
      <c r="B5" t="str">
        <f>VLOOKUP(FACT_INVOICE9[[#This Row],[Branch_SK]],DIM_BRANCH[],3,FALSE)</f>
        <v>Naypyitaw</v>
      </c>
      <c r="C5">
        <v>17983</v>
      </c>
      <c r="D5" t="str">
        <f>VLOOKUP(FACT_INVOICE9[[#This Row],[payment_SK]],DIM_PAYMENT[],2,FALSE)</f>
        <v>Credit card</v>
      </c>
      <c r="E5">
        <v>346651</v>
      </c>
      <c r="F5" t="str">
        <f>VLOOKUP(FACT_INVOICE9[[#This Row],[Product_SK]],DIM_PRODUCT[],3,FALSE)</f>
        <v>Electronic accessories</v>
      </c>
      <c r="G5">
        <v>14724</v>
      </c>
      <c r="H5" t="s">
        <v>37</v>
      </c>
      <c r="I5">
        <v>7</v>
      </c>
      <c r="J5">
        <v>480.0285</v>
      </c>
      <c r="K5">
        <v>4.2</v>
      </c>
      <c r="L5" t="s">
        <v>33</v>
      </c>
      <c r="M5" s="1">
        <v>45276.3682291667</v>
      </c>
      <c r="N5" s="1">
        <v>45278.9186226852</v>
      </c>
      <c r="O5">
        <v>19482</v>
      </c>
      <c r="P5">
        <v>6</v>
      </c>
      <c r="Q5" t="str">
        <f>VLOOKUP(FACT_INVOICE9[[#This Row],[gender_sk]],DIM_GENDER[],2,FALSE)</f>
        <v>Male</v>
      </c>
      <c r="R5" t="str">
        <f>VLOOKUP(FACT_INVOICE9[[#This Row],[custype_sk]],DIM_CUSTYPE[],2,FALSE)</f>
        <v>Member</v>
      </c>
      <c r="S5">
        <v>3</v>
      </c>
      <c r="U5" s="6">
        <v>1</v>
      </c>
      <c r="V5" s="6">
        <v>0</v>
      </c>
      <c r="W5" s="6">
        <v>0</v>
      </c>
      <c r="X5" s="6">
        <v>0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0</v>
      </c>
      <c r="AF5">
        <v>1</v>
      </c>
      <c r="AG5">
        <v>1</v>
      </c>
      <c r="AI5" t="s">
        <v>38</v>
      </c>
    </row>
    <row r="6" spans="1:39">
      <c r="A6">
        <v>1208</v>
      </c>
      <c r="B6" t="str">
        <f>VLOOKUP(FACT_INVOICE9[[#This Row],[Branch_SK]],DIM_BRANCH[],3,FALSE)</f>
        <v>Yangon</v>
      </c>
      <c r="C6">
        <v>17984</v>
      </c>
      <c r="D6" t="str">
        <f>VLOOKUP(FACT_INVOICE9[[#This Row],[payment_SK]],DIM_PAYMENT[],2,FALSE)</f>
        <v>Ewallet</v>
      </c>
      <c r="E6">
        <v>346742</v>
      </c>
      <c r="F6" t="str">
        <f>VLOOKUP(FACT_INVOICE9[[#This Row],[Product_SK]],DIM_PRODUCT[],3,FALSE)</f>
        <v>Electronic accessories</v>
      </c>
      <c r="G6">
        <v>14644</v>
      </c>
      <c r="H6" t="s">
        <v>39</v>
      </c>
      <c r="I6">
        <v>2</v>
      </c>
      <c r="J6">
        <v>45.108</v>
      </c>
      <c r="K6">
        <v>6.6</v>
      </c>
      <c r="L6" t="s">
        <v>33</v>
      </c>
      <c r="M6" s="1">
        <v>45276.3682291667</v>
      </c>
      <c r="N6" s="1">
        <v>45278.9186226852</v>
      </c>
      <c r="O6">
        <v>19727</v>
      </c>
      <c r="P6">
        <v>6</v>
      </c>
      <c r="Q6" t="str">
        <f>VLOOKUP(FACT_INVOICE9[[#This Row],[gender_sk]],DIM_GENDER[],2,FALSE)</f>
        <v>Male</v>
      </c>
      <c r="R6" t="str">
        <f>VLOOKUP(FACT_INVOICE9[[#This Row],[custype_sk]],DIM_CUSTYPE[],2,FALSE)</f>
        <v>Member</v>
      </c>
      <c r="S6">
        <v>3</v>
      </c>
      <c r="U6" s="6">
        <v>0</v>
      </c>
      <c r="V6" s="6">
        <v>1</v>
      </c>
      <c r="W6" s="6">
        <v>0</v>
      </c>
      <c r="X6" s="6">
        <v>0</v>
      </c>
      <c r="Y6" s="6">
        <v>1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1</v>
      </c>
      <c r="AF6">
        <v>1</v>
      </c>
      <c r="AG6">
        <v>1</v>
      </c>
      <c r="AI6" s="9" t="s">
        <v>40</v>
      </c>
      <c r="AJ6" t="s">
        <v>41</v>
      </c>
      <c r="AK6" s="9" t="s">
        <v>42</v>
      </c>
      <c r="AL6" t="s">
        <v>43</v>
      </c>
      <c r="AM6" s="9"/>
    </row>
    <row r="7" spans="1:38">
      <c r="A7">
        <v>1208</v>
      </c>
      <c r="B7" t="str">
        <f>VLOOKUP(FACT_INVOICE9[[#This Row],[Branch_SK]],DIM_BRANCH[],3,FALSE)</f>
        <v>Yangon</v>
      </c>
      <c r="C7">
        <v>17983</v>
      </c>
      <c r="D7" t="str">
        <f>VLOOKUP(FACT_INVOICE9[[#This Row],[payment_SK]],DIM_PAYMENT[],2,FALSE)</f>
        <v>Credit card</v>
      </c>
      <c r="E7">
        <v>347252</v>
      </c>
      <c r="F7" t="str">
        <f>VLOOKUP(FACT_INVOICE9[[#This Row],[Product_SK]],DIM_PRODUCT[],3,FALSE)</f>
        <v>Fashion accessories</v>
      </c>
      <c r="G7">
        <v>14363</v>
      </c>
      <c r="H7" t="s">
        <v>44</v>
      </c>
      <c r="I7">
        <v>7</v>
      </c>
      <c r="J7">
        <v>510.972</v>
      </c>
      <c r="K7">
        <v>8.5</v>
      </c>
      <c r="L7" t="s">
        <v>33</v>
      </c>
      <c r="M7" s="1">
        <v>45276.3682291667</v>
      </c>
      <c r="N7" s="1">
        <v>45278.9186226852</v>
      </c>
      <c r="O7">
        <v>19557</v>
      </c>
      <c r="P7">
        <v>6</v>
      </c>
      <c r="Q7" t="str">
        <f>VLOOKUP(FACT_INVOICE9[[#This Row],[gender_sk]],DIM_GENDER[],2,FALSE)</f>
        <v>Male</v>
      </c>
      <c r="R7" t="str">
        <f>VLOOKUP(FACT_INVOICE9[[#This Row],[custype_sk]],DIM_CUSTYPE[],2,FALSE)</f>
        <v>Member</v>
      </c>
      <c r="S7">
        <v>3</v>
      </c>
      <c r="U7" s="6">
        <v>1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1</v>
      </c>
      <c r="AD7" s="6">
        <v>1</v>
      </c>
      <c r="AE7" s="6">
        <v>1</v>
      </c>
      <c r="AF7">
        <v>1</v>
      </c>
      <c r="AG7">
        <v>1</v>
      </c>
      <c r="AI7">
        <v>1</v>
      </c>
      <c r="AJ7" s="10" t="s">
        <v>19</v>
      </c>
      <c r="AK7">
        <f>COUNTIF($D:$D,"=Credit card")</f>
        <v>316</v>
      </c>
      <c r="AL7">
        <f t="shared" ref="AL7:AL19" si="0">AK7/$AJ$3</f>
        <v>0.311023622047244</v>
      </c>
    </row>
    <row r="8" spans="1:38">
      <c r="A8">
        <v>1208</v>
      </c>
      <c r="B8" t="str">
        <f>VLOOKUP(FACT_INVOICE9[[#This Row],[Branch_SK]],DIM_BRANCH[],3,FALSE)</f>
        <v>Yangon</v>
      </c>
      <c r="C8">
        <v>17982</v>
      </c>
      <c r="D8" t="str">
        <f>VLOOKUP(FACT_INVOICE9[[#This Row],[payment_SK]],DIM_PAYMENT[],2,FALSE)</f>
        <v>Cash</v>
      </c>
      <c r="E8">
        <v>347092</v>
      </c>
      <c r="F8" t="str">
        <f>VLOOKUP(FACT_INVOICE9[[#This Row],[Product_SK]],DIM_PRODUCT[],3,FALSE)</f>
        <v>Food and beverages</v>
      </c>
      <c r="G8">
        <v>14966</v>
      </c>
      <c r="H8" t="s">
        <v>45</v>
      </c>
      <c r="I8">
        <v>2</v>
      </c>
      <c r="J8">
        <v>93.114</v>
      </c>
      <c r="K8">
        <v>5.8</v>
      </c>
      <c r="L8" t="s">
        <v>33</v>
      </c>
      <c r="M8" s="1">
        <v>45276.3682291667</v>
      </c>
      <c r="N8" s="1">
        <v>45278.9186226852</v>
      </c>
      <c r="O8">
        <v>19364</v>
      </c>
      <c r="P8">
        <v>6</v>
      </c>
      <c r="Q8" t="str">
        <f>VLOOKUP(FACT_INVOICE9[[#This Row],[gender_sk]],DIM_GENDER[],2,FALSE)</f>
        <v>Male</v>
      </c>
      <c r="R8" t="str">
        <f>VLOOKUP(FACT_INVOICE9[[#This Row],[custype_sk]],DIM_CUSTYPE[],2,FALSE)</f>
        <v>Member</v>
      </c>
      <c r="S8">
        <v>3</v>
      </c>
      <c r="U8" s="6">
        <v>0</v>
      </c>
      <c r="V8" s="6">
        <v>0</v>
      </c>
      <c r="W8" s="6">
        <v>1</v>
      </c>
      <c r="X8" s="6">
        <v>0</v>
      </c>
      <c r="Y8" s="6">
        <v>0</v>
      </c>
      <c r="Z8" s="6">
        <v>0</v>
      </c>
      <c r="AA8" s="6">
        <v>0</v>
      </c>
      <c r="AB8" s="6">
        <v>1</v>
      </c>
      <c r="AC8" s="6">
        <v>0</v>
      </c>
      <c r="AD8" s="6">
        <v>0</v>
      </c>
      <c r="AE8" s="6">
        <v>1</v>
      </c>
      <c r="AF8">
        <v>1</v>
      </c>
      <c r="AG8">
        <v>1</v>
      </c>
      <c r="AI8">
        <v>2</v>
      </c>
      <c r="AJ8" s="10" t="s">
        <v>20</v>
      </c>
      <c r="AK8">
        <f>COUNTIF($D:$D,"=Ewallet")</f>
        <v>352</v>
      </c>
      <c r="AL8">
        <f t="shared" si="0"/>
        <v>0.346456692913386</v>
      </c>
    </row>
    <row r="9" spans="1:38">
      <c r="A9">
        <v>1206</v>
      </c>
      <c r="B9" t="str">
        <f>VLOOKUP(FACT_INVOICE9[[#This Row],[Branch_SK]],DIM_BRANCH[],3,FALSE)</f>
        <v>Mandalay</v>
      </c>
      <c r="C9">
        <v>17984</v>
      </c>
      <c r="D9" t="str">
        <f>VLOOKUP(FACT_INVOICE9[[#This Row],[payment_SK]],DIM_PAYMENT[],2,FALSE)</f>
        <v>Ewallet</v>
      </c>
      <c r="E9">
        <v>346627</v>
      </c>
      <c r="F9" t="str">
        <f>VLOOKUP(FACT_INVOICE9[[#This Row],[Product_SK]],DIM_PRODUCT[],3,FALSE)</f>
        <v>Electronic accessories</v>
      </c>
      <c r="G9">
        <v>14070</v>
      </c>
      <c r="H9" t="s">
        <v>46</v>
      </c>
      <c r="I9">
        <v>6</v>
      </c>
      <c r="J9">
        <v>614.943</v>
      </c>
      <c r="K9">
        <v>9.9</v>
      </c>
      <c r="L9" t="s">
        <v>33</v>
      </c>
      <c r="M9" s="1">
        <v>45276.3682291667</v>
      </c>
      <c r="N9" s="1">
        <v>45278.9186226852</v>
      </c>
      <c r="O9">
        <v>19812</v>
      </c>
      <c r="P9">
        <v>5</v>
      </c>
      <c r="Q9" t="str">
        <f>VLOOKUP(FACT_INVOICE9[[#This Row],[gender_sk]],DIM_GENDER[],2,FALSE)</f>
        <v>Female</v>
      </c>
      <c r="R9" t="str">
        <f>VLOOKUP(FACT_INVOICE9[[#This Row],[custype_sk]],DIM_CUSTYPE[],2,FALSE)</f>
        <v>Member</v>
      </c>
      <c r="S9">
        <v>3</v>
      </c>
      <c r="U9" s="6">
        <v>0</v>
      </c>
      <c r="V9" s="6">
        <v>1</v>
      </c>
      <c r="W9" s="6">
        <v>0</v>
      </c>
      <c r="X9" s="6">
        <v>0</v>
      </c>
      <c r="Y9" s="6">
        <v>1</v>
      </c>
      <c r="Z9" s="6">
        <v>0</v>
      </c>
      <c r="AA9" s="6">
        <v>0</v>
      </c>
      <c r="AB9" s="6">
        <v>0</v>
      </c>
      <c r="AC9" s="6">
        <v>0</v>
      </c>
      <c r="AD9" s="6">
        <v>1</v>
      </c>
      <c r="AE9" s="6">
        <v>1</v>
      </c>
      <c r="AF9">
        <v>0</v>
      </c>
      <c r="AG9">
        <v>1</v>
      </c>
      <c r="AI9">
        <v>3</v>
      </c>
      <c r="AJ9" t="s">
        <v>21</v>
      </c>
      <c r="AK9">
        <f>COUNTIF($D:$D,"=Cash")</f>
        <v>348</v>
      </c>
      <c r="AL9">
        <f t="shared" si="0"/>
        <v>0.34251968503937</v>
      </c>
    </row>
    <row r="10" spans="1:38">
      <c r="A10">
        <v>1206</v>
      </c>
      <c r="B10" t="str">
        <f>VLOOKUP(FACT_INVOICE9[[#This Row],[Branch_SK]],DIM_BRANCH[],3,FALSE)</f>
        <v>Mandalay</v>
      </c>
      <c r="C10">
        <v>17983</v>
      </c>
      <c r="D10" t="str">
        <f>VLOOKUP(FACT_INVOICE9[[#This Row],[payment_SK]],DIM_PAYMENT[],2,FALSE)</f>
        <v>Credit card</v>
      </c>
      <c r="E10">
        <v>347276</v>
      </c>
      <c r="F10" t="str">
        <f>VLOOKUP(FACT_INVOICE9[[#This Row],[Product_SK]],DIM_PRODUCT[],3,FALSE)</f>
        <v>Fashion accessories</v>
      </c>
      <c r="G10">
        <v>14511</v>
      </c>
      <c r="H10" t="s">
        <v>47</v>
      </c>
      <c r="I10">
        <v>7</v>
      </c>
      <c r="J10">
        <v>441.588</v>
      </c>
      <c r="K10">
        <v>4.5</v>
      </c>
      <c r="L10" t="s">
        <v>33</v>
      </c>
      <c r="M10" s="1">
        <v>45276.3682291667</v>
      </c>
      <c r="N10" s="1">
        <v>45278.9186226852</v>
      </c>
      <c r="O10">
        <v>19521</v>
      </c>
      <c r="P10">
        <v>5</v>
      </c>
      <c r="Q10" t="str">
        <f>VLOOKUP(FACT_INVOICE9[[#This Row],[gender_sk]],DIM_GENDER[],2,FALSE)</f>
        <v>Female</v>
      </c>
      <c r="R10" t="str">
        <f>VLOOKUP(FACT_INVOICE9[[#This Row],[custype_sk]],DIM_CUSTYPE[],2,FALSE)</f>
        <v>Member</v>
      </c>
      <c r="S10">
        <v>3</v>
      </c>
      <c r="U10" s="6">
        <v>1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1</v>
      </c>
      <c r="AD10" s="6">
        <v>1</v>
      </c>
      <c r="AE10" s="6">
        <v>0</v>
      </c>
      <c r="AF10">
        <v>0</v>
      </c>
      <c r="AG10">
        <v>1</v>
      </c>
      <c r="AI10">
        <v>4</v>
      </c>
      <c r="AJ10" s="11" t="s">
        <v>22</v>
      </c>
      <c r="AK10">
        <f>COUNTIF($F:$F,"="&amp;AJ10)</f>
        <v>153</v>
      </c>
      <c r="AL10">
        <f t="shared" si="0"/>
        <v>0.150590551181102</v>
      </c>
    </row>
    <row r="11" spans="1:38">
      <c r="A11">
        <v>1207</v>
      </c>
      <c r="B11" t="str">
        <f>VLOOKUP(FACT_INVOICE9[[#This Row],[Branch_SK]],DIM_BRANCH[],3,FALSE)</f>
        <v>Naypyitaw</v>
      </c>
      <c r="C11">
        <v>17983</v>
      </c>
      <c r="D11" t="str">
        <f>VLOOKUP(FACT_INVOICE9[[#This Row],[payment_SK]],DIM_PAYMENT[],2,FALSE)</f>
        <v>Credit card</v>
      </c>
      <c r="E11">
        <v>346815</v>
      </c>
      <c r="F11" t="str">
        <f>VLOOKUP(FACT_INVOICE9[[#This Row],[Product_SK]],DIM_PRODUCT[],3,FALSE)</f>
        <v>Home and lifestyle</v>
      </c>
      <c r="G11">
        <v>14951</v>
      </c>
      <c r="H11" t="s">
        <v>48</v>
      </c>
      <c r="I11">
        <v>6</v>
      </c>
      <c r="J11">
        <v>248.409</v>
      </c>
      <c r="K11">
        <v>9.4</v>
      </c>
      <c r="L11" t="s">
        <v>33</v>
      </c>
      <c r="M11" s="1">
        <v>45276.3682291667</v>
      </c>
      <c r="N11" s="1">
        <v>45278.9186226852</v>
      </c>
      <c r="O11">
        <v>19647</v>
      </c>
      <c r="P11">
        <v>5</v>
      </c>
      <c r="Q11" t="str">
        <f>VLOOKUP(FACT_INVOICE9[[#This Row],[gender_sk]],DIM_GENDER[],2,FALSE)</f>
        <v>Female</v>
      </c>
      <c r="R11" t="str">
        <f>VLOOKUP(FACT_INVOICE9[[#This Row],[custype_sk]],DIM_CUSTYPE[],2,FALSE)</f>
        <v>Normal</v>
      </c>
      <c r="S11">
        <v>4</v>
      </c>
      <c r="U11" s="6">
        <v>1</v>
      </c>
      <c r="V11" s="6">
        <v>0</v>
      </c>
      <c r="W11" s="6">
        <v>0</v>
      </c>
      <c r="X11" s="6">
        <v>0</v>
      </c>
      <c r="Y11" s="6">
        <v>0</v>
      </c>
      <c r="Z11" s="6">
        <v>1</v>
      </c>
      <c r="AA11" s="6">
        <v>0</v>
      </c>
      <c r="AB11" s="6">
        <v>0</v>
      </c>
      <c r="AC11" s="6">
        <v>0</v>
      </c>
      <c r="AD11" s="6">
        <v>1</v>
      </c>
      <c r="AE11" s="6">
        <v>1</v>
      </c>
      <c r="AF11">
        <v>0</v>
      </c>
      <c r="AG11">
        <v>0</v>
      </c>
      <c r="AI11">
        <v>5</v>
      </c>
      <c r="AJ11" s="11" t="s">
        <v>23</v>
      </c>
      <c r="AK11">
        <f t="shared" ref="AK11:AK15" si="1">COUNTIF($F:$F,"="&amp;AJ11)</f>
        <v>168</v>
      </c>
      <c r="AL11">
        <f t="shared" si="0"/>
        <v>0.165354330708661</v>
      </c>
    </row>
    <row r="12" spans="1:38">
      <c r="A12">
        <v>1206</v>
      </c>
      <c r="B12" t="str">
        <f>VLOOKUP(FACT_INVOICE9[[#This Row],[Branch_SK]],DIM_BRANCH[],3,FALSE)</f>
        <v>Mandalay</v>
      </c>
      <c r="C12">
        <v>17982</v>
      </c>
      <c r="D12" t="str">
        <f>VLOOKUP(FACT_INVOICE9[[#This Row],[payment_SK]],DIM_PAYMENT[],2,FALSE)</f>
        <v>Cash</v>
      </c>
      <c r="E12">
        <v>346610</v>
      </c>
      <c r="F12" t="str">
        <f>VLOOKUP(FACT_INVOICE9[[#This Row],[Product_SK]],DIM_PRODUCT[],3,FALSE)</f>
        <v>Electronic accessories</v>
      </c>
      <c r="G12">
        <v>14333</v>
      </c>
      <c r="H12" t="s">
        <v>49</v>
      </c>
      <c r="I12">
        <v>4</v>
      </c>
      <c r="J12">
        <v>137.004</v>
      </c>
      <c r="K12">
        <v>9</v>
      </c>
      <c r="L12" t="s">
        <v>33</v>
      </c>
      <c r="M12" s="1">
        <v>45276.3682291667</v>
      </c>
      <c r="N12" s="1">
        <v>45278.9186226852</v>
      </c>
      <c r="O12">
        <v>19095</v>
      </c>
      <c r="P12">
        <v>6</v>
      </c>
      <c r="Q12" t="str">
        <f>VLOOKUP(FACT_INVOICE9[[#This Row],[gender_sk]],DIM_GENDER[],2,FALSE)</f>
        <v>Male</v>
      </c>
      <c r="R12" t="str">
        <f>VLOOKUP(FACT_INVOICE9[[#This Row],[custype_sk]],DIM_CUSTYPE[],2,FALSE)</f>
        <v>Member</v>
      </c>
      <c r="S12">
        <v>3</v>
      </c>
      <c r="U12" s="6">
        <v>0</v>
      </c>
      <c r="V12" s="6">
        <v>0</v>
      </c>
      <c r="W12" s="6">
        <v>1</v>
      </c>
      <c r="X12" s="6">
        <v>0</v>
      </c>
      <c r="Y12" s="6">
        <v>1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1</v>
      </c>
      <c r="AF12">
        <v>1</v>
      </c>
      <c r="AG12">
        <v>1</v>
      </c>
      <c r="AI12">
        <v>6</v>
      </c>
      <c r="AJ12" s="11" t="s">
        <v>24</v>
      </c>
      <c r="AK12">
        <f t="shared" si="1"/>
        <v>170</v>
      </c>
      <c r="AL12">
        <f t="shared" si="0"/>
        <v>0.167322834645669</v>
      </c>
    </row>
    <row r="13" spans="1:38">
      <c r="A13">
        <v>1206</v>
      </c>
      <c r="B13" t="str">
        <f>VLOOKUP(FACT_INVOICE9[[#This Row],[Branch_SK]],DIM_BRANCH[],3,FALSE)</f>
        <v>Mandalay</v>
      </c>
      <c r="C13">
        <v>17982</v>
      </c>
      <c r="D13" t="str">
        <f>VLOOKUP(FACT_INVOICE9[[#This Row],[payment_SK]],DIM_PAYMENT[],2,FALSE)</f>
        <v>Cash</v>
      </c>
      <c r="E13">
        <v>347168</v>
      </c>
      <c r="F13" t="str">
        <f>VLOOKUP(FACT_INVOICE9[[#This Row],[Product_SK]],DIM_PRODUCT[],3,FALSE)</f>
        <v>Food and beverages</v>
      </c>
      <c r="G13">
        <v>14441</v>
      </c>
      <c r="H13" t="s">
        <v>50</v>
      </c>
      <c r="I13">
        <v>8</v>
      </c>
      <c r="J13">
        <v>486.444</v>
      </c>
      <c r="K13">
        <v>8.1</v>
      </c>
      <c r="L13" t="s">
        <v>33</v>
      </c>
      <c r="M13" s="1">
        <v>45276.3682291667</v>
      </c>
      <c r="N13" s="1">
        <v>45278.9186226852</v>
      </c>
      <c r="O13">
        <v>19139</v>
      </c>
      <c r="P13">
        <v>5</v>
      </c>
      <c r="Q13" t="str">
        <f>VLOOKUP(FACT_INVOICE9[[#This Row],[gender_sk]],DIM_GENDER[],2,FALSE)</f>
        <v>Female</v>
      </c>
      <c r="R13" t="str">
        <f>VLOOKUP(FACT_INVOICE9[[#This Row],[custype_sk]],DIM_CUSTYPE[],2,FALSE)</f>
        <v>Normal</v>
      </c>
      <c r="S13">
        <v>4</v>
      </c>
      <c r="U13" s="6">
        <v>0</v>
      </c>
      <c r="V13" s="6">
        <v>0</v>
      </c>
      <c r="W13" s="6">
        <v>1</v>
      </c>
      <c r="X13" s="6">
        <v>0</v>
      </c>
      <c r="Y13" s="6">
        <v>0</v>
      </c>
      <c r="Z13" s="6">
        <v>0</v>
      </c>
      <c r="AA13" s="6">
        <v>0</v>
      </c>
      <c r="AB13" s="6">
        <v>1</v>
      </c>
      <c r="AC13" s="6">
        <v>0</v>
      </c>
      <c r="AD13" s="6">
        <v>1</v>
      </c>
      <c r="AE13" s="6">
        <v>1</v>
      </c>
      <c r="AF13">
        <v>0</v>
      </c>
      <c r="AG13">
        <v>0</v>
      </c>
      <c r="AI13">
        <v>7</v>
      </c>
      <c r="AJ13" s="11" t="s">
        <v>25</v>
      </c>
      <c r="AK13">
        <f t="shared" si="1"/>
        <v>174</v>
      </c>
      <c r="AL13">
        <f t="shared" si="0"/>
        <v>0.171259842519685</v>
      </c>
    </row>
    <row r="14" spans="1:38">
      <c r="A14">
        <v>1207</v>
      </c>
      <c r="B14" t="str">
        <f>VLOOKUP(FACT_INVOICE9[[#This Row],[Branch_SK]],DIM_BRANCH[],3,FALSE)</f>
        <v>Naypyitaw</v>
      </c>
      <c r="C14">
        <v>17983</v>
      </c>
      <c r="D14" t="str">
        <f>VLOOKUP(FACT_INVOICE9[[#This Row],[payment_SK]],DIM_PAYMENT[],2,FALSE)</f>
        <v>Credit card</v>
      </c>
      <c r="E14">
        <v>347106</v>
      </c>
      <c r="F14" t="str">
        <f>VLOOKUP(FACT_INVOICE9[[#This Row],[Product_SK]],DIM_PRODUCT[],3,FALSE)</f>
        <v>Food and beverages</v>
      </c>
      <c r="G14">
        <v>14995</v>
      </c>
      <c r="H14" t="s">
        <v>51</v>
      </c>
      <c r="I14">
        <v>8</v>
      </c>
      <c r="J14">
        <v>85.512</v>
      </c>
      <c r="K14">
        <v>9.5</v>
      </c>
      <c r="L14" t="s">
        <v>33</v>
      </c>
      <c r="M14" s="1">
        <v>45276.3682291667</v>
      </c>
      <c r="N14" s="1">
        <v>45278.9186226852</v>
      </c>
      <c r="O14">
        <v>19379</v>
      </c>
      <c r="P14">
        <v>5</v>
      </c>
      <c r="Q14" t="str">
        <f>VLOOKUP(FACT_INVOICE9[[#This Row],[gender_sk]],DIM_GENDER[],2,FALSE)</f>
        <v>Female</v>
      </c>
      <c r="R14" t="str">
        <f>VLOOKUP(FACT_INVOICE9[[#This Row],[custype_sk]],DIM_CUSTYPE[],2,FALSE)</f>
        <v>Member</v>
      </c>
      <c r="S14">
        <v>3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1</v>
      </c>
      <c r="AC14" s="6">
        <v>0</v>
      </c>
      <c r="AD14" s="6">
        <v>1</v>
      </c>
      <c r="AE14" s="6">
        <v>1</v>
      </c>
      <c r="AF14">
        <v>0</v>
      </c>
      <c r="AG14">
        <v>1</v>
      </c>
      <c r="AI14">
        <v>8</v>
      </c>
      <c r="AJ14" s="11" t="s">
        <v>26</v>
      </c>
      <c r="AK14">
        <f t="shared" si="1"/>
        <v>172</v>
      </c>
      <c r="AL14">
        <f t="shared" si="0"/>
        <v>0.169291338582677</v>
      </c>
    </row>
    <row r="15" spans="1:38">
      <c r="A15">
        <v>1206</v>
      </c>
      <c r="B15" t="str">
        <f>VLOOKUP(FACT_INVOICE9[[#This Row],[Branch_SK]],DIM_BRANCH[],3,FALSE)</f>
        <v>Mandalay</v>
      </c>
      <c r="C15">
        <v>17983</v>
      </c>
      <c r="D15" t="str">
        <f>VLOOKUP(FACT_INVOICE9[[#This Row],[payment_SK]],DIM_PAYMENT[],2,FALSE)</f>
        <v>Credit card</v>
      </c>
      <c r="E15">
        <v>346485</v>
      </c>
      <c r="F15" t="str">
        <f>VLOOKUP(FACT_INVOICE9[[#This Row],[Product_SK]],DIM_PRODUCT[],3,FALSE)</f>
        <v>Health and beauty</v>
      </c>
      <c r="G15">
        <v>14838</v>
      </c>
      <c r="H15" t="s">
        <v>52</v>
      </c>
      <c r="I15">
        <v>7</v>
      </c>
      <c r="J15">
        <v>402.2655</v>
      </c>
      <c r="K15">
        <v>8.5</v>
      </c>
      <c r="L15" t="s">
        <v>33</v>
      </c>
      <c r="M15" s="1">
        <v>45276.3682291667</v>
      </c>
      <c r="N15" s="1">
        <v>45278.9186226852</v>
      </c>
      <c r="O15">
        <v>19677</v>
      </c>
      <c r="P15">
        <v>5</v>
      </c>
      <c r="Q15" t="str">
        <f>VLOOKUP(FACT_INVOICE9[[#This Row],[gender_sk]],DIM_GENDER[],2,FALSE)</f>
        <v>Female</v>
      </c>
      <c r="R15" t="str">
        <f>VLOOKUP(FACT_INVOICE9[[#This Row],[custype_sk]],DIM_CUSTYPE[],2,FALSE)</f>
        <v>Member</v>
      </c>
      <c r="S15">
        <v>3</v>
      </c>
      <c r="U15" s="6">
        <v>1</v>
      </c>
      <c r="V15" s="6">
        <v>0</v>
      </c>
      <c r="W15" s="6">
        <v>0</v>
      </c>
      <c r="X15" s="6">
        <v>1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1</v>
      </c>
      <c r="AE15" s="6">
        <v>1</v>
      </c>
      <c r="AF15">
        <v>0</v>
      </c>
      <c r="AG15">
        <v>1</v>
      </c>
      <c r="AI15">
        <v>9</v>
      </c>
      <c r="AJ15" s="11" t="s">
        <v>27</v>
      </c>
      <c r="AK15">
        <f t="shared" si="1"/>
        <v>179</v>
      </c>
      <c r="AL15">
        <f t="shared" si="0"/>
        <v>0.176181102362205</v>
      </c>
    </row>
    <row r="16" spans="1:38">
      <c r="A16">
        <v>1207</v>
      </c>
      <c r="B16" t="str">
        <f>VLOOKUP(FACT_INVOICE9[[#This Row],[Branch_SK]],DIM_BRANCH[],3,FALSE)</f>
        <v>Naypyitaw</v>
      </c>
      <c r="C16">
        <v>17982</v>
      </c>
      <c r="D16" t="str">
        <f>VLOOKUP(FACT_INVOICE9[[#This Row],[payment_SK]],DIM_PAYMENT[],2,FALSE)</f>
        <v>Cash</v>
      </c>
      <c r="E16">
        <v>346644</v>
      </c>
      <c r="F16" t="str">
        <f>VLOOKUP(FACT_INVOICE9[[#This Row],[Product_SK]],DIM_PRODUCT[],3,FALSE)</f>
        <v>Electronic accessories</v>
      </c>
      <c r="G16">
        <v>14940</v>
      </c>
      <c r="H16" t="s">
        <v>53</v>
      </c>
      <c r="I16">
        <v>4</v>
      </c>
      <c r="J16">
        <v>329.196</v>
      </c>
      <c r="K16">
        <v>7.9</v>
      </c>
      <c r="L16" t="s">
        <v>33</v>
      </c>
      <c r="M16" s="1">
        <v>45276.3682291667</v>
      </c>
      <c r="N16" s="1">
        <v>45278.9186226852</v>
      </c>
      <c r="O16">
        <v>19049</v>
      </c>
      <c r="P16">
        <v>5</v>
      </c>
      <c r="Q16" t="str">
        <f>VLOOKUP(FACT_INVOICE9[[#This Row],[gender_sk]],DIM_GENDER[],2,FALSE)</f>
        <v>Female</v>
      </c>
      <c r="R16" t="str">
        <f>VLOOKUP(FACT_INVOICE9[[#This Row],[custype_sk]],DIM_CUSTYPE[],2,FALSE)</f>
        <v>Member</v>
      </c>
      <c r="S16">
        <v>3</v>
      </c>
      <c r="U16" s="6">
        <v>0</v>
      </c>
      <c r="V16" s="6">
        <v>0</v>
      </c>
      <c r="W16" s="6">
        <v>1</v>
      </c>
      <c r="X16" s="6">
        <v>0</v>
      </c>
      <c r="Y16" s="6">
        <v>1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1</v>
      </c>
      <c r="AF16">
        <v>0</v>
      </c>
      <c r="AG16">
        <v>1</v>
      </c>
      <c r="AI16">
        <v>10</v>
      </c>
      <c r="AJ16" t="s">
        <v>28</v>
      </c>
      <c r="AK16">
        <f>COUNTIF($I:$I,"&gt;5")</f>
        <v>502</v>
      </c>
      <c r="AL16">
        <f t="shared" si="0"/>
        <v>0.494094488188976</v>
      </c>
    </row>
    <row r="17" spans="1:38">
      <c r="A17">
        <v>1207</v>
      </c>
      <c r="B17" t="str">
        <f>VLOOKUP(FACT_INVOICE9[[#This Row],[Branch_SK]],DIM_BRANCH[],3,FALSE)</f>
        <v>Naypyitaw</v>
      </c>
      <c r="C17">
        <v>17982</v>
      </c>
      <c r="D17" t="str">
        <f>VLOOKUP(FACT_INVOICE9[[#This Row],[payment_SK]],DIM_PAYMENT[],2,FALSE)</f>
        <v>Cash</v>
      </c>
      <c r="E17">
        <v>347370</v>
      </c>
      <c r="F17" t="str">
        <f>VLOOKUP(FACT_INVOICE9[[#This Row],[Product_SK]],DIM_PRODUCT[],3,FALSE)</f>
        <v>Fashion accessories</v>
      </c>
      <c r="G17">
        <v>14812</v>
      </c>
      <c r="H17" t="s">
        <v>54</v>
      </c>
      <c r="I17">
        <v>6</v>
      </c>
      <c r="J17">
        <v>192.843</v>
      </c>
      <c r="K17">
        <v>9.3</v>
      </c>
      <c r="L17" t="s">
        <v>33</v>
      </c>
      <c r="M17" s="1">
        <v>45276.3682291667</v>
      </c>
      <c r="N17" s="1">
        <v>45278.9186226852</v>
      </c>
      <c r="O17">
        <v>19269</v>
      </c>
      <c r="P17">
        <v>6</v>
      </c>
      <c r="Q17" t="str">
        <f>VLOOKUP(FACT_INVOICE9[[#This Row],[gender_sk]],DIM_GENDER[],2,FALSE)</f>
        <v>Male</v>
      </c>
      <c r="R17" t="str">
        <f>VLOOKUP(FACT_INVOICE9[[#This Row],[custype_sk]],DIM_CUSTYPE[],2,FALSE)</f>
        <v>Normal</v>
      </c>
      <c r="S17">
        <v>4</v>
      </c>
      <c r="U17" s="6">
        <v>0</v>
      </c>
      <c r="V17" s="6">
        <v>0</v>
      </c>
      <c r="W17" s="6">
        <v>1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1</v>
      </c>
      <c r="AD17" s="6">
        <v>1</v>
      </c>
      <c r="AE17" s="6">
        <v>1</v>
      </c>
      <c r="AF17">
        <v>1</v>
      </c>
      <c r="AG17">
        <v>0</v>
      </c>
      <c r="AI17">
        <v>11</v>
      </c>
      <c r="AJ17" t="s">
        <v>29</v>
      </c>
      <c r="AK17">
        <f>COUNTIF($K:$K,"&gt;5")</f>
        <v>837</v>
      </c>
      <c r="AL17">
        <f t="shared" si="0"/>
        <v>0.823818897637795</v>
      </c>
    </row>
    <row r="18" spans="1:38">
      <c r="A18">
        <v>1206</v>
      </c>
      <c r="B18" t="str">
        <f>VLOOKUP(FACT_INVOICE9[[#This Row],[Branch_SK]],DIM_BRANCH[],3,FALSE)</f>
        <v>Mandalay</v>
      </c>
      <c r="C18">
        <v>17983</v>
      </c>
      <c r="D18" t="str">
        <f>VLOOKUP(FACT_INVOICE9[[#This Row],[payment_SK]],DIM_PAYMENT[],2,FALSE)</f>
        <v>Credit card</v>
      </c>
      <c r="E18">
        <v>346762</v>
      </c>
      <c r="F18" t="str">
        <f>VLOOKUP(FACT_INVOICE9[[#This Row],[Product_SK]],DIM_PRODUCT[],3,FALSE)</f>
        <v>Home and lifestyle</v>
      </c>
      <c r="G18">
        <v>14231</v>
      </c>
      <c r="H18" t="s">
        <v>55</v>
      </c>
      <c r="I18">
        <v>5</v>
      </c>
      <c r="J18">
        <v>151.515</v>
      </c>
      <c r="K18">
        <v>8</v>
      </c>
      <c r="L18" t="s">
        <v>33</v>
      </c>
      <c r="M18" s="1">
        <v>45276.3682291667</v>
      </c>
      <c r="N18" s="1">
        <v>45278.9186226852</v>
      </c>
      <c r="O18">
        <v>19494</v>
      </c>
      <c r="P18">
        <v>5</v>
      </c>
      <c r="Q18" t="str">
        <f>VLOOKUP(FACT_INVOICE9[[#This Row],[gender_sk]],DIM_GENDER[],2,FALSE)</f>
        <v>Female</v>
      </c>
      <c r="R18" t="str">
        <f>VLOOKUP(FACT_INVOICE9[[#This Row],[custype_sk]],DIM_CUSTYPE[],2,FALSE)</f>
        <v>Normal</v>
      </c>
      <c r="S18">
        <v>4</v>
      </c>
      <c r="U18" s="6">
        <v>1</v>
      </c>
      <c r="V18" s="6">
        <v>0</v>
      </c>
      <c r="W18" s="6">
        <v>0</v>
      </c>
      <c r="X18" s="6">
        <v>0</v>
      </c>
      <c r="Y18" s="6">
        <v>0</v>
      </c>
      <c r="Z18" s="6">
        <v>1</v>
      </c>
      <c r="AA18" s="6">
        <v>0</v>
      </c>
      <c r="AB18" s="6">
        <v>0</v>
      </c>
      <c r="AC18" s="6">
        <v>0</v>
      </c>
      <c r="AD18" s="6">
        <v>0</v>
      </c>
      <c r="AE18" s="6">
        <v>1</v>
      </c>
      <c r="AF18">
        <v>0</v>
      </c>
      <c r="AG18">
        <v>0</v>
      </c>
      <c r="AI18">
        <v>12</v>
      </c>
      <c r="AJ18" s="12" t="s">
        <v>30</v>
      </c>
      <c r="AK18">
        <f>COUNTIF($Q:$Q,"=Male")</f>
        <v>509</v>
      </c>
      <c r="AL18">
        <f t="shared" si="0"/>
        <v>0.500984251968504</v>
      </c>
    </row>
    <row r="19" spans="1:38">
      <c r="A19">
        <v>1207</v>
      </c>
      <c r="B19" t="str">
        <f>VLOOKUP(FACT_INVOICE9[[#This Row],[Branch_SK]],DIM_BRANCH[],3,FALSE)</f>
        <v>Naypyitaw</v>
      </c>
      <c r="C19">
        <v>17982</v>
      </c>
      <c r="D19" t="str">
        <f>VLOOKUP(FACT_INVOICE9[[#This Row],[payment_SK]],DIM_PAYMENT[],2,FALSE)</f>
        <v>Cash</v>
      </c>
      <c r="E19">
        <v>347245</v>
      </c>
      <c r="F19" t="str">
        <f>VLOOKUP(FACT_INVOICE9[[#This Row],[Product_SK]],DIM_PRODUCT[],3,FALSE)</f>
        <v>Fashion accessories</v>
      </c>
      <c r="G19">
        <v>14839</v>
      </c>
      <c r="H19" t="s">
        <v>56</v>
      </c>
      <c r="I19">
        <v>9</v>
      </c>
      <c r="J19">
        <v>484.974</v>
      </c>
      <c r="K19">
        <v>5.6</v>
      </c>
      <c r="L19" t="s">
        <v>33</v>
      </c>
      <c r="M19" s="1">
        <v>45276.3682291667</v>
      </c>
      <c r="N19" s="1">
        <v>45278.9186226852</v>
      </c>
      <c r="O19">
        <v>19140</v>
      </c>
      <c r="P19">
        <v>5</v>
      </c>
      <c r="Q19" t="str">
        <f>VLOOKUP(FACT_INVOICE9[[#This Row],[gender_sk]],DIM_GENDER[],2,FALSE)</f>
        <v>Female</v>
      </c>
      <c r="R19" t="str">
        <f>VLOOKUP(FACT_INVOICE9[[#This Row],[custype_sk]],DIM_CUSTYPE[],2,FALSE)</f>
        <v>Normal</v>
      </c>
      <c r="S19">
        <v>4</v>
      </c>
      <c r="U19" s="6">
        <v>0</v>
      </c>
      <c r="V19" s="6">
        <v>0</v>
      </c>
      <c r="W19" s="6">
        <v>1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1</v>
      </c>
      <c r="AD19" s="6">
        <v>1</v>
      </c>
      <c r="AE19" s="6">
        <v>1</v>
      </c>
      <c r="AF19">
        <v>0</v>
      </c>
      <c r="AG19">
        <v>0</v>
      </c>
      <c r="AI19">
        <v>13</v>
      </c>
      <c r="AJ19" s="12" t="s">
        <v>31</v>
      </c>
      <c r="AK19">
        <f>COUNTIF($R:$R,"=Member")</f>
        <v>507</v>
      </c>
      <c r="AL19">
        <f t="shared" si="0"/>
        <v>0.499015748031496</v>
      </c>
    </row>
    <row r="20" spans="1:33">
      <c r="A20">
        <v>1208</v>
      </c>
      <c r="B20" t="str">
        <f>VLOOKUP(FACT_INVOICE9[[#This Row],[Branch_SK]],DIM_BRANCH[],3,FALSE)</f>
        <v>Yangon</v>
      </c>
      <c r="C20">
        <v>17984</v>
      </c>
      <c r="D20" t="str">
        <f>VLOOKUP(FACT_INVOICE9[[#This Row],[payment_SK]],DIM_PAYMENT[],2,FALSE)</f>
        <v>Ewallet</v>
      </c>
      <c r="E20">
        <v>346757</v>
      </c>
      <c r="F20" t="str">
        <f>VLOOKUP(FACT_INVOICE9[[#This Row],[Product_SK]],DIM_PRODUCT[],3,FALSE)</f>
        <v>Electronic accessories</v>
      </c>
      <c r="G20">
        <v>14311</v>
      </c>
      <c r="H20" t="s">
        <v>57</v>
      </c>
      <c r="I20">
        <v>8</v>
      </c>
      <c r="J20">
        <v>489.048</v>
      </c>
      <c r="K20">
        <v>8.4</v>
      </c>
      <c r="L20" t="s">
        <v>33</v>
      </c>
      <c r="M20" s="1">
        <v>45276.3682291667</v>
      </c>
      <c r="N20" s="1">
        <v>45278.9186226852</v>
      </c>
      <c r="O20">
        <v>19948</v>
      </c>
      <c r="P20">
        <v>6</v>
      </c>
      <c r="Q20" t="str">
        <f>VLOOKUP(FACT_INVOICE9[[#This Row],[gender_sk]],DIM_GENDER[],2,FALSE)</f>
        <v>Male</v>
      </c>
      <c r="R20" t="str">
        <f>VLOOKUP(FACT_INVOICE9[[#This Row],[custype_sk]],DIM_CUSTYPE[],2,FALSE)</f>
        <v>Member</v>
      </c>
      <c r="S20">
        <v>3</v>
      </c>
      <c r="U20" s="6">
        <v>0</v>
      </c>
      <c r="V20" s="6">
        <v>1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1</v>
      </c>
      <c r="AE20" s="6">
        <v>1</v>
      </c>
      <c r="AF20">
        <v>1</v>
      </c>
      <c r="AG20">
        <v>1</v>
      </c>
    </row>
    <row r="21" spans="1:33">
      <c r="A21">
        <v>1207</v>
      </c>
      <c r="B21" t="str">
        <f>VLOOKUP(FACT_INVOICE9[[#This Row],[Branch_SK]],DIM_BRANCH[],3,FALSE)</f>
        <v>Naypyitaw</v>
      </c>
      <c r="C21">
        <v>17984</v>
      </c>
      <c r="D21" t="str">
        <f>VLOOKUP(FACT_INVOICE9[[#This Row],[payment_SK]],DIM_PAYMENT[],2,FALSE)</f>
        <v>Ewallet</v>
      </c>
      <c r="E21">
        <v>346836</v>
      </c>
      <c r="F21" t="str">
        <f>VLOOKUP(FACT_INVOICE9[[#This Row],[Product_SK]],DIM_PRODUCT[],3,FALSE)</f>
        <v>Home and lifestyle</v>
      </c>
      <c r="G21">
        <v>14554</v>
      </c>
      <c r="H21" t="s">
        <v>58</v>
      </c>
      <c r="I21">
        <v>9</v>
      </c>
      <c r="J21">
        <v>440.937</v>
      </c>
      <c r="K21">
        <v>5.3</v>
      </c>
      <c r="L21" t="s">
        <v>33</v>
      </c>
      <c r="M21" s="1">
        <v>45276.3682291667</v>
      </c>
      <c r="N21" s="1">
        <v>45278.9186226852</v>
      </c>
      <c r="O21">
        <v>19784</v>
      </c>
      <c r="P21">
        <v>5</v>
      </c>
      <c r="Q21" t="str">
        <f>VLOOKUP(FACT_INVOICE9[[#This Row],[gender_sk]],DIM_GENDER[],2,FALSE)</f>
        <v>Female</v>
      </c>
      <c r="R21" t="str">
        <f>VLOOKUP(FACT_INVOICE9[[#This Row],[custype_sk]],DIM_CUSTYPE[],2,FALSE)</f>
        <v>Normal</v>
      </c>
      <c r="S21">
        <v>4</v>
      </c>
      <c r="U21" s="6">
        <v>0</v>
      </c>
      <c r="V21" s="6">
        <v>1</v>
      </c>
      <c r="W21" s="6">
        <v>0</v>
      </c>
      <c r="X21" s="6">
        <v>0</v>
      </c>
      <c r="Y21" s="6">
        <v>0</v>
      </c>
      <c r="Z21" s="6">
        <v>1</v>
      </c>
      <c r="AA21" s="6">
        <v>0</v>
      </c>
      <c r="AB21" s="6">
        <v>0</v>
      </c>
      <c r="AC21" s="6">
        <v>0</v>
      </c>
      <c r="AD21" s="6">
        <v>1</v>
      </c>
      <c r="AE21" s="6">
        <v>1</v>
      </c>
      <c r="AF21">
        <v>0</v>
      </c>
      <c r="AG21">
        <v>0</v>
      </c>
    </row>
    <row r="22" spans="1:33">
      <c r="A22">
        <v>1208</v>
      </c>
      <c r="B22" t="str">
        <f>VLOOKUP(FACT_INVOICE9[[#This Row],[Branch_SK]],DIM_BRANCH[],3,FALSE)</f>
        <v>Yangon</v>
      </c>
      <c r="C22">
        <v>17982</v>
      </c>
      <c r="D22" t="str">
        <f>VLOOKUP(FACT_INVOICE9[[#This Row],[payment_SK]],DIM_PAYMENT[],2,FALSE)</f>
        <v>Cash</v>
      </c>
      <c r="E22">
        <v>346939</v>
      </c>
      <c r="F22" t="str">
        <f>VLOOKUP(FACT_INVOICE9[[#This Row],[Product_SK]],DIM_PRODUCT[],3,FALSE)</f>
        <v>Sports and travel</v>
      </c>
      <c r="G22">
        <v>14082</v>
      </c>
      <c r="H22" t="s">
        <v>59</v>
      </c>
      <c r="I22">
        <v>3</v>
      </c>
      <c r="J22">
        <v>250.7085</v>
      </c>
      <c r="K22">
        <v>6.6</v>
      </c>
      <c r="L22" t="s">
        <v>33</v>
      </c>
      <c r="M22" s="1">
        <v>45276.3682291667</v>
      </c>
      <c r="N22" s="1">
        <v>45278.9186226852</v>
      </c>
      <c r="O22">
        <v>19321</v>
      </c>
      <c r="P22">
        <v>5</v>
      </c>
      <c r="Q22" t="str">
        <f>VLOOKUP(FACT_INVOICE9[[#This Row],[gender_sk]],DIM_GENDER[],2,FALSE)</f>
        <v>Female</v>
      </c>
      <c r="R22" t="str">
        <f>VLOOKUP(FACT_INVOICE9[[#This Row],[custype_sk]],DIM_CUSTYPE[],2,FALSE)</f>
        <v>Member</v>
      </c>
      <c r="S22">
        <v>3</v>
      </c>
      <c r="U22" s="6">
        <v>0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1</v>
      </c>
      <c r="AB22" s="6">
        <v>0</v>
      </c>
      <c r="AC22" s="6">
        <v>0</v>
      </c>
      <c r="AD22" s="6">
        <v>0</v>
      </c>
      <c r="AE22" s="6">
        <v>1</v>
      </c>
      <c r="AF22">
        <v>0</v>
      </c>
      <c r="AG22">
        <v>1</v>
      </c>
    </row>
    <row r="23" ht="20.4" spans="1:37">
      <c r="A23">
        <v>1208</v>
      </c>
      <c r="B23" t="str">
        <f>VLOOKUP(FACT_INVOICE9[[#This Row],[Branch_SK]],DIM_BRANCH[],3,FALSE)</f>
        <v>Yangon</v>
      </c>
      <c r="C23">
        <v>17982</v>
      </c>
      <c r="D23" t="str">
        <f>VLOOKUP(FACT_INVOICE9[[#This Row],[payment_SK]],DIM_PAYMENT[],2,FALSE)</f>
        <v>Cash</v>
      </c>
      <c r="E23">
        <v>347253</v>
      </c>
      <c r="F23" t="str">
        <f>VLOOKUP(FACT_INVOICE9[[#This Row],[Product_SK]],DIM_PRODUCT[],3,FALSE)</f>
        <v>Fashion accessories</v>
      </c>
      <c r="G23">
        <v>14198</v>
      </c>
      <c r="H23" t="s">
        <v>60</v>
      </c>
      <c r="I23">
        <v>6</v>
      </c>
      <c r="J23">
        <v>624.33</v>
      </c>
      <c r="K23">
        <v>4.2</v>
      </c>
      <c r="L23" t="s">
        <v>33</v>
      </c>
      <c r="M23" s="1">
        <v>45276.3682291667</v>
      </c>
      <c r="N23" s="1">
        <v>45278.9186226852</v>
      </c>
      <c r="O23">
        <v>19087</v>
      </c>
      <c r="P23">
        <v>5</v>
      </c>
      <c r="Q23" t="str">
        <f>VLOOKUP(FACT_INVOICE9[[#This Row],[gender_sk]],DIM_GENDER[],2,FALSE)</f>
        <v>Female</v>
      </c>
      <c r="R23" t="str">
        <f>VLOOKUP(FACT_INVOICE9[[#This Row],[custype_sk]],DIM_CUSTYPE[],2,FALSE)</f>
        <v>Normal</v>
      </c>
      <c r="S23">
        <v>4</v>
      </c>
      <c r="U23" s="6">
        <v>0</v>
      </c>
      <c r="V23" s="6">
        <v>0</v>
      </c>
      <c r="W23" s="6">
        <v>1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1</v>
      </c>
      <c r="AD23" s="6">
        <v>1</v>
      </c>
      <c r="AE23" s="6">
        <v>0</v>
      </c>
      <c r="AF23">
        <v>0</v>
      </c>
      <c r="AG23">
        <v>0</v>
      </c>
      <c r="AJ23" s="13" t="s">
        <v>61</v>
      </c>
      <c r="AK23" s="13"/>
    </row>
    <row r="24" spans="1:37">
      <c r="A24">
        <v>1208</v>
      </c>
      <c r="B24" t="str">
        <f>VLOOKUP(FACT_INVOICE9[[#This Row],[Branch_SK]],DIM_BRANCH[],3,FALSE)</f>
        <v>Yangon</v>
      </c>
      <c r="C24">
        <v>17983</v>
      </c>
      <c r="D24" t="str">
        <f>VLOOKUP(FACT_INVOICE9[[#This Row],[payment_SK]],DIM_PAYMENT[],2,FALSE)</f>
        <v>Credit card</v>
      </c>
      <c r="E24">
        <v>346890</v>
      </c>
      <c r="F24" t="str">
        <f>VLOOKUP(FACT_INVOICE9[[#This Row],[Product_SK]],DIM_PRODUCT[],3,FALSE)</f>
        <v>Home and lifestyle</v>
      </c>
      <c r="G24">
        <v>14065</v>
      </c>
      <c r="H24" t="s">
        <v>62</v>
      </c>
      <c r="I24">
        <v>9</v>
      </c>
      <c r="J24">
        <v>203.553</v>
      </c>
      <c r="K24">
        <v>8.8</v>
      </c>
      <c r="L24" t="s">
        <v>33</v>
      </c>
      <c r="M24" s="1">
        <v>45276.3682291667</v>
      </c>
      <c r="N24" s="1">
        <v>45278.9186226852</v>
      </c>
      <c r="O24">
        <v>19495</v>
      </c>
      <c r="P24">
        <v>5</v>
      </c>
      <c r="Q24" t="str">
        <f>VLOOKUP(FACT_INVOICE9[[#This Row],[gender_sk]],DIM_GENDER[],2,FALSE)</f>
        <v>Female</v>
      </c>
      <c r="R24" t="str">
        <f>VLOOKUP(FACT_INVOICE9[[#This Row],[custype_sk]],DIM_CUSTYPE[],2,FALSE)</f>
        <v>Member</v>
      </c>
      <c r="S24">
        <v>3</v>
      </c>
      <c r="U24" s="6">
        <v>1</v>
      </c>
      <c r="V24" s="6">
        <v>0</v>
      </c>
      <c r="W24" s="6">
        <v>0</v>
      </c>
      <c r="X24" s="6">
        <v>0</v>
      </c>
      <c r="Y24" s="6">
        <v>0</v>
      </c>
      <c r="Z24" s="6">
        <v>1</v>
      </c>
      <c r="AA24" s="6">
        <v>0</v>
      </c>
      <c r="AB24" s="6">
        <v>0</v>
      </c>
      <c r="AC24" s="6">
        <v>0</v>
      </c>
      <c r="AD24" s="6">
        <v>1</v>
      </c>
      <c r="AE24" s="6">
        <v>1</v>
      </c>
      <c r="AF24">
        <v>0</v>
      </c>
      <c r="AG24">
        <v>1</v>
      </c>
      <c r="AJ24" t="s">
        <v>63</v>
      </c>
      <c r="AK24" t="s">
        <v>64</v>
      </c>
    </row>
    <row r="25" spans="1:37">
      <c r="A25">
        <v>1208</v>
      </c>
      <c r="B25" t="str">
        <f>VLOOKUP(FACT_INVOICE9[[#This Row],[Branch_SK]],DIM_BRANCH[],3,FALSE)</f>
        <v>Yangon</v>
      </c>
      <c r="C25">
        <v>17983</v>
      </c>
      <c r="D25" t="str">
        <f>VLOOKUP(FACT_INVOICE9[[#This Row],[payment_SK]],DIM_PAYMENT[],2,FALSE)</f>
        <v>Credit card</v>
      </c>
      <c r="E25">
        <v>346887</v>
      </c>
      <c r="F25" t="str">
        <f>VLOOKUP(FACT_INVOICE9[[#This Row],[Product_SK]],DIM_PRODUCT[],3,FALSE)</f>
        <v>Home and lifestyle</v>
      </c>
      <c r="G25">
        <v>14768</v>
      </c>
      <c r="H25" t="s">
        <v>65</v>
      </c>
      <c r="I25">
        <v>4</v>
      </c>
      <c r="J25">
        <v>217.182</v>
      </c>
      <c r="K25">
        <v>9.8</v>
      </c>
      <c r="L25" t="s">
        <v>33</v>
      </c>
      <c r="M25" s="1">
        <v>45276.3682291667</v>
      </c>
      <c r="N25" s="1">
        <v>45278.9186226852</v>
      </c>
      <c r="O25">
        <v>19426</v>
      </c>
      <c r="P25">
        <v>6</v>
      </c>
      <c r="Q25" t="str">
        <f>VLOOKUP(FACT_INVOICE9[[#This Row],[gender_sk]],DIM_GENDER[],2,FALSE)</f>
        <v>Male</v>
      </c>
      <c r="R25" t="str">
        <f>VLOOKUP(FACT_INVOICE9[[#This Row],[custype_sk]],DIM_CUSTYPE[],2,FALSE)</f>
        <v>Normal</v>
      </c>
      <c r="S25">
        <v>4</v>
      </c>
      <c r="U25" s="6">
        <v>1</v>
      </c>
      <c r="V25" s="6">
        <v>0</v>
      </c>
      <c r="W25" s="6">
        <v>0</v>
      </c>
      <c r="X25" s="6">
        <v>0</v>
      </c>
      <c r="Y25" s="6">
        <v>0</v>
      </c>
      <c r="Z25" s="6">
        <v>1</v>
      </c>
      <c r="AA25" s="6">
        <v>0</v>
      </c>
      <c r="AB25" s="6">
        <v>0</v>
      </c>
      <c r="AC25" s="6">
        <v>0</v>
      </c>
      <c r="AD25" s="6">
        <v>0</v>
      </c>
      <c r="AE25" s="6">
        <v>1</v>
      </c>
      <c r="AF25">
        <v>1</v>
      </c>
      <c r="AG25">
        <v>0</v>
      </c>
      <c r="AJ25">
        <v>13</v>
      </c>
      <c r="AK25">
        <v>12</v>
      </c>
    </row>
    <row r="26" spans="1:33">
      <c r="A26">
        <v>1208</v>
      </c>
      <c r="B26" t="str">
        <f>VLOOKUP(FACT_INVOICE9[[#This Row],[Branch_SK]],DIM_BRANCH[],3,FALSE)</f>
        <v>Yangon</v>
      </c>
      <c r="C26">
        <v>17984</v>
      </c>
      <c r="D26" t="str">
        <f>VLOOKUP(FACT_INVOICE9[[#This Row],[payment_SK]],DIM_PAYMENT[],2,FALSE)</f>
        <v>Ewallet</v>
      </c>
      <c r="E26">
        <v>346830</v>
      </c>
      <c r="F26" t="str">
        <f>VLOOKUP(FACT_INVOICE9[[#This Row],[Product_SK]],DIM_PRODUCT[],3,FALSE)</f>
        <v>Home and lifestyle</v>
      </c>
      <c r="G26">
        <v>14787</v>
      </c>
      <c r="H26" t="s">
        <v>66</v>
      </c>
      <c r="I26">
        <v>5</v>
      </c>
      <c r="J26">
        <v>328.755</v>
      </c>
      <c r="K26">
        <v>7</v>
      </c>
      <c r="L26" t="s">
        <v>33</v>
      </c>
      <c r="M26" s="1">
        <v>45276.3682291667</v>
      </c>
      <c r="N26" s="1">
        <v>45278.9186226852</v>
      </c>
      <c r="O26">
        <v>19753</v>
      </c>
      <c r="P26">
        <v>6</v>
      </c>
      <c r="Q26" t="str">
        <f>VLOOKUP(FACT_INVOICE9[[#This Row],[gender_sk]],DIM_GENDER[],2,FALSE)</f>
        <v>Male</v>
      </c>
      <c r="R26" t="str">
        <f>VLOOKUP(FACT_INVOICE9[[#This Row],[custype_sk]],DIM_CUSTYPE[],2,FALSE)</f>
        <v>Member</v>
      </c>
      <c r="S26">
        <v>3</v>
      </c>
      <c r="U26" s="6">
        <v>0</v>
      </c>
      <c r="V26" s="6">
        <v>1</v>
      </c>
      <c r="W26" s="6">
        <v>0</v>
      </c>
      <c r="X26" s="6">
        <v>0</v>
      </c>
      <c r="Y26" s="6">
        <v>0</v>
      </c>
      <c r="Z26" s="6">
        <v>1</v>
      </c>
      <c r="AA26" s="6">
        <v>0</v>
      </c>
      <c r="AB26" s="6">
        <v>0</v>
      </c>
      <c r="AC26" s="6">
        <v>0</v>
      </c>
      <c r="AD26" s="6">
        <v>0</v>
      </c>
      <c r="AE26" s="6">
        <v>1</v>
      </c>
      <c r="AF26">
        <v>1</v>
      </c>
      <c r="AG26">
        <v>1</v>
      </c>
    </row>
    <row r="27" spans="1:33">
      <c r="A27">
        <v>1208</v>
      </c>
      <c r="B27" t="str">
        <f>VLOOKUP(FACT_INVOICE9[[#This Row],[Branch_SK]],DIM_BRANCH[],3,FALSE)</f>
        <v>Yangon</v>
      </c>
      <c r="C27">
        <v>17984</v>
      </c>
      <c r="D27" t="str">
        <f>VLOOKUP(FACT_INVOICE9[[#This Row],[payment_SK]],DIM_PAYMENT[],2,FALSE)</f>
        <v>Ewallet</v>
      </c>
      <c r="E27">
        <v>346825</v>
      </c>
      <c r="F27" t="str">
        <f>VLOOKUP(FACT_INVOICE9[[#This Row],[Product_SK]],DIM_PRODUCT[],3,FALSE)</f>
        <v>Home and lifestyle</v>
      </c>
      <c r="G27">
        <v>14112</v>
      </c>
      <c r="H27" t="s">
        <v>67</v>
      </c>
      <c r="I27">
        <v>6</v>
      </c>
      <c r="J27">
        <v>305.55</v>
      </c>
      <c r="K27">
        <v>9.4</v>
      </c>
      <c r="L27" t="s">
        <v>33</v>
      </c>
      <c r="M27" s="1">
        <v>45276.3682291667</v>
      </c>
      <c r="N27" s="1">
        <v>45278.9186226852</v>
      </c>
      <c r="O27">
        <v>19718</v>
      </c>
      <c r="P27">
        <v>6</v>
      </c>
      <c r="Q27" t="str">
        <f>VLOOKUP(FACT_INVOICE9[[#This Row],[gender_sk]],DIM_GENDER[],2,FALSE)</f>
        <v>Male</v>
      </c>
      <c r="R27" t="str">
        <f>VLOOKUP(FACT_INVOICE9[[#This Row],[custype_sk]],DIM_CUSTYPE[],2,FALSE)</f>
        <v>Member</v>
      </c>
      <c r="S27">
        <v>3</v>
      </c>
      <c r="U27" s="6">
        <v>0</v>
      </c>
      <c r="V27" s="6">
        <v>1</v>
      </c>
      <c r="W27" s="6">
        <v>0</v>
      </c>
      <c r="X27" s="6">
        <v>0</v>
      </c>
      <c r="Y27" s="6">
        <v>0</v>
      </c>
      <c r="Z27" s="6">
        <v>1</v>
      </c>
      <c r="AA27" s="6">
        <v>0</v>
      </c>
      <c r="AB27" s="6">
        <v>0</v>
      </c>
      <c r="AC27" s="6">
        <v>0</v>
      </c>
      <c r="AD27" s="6">
        <v>1</v>
      </c>
      <c r="AE27" s="6">
        <v>1</v>
      </c>
      <c r="AF27">
        <v>1</v>
      </c>
      <c r="AG27">
        <v>1</v>
      </c>
    </row>
    <row r="28" spans="1:41">
      <c r="A28">
        <v>1207</v>
      </c>
      <c r="B28" t="str">
        <f>VLOOKUP(FACT_INVOICE9[[#This Row],[Branch_SK]],DIM_BRANCH[],3,FALSE)</f>
        <v>Naypyitaw</v>
      </c>
      <c r="C28">
        <v>17982</v>
      </c>
      <c r="D28" t="str">
        <f>VLOOKUP(FACT_INVOICE9[[#This Row],[payment_SK]],DIM_PAYMENT[],2,FALSE)</f>
        <v>Cash</v>
      </c>
      <c r="E28">
        <v>347101</v>
      </c>
      <c r="F28" t="str">
        <f>VLOOKUP(FACT_INVOICE9[[#This Row],[Product_SK]],DIM_PRODUCT[],3,FALSE)</f>
        <v>Food and beverages</v>
      </c>
      <c r="G28">
        <v>14462</v>
      </c>
      <c r="H28" t="s">
        <v>68</v>
      </c>
      <c r="I28">
        <v>7</v>
      </c>
      <c r="J28">
        <v>472.311</v>
      </c>
      <c r="K28">
        <v>5.7</v>
      </c>
      <c r="L28" t="s">
        <v>33</v>
      </c>
      <c r="M28" s="1">
        <v>45276.3682291667</v>
      </c>
      <c r="N28" s="1">
        <v>45278.9186226852</v>
      </c>
      <c r="O28">
        <v>19335</v>
      </c>
      <c r="P28">
        <v>6</v>
      </c>
      <c r="Q28" t="str">
        <f>VLOOKUP(FACT_INVOICE9[[#This Row],[gender_sk]],DIM_GENDER[],2,FALSE)</f>
        <v>Male</v>
      </c>
      <c r="R28" t="str">
        <f>VLOOKUP(FACT_INVOICE9[[#This Row],[custype_sk]],DIM_CUSTYPE[],2,FALSE)</f>
        <v>Normal</v>
      </c>
      <c r="S28">
        <v>4</v>
      </c>
      <c r="U28" s="6">
        <v>0</v>
      </c>
      <c r="V28" s="6">
        <v>0</v>
      </c>
      <c r="W28" s="6">
        <v>1</v>
      </c>
      <c r="X28" s="6">
        <v>0</v>
      </c>
      <c r="Y28" s="6">
        <v>0</v>
      </c>
      <c r="Z28" s="6">
        <v>0</v>
      </c>
      <c r="AA28" s="6">
        <v>0</v>
      </c>
      <c r="AB28" s="6">
        <v>1</v>
      </c>
      <c r="AC28" s="6">
        <v>0</v>
      </c>
      <c r="AD28" s="6">
        <v>1</v>
      </c>
      <c r="AE28" s="6">
        <v>1</v>
      </c>
      <c r="AF28">
        <v>1</v>
      </c>
      <c r="AG28">
        <v>0</v>
      </c>
      <c r="AJ28" t="s">
        <v>69</v>
      </c>
      <c r="AK28" t="s">
        <v>70</v>
      </c>
      <c r="AL28" t="s">
        <v>71</v>
      </c>
      <c r="AM28" s="14" t="s">
        <v>72</v>
      </c>
      <c r="AN28" s="14" t="s">
        <v>73</v>
      </c>
      <c r="AO28" s="14" t="s">
        <v>74</v>
      </c>
    </row>
    <row r="29" spans="1:41">
      <c r="A29">
        <v>1207</v>
      </c>
      <c r="B29" t="str">
        <f>VLOOKUP(FACT_INVOICE9[[#This Row],[Branch_SK]],DIM_BRANCH[],3,FALSE)</f>
        <v>Naypyitaw</v>
      </c>
      <c r="C29">
        <v>17983</v>
      </c>
      <c r="D29" t="str">
        <f>VLOOKUP(FACT_INVOICE9[[#This Row],[payment_SK]],DIM_PAYMENT[],2,FALSE)</f>
        <v>Credit card</v>
      </c>
      <c r="E29">
        <v>346539</v>
      </c>
      <c r="F29" t="str">
        <f>VLOOKUP(FACT_INVOICE9[[#This Row],[Product_SK]],DIM_PRODUCT[],3,FALSE)</f>
        <v>Health and beauty</v>
      </c>
      <c r="G29">
        <v>15002</v>
      </c>
      <c r="H29" t="s">
        <v>75</v>
      </c>
      <c r="I29">
        <v>8</v>
      </c>
      <c r="J29">
        <v>609.168</v>
      </c>
      <c r="K29">
        <v>4</v>
      </c>
      <c r="L29" t="s">
        <v>33</v>
      </c>
      <c r="M29" s="1">
        <v>45276.3682291667</v>
      </c>
      <c r="N29" s="1">
        <v>45278.9186226852</v>
      </c>
      <c r="O29">
        <v>19597</v>
      </c>
      <c r="P29">
        <v>5</v>
      </c>
      <c r="Q29" t="str">
        <f>VLOOKUP(FACT_INVOICE9[[#This Row],[gender_sk]],DIM_GENDER[],2,FALSE)</f>
        <v>Female</v>
      </c>
      <c r="R29" t="str">
        <f>VLOOKUP(FACT_INVOICE9[[#This Row],[custype_sk]],DIM_CUSTYPE[],2,FALSE)</f>
        <v>Member</v>
      </c>
      <c r="S29">
        <v>3</v>
      </c>
      <c r="U29" s="6">
        <v>1</v>
      </c>
      <c r="V29" s="6">
        <v>0</v>
      </c>
      <c r="W29" s="6">
        <v>0</v>
      </c>
      <c r="X29" s="6">
        <v>1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1</v>
      </c>
      <c r="AE29" s="6">
        <v>0</v>
      </c>
      <c r="AF29">
        <v>0</v>
      </c>
      <c r="AG29">
        <v>1</v>
      </c>
      <c r="AJ29" t="str">
        <f>VLOOKUP(AJ25,$AI$7:$AJ$19,2,FALSE)</f>
        <v>Member</v>
      </c>
      <c r="AK29" t="str">
        <f>VLOOKUP(AK25,$AI$7:$AJ$19,2,FALSE)</f>
        <v>Male</v>
      </c>
      <c r="AL29">
        <f ca="1" t="array" ref="AL29">SUM(INDIRECT("Table9["&amp;AJ29&amp;"]")*INDIRECT("Table9["&amp;AK29&amp;"]"))/$AJ$3</f>
        <v>0.239173228346457</v>
      </c>
      <c r="AM29">
        <f>VLOOKUP(AJ25,$AI$7:$AL$19,4,FALSE)</f>
        <v>0.499015748031496</v>
      </c>
      <c r="AN29">
        <f t="array" ref="AN29">VLOOKUP(AK25,$AI$7:$AL$19,4,FALSE)</f>
        <v>0.500984251968504</v>
      </c>
      <c r="AO29">
        <f ca="1">AL29/(AM29*AN29)</f>
        <v>0.956696620592646</v>
      </c>
    </row>
    <row r="30" spans="1:33">
      <c r="A30">
        <v>1208</v>
      </c>
      <c r="B30" t="str">
        <f>VLOOKUP(FACT_INVOICE9[[#This Row],[Branch_SK]],DIM_BRANCH[],3,FALSE)</f>
        <v>Yangon</v>
      </c>
      <c r="C30">
        <v>17982</v>
      </c>
      <c r="D30" t="str">
        <f>VLOOKUP(FACT_INVOICE9[[#This Row],[payment_SK]],DIM_PAYMENT[],2,FALSE)</f>
        <v>Cash</v>
      </c>
      <c r="E30">
        <v>346552</v>
      </c>
      <c r="F30" t="str">
        <f>VLOOKUP(FACT_INVOICE9[[#This Row],[Product_SK]],DIM_PRODUCT[],3,FALSE)</f>
        <v>Health and beauty</v>
      </c>
      <c r="G30">
        <v>14549</v>
      </c>
      <c r="H30" t="s">
        <v>76</v>
      </c>
      <c r="I30">
        <v>3</v>
      </c>
      <c r="J30">
        <v>290.0835</v>
      </c>
      <c r="K30">
        <v>4.2</v>
      </c>
      <c r="L30" t="s">
        <v>33</v>
      </c>
      <c r="M30" s="1">
        <v>45276.3682291667</v>
      </c>
      <c r="N30" s="1">
        <v>45278.9186226852</v>
      </c>
      <c r="O30">
        <v>19247</v>
      </c>
      <c r="P30">
        <v>5</v>
      </c>
      <c r="Q30" t="str">
        <f>VLOOKUP(FACT_INVOICE9[[#This Row],[gender_sk]],DIM_GENDER[],2,FALSE)</f>
        <v>Female</v>
      </c>
      <c r="R30" t="str">
        <f>VLOOKUP(FACT_INVOICE9[[#This Row],[custype_sk]],DIM_CUSTYPE[],2,FALSE)</f>
        <v>Member</v>
      </c>
      <c r="S30">
        <v>3</v>
      </c>
      <c r="U30" s="6">
        <v>0</v>
      </c>
      <c r="V30" s="6">
        <v>0</v>
      </c>
      <c r="W30" s="6">
        <v>1</v>
      </c>
      <c r="X30" s="6">
        <v>1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>
        <v>0</v>
      </c>
      <c r="AG30">
        <v>1</v>
      </c>
    </row>
    <row r="31" spans="1:33">
      <c r="A31">
        <v>1208</v>
      </c>
      <c r="B31" t="str">
        <f>VLOOKUP(FACT_INVOICE9[[#This Row],[Branch_SK]],DIM_BRANCH[],3,FALSE)</f>
        <v>Yangon</v>
      </c>
      <c r="C31">
        <v>17982</v>
      </c>
      <c r="D31" t="str">
        <f>VLOOKUP(FACT_INVOICE9[[#This Row],[payment_SK]],DIM_PAYMENT[],2,FALSE)</f>
        <v>Cash</v>
      </c>
      <c r="E31">
        <v>346470</v>
      </c>
      <c r="F31" t="str">
        <f>VLOOKUP(FACT_INVOICE9[[#This Row],[Product_SK]],DIM_PRODUCT[],3,FALSE)</f>
        <v>Health and beauty</v>
      </c>
      <c r="G31">
        <v>14038</v>
      </c>
      <c r="H31" t="s">
        <v>77</v>
      </c>
      <c r="I31">
        <v>5</v>
      </c>
      <c r="J31">
        <v>110.0925</v>
      </c>
      <c r="K31">
        <v>7.8</v>
      </c>
      <c r="L31" t="s">
        <v>33</v>
      </c>
      <c r="M31" s="1">
        <v>45276.3682291667</v>
      </c>
      <c r="N31" s="1">
        <v>45278.9186226852</v>
      </c>
      <c r="O31">
        <v>19222</v>
      </c>
      <c r="P31">
        <v>6</v>
      </c>
      <c r="Q31" t="str">
        <f>VLOOKUP(FACT_INVOICE9[[#This Row],[gender_sk]],DIM_GENDER[],2,FALSE)</f>
        <v>Male</v>
      </c>
      <c r="R31" t="str">
        <f>VLOOKUP(FACT_INVOICE9[[#This Row],[custype_sk]],DIM_CUSTYPE[],2,FALSE)</f>
        <v>Member</v>
      </c>
      <c r="S31">
        <v>3</v>
      </c>
      <c r="U31" s="6">
        <v>0</v>
      </c>
      <c r="V31" s="6">
        <v>0</v>
      </c>
      <c r="W31" s="6">
        <v>1</v>
      </c>
      <c r="X31" s="6">
        <v>1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1</v>
      </c>
      <c r="AF31">
        <v>1</v>
      </c>
      <c r="AG31">
        <v>1</v>
      </c>
    </row>
    <row r="32" ht="20.4" spans="1:37">
      <c r="A32">
        <v>1206</v>
      </c>
      <c r="B32" t="str">
        <f>VLOOKUP(FACT_INVOICE9[[#This Row],[Branch_SK]],DIM_BRANCH[],3,FALSE)</f>
        <v>Mandalay</v>
      </c>
      <c r="C32">
        <v>17982</v>
      </c>
      <c r="D32" t="str">
        <f>VLOOKUP(FACT_INVOICE9[[#This Row],[payment_SK]],DIM_PAYMENT[],2,FALSE)</f>
        <v>Cash</v>
      </c>
      <c r="E32">
        <v>347023</v>
      </c>
      <c r="F32" t="str">
        <f>VLOOKUP(FACT_INVOICE9[[#This Row],[Product_SK]],DIM_PRODUCT[],3,FALSE)</f>
        <v>Sports and travel</v>
      </c>
      <c r="G32">
        <v>14774</v>
      </c>
      <c r="H32" t="s">
        <v>78</v>
      </c>
      <c r="I32">
        <v>4</v>
      </c>
      <c r="J32">
        <v>394.632</v>
      </c>
      <c r="K32">
        <v>9.5</v>
      </c>
      <c r="L32" t="s">
        <v>33</v>
      </c>
      <c r="M32" s="1">
        <v>45276.3682291667</v>
      </c>
      <c r="N32" s="1">
        <v>45278.9186226852</v>
      </c>
      <c r="O32">
        <v>19067</v>
      </c>
      <c r="P32">
        <v>5</v>
      </c>
      <c r="Q32" t="str">
        <f>VLOOKUP(FACT_INVOICE9[[#This Row],[gender_sk]],DIM_GENDER[],2,FALSE)</f>
        <v>Female</v>
      </c>
      <c r="R32" t="str">
        <f>VLOOKUP(FACT_INVOICE9[[#This Row],[custype_sk]],DIM_CUSTYPE[],2,FALSE)</f>
        <v>Member</v>
      </c>
      <c r="S32">
        <v>3</v>
      </c>
      <c r="U32" s="6">
        <v>0</v>
      </c>
      <c r="V32" s="6">
        <v>0</v>
      </c>
      <c r="W32" s="6">
        <v>1</v>
      </c>
      <c r="X32" s="6">
        <v>0</v>
      </c>
      <c r="Y32" s="6">
        <v>0</v>
      </c>
      <c r="Z32" s="6">
        <v>0</v>
      </c>
      <c r="AA32" s="6">
        <v>1</v>
      </c>
      <c r="AB32" s="6">
        <v>0</v>
      </c>
      <c r="AC32" s="6">
        <v>0</v>
      </c>
      <c r="AD32" s="6">
        <v>0</v>
      </c>
      <c r="AE32" s="6">
        <v>1</v>
      </c>
      <c r="AF32">
        <v>0</v>
      </c>
      <c r="AG32">
        <v>1</v>
      </c>
      <c r="AJ32" s="13" t="s">
        <v>79</v>
      </c>
      <c r="AK32" s="13"/>
    </row>
    <row r="33" spans="1:38">
      <c r="A33">
        <v>1207</v>
      </c>
      <c r="B33" t="str">
        <f>VLOOKUP(FACT_INVOICE9[[#This Row],[Branch_SK]],DIM_BRANCH[],3,FALSE)</f>
        <v>Naypyitaw</v>
      </c>
      <c r="C33">
        <v>17982</v>
      </c>
      <c r="D33" t="str">
        <f>VLOOKUP(FACT_INVOICE9[[#This Row],[payment_SK]],DIM_PAYMENT[],2,FALSE)</f>
        <v>Cash</v>
      </c>
      <c r="E33">
        <v>346576</v>
      </c>
      <c r="F33" t="str">
        <f>VLOOKUP(FACT_INVOICE9[[#This Row],[Product_SK]],DIM_PRODUCT[],3,FALSE)</f>
        <v>Health and beauty</v>
      </c>
      <c r="G33">
        <v>14013</v>
      </c>
      <c r="H33" t="s">
        <v>80</v>
      </c>
      <c r="I33">
        <v>2</v>
      </c>
      <c r="J33">
        <v>132.027</v>
      </c>
      <c r="K33">
        <v>5</v>
      </c>
      <c r="L33" t="s">
        <v>33</v>
      </c>
      <c r="M33" s="1">
        <v>45276.3682291667</v>
      </c>
      <c r="N33" s="1">
        <v>45278.9186226852</v>
      </c>
      <c r="O33">
        <v>19066</v>
      </c>
      <c r="P33">
        <v>6</v>
      </c>
      <c r="Q33" t="str">
        <f>VLOOKUP(FACT_INVOICE9[[#This Row],[gender_sk]],DIM_GENDER[],2,FALSE)</f>
        <v>Male</v>
      </c>
      <c r="R33" t="str">
        <f>VLOOKUP(FACT_INVOICE9[[#This Row],[custype_sk]],DIM_CUSTYPE[],2,FALSE)</f>
        <v>Normal</v>
      </c>
      <c r="S33">
        <v>4</v>
      </c>
      <c r="U33" s="6">
        <v>0</v>
      </c>
      <c r="V33" s="6">
        <v>0</v>
      </c>
      <c r="W33" s="6">
        <v>1</v>
      </c>
      <c r="X33" s="6">
        <v>1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>
        <v>1</v>
      </c>
      <c r="AG33">
        <v>0</v>
      </c>
      <c r="AJ33" t="s">
        <v>63</v>
      </c>
      <c r="AK33" t="s">
        <v>81</v>
      </c>
      <c r="AL33" t="s">
        <v>64</v>
      </c>
    </row>
    <row r="34" spans="1:38">
      <c r="A34">
        <v>1206</v>
      </c>
      <c r="B34" t="str">
        <f>VLOOKUP(FACT_INVOICE9[[#This Row],[Branch_SK]],DIM_BRANCH[],3,FALSE)</f>
        <v>Mandalay</v>
      </c>
      <c r="C34">
        <v>17983</v>
      </c>
      <c r="D34" t="str">
        <f>VLOOKUP(FACT_INVOICE9[[#This Row],[payment_SK]],DIM_PAYMENT[],2,FALSE)</f>
        <v>Credit card</v>
      </c>
      <c r="E34">
        <v>347305</v>
      </c>
      <c r="F34" t="str">
        <f>VLOOKUP(FACT_INVOICE9[[#This Row],[Product_SK]],DIM_PRODUCT[],3,FALSE)</f>
        <v>Fashion accessories</v>
      </c>
      <c r="G34">
        <v>14543</v>
      </c>
      <c r="H34" t="s">
        <v>82</v>
      </c>
      <c r="I34">
        <v>4</v>
      </c>
      <c r="J34">
        <v>252.756</v>
      </c>
      <c r="K34">
        <v>9.4</v>
      </c>
      <c r="L34" t="s">
        <v>33</v>
      </c>
      <c r="M34" s="1">
        <v>45276.3682291667</v>
      </c>
      <c r="N34" s="1">
        <v>45278.9186226852</v>
      </c>
      <c r="O34">
        <v>19440</v>
      </c>
      <c r="P34">
        <v>6</v>
      </c>
      <c r="Q34" t="str">
        <f>VLOOKUP(FACT_INVOICE9[[#This Row],[gender_sk]],DIM_GENDER[],2,FALSE)</f>
        <v>Male</v>
      </c>
      <c r="R34" t="str">
        <f>VLOOKUP(FACT_INVOICE9[[#This Row],[custype_sk]],DIM_CUSTYPE[],2,FALSE)</f>
        <v>Member</v>
      </c>
      <c r="S34">
        <v>3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1</v>
      </c>
      <c r="AD34" s="6">
        <v>0</v>
      </c>
      <c r="AE34" s="6">
        <v>1</v>
      </c>
      <c r="AF34">
        <v>1</v>
      </c>
      <c r="AG34">
        <v>1</v>
      </c>
      <c r="AJ34">
        <v>12</v>
      </c>
      <c r="AK34">
        <v>3</v>
      </c>
      <c r="AL34">
        <v>10</v>
      </c>
    </row>
    <row r="35" spans="1:42">
      <c r="A35">
        <v>1206</v>
      </c>
      <c r="B35" t="str">
        <f>VLOOKUP(FACT_INVOICE9[[#This Row],[Branch_SK]],DIM_BRANCH[],3,FALSE)</f>
        <v>Mandalay</v>
      </c>
      <c r="C35">
        <v>17984</v>
      </c>
      <c r="D35" t="str">
        <f>VLOOKUP(FACT_INVOICE9[[#This Row],[payment_SK]],DIM_PAYMENT[],2,FALSE)</f>
        <v>Ewallet</v>
      </c>
      <c r="E35">
        <v>346682</v>
      </c>
      <c r="F35" t="str">
        <f>VLOOKUP(FACT_INVOICE9[[#This Row],[Product_SK]],DIM_PRODUCT[],3,FALSE)</f>
        <v>Electronic accessories</v>
      </c>
      <c r="G35">
        <v>14340</v>
      </c>
      <c r="H35" t="s">
        <v>83</v>
      </c>
      <c r="I35">
        <v>8</v>
      </c>
      <c r="J35">
        <v>356.328</v>
      </c>
      <c r="K35">
        <v>5.7</v>
      </c>
      <c r="L35" t="s">
        <v>33</v>
      </c>
      <c r="M35" s="1">
        <v>45276.3682291667</v>
      </c>
      <c r="N35" s="1">
        <v>45278.9186226852</v>
      </c>
      <c r="O35">
        <v>19802</v>
      </c>
      <c r="P35">
        <v>5</v>
      </c>
      <c r="Q35" t="str">
        <f>VLOOKUP(FACT_INVOICE9[[#This Row],[gender_sk]],DIM_GENDER[],2,FALSE)</f>
        <v>Female</v>
      </c>
      <c r="R35" t="str">
        <f>VLOOKUP(FACT_INVOICE9[[#This Row],[custype_sk]],DIM_CUSTYPE[],2,FALSE)</f>
        <v>Normal</v>
      </c>
      <c r="S35">
        <v>4</v>
      </c>
      <c r="U35" s="6">
        <v>0</v>
      </c>
      <c r="V35" s="6">
        <v>1</v>
      </c>
      <c r="W35" s="6">
        <v>0</v>
      </c>
      <c r="X35" s="6">
        <v>0</v>
      </c>
      <c r="Y35" s="6">
        <v>1</v>
      </c>
      <c r="Z35" s="6">
        <v>0</v>
      </c>
      <c r="AA35" s="6">
        <v>0</v>
      </c>
      <c r="AB35" s="6">
        <v>0</v>
      </c>
      <c r="AC35" s="6">
        <v>0</v>
      </c>
      <c r="AD35" s="6">
        <v>1</v>
      </c>
      <c r="AE35" s="6">
        <v>1</v>
      </c>
      <c r="AF35">
        <v>0</v>
      </c>
      <c r="AG35">
        <v>0</v>
      </c>
      <c r="AJ35" t="s">
        <v>69</v>
      </c>
      <c r="AK35" t="s">
        <v>70</v>
      </c>
      <c r="AL35" t="s">
        <v>84</v>
      </c>
      <c r="AM35" t="s">
        <v>71</v>
      </c>
      <c r="AN35" s="14" t="s">
        <v>72</v>
      </c>
      <c r="AO35" s="14" t="s">
        <v>73</v>
      </c>
      <c r="AP35" s="14" t="s">
        <v>74</v>
      </c>
    </row>
    <row r="36" spans="1:42">
      <c r="A36">
        <v>1208</v>
      </c>
      <c r="B36" t="str">
        <f>VLOOKUP(FACT_INVOICE9[[#This Row],[Branch_SK]],DIM_BRANCH[],3,FALSE)</f>
        <v>Yangon</v>
      </c>
      <c r="C36">
        <v>17982</v>
      </c>
      <c r="D36" t="str">
        <f>VLOOKUP(FACT_INVOICE9[[#This Row],[payment_SK]],DIM_PAYMENT[],2,FALSE)</f>
        <v>Cash</v>
      </c>
      <c r="E36">
        <v>347060</v>
      </c>
      <c r="F36" t="str">
        <f>VLOOKUP(FACT_INVOICE9[[#This Row],[Product_SK]],DIM_PRODUCT[],3,FALSE)</f>
        <v>Sports and travel</v>
      </c>
      <c r="G36">
        <v>14950</v>
      </c>
      <c r="H36" t="s">
        <v>85</v>
      </c>
      <c r="I36">
        <v>7</v>
      </c>
      <c r="J36">
        <v>142.002</v>
      </c>
      <c r="K36">
        <v>6.9</v>
      </c>
      <c r="L36" t="s">
        <v>33</v>
      </c>
      <c r="M36" s="1">
        <v>45276.3682291667</v>
      </c>
      <c r="N36" s="1">
        <v>45278.9186226852</v>
      </c>
      <c r="O36">
        <v>19253</v>
      </c>
      <c r="P36">
        <v>6</v>
      </c>
      <c r="Q36" t="str">
        <f>VLOOKUP(FACT_INVOICE9[[#This Row],[gender_sk]],DIM_GENDER[],2,FALSE)</f>
        <v>Male</v>
      </c>
      <c r="R36" t="str">
        <f>VLOOKUP(FACT_INVOICE9[[#This Row],[custype_sk]],DIM_CUSTYPE[],2,FALSE)</f>
        <v>Member</v>
      </c>
      <c r="S36">
        <v>3</v>
      </c>
      <c r="U36" s="6">
        <v>0</v>
      </c>
      <c r="V36" s="6">
        <v>0</v>
      </c>
      <c r="W36" s="6">
        <v>1</v>
      </c>
      <c r="X36" s="6">
        <v>0</v>
      </c>
      <c r="Y36" s="6">
        <v>0</v>
      </c>
      <c r="Z36" s="6">
        <v>0</v>
      </c>
      <c r="AA36" s="6">
        <v>1</v>
      </c>
      <c r="AB36" s="6">
        <v>0</v>
      </c>
      <c r="AC36" s="6">
        <v>0</v>
      </c>
      <c r="AD36" s="6">
        <v>1</v>
      </c>
      <c r="AE36" s="6">
        <v>1</v>
      </c>
      <c r="AF36">
        <v>1</v>
      </c>
      <c r="AG36">
        <v>1</v>
      </c>
      <c r="AJ36" t="str">
        <f>VLOOKUP(AJ34,$AI$7:$AJ$19,2,FALSE)</f>
        <v>Male</v>
      </c>
      <c r="AK36" t="str">
        <f>VLOOKUP(AK34,$AI$7:$AJ$19,2,FALSE)</f>
        <v>Cash</v>
      </c>
      <c r="AL36" t="str">
        <f>VLOOKUP(AL34,$AI$7:$AJ$19,2,FALSE)</f>
        <v>Quantity &gt; 5</v>
      </c>
      <c r="AM36">
        <f ca="1" t="array" ref="AM36">SUM(INDIRECT("Table9["&amp;AJ36&amp;"]")*INDIRECT("Table9["&amp;AK36&amp;"]")*INDIRECT("Table9["&amp;AL36&amp;"]"))/$AJ$3</f>
        <v>0.0826771653543307</v>
      </c>
      <c r="AN36">
        <f ca="1" t="array" ref="AN36">SUM(INDIRECT("Table9["&amp;AJ36&amp;"]")*INDIRECT("Table9["&amp;AK36&amp;"]"))/$AJ$3</f>
        <v>0.165354330708661</v>
      </c>
      <c r="AO36">
        <f>VLOOKUP(AL34,$AI$7:$AL$19,4,FALSE)</f>
        <v>0.494094488188976</v>
      </c>
      <c r="AP36">
        <f ca="1">AM36/(AN36*AO36)</f>
        <v>1.01195219123506</v>
      </c>
    </row>
    <row r="37" spans="1:33">
      <c r="A37">
        <v>1206</v>
      </c>
      <c r="B37" t="str">
        <f>VLOOKUP(FACT_INVOICE9[[#This Row],[Branch_SK]],DIM_BRANCH[],3,FALSE)</f>
        <v>Mandalay</v>
      </c>
      <c r="C37">
        <v>17982</v>
      </c>
      <c r="D37" t="str">
        <f>VLOOKUP(FACT_INVOICE9[[#This Row],[payment_SK]],DIM_PAYMENT[],2,FALSE)</f>
        <v>Cash</v>
      </c>
      <c r="E37">
        <v>347018</v>
      </c>
      <c r="F37" t="str">
        <f>VLOOKUP(FACT_INVOICE9[[#This Row],[Product_SK]],DIM_PRODUCT[],3,FALSE)</f>
        <v>Sports and travel</v>
      </c>
      <c r="G37">
        <v>14288</v>
      </c>
      <c r="H37" t="s">
        <v>86</v>
      </c>
      <c r="I37">
        <v>2</v>
      </c>
      <c r="J37">
        <v>165.648</v>
      </c>
      <c r="K37">
        <v>9.1</v>
      </c>
      <c r="L37" t="s">
        <v>33</v>
      </c>
      <c r="M37" s="1">
        <v>45276.3682291667</v>
      </c>
      <c r="N37" s="1">
        <v>45278.9186226852</v>
      </c>
      <c r="O37">
        <v>19178</v>
      </c>
      <c r="P37">
        <v>5</v>
      </c>
      <c r="Q37" t="str">
        <f>VLOOKUP(FACT_INVOICE9[[#This Row],[gender_sk]],DIM_GENDER[],2,FALSE)</f>
        <v>Female</v>
      </c>
      <c r="R37" t="str">
        <f>VLOOKUP(FACT_INVOICE9[[#This Row],[custype_sk]],DIM_CUSTYPE[],2,FALSE)</f>
        <v>Member</v>
      </c>
      <c r="S37">
        <v>3</v>
      </c>
      <c r="U37" s="6">
        <v>0</v>
      </c>
      <c r="V37" s="6">
        <v>0</v>
      </c>
      <c r="W37" s="6">
        <v>1</v>
      </c>
      <c r="X37" s="6">
        <v>0</v>
      </c>
      <c r="Y37" s="6">
        <v>0</v>
      </c>
      <c r="Z37" s="6">
        <v>0</v>
      </c>
      <c r="AA37" s="6">
        <v>1</v>
      </c>
      <c r="AB37" s="6">
        <v>0</v>
      </c>
      <c r="AC37" s="6">
        <v>0</v>
      </c>
      <c r="AD37" s="6">
        <v>0</v>
      </c>
      <c r="AE37" s="6">
        <v>1</v>
      </c>
      <c r="AF37">
        <v>0</v>
      </c>
      <c r="AG37">
        <v>1</v>
      </c>
    </row>
    <row r="38" spans="1:33">
      <c r="A38">
        <v>1208</v>
      </c>
      <c r="B38" t="str">
        <f>VLOOKUP(FACT_INVOICE9[[#This Row],[Branch_SK]],DIM_BRANCH[],3,FALSE)</f>
        <v>Yangon</v>
      </c>
      <c r="C38">
        <v>17984</v>
      </c>
      <c r="D38" t="str">
        <f>VLOOKUP(FACT_INVOICE9[[#This Row],[payment_SK]],DIM_PAYMENT[],2,FALSE)</f>
        <v>Ewallet</v>
      </c>
      <c r="E38">
        <v>346502</v>
      </c>
      <c r="F38" t="str">
        <f>VLOOKUP(FACT_INVOICE9[[#This Row],[Product_SK]],DIM_PRODUCT[],3,FALSE)</f>
        <v>Health and beauty</v>
      </c>
      <c r="G38">
        <v>14647</v>
      </c>
      <c r="H38" t="s">
        <v>87</v>
      </c>
      <c r="I38">
        <v>9</v>
      </c>
      <c r="J38">
        <v>736.4385</v>
      </c>
      <c r="K38">
        <v>7.6</v>
      </c>
      <c r="L38" t="s">
        <v>33</v>
      </c>
      <c r="M38" s="1">
        <v>45276.3682291667</v>
      </c>
      <c r="N38" s="1">
        <v>45278.9186226852</v>
      </c>
      <c r="O38">
        <v>19857</v>
      </c>
      <c r="P38">
        <v>5</v>
      </c>
      <c r="Q38" t="str">
        <f>VLOOKUP(FACT_INVOICE9[[#This Row],[gender_sk]],DIM_GENDER[],2,FALSE)</f>
        <v>Female</v>
      </c>
      <c r="R38" t="str">
        <f>VLOOKUP(FACT_INVOICE9[[#This Row],[custype_sk]],DIM_CUSTYPE[],2,FALSE)</f>
        <v>Normal</v>
      </c>
      <c r="S38">
        <v>4</v>
      </c>
      <c r="U38" s="6">
        <v>0</v>
      </c>
      <c r="V38" s="6">
        <v>1</v>
      </c>
      <c r="W38" s="6">
        <v>0</v>
      </c>
      <c r="X38" s="6">
        <v>1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1</v>
      </c>
      <c r="AE38" s="6">
        <v>1</v>
      </c>
      <c r="AF38">
        <v>0</v>
      </c>
      <c r="AG38">
        <v>0</v>
      </c>
    </row>
    <row r="39" spans="1:33">
      <c r="A39">
        <v>1208</v>
      </c>
      <c r="B39" t="str">
        <f>VLOOKUP(FACT_INVOICE9[[#This Row],[Branch_SK]],DIM_BRANCH[],3,FALSE)</f>
        <v>Yangon</v>
      </c>
      <c r="C39">
        <v>17983</v>
      </c>
      <c r="D39" t="str">
        <f>VLOOKUP(FACT_INVOICE9[[#This Row],[payment_SK]],DIM_PAYMENT[],2,FALSE)</f>
        <v>Credit card</v>
      </c>
      <c r="E39">
        <v>346770</v>
      </c>
      <c r="F39" t="str">
        <f>VLOOKUP(FACT_INVOICE9[[#This Row],[Product_SK]],DIM_PRODUCT[],3,FALSE)</f>
        <v>Home and lifestyle</v>
      </c>
      <c r="G39">
        <v>14529</v>
      </c>
      <c r="H39" t="s">
        <v>88</v>
      </c>
      <c r="I39">
        <v>8</v>
      </c>
      <c r="J39">
        <v>587.664</v>
      </c>
      <c r="K39">
        <v>6.4</v>
      </c>
      <c r="L39" t="s">
        <v>33</v>
      </c>
      <c r="M39" s="1">
        <v>45276.3682291667</v>
      </c>
      <c r="N39" s="1">
        <v>45278.9186226852</v>
      </c>
      <c r="O39">
        <v>19560</v>
      </c>
      <c r="P39">
        <v>5</v>
      </c>
      <c r="Q39" t="str">
        <f>VLOOKUP(FACT_INVOICE9[[#This Row],[gender_sk]],DIM_GENDER[],2,FALSE)</f>
        <v>Female</v>
      </c>
      <c r="R39" t="str">
        <f>VLOOKUP(FACT_INVOICE9[[#This Row],[custype_sk]],DIM_CUSTYPE[],2,FALSE)</f>
        <v>Normal</v>
      </c>
      <c r="S39">
        <v>4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1</v>
      </c>
      <c r="AA39" s="6">
        <v>0</v>
      </c>
      <c r="AB39" s="6">
        <v>0</v>
      </c>
      <c r="AC39" s="6">
        <v>0</v>
      </c>
      <c r="AD39" s="6">
        <v>1</v>
      </c>
      <c r="AE39" s="6">
        <v>1</v>
      </c>
      <c r="AF39">
        <v>0</v>
      </c>
      <c r="AG39">
        <v>0</v>
      </c>
    </row>
    <row r="40" spans="1:33">
      <c r="A40">
        <v>1207</v>
      </c>
      <c r="B40" t="str">
        <f>VLOOKUP(FACT_INVOICE9[[#This Row],[Branch_SK]],DIM_BRANCH[],3,FALSE)</f>
        <v>Naypyitaw</v>
      </c>
      <c r="C40">
        <v>17984</v>
      </c>
      <c r="D40" t="str">
        <f>VLOOKUP(FACT_INVOICE9[[#This Row],[payment_SK]],DIM_PAYMENT[],2,FALSE)</f>
        <v>Ewallet</v>
      </c>
      <c r="E40">
        <v>346833</v>
      </c>
      <c r="F40" t="str">
        <f>VLOOKUP(FACT_INVOICE9[[#This Row],[Product_SK]],DIM_PRODUCT[],3,FALSE)</f>
        <v>Home and lifestyle</v>
      </c>
      <c r="G40">
        <v>14334</v>
      </c>
      <c r="H40" t="s">
        <v>89</v>
      </c>
      <c r="I40">
        <v>10</v>
      </c>
      <c r="J40">
        <v>616.98</v>
      </c>
      <c r="K40">
        <v>9</v>
      </c>
      <c r="L40" t="s">
        <v>33</v>
      </c>
      <c r="M40" s="1">
        <v>45276.3682291667</v>
      </c>
      <c r="N40" s="1">
        <v>45278.9186226852</v>
      </c>
      <c r="O40">
        <v>19732</v>
      </c>
      <c r="P40">
        <v>6</v>
      </c>
      <c r="Q40" t="str">
        <f>VLOOKUP(FACT_INVOICE9[[#This Row],[gender_sk]],DIM_GENDER[],2,FALSE)</f>
        <v>Male</v>
      </c>
      <c r="R40" t="str">
        <f>VLOOKUP(FACT_INVOICE9[[#This Row],[custype_sk]],DIM_CUSTYPE[],2,FALSE)</f>
        <v>Normal</v>
      </c>
      <c r="S40">
        <v>4</v>
      </c>
      <c r="U40" s="6">
        <v>0</v>
      </c>
      <c r="V40" s="6">
        <v>1</v>
      </c>
      <c r="W40" s="6">
        <v>0</v>
      </c>
      <c r="X40" s="6">
        <v>0</v>
      </c>
      <c r="Y40" s="6">
        <v>0</v>
      </c>
      <c r="Z40" s="6">
        <v>1</v>
      </c>
      <c r="AA40" s="6">
        <v>0</v>
      </c>
      <c r="AB40" s="6">
        <v>0</v>
      </c>
      <c r="AC40" s="6">
        <v>0</v>
      </c>
      <c r="AD40" s="6">
        <v>1</v>
      </c>
      <c r="AE40" s="6">
        <v>1</v>
      </c>
      <c r="AF40">
        <v>1</v>
      </c>
      <c r="AG40">
        <v>0</v>
      </c>
    </row>
    <row r="41" spans="1:36">
      <c r="A41">
        <v>1207</v>
      </c>
      <c r="B41" t="str">
        <f>VLOOKUP(FACT_INVOICE9[[#This Row],[Branch_SK]],DIM_BRANCH[],3,FALSE)</f>
        <v>Naypyitaw</v>
      </c>
      <c r="C41">
        <v>17984</v>
      </c>
      <c r="D41" t="str">
        <f>VLOOKUP(FACT_INVOICE9[[#This Row],[payment_SK]],DIM_PAYMENT[],2,FALSE)</f>
        <v>Ewallet</v>
      </c>
      <c r="E41">
        <v>347069</v>
      </c>
      <c r="F41" t="str">
        <f>VLOOKUP(FACT_INVOICE9[[#This Row],[Product_SK]],DIM_PRODUCT[],3,FALSE)</f>
        <v>Sports and travel</v>
      </c>
      <c r="G41">
        <v>14814</v>
      </c>
      <c r="H41" t="s">
        <v>90</v>
      </c>
      <c r="I41">
        <v>8</v>
      </c>
      <c r="J41">
        <v>102.396</v>
      </c>
      <c r="K41">
        <v>6.8</v>
      </c>
      <c r="L41" t="s">
        <v>33</v>
      </c>
      <c r="M41" s="1">
        <v>45276.3682291667</v>
      </c>
      <c r="N41" s="1">
        <v>45278.9186226852</v>
      </c>
      <c r="O41">
        <v>19882</v>
      </c>
      <c r="P41">
        <v>5</v>
      </c>
      <c r="Q41" t="str">
        <f>VLOOKUP(FACT_INVOICE9[[#This Row],[gender_sk]],DIM_GENDER[],2,FALSE)</f>
        <v>Female</v>
      </c>
      <c r="R41" t="str">
        <f>VLOOKUP(FACT_INVOICE9[[#This Row],[custype_sk]],DIM_CUSTYPE[],2,FALSE)</f>
        <v>Normal</v>
      </c>
      <c r="S41">
        <v>4</v>
      </c>
      <c r="U41" s="6">
        <v>0</v>
      </c>
      <c r="V41" s="6">
        <v>1</v>
      </c>
      <c r="W41" s="6">
        <v>0</v>
      </c>
      <c r="X41" s="6">
        <v>0</v>
      </c>
      <c r="Y41" s="6">
        <v>0</v>
      </c>
      <c r="Z41" s="6">
        <v>0</v>
      </c>
      <c r="AA41" s="6">
        <v>1</v>
      </c>
      <c r="AB41" s="6">
        <v>0</v>
      </c>
      <c r="AC41" s="6">
        <v>0</v>
      </c>
      <c r="AD41" s="6">
        <v>1</v>
      </c>
      <c r="AE41" s="6">
        <v>1</v>
      </c>
      <c r="AF41">
        <v>0</v>
      </c>
      <c r="AG41">
        <v>0</v>
      </c>
      <c r="AJ41" t="s">
        <v>91</v>
      </c>
    </row>
    <row r="42" spans="1:33">
      <c r="A42">
        <v>1208</v>
      </c>
      <c r="B42" t="str">
        <f>VLOOKUP(FACT_INVOICE9[[#This Row],[Branch_SK]],DIM_BRANCH[],3,FALSE)</f>
        <v>Yangon</v>
      </c>
      <c r="C42">
        <v>17983</v>
      </c>
      <c r="D42" t="str">
        <f>VLOOKUP(FACT_INVOICE9[[#This Row],[payment_SK]],DIM_PAYMENT[],2,FALSE)</f>
        <v>Credit card</v>
      </c>
      <c r="E42">
        <v>346479</v>
      </c>
      <c r="F42" t="str">
        <f>VLOOKUP(FACT_INVOICE9[[#This Row],[Product_SK]],DIM_PRODUCT[],3,FALSE)</f>
        <v>Health and beauty</v>
      </c>
      <c r="G42">
        <v>14156</v>
      </c>
      <c r="H42" t="s">
        <v>92</v>
      </c>
      <c r="I42">
        <v>9</v>
      </c>
      <c r="J42">
        <v>843.0345</v>
      </c>
      <c r="K42">
        <v>6.5</v>
      </c>
      <c r="L42" t="s">
        <v>33</v>
      </c>
      <c r="M42" s="1">
        <v>45276.3682291667</v>
      </c>
      <c r="N42" s="1">
        <v>45278.9186226852</v>
      </c>
      <c r="O42">
        <v>19655</v>
      </c>
      <c r="P42">
        <v>5</v>
      </c>
      <c r="Q42" t="str">
        <f>VLOOKUP(FACT_INVOICE9[[#This Row],[gender_sk]],DIM_GENDER[],2,FALSE)</f>
        <v>Female</v>
      </c>
      <c r="R42" t="str">
        <f>VLOOKUP(FACT_INVOICE9[[#This Row],[custype_sk]],DIM_CUSTYPE[],2,FALSE)</f>
        <v>Member</v>
      </c>
      <c r="S42">
        <v>3</v>
      </c>
      <c r="U42" s="6">
        <v>1</v>
      </c>
      <c r="V42" s="6">
        <v>0</v>
      </c>
      <c r="W42" s="6">
        <v>0</v>
      </c>
      <c r="X42" s="6">
        <v>1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1</v>
      </c>
      <c r="AE42" s="6">
        <v>1</v>
      </c>
      <c r="AF42">
        <v>0</v>
      </c>
      <c r="AG42">
        <v>1</v>
      </c>
    </row>
    <row r="43" spans="1:36">
      <c r="A43">
        <v>1206</v>
      </c>
      <c r="B43" t="str">
        <f>VLOOKUP(FACT_INVOICE9[[#This Row],[Branch_SK]],DIM_BRANCH[],3,FALSE)</f>
        <v>Mandalay</v>
      </c>
      <c r="C43">
        <v>17983</v>
      </c>
      <c r="D43" t="str">
        <f>VLOOKUP(FACT_INVOICE9[[#This Row],[payment_SK]],DIM_PAYMENT[],2,FALSE)</f>
        <v>Credit card</v>
      </c>
      <c r="E43">
        <v>347363</v>
      </c>
      <c r="F43" t="str">
        <f>VLOOKUP(FACT_INVOICE9[[#This Row],[Product_SK]],DIM_PRODUCT[],3,FALSE)</f>
        <v>Fashion accessories</v>
      </c>
      <c r="G43">
        <v>14257</v>
      </c>
      <c r="H43" t="s">
        <v>93</v>
      </c>
      <c r="I43">
        <v>10</v>
      </c>
      <c r="J43">
        <v>423.15</v>
      </c>
      <c r="K43">
        <v>7</v>
      </c>
      <c r="L43" t="s">
        <v>33</v>
      </c>
      <c r="M43" s="1">
        <v>45276.3682291667</v>
      </c>
      <c r="N43" s="1">
        <v>45278.9186226852</v>
      </c>
      <c r="O43">
        <v>19489</v>
      </c>
      <c r="P43">
        <v>6</v>
      </c>
      <c r="Q43" t="str">
        <f>VLOOKUP(FACT_INVOICE9[[#This Row],[gender_sk]],DIM_GENDER[],2,FALSE)</f>
        <v>Male</v>
      </c>
      <c r="R43" t="str">
        <f>VLOOKUP(FACT_INVOICE9[[#This Row],[custype_sk]],DIM_CUSTYPE[],2,FALSE)</f>
        <v>Member</v>
      </c>
      <c r="S43">
        <v>3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1</v>
      </c>
      <c r="AD43" s="6">
        <v>1</v>
      </c>
      <c r="AE43" s="6">
        <v>1</v>
      </c>
      <c r="AF43">
        <v>1</v>
      </c>
      <c r="AG43">
        <v>1</v>
      </c>
      <c r="AJ43" t="s">
        <v>94</v>
      </c>
    </row>
    <row r="44" spans="1:36">
      <c r="A44">
        <v>1208</v>
      </c>
      <c r="B44" t="str">
        <f>VLOOKUP(FACT_INVOICE9[[#This Row],[Branch_SK]],DIM_BRANCH[],3,FALSE)</f>
        <v>Yangon</v>
      </c>
      <c r="C44">
        <v>17984</v>
      </c>
      <c r="D44" t="str">
        <f>VLOOKUP(FACT_INVOICE9[[#This Row],[payment_SK]],DIM_PAYMENT[],2,FALSE)</f>
        <v>Ewallet</v>
      </c>
      <c r="E44">
        <v>346948</v>
      </c>
      <c r="F44" t="str">
        <f>VLOOKUP(FACT_INVOICE9[[#This Row],[Product_SK]],DIM_PRODUCT[],3,FALSE)</f>
        <v>Sports and travel</v>
      </c>
      <c r="G44">
        <v>14830</v>
      </c>
      <c r="H44" t="s">
        <v>95</v>
      </c>
      <c r="I44">
        <v>9</v>
      </c>
      <c r="J44">
        <v>921.186</v>
      </c>
      <c r="K44">
        <v>7.4</v>
      </c>
      <c r="L44" t="s">
        <v>33</v>
      </c>
      <c r="M44" s="1">
        <v>45276.3682291667</v>
      </c>
      <c r="N44" s="1">
        <v>45278.9186226852</v>
      </c>
      <c r="O44">
        <v>19904</v>
      </c>
      <c r="P44">
        <v>5</v>
      </c>
      <c r="Q44" t="str">
        <f>VLOOKUP(FACT_INVOICE9[[#This Row],[gender_sk]],DIM_GENDER[],2,FALSE)</f>
        <v>Female</v>
      </c>
      <c r="R44" t="str">
        <f>VLOOKUP(FACT_INVOICE9[[#This Row],[custype_sk]],DIM_CUSTYPE[],2,FALSE)</f>
        <v>Member</v>
      </c>
      <c r="S44">
        <v>3</v>
      </c>
      <c r="U44" s="6">
        <v>0</v>
      </c>
      <c r="V44" s="6">
        <v>1</v>
      </c>
      <c r="W44" s="6">
        <v>0</v>
      </c>
      <c r="X44" s="6">
        <v>0</v>
      </c>
      <c r="Y44" s="6">
        <v>0</v>
      </c>
      <c r="Z44" s="6">
        <v>0</v>
      </c>
      <c r="AA44" s="6">
        <v>1</v>
      </c>
      <c r="AB44" s="6">
        <v>0</v>
      </c>
      <c r="AC44" s="6">
        <v>0</v>
      </c>
      <c r="AD44" s="6">
        <v>1</v>
      </c>
      <c r="AE44" s="6">
        <v>1</v>
      </c>
      <c r="AF44">
        <v>0</v>
      </c>
      <c r="AG44">
        <v>1</v>
      </c>
      <c r="AJ44" t="s">
        <v>96</v>
      </c>
    </row>
    <row r="45" spans="1:36">
      <c r="A45">
        <v>1207</v>
      </c>
      <c r="B45" t="str">
        <f>VLOOKUP(FACT_INVOICE9[[#This Row],[Branch_SK]],DIM_BRANCH[],3,FALSE)</f>
        <v>Naypyitaw</v>
      </c>
      <c r="C45">
        <v>17983</v>
      </c>
      <c r="D45" t="str">
        <f>VLOOKUP(FACT_INVOICE9[[#This Row],[payment_SK]],DIM_PAYMENT[],2,FALSE)</f>
        <v>Credit card</v>
      </c>
      <c r="E45">
        <v>346670</v>
      </c>
      <c r="F45" t="str">
        <f>VLOOKUP(FACT_INVOICE9[[#This Row],[Product_SK]],DIM_PRODUCT[],3,FALSE)</f>
        <v>Electronic accessories</v>
      </c>
      <c r="G45">
        <v>14502</v>
      </c>
      <c r="H45" t="s">
        <v>97</v>
      </c>
      <c r="I45">
        <v>7</v>
      </c>
      <c r="J45">
        <v>165.4485</v>
      </c>
      <c r="K45">
        <v>4.8</v>
      </c>
      <c r="L45" t="s">
        <v>33</v>
      </c>
      <c r="M45" s="1">
        <v>45276.3682291667</v>
      </c>
      <c r="N45" s="1">
        <v>45278.9186226852</v>
      </c>
      <c r="O45">
        <v>19611</v>
      </c>
      <c r="P45">
        <v>5</v>
      </c>
      <c r="Q45" t="str">
        <f>VLOOKUP(FACT_INVOICE9[[#This Row],[gender_sk]],DIM_GENDER[],2,FALSE)</f>
        <v>Female</v>
      </c>
      <c r="R45" t="str">
        <f>VLOOKUP(FACT_INVOICE9[[#This Row],[custype_sk]],DIM_CUSTYPE[],2,FALSE)</f>
        <v>Normal</v>
      </c>
      <c r="S45">
        <v>4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0</v>
      </c>
      <c r="AA45" s="6">
        <v>0</v>
      </c>
      <c r="AB45" s="6">
        <v>0</v>
      </c>
      <c r="AC45" s="6">
        <v>0</v>
      </c>
      <c r="AD45" s="6">
        <v>1</v>
      </c>
      <c r="AE45" s="6">
        <v>0</v>
      </c>
      <c r="AF45">
        <v>0</v>
      </c>
      <c r="AG45">
        <v>0</v>
      </c>
      <c r="AJ45" t="s">
        <v>98</v>
      </c>
    </row>
    <row r="46" spans="1:33">
      <c r="A46">
        <v>1206</v>
      </c>
      <c r="B46" t="str">
        <f>VLOOKUP(FACT_INVOICE9[[#This Row],[Branch_SK]],DIM_BRANCH[],3,FALSE)</f>
        <v>Mandalay</v>
      </c>
      <c r="C46">
        <v>17984</v>
      </c>
      <c r="D46" t="str">
        <f>VLOOKUP(FACT_INVOICE9[[#This Row],[payment_SK]],DIM_PAYMENT[],2,FALSE)</f>
        <v>Ewallet</v>
      </c>
      <c r="E46">
        <v>346791</v>
      </c>
      <c r="F46" t="str">
        <f>VLOOKUP(FACT_INVOICE9[[#This Row],[Product_SK]],DIM_PRODUCT[],3,FALSE)</f>
        <v>Home and lifestyle</v>
      </c>
      <c r="G46">
        <v>14901</v>
      </c>
      <c r="H46" t="s">
        <v>99</v>
      </c>
      <c r="I46">
        <v>5</v>
      </c>
      <c r="J46">
        <v>484.89</v>
      </c>
      <c r="K46">
        <v>4.9</v>
      </c>
      <c r="L46" t="s">
        <v>33</v>
      </c>
      <c r="M46" s="1">
        <v>45276.3682291667</v>
      </c>
      <c r="N46" s="1">
        <v>45278.9186226852</v>
      </c>
      <c r="O46">
        <v>20005</v>
      </c>
      <c r="P46">
        <v>6</v>
      </c>
      <c r="Q46" t="str">
        <f>VLOOKUP(FACT_INVOICE9[[#This Row],[gender_sk]],DIM_GENDER[],2,FALSE)</f>
        <v>Male</v>
      </c>
      <c r="R46" t="str">
        <f>VLOOKUP(FACT_INVOICE9[[#This Row],[custype_sk]],DIM_CUSTYPE[],2,FALSE)</f>
        <v>Normal</v>
      </c>
      <c r="S46">
        <v>4</v>
      </c>
      <c r="U46" s="6">
        <v>0</v>
      </c>
      <c r="V46" s="6">
        <v>1</v>
      </c>
      <c r="W46" s="6">
        <v>0</v>
      </c>
      <c r="X46" s="6">
        <v>0</v>
      </c>
      <c r="Y46" s="6">
        <v>0</v>
      </c>
      <c r="Z46" s="6">
        <v>1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>
        <v>1</v>
      </c>
      <c r="AG46">
        <v>0</v>
      </c>
    </row>
    <row r="47" spans="1:33">
      <c r="A47">
        <v>1207</v>
      </c>
      <c r="B47" t="str">
        <f>VLOOKUP(FACT_INVOICE9[[#This Row],[Branch_SK]],DIM_BRANCH[],3,FALSE)</f>
        <v>Naypyitaw</v>
      </c>
      <c r="C47">
        <v>17983</v>
      </c>
      <c r="D47" t="str">
        <f>VLOOKUP(FACT_INVOICE9[[#This Row],[payment_SK]],DIM_PAYMENT[],2,FALSE)</f>
        <v>Credit card</v>
      </c>
      <c r="E47">
        <v>347218</v>
      </c>
      <c r="F47" t="str">
        <f>VLOOKUP(FACT_INVOICE9[[#This Row],[Product_SK]],DIM_PRODUCT[],3,FALSE)</f>
        <v>Food and beverages</v>
      </c>
      <c r="G47">
        <v>14657</v>
      </c>
      <c r="H47" t="s">
        <v>100</v>
      </c>
      <c r="I47">
        <v>2</v>
      </c>
      <c r="J47">
        <v>195.72</v>
      </c>
      <c r="K47">
        <v>6</v>
      </c>
      <c r="L47" t="s">
        <v>33</v>
      </c>
      <c r="M47" s="1">
        <v>45276.3682291667</v>
      </c>
      <c r="N47" s="1">
        <v>45278.9186226852</v>
      </c>
      <c r="O47">
        <v>19383</v>
      </c>
      <c r="P47">
        <v>6</v>
      </c>
      <c r="Q47" t="str">
        <f>VLOOKUP(FACT_INVOICE9[[#This Row],[gender_sk]],DIM_GENDER[],2,FALSE)</f>
        <v>Male</v>
      </c>
      <c r="R47" t="str">
        <f>VLOOKUP(FACT_INVOICE9[[#This Row],[custype_sk]],DIM_CUSTYPE[],2,FALSE)</f>
        <v>Member</v>
      </c>
      <c r="S47">
        <v>3</v>
      </c>
      <c r="U47" s="6">
        <v>1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1</v>
      </c>
      <c r="AC47" s="6">
        <v>0</v>
      </c>
      <c r="AD47" s="6">
        <v>0</v>
      </c>
      <c r="AE47" s="6">
        <v>1</v>
      </c>
      <c r="AF47">
        <v>1</v>
      </c>
      <c r="AG47">
        <v>1</v>
      </c>
    </row>
    <row r="48" spans="1:33">
      <c r="A48">
        <v>1208</v>
      </c>
      <c r="B48" t="str">
        <f>VLOOKUP(FACT_INVOICE9[[#This Row],[Branch_SK]],DIM_BRANCH[],3,FALSE)</f>
        <v>Yangon</v>
      </c>
      <c r="C48">
        <v>17983</v>
      </c>
      <c r="D48" t="str">
        <f>VLOOKUP(FACT_INVOICE9[[#This Row],[payment_SK]],DIM_PAYMENT[],2,FALSE)</f>
        <v>Credit card</v>
      </c>
      <c r="E48">
        <v>347300</v>
      </c>
      <c r="F48" t="str">
        <f>VLOOKUP(FACT_INVOICE9[[#This Row],[Product_SK]],DIM_PRODUCT[],3,FALSE)</f>
        <v>Fashion accessories</v>
      </c>
      <c r="G48">
        <v>14049</v>
      </c>
      <c r="H48" t="s">
        <v>101</v>
      </c>
      <c r="I48">
        <v>4</v>
      </c>
      <c r="J48">
        <v>297.108</v>
      </c>
      <c r="K48">
        <v>4.4</v>
      </c>
      <c r="L48" t="s">
        <v>33</v>
      </c>
      <c r="M48" s="1">
        <v>45276.3682291667</v>
      </c>
      <c r="N48" s="1">
        <v>45278.9186226852</v>
      </c>
      <c r="O48">
        <v>19507</v>
      </c>
      <c r="P48">
        <v>6</v>
      </c>
      <c r="Q48" t="str">
        <f>VLOOKUP(FACT_INVOICE9[[#This Row],[gender_sk]],DIM_GENDER[],2,FALSE)</f>
        <v>Male</v>
      </c>
      <c r="R48" t="str">
        <f>VLOOKUP(FACT_INVOICE9[[#This Row],[custype_sk]],DIM_CUSTYPE[],2,FALSE)</f>
        <v>Member</v>
      </c>
      <c r="S48">
        <v>3</v>
      </c>
      <c r="U48" s="6">
        <v>1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1</v>
      </c>
      <c r="AD48" s="6">
        <v>0</v>
      </c>
      <c r="AE48" s="6">
        <v>0</v>
      </c>
      <c r="AF48">
        <v>1</v>
      </c>
      <c r="AG48">
        <v>1</v>
      </c>
    </row>
    <row r="49" spans="1:33">
      <c r="A49">
        <v>1206</v>
      </c>
      <c r="B49" t="str">
        <f>VLOOKUP(FACT_INVOICE9[[#This Row],[Branch_SK]],DIM_BRANCH[],3,FALSE)</f>
        <v>Mandalay</v>
      </c>
      <c r="C49">
        <v>17982</v>
      </c>
      <c r="D49" t="str">
        <f>VLOOKUP(FACT_INVOICE9[[#This Row],[payment_SK]],DIM_PAYMENT[],2,FALSE)</f>
        <v>Cash</v>
      </c>
      <c r="E49">
        <v>347030</v>
      </c>
      <c r="F49" t="str">
        <f>VLOOKUP(FACT_INVOICE9[[#This Row],[Product_SK]],DIM_PRODUCT[],3,FALSE)</f>
        <v>Sports and travel</v>
      </c>
      <c r="G49">
        <v>14279</v>
      </c>
      <c r="H49" t="s">
        <v>102</v>
      </c>
      <c r="I49">
        <v>5</v>
      </c>
      <c r="J49">
        <v>463.89</v>
      </c>
      <c r="K49">
        <v>9.6</v>
      </c>
      <c r="L49" t="s">
        <v>33</v>
      </c>
      <c r="M49" s="1">
        <v>45276.3682291667</v>
      </c>
      <c r="N49" s="1">
        <v>45278.9186226852</v>
      </c>
      <c r="O49">
        <v>19221</v>
      </c>
      <c r="P49">
        <v>5</v>
      </c>
      <c r="Q49" t="str">
        <f>VLOOKUP(FACT_INVOICE9[[#This Row],[gender_sk]],DIM_GENDER[],2,FALSE)</f>
        <v>Female</v>
      </c>
      <c r="R49" t="str">
        <f>VLOOKUP(FACT_INVOICE9[[#This Row],[custype_sk]],DIM_CUSTYPE[],2,FALSE)</f>
        <v>Normal</v>
      </c>
      <c r="S49">
        <v>4</v>
      </c>
      <c r="U49" s="6">
        <v>0</v>
      </c>
      <c r="V49" s="6">
        <v>0</v>
      </c>
      <c r="W49" s="6">
        <v>1</v>
      </c>
      <c r="X49" s="6">
        <v>0</v>
      </c>
      <c r="Y49" s="6">
        <v>0</v>
      </c>
      <c r="Z49" s="6">
        <v>0</v>
      </c>
      <c r="AA49" s="6">
        <v>1</v>
      </c>
      <c r="AB49" s="6">
        <v>0</v>
      </c>
      <c r="AC49" s="6">
        <v>0</v>
      </c>
      <c r="AD49" s="6">
        <v>0</v>
      </c>
      <c r="AE49" s="6">
        <v>1</v>
      </c>
      <c r="AF49">
        <v>0</v>
      </c>
      <c r="AG49">
        <v>0</v>
      </c>
    </row>
    <row r="50" spans="1:33">
      <c r="A50">
        <v>1208</v>
      </c>
      <c r="B50" t="str">
        <f>VLOOKUP(FACT_INVOICE9[[#This Row],[Branch_SK]],DIM_BRANCH[],3,FALSE)</f>
        <v>Yangon</v>
      </c>
      <c r="C50">
        <v>17984</v>
      </c>
      <c r="D50" t="str">
        <f>VLOOKUP(FACT_INVOICE9[[#This Row],[payment_SK]],DIM_PAYMENT[],2,FALSE)</f>
        <v>Ewallet</v>
      </c>
      <c r="E50">
        <v>347122</v>
      </c>
      <c r="F50" t="str">
        <f>VLOOKUP(FACT_INVOICE9[[#This Row],[Product_SK]],DIM_PRODUCT[],3,FALSE)</f>
        <v>Food and beverages</v>
      </c>
      <c r="G50">
        <v>14472</v>
      </c>
      <c r="H50" t="s">
        <v>103</v>
      </c>
      <c r="I50">
        <v>9</v>
      </c>
      <c r="J50">
        <v>331.128</v>
      </c>
      <c r="K50">
        <v>4.6</v>
      </c>
      <c r="L50" t="s">
        <v>33</v>
      </c>
      <c r="M50" s="1">
        <v>45276.3682291667</v>
      </c>
      <c r="N50" s="1">
        <v>45278.9186226852</v>
      </c>
      <c r="O50">
        <v>19953</v>
      </c>
      <c r="P50">
        <v>6</v>
      </c>
      <c r="Q50" t="str">
        <f>VLOOKUP(FACT_INVOICE9[[#This Row],[gender_sk]],DIM_GENDER[],2,FALSE)</f>
        <v>Male</v>
      </c>
      <c r="R50" t="str">
        <f>VLOOKUP(FACT_INVOICE9[[#This Row],[custype_sk]],DIM_CUSTYPE[],2,FALSE)</f>
        <v>Member</v>
      </c>
      <c r="S50">
        <v>3</v>
      </c>
      <c r="U50" s="6">
        <v>0</v>
      </c>
      <c r="V50" s="6">
        <v>1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1</v>
      </c>
      <c r="AC50" s="6">
        <v>0</v>
      </c>
      <c r="AD50" s="6">
        <v>1</v>
      </c>
      <c r="AE50" s="6">
        <v>0</v>
      </c>
      <c r="AF50">
        <v>1</v>
      </c>
      <c r="AG50">
        <v>1</v>
      </c>
    </row>
    <row r="51" spans="1:33">
      <c r="A51">
        <v>1207</v>
      </c>
      <c r="B51" t="str">
        <f>VLOOKUP(FACT_INVOICE9[[#This Row],[Branch_SK]],DIM_BRANCH[],3,FALSE)</f>
        <v>Naypyitaw</v>
      </c>
      <c r="C51">
        <v>17982</v>
      </c>
      <c r="D51" t="str">
        <f>VLOOKUP(FACT_INVOICE9[[#This Row],[payment_SK]],DIM_PAYMENT[],2,FALSE)</f>
        <v>Cash</v>
      </c>
      <c r="E51">
        <v>347056</v>
      </c>
      <c r="F51" t="str">
        <f>VLOOKUP(FACT_INVOICE9[[#This Row],[Product_SK]],DIM_PRODUCT[],3,FALSE)</f>
        <v>Sports and travel</v>
      </c>
      <c r="G51">
        <v>14237</v>
      </c>
      <c r="H51" t="s">
        <v>104</v>
      </c>
      <c r="I51">
        <v>7</v>
      </c>
      <c r="J51">
        <v>734.706</v>
      </c>
      <c r="K51">
        <v>6.1</v>
      </c>
      <c r="L51" t="s">
        <v>33</v>
      </c>
      <c r="M51" s="1">
        <v>45276.3682291667</v>
      </c>
      <c r="N51" s="1">
        <v>45278.9186226852</v>
      </c>
      <c r="O51">
        <v>19201</v>
      </c>
      <c r="P51">
        <v>6</v>
      </c>
      <c r="Q51" t="str">
        <f>VLOOKUP(FACT_INVOICE9[[#This Row],[gender_sk]],DIM_GENDER[],2,FALSE)</f>
        <v>Male</v>
      </c>
      <c r="R51" t="str">
        <f>VLOOKUP(FACT_INVOICE9[[#This Row],[custype_sk]],DIM_CUSTYPE[],2,FALSE)</f>
        <v>Normal</v>
      </c>
      <c r="S51">
        <v>4</v>
      </c>
      <c r="U51" s="6">
        <v>0</v>
      </c>
      <c r="V51" s="6">
        <v>0</v>
      </c>
      <c r="W51" s="6">
        <v>1</v>
      </c>
      <c r="X51" s="6">
        <v>0</v>
      </c>
      <c r="Y51" s="6">
        <v>0</v>
      </c>
      <c r="Z51" s="6">
        <v>0</v>
      </c>
      <c r="AA51" s="6">
        <v>1</v>
      </c>
      <c r="AB51" s="6">
        <v>0</v>
      </c>
      <c r="AC51" s="6">
        <v>0</v>
      </c>
      <c r="AD51" s="6">
        <v>1</v>
      </c>
      <c r="AE51" s="6">
        <v>1</v>
      </c>
      <c r="AF51">
        <v>1</v>
      </c>
      <c r="AG51">
        <v>0</v>
      </c>
    </row>
    <row r="52" spans="1:33">
      <c r="A52">
        <v>1207</v>
      </c>
      <c r="B52" t="str">
        <f>VLOOKUP(FACT_INVOICE9[[#This Row],[Branch_SK]],DIM_BRANCH[],3,FALSE)</f>
        <v>Naypyitaw</v>
      </c>
      <c r="C52">
        <v>17983</v>
      </c>
      <c r="D52" t="str">
        <f>VLOOKUP(FACT_INVOICE9[[#This Row],[payment_SK]],DIM_PAYMENT[],2,FALSE)</f>
        <v>Credit card</v>
      </c>
      <c r="E52">
        <v>346845</v>
      </c>
      <c r="F52" t="str">
        <f>VLOOKUP(FACT_INVOICE9[[#This Row],[Product_SK]],DIM_PRODUCT[],3,FALSE)</f>
        <v>Home and lifestyle</v>
      </c>
      <c r="G52">
        <v>14717</v>
      </c>
      <c r="H52" t="s">
        <v>105</v>
      </c>
      <c r="I52">
        <v>10</v>
      </c>
      <c r="J52">
        <v>127.26</v>
      </c>
      <c r="K52">
        <v>8.4</v>
      </c>
      <c r="L52" t="s">
        <v>33</v>
      </c>
      <c r="M52" s="1">
        <v>45276.3682291667</v>
      </c>
      <c r="N52" s="1">
        <v>45278.9186226852</v>
      </c>
      <c r="O52">
        <v>19640</v>
      </c>
      <c r="P52">
        <v>5</v>
      </c>
      <c r="Q52" t="str">
        <f>VLOOKUP(FACT_INVOICE9[[#This Row],[gender_sk]],DIM_GENDER[],2,FALSE)</f>
        <v>Female</v>
      </c>
      <c r="R52" t="str">
        <f>VLOOKUP(FACT_INVOICE9[[#This Row],[custype_sk]],DIM_CUSTYPE[],2,FALSE)</f>
        <v>Member</v>
      </c>
      <c r="S52">
        <v>3</v>
      </c>
      <c r="U52" s="6">
        <v>1</v>
      </c>
      <c r="V52" s="6">
        <v>0</v>
      </c>
      <c r="W52" s="6">
        <v>0</v>
      </c>
      <c r="X52" s="6">
        <v>0</v>
      </c>
      <c r="Y52" s="6">
        <v>0</v>
      </c>
      <c r="Z52" s="6">
        <v>1</v>
      </c>
      <c r="AA52" s="6">
        <v>0</v>
      </c>
      <c r="AB52" s="6">
        <v>0</v>
      </c>
      <c r="AC52" s="6">
        <v>0</v>
      </c>
      <c r="AD52" s="6">
        <v>1</v>
      </c>
      <c r="AE52" s="6">
        <v>1</v>
      </c>
      <c r="AF52">
        <v>0</v>
      </c>
      <c r="AG52">
        <v>1</v>
      </c>
    </row>
    <row r="53" spans="1:33">
      <c r="A53">
        <v>1207</v>
      </c>
      <c r="B53" t="str">
        <f>VLOOKUP(FACT_INVOICE9[[#This Row],[Branch_SK]],DIM_BRANCH[],3,FALSE)</f>
        <v>Naypyitaw</v>
      </c>
      <c r="C53">
        <v>17982</v>
      </c>
      <c r="D53" t="str">
        <f>VLOOKUP(FACT_INVOICE9[[#This Row],[payment_SK]],DIM_PAYMENT[],2,FALSE)</f>
        <v>Cash</v>
      </c>
      <c r="E53">
        <v>346484</v>
      </c>
      <c r="F53" t="str">
        <f>VLOOKUP(FACT_INVOICE9[[#This Row],[Product_SK]],DIM_PRODUCT[],3,FALSE)</f>
        <v>Health and beauty</v>
      </c>
      <c r="G53">
        <v>14421</v>
      </c>
      <c r="H53" t="s">
        <v>106</v>
      </c>
      <c r="I53">
        <v>8</v>
      </c>
      <c r="J53">
        <v>239.4</v>
      </c>
      <c r="K53">
        <v>6.6</v>
      </c>
      <c r="L53" t="s">
        <v>33</v>
      </c>
      <c r="M53" s="1">
        <v>45276.3682291667</v>
      </c>
      <c r="N53" s="1">
        <v>45278.9186226852</v>
      </c>
      <c r="O53">
        <v>19148</v>
      </c>
      <c r="P53">
        <v>5</v>
      </c>
      <c r="Q53" t="str">
        <f>VLOOKUP(FACT_INVOICE9[[#This Row],[gender_sk]],DIM_GENDER[],2,FALSE)</f>
        <v>Female</v>
      </c>
      <c r="R53" t="str">
        <f>VLOOKUP(FACT_INVOICE9[[#This Row],[custype_sk]],DIM_CUSTYPE[],2,FALSE)</f>
        <v>Member</v>
      </c>
      <c r="S53">
        <v>3</v>
      </c>
      <c r="U53" s="6">
        <v>0</v>
      </c>
      <c r="V53" s="6">
        <v>0</v>
      </c>
      <c r="W53" s="6">
        <v>1</v>
      </c>
      <c r="X53" s="6">
        <v>1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1</v>
      </c>
      <c r="AE53" s="6">
        <v>1</v>
      </c>
      <c r="AF53">
        <v>0</v>
      </c>
      <c r="AG53">
        <v>1</v>
      </c>
    </row>
    <row r="54" spans="1:33">
      <c r="A54">
        <v>1206</v>
      </c>
      <c r="B54" t="str">
        <f>VLOOKUP(FACT_INVOICE9[[#This Row],[Branch_SK]],DIM_BRANCH[],3,FALSE)</f>
        <v>Mandalay</v>
      </c>
      <c r="C54">
        <v>17984</v>
      </c>
      <c r="D54" t="str">
        <f>VLOOKUP(FACT_INVOICE9[[#This Row],[payment_SK]],DIM_PAYMENT[],2,FALSE)</f>
        <v>Ewallet</v>
      </c>
      <c r="E54">
        <v>346884</v>
      </c>
      <c r="F54" t="str">
        <f>VLOOKUP(FACT_INVOICE9[[#This Row],[Product_SK]],DIM_PRODUCT[],3,FALSE)</f>
        <v>Home and lifestyle</v>
      </c>
      <c r="G54">
        <v>14738</v>
      </c>
      <c r="H54" t="s">
        <v>107</v>
      </c>
      <c r="I54">
        <v>9</v>
      </c>
      <c r="J54">
        <v>352.674</v>
      </c>
      <c r="K54">
        <v>5.1</v>
      </c>
      <c r="L54" t="s">
        <v>33</v>
      </c>
      <c r="M54" s="1">
        <v>45276.3682291667</v>
      </c>
      <c r="N54" s="1">
        <v>45278.9186226852</v>
      </c>
      <c r="O54">
        <v>19751</v>
      </c>
      <c r="P54">
        <v>6</v>
      </c>
      <c r="Q54" t="str">
        <f>VLOOKUP(FACT_INVOICE9[[#This Row],[gender_sk]],DIM_GENDER[],2,FALSE)</f>
        <v>Male</v>
      </c>
      <c r="R54" t="str">
        <f>VLOOKUP(FACT_INVOICE9[[#This Row],[custype_sk]],DIM_CUSTYPE[],2,FALSE)</f>
        <v>Member</v>
      </c>
      <c r="S54">
        <v>3</v>
      </c>
      <c r="U54" s="6">
        <v>0</v>
      </c>
      <c r="V54" s="6">
        <v>1</v>
      </c>
      <c r="W54" s="6">
        <v>0</v>
      </c>
      <c r="X54" s="6">
        <v>0</v>
      </c>
      <c r="Y54" s="6">
        <v>0</v>
      </c>
      <c r="Z54" s="6">
        <v>1</v>
      </c>
      <c r="AA54" s="6">
        <v>0</v>
      </c>
      <c r="AB54" s="6">
        <v>0</v>
      </c>
      <c r="AC54" s="6">
        <v>0</v>
      </c>
      <c r="AD54" s="6">
        <v>1</v>
      </c>
      <c r="AE54" s="6">
        <v>1</v>
      </c>
      <c r="AF54">
        <v>1</v>
      </c>
      <c r="AG54">
        <v>1</v>
      </c>
    </row>
    <row r="55" spans="1:33">
      <c r="A55">
        <v>1208</v>
      </c>
      <c r="B55" t="str">
        <f>VLOOKUP(FACT_INVOICE9[[#This Row],[Branch_SK]],DIM_BRANCH[],3,FALSE)</f>
        <v>Yangon</v>
      </c>
      <c r="C55">
        <v>17983</v>
      </c>
      <c r="D55" t="str">
        <f>VLOOKUP(FACT_INVOICE9[[#This Row],[payment_SK]],DIM_PAYMENT[],2,FALSE)</f>
        <v>Credit card</v>
      </c>
      <c r="E55">
        <v>346893</v>
      </c>
      <c r="F55" t="str">
        <f>VLOOKUP(FACT_INVOICE9[[#This Row],[Product_SK]],DIM_PRODUCT[],3,FALSE)</f>
        <v>Home and lifestyle</v>
      </c>
      <c r="G55">
        <v>14199</v>
      </c>
      <c r="H55" t="s">
        <v>108</v>
      </c>
      <c r="I55">
        <v>10</v>
      </c>
      <c r="J55">
        <v>673.995</v>
      </c>
      <c r="K55">
        <v>6.7</v>
      </c>
      <c r="L55" t="s">
        <v>33</v>
      </c>
      <c r="M55" s="1">
        <v>45276.3682291667</v>
      </c>
      <c r="N55" s="1">
        <v>45278.9186226852</v>
      </c>
      <c r="O55">
        <v>19380</v>
      </c>
      <c r="P55">
        <v>6</v>
      </c>
      <c r="Q55" t="str">
        <f>VLOOKUP(FACT_INVOICE9[[#This Row],[gender_sk]],DIM_GENDER[],2,FALSE)</f>
        <v>Male</v>
      </c>
      <c r="R55" t="str">
        <f>VLOOKUP(FACT_INVOICE9[[#This Row],[custype_sk]],DIM_CUSTYPE[],2,FALSE)</f>
        <v>Normal</v>
      </c>
      <c r="S55">
        <v>4</v>
      </c>
      <c r="U55" s="6">
        <v>1</v>
      </c>
      <c r="V55" s="6">
        <v>0</v>
      </c>
      <c r="W55" s="6">
        <v>0</v>
      </c>
      <c r="X55" s="6">
        <v>0</v>
      </c>
      <c r="Y55" s="6">
        <v>0</v>
      </c>
      <c r="Z55" s="6">
        <v>1</v>
      </c>
      <c r="AA55" s="6">
        <v>0</v>
      </c>
      <c r="AB55" s="6">
        <v>0</v>
      </c>
      <c r="AC55" s="6">
        <v>0</v>
      </c>
      <c r="AD55" s="6">
        <v>1</v>
      </c>
      <c r="AE55" s="6">
        <v>1</v>
      </c>
      <c r="AF55">
        <v>1</v>
      </c>
      <c r="AG55">
        <v>0</v>
      </c>
    </row>
    <row r="56" spans="1:33">
      <c r="A56">
        <v>1206</v>
      </c>
      <c r="B56" t="str">
        <f>VLOOKUP(FACT_INVOICE9[[#This Row],[Branch_SK]],DIM_BRANCH[],3,FALSE)</f>
        <v>Mandalay</v>
      </c>
      <c r="C56">
        <v>17982</v>
      </c>
      <c r="D56" t="str">
        <f>VLOOKUP(FACT_INVOICE9[[#This Row],[payment_SK]],DIM_PAYMENT[],2,FALSE)</f>
        <v>Cash</v>
      </c>
      <c r="E56">
        <v>346577</v>
      </c>
      <c r="F56" t="str">
        <f>VLOOKUP(FACT_INVOICE9[[#This Row],[Product_SK]],DIM_PRODUCT[],3,FALSE)</f>
        <v>Health and beauty</v>
      </c>
      <c r="G56">
        <v>14313</v>
      </c>
      <c r="H56" t="s">
        <v>109</v>
      </c>
      <c r="I56">
        <v>9</v>
      </c>
      <c r="J56">
        <v>737.7615</v>
      </c>
      <c r="K56">
        <v>4.5</v>
      </c>
      <c r="L56" t="s">
        <v>33</v>
      </c>
      <c r="M56" s="1">
        <v>45276.3682291667</v>
      </c>
      <c r="N56" s="1">
        <v>45278.9186226852</v>
      </c>
      <c r="O56">
        <v>19071</v>
      </c>
      <c r="P56">
        <v>6</v>
      </c>
      <c r="Q56" t="str">
        <f>VLOOKUP(FACT_INVOICE9[[#This Row],[gender_sk]],DIM_GENDER[],2,FALSE)</f>
        <v>Male</v>
      </c>
      <c r="R56" t="str">
        <f>VLOOKUP(FACT_INVOICE9[[#This Row],[custype_sk]],DIM_CUSTYPE[],2,FALSE)</f>
        <v>Member</v>
      </c>
      <c r="S56">
        <v>3</v>
      </c>
      <c r="U56" s="6">
        <v>0</v>
      </c>
      <c r="V56" s="6">
        <v>0</v>
      </c>
      <c r="W56" s="6">
        <v>1</v>
      </c>
      <c r="X56" s="6">
        <v>1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1</v>
      </c>
      <c r="AE56" s="6">
        <v>0</v>
      </c>
      <c r="AF56">
        <v>1</v>
      </c>
      <c r="AG56">
        <v>1</v>
      </c>
    </row>
    <row r="57" spans="1:33">
      <c r="A57">
        <v>1208</v>
      </c>
      <c r="B57" t="str">
        <f>VLOOKUP(FACT_INVOICE9[[#This Row],[Branch_SK]],DIM_BRANCH[],3,FALSE)</f>
        <v>Yangon</v>
      </c>
      <c r="C57">
        <v>17982</v>
      </c>
      <c r="D57" t="str">
        <f>VLOOKUP(FACT_INVOICE9[[#This Row],[payment_SK]],DIM_PAYMENT[],2,FALSE)</f>
        <v>Cash</v>
      </c>
      <c r="E57">
        <v>346795</v>
      </c>
      <c r="F57" t="str">
        <f>VLOOKUP(FACT_INVOICE9[[#This Row],[Product_SK]],DIM_PRODUCT[],3,FALSE)</f>
        <v>Home and lifestyle</v>
      </c>
      <c r="G57">
        <v>14515</v>
      </c>
      <c r="H57" t="s">
        <v>110</v>
      </c>
      <c r="I57">
        <v>3</v>
      </c>
      <c r="J57">
        <v>140.6475</v>
      </c>
      <c r="K57">
        <v>6.2</v>
      </c>
      <c r="L57" t="s">
        <v>33</v>
      </c>
      <c r="M57" s="1">
        <v>45276.3682291667</v>
      </c>
      <c r="N57" s="1">
        <v>45278.9186226852</v>
      </c>
      <c r="O57">
        <v>19106</v>
      </c>
      <c r="P57">
        <v>6</v>
      </c>
      <c r="Q57" t="str">
        <f>VLOOKUP(FACT_INVOICE9[[#This Row],[gender_sk]],DIM_GENDER[],2,FALSE)</f>
        <v>Male</v>
      </c>
      <c r="R57" t="str">
        <f>VLOOKUP(FACT_INVOICE9[[#This Row],[custype_sk]],DIM_CUSTYPE[],2,FALSE)</f>
        <v>Normal</v>
      </c>
      <c r="S57">
        <v>4</v>
      </c>
      <c r="U57" s="6">
        <v>0</v>
      </c>
      <c r="V57" s="6">
        <v>0</v>
      </c>
      <c r="W57" s="6">
        <v>1</v>
      </c>
      <c r="X57" s="6">
        <v>0</v>
      </c>
      <c r="Y57" s="6">
        <v>0</v>
      </c>
      <c r="Z57" s="6">
        <v>1</v>
      </c>
      <c r="AA57" s="6">
        <v>0</v>
      </c>
      <c r="AB57" s="6">
        <v>0</v>
      </c>
      <c r="AC57" s="6">
        <v>0</v>
      </c>
      <c r="AD57" s="6">
        <v>0</v>
      </c>
      <c r="AE57" s="6">
        <v>1</v>
      </c>
      <c r="AF57">
        <v>1</v>
      </c>
      <c r="AG57">
        <v>0</v>
      </c>
    </row>
    <row r="58" spans="1:33">
      <c r="A58">
        <v>1208</v>
      </c>
      <c r="B58" t="str">
        <f>VLOOKUP(FACT_INVOICE9[[#This Row],[Branch_SK]],DIM_BRANCH[],3,FALSE)</f>
        <v>Yangon</v>
      </c>
      <c r="C58">
        <v>17984</v>
      </c>
      <c r="D58" t="str">
        <f>VLOOKUP(FACT_INVOICE9[[#This Row],[payment_SK]],DIM_PAYMENT[],2,FALSE)</f>
        <v>Ewallet</v>
      </c>
      <c r="E58">
        <v>346936</v>
      </c>
      <c r="F58" t="str">
        <f>VLOOKUP(FACT_INVOICE9[[#This Row],[Product_SK]],DIM_PRODUCT[],3,FALSE)</f>
        <v>Sports and travel</v>
      </c>
      <c r="G58">
        <v>14504</v>
      </c>
      <c r="H58" t="s">
        <v>111</v>
      </c>
      <c r="I58">
        <v>4</v>
      </c>
      <c r="J58">
        <v>135.45</v>
      </c>
      <c r="K58">
        <v>6.5</v>
      </c>
      <c r="L58" t="s">
        <v>33</v>
      </c>
      <c r="M58" s="1">
        <v>45276.3682291667</v>
      </c>
      <c r="N58" s="1">
        <v>45278.9186226852</v>
      </c>
      <c r="O58">
        <v>19702</v>
      </c>
      <c r="P58">
        <v>6</v>
      </c>
      <c r="Q58" t="str">
        <f>VLOOKUP(FACT_INVOICE9[[#This Row],[gender_sk]],DIM_GENDER[],2,FALSE)</f>
        <v>Male</v>
      </c>
      <c r="R58" t="str">
        <f>VLOOKUP(FACT_INVOICE9[[#This Row],[custype_sk]],DIM_CUSTYPE[],2,FALSE)</f>
        <v>Member</v>
      </c>
      <c r="S58">
        <v>3</v>
      </c>
      <c r="U58" s="6">
        <v>0</v>
      </c>
      <c r="V58" s="6">
        <v>1</v>
      </c>
      <c r="W58" s="6">
        <v>0</v>
      </c>
      <c r="X58" s="6">
        <v>0</v>
      </c>
      <c r="Y58" s="6">
        <v>0</v>
      </c>
      <c r="Z58" s="6">
        <v>0</v>
      </c>
      <c r="AA58" s="6">
        <v>1</v>
      </c>
      <c r="AB58" s="6">
        <v>0</v>
      </c>
      <c r="AC58" s="6">
        <v>0</v>
      </c>
      <c r="AD58" s="6">
        <v>0</v>
      </c>
      <c r="AE58" s="6">
        <v>1</v>
      </c>
      <c r="AF58">
        <v>1</v>
      </c>
      <c r="AG58">
        <v>1</v>
      </c>
    </row>
    <row r="59" spans="1:33">
      <c r="A59">
        <v>1207</v>
      </c>
      <c r="B59" t="str">
        <f>VLOOKUP(FACT_INVOICE9[[#This Row],[Branch_SK]],DIM_BRANCH[],3,FALSE)</f>
        <v>Naypyitaw</v>
      </c>
      <c r="C59">
        <v>17984</v>
      </c>
      <c r="D59" t="str">
        <f>VLOOKUP(FACT_INVOICE9[[#This Row],[payment_SK]],DIM_PAYMENT[],2,FALSE)</f>
        <v>Ewallet</v>
      </c>
      <c r="E59">
        <v>347088</v>
      </c>
      <c r="F59" t="str">
        <f>VLOOKUP(FACT_INVOICE9[[#This Row],[Product_SK]],DIM_PRODUCT[],3,FALSE)</f>
        <v>Food and beverages</v>
      </c>
      <c r="G59">
        <v>14195</v>
      </c>
      <c r="H59" t="s">
        <v>112</v>
      </c>
      <c r="I59">
        <v>4</v>
      </c>
      <c r="J59">
        <v>235.746</v>
      </c>
      <c r="K59">
        <v>8.6</v>
      </c>
      <c r="L59" t="s">
        <v>33</v>
      </c>
      <c r="M59" s="1">
        <v>45276.3682291667</v>
      </c>
      <c r="N59" s="1">
        <v>45278.9186226852</v>
      </c>
      <c r="O59">
        <v>19890</v>
      </c>
      <c r="P59">
        <v>5</v>
      </c>
      <c r="Q59" t="str">
        <f>VLOOKUP(FACT_INVOICE9[[#This Row],[gender_sk]],DIM_GENDER[],2,FALSE)</f>
        <v>Female</v>
      </c>
      <c r="R59" t="str">
        <f>VLOOKUP(FACT_INVOICE9[[#This Row],[custype_sk]],DIM_CUSTYPE[],2,FALSE)</f>
        <v>Normal</v>
      </c>
      <c r="S59">
        <v>4</v>
      </c>
      <c r="U59" s="6">
        <v>0</v>
      </c>
      <c r="V59" s="6">
        <v>1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1</v>
      </c>
      <c r="AC59" s="6">
        <v>0</v>
      </c>
      <c r="AD59" s="6">
        <v>0</v>
      </c>
      <c r="AE59" s="6">
        <v>1</v>
      </c>
      <c r="AF59">
        <v>0</v>
      </c>
      <c r="AG59">
        <v>0</v>
      </c>
    </row>
    <row r="60" spans="1:33">
      <c r="A60">
        <v>1206</v>
      </c>
      <c r="B60" t="str">
        <f>VLOOKUP(FACT_INVOICE9[[#This Row],[Branch_SK]],DIM_BRANCH[],3,FALSE)</f>
        <v>Mandalay</v>
      </c>
      <c r="C60">
        <v>17983</v>
      </c>
      <c r="D60" t="str">
        <f>VLOOKUP(FACT_INVOICE9[[#This Row],[payment_SK]],DIM_PAYMENT[],2,FALSE)</f>
        <v>Credit card</v>
      </c>
      <c r="E60">
        <v>346639</v>
      </c>
      <c r="F60" t="str">
        <f>VLOOKUP(FACT_INVOICE9[[#This Row],[Product_SK]],DIM_PRODUCT[],3,FALSE)</f>
        <v>Electronic accessories</v>
      </c>
      <c r="G60">
        <v>14405</v>
      </c>
      <c r="H60" t="s">
        <v>113</v>
      </c>
      <c r="I60">
        <v>1</v>
      </c>
      <c r="J60">
        <v>71.1585</v>
      </c>
      <c r="K60">
        <v>6.5</v>
      </c>
      <c r="L60" t="s">
        <v>33</v>
      </c>
      <c r="M60" s="1">
        <v>45276.3682291667</v>
      </c>
      <c r="N60" s="1">
        <v>45278.9186226852</v>
      </c>
      <c r="O60">
        <v>19603</v>
      </c>
      <c r="P60">
        <v>5</v>
      </c>
      <c r="Q60" t="str">
        <f>VLOOKUP(FACT_INVOICE9[[#This Row],[gender_sk]],DIM_GENDER[],2,FALSE)</f>
        <v>Female</v>
      </c>
      <c r="R60" t="str">
        <f>VLOOKUP(FACT_INVOICE9[[#This Row],[custype_sk]],DIM_CUSTYPE[],2,FALSE)</f>
        <v>Normal</v>
      </c>
      <c r="S60">
        <v>4</v>
      </c>
      <c r="U60" s="6">
        <v>1</v>
      </c>
      <c r="V60" s="6">
        <v>0</v>
      </c>
      <c r="W60" s="6">
        <v>0</v>
      </c>
      <c r="X60" s="6">
        <v>0</v>
      </c>
      <c r="Y60" s="6">
        <v>1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1</v>
      </c>
      <c r="AF60">
        <v>0</v>
      </c>
      <c r="AG60">
        <v>0</v>
      </c>
    </row>
    <row r="61" spans="1:33">
      <c r="A61">
        <v>1206</v>
      </c>
      <c r="B61" t="str">
        <f>VLOOKUP(FACT_INVOICE9[[#This Row],[Branch_SK]],DIM_BRANCH[],3,FALSE)</f>
        <v>Mandalay</v>
      </c>
      <c r="C61">
        <v>17983</v>
      </c>
      <c r="D61" t="str">
        <f>VLOOKUP(FACT_INVOICE9[[#This Row],[payment_SK]],DIM_PAYMENT[],2,FALSE)</f>
        <v>Credit card</v>
      </c>
      <c r="E61">
        <v>347169</v>
      </c>
      <c r="F61" t="str">
        <f>VLOOKUP(FACT_INVOICE9[[#This Row],[Product_SK]],DIM_PRODUCT[],3,FALSE)</f>
        <v>Food and beverages</v>
      </c>
      <c r="G61">
        <v>14862</v>
      </c>
      <c r="H61" t="s">
        <v>114</v>
      </c>
      <c r="I61">
        <v>9</v>
      </c>
      <c r="J61">
        <v>106.596</v>
      </c>
      <c r="K61">
        <v>4.3</v>
      </c>
      <c r="L61" t="s">
        <v>33</v>
      </c>
      <c r="M61" s="1">
        <v>45276.3682291667</v>
      </c>
      <c r="N61" s="1">
        <v>45278.9186226852</v>
      </c>
      <c r="O61">
        <v>19638</v>
      </c>
      <c r="P61">
        <v>5</v>
      </c>
      <c r="Q61" t="str">
        <f>VLOOKUP(FACT_INVOICE9[[#This Row],[gender_sk]],DIM_GENDER[],2,FALSE)</f>
        <v>Female</v>
      </c>
      <c r="R61" t="str">
        <f>VLOOKUP(FACT_INVOICE9[[#This Row],[custype_sk]],DIM_CUSTYPE[],2,FALSE)</f>
        <v>Normal</v>
      </c>
      <c r="S61">
        <v>4</v>
      </c>
      <c r="U61" s="6">
        <v>1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1</v>
      </c>
      <c r="AC61" s="6">
        <v>0</v>
      </c>
      <c r="AD61" s="6">
        <v>1</v>
      </c>
      <c r="AE61" s="6">
        <v>0</v>
      </c>
      <c r="AF61">
        <v>0</v>
      </c>
      <c r="AG61">
        <v>0</v>
      </c>
    </row>
    <row r="62" spans="1:33">
      <c r="A62">
        <v>1206</v>
      </c>
      <c r="B62" t="str">
        <f>VLOOKUP(FACT_INVOICE9[[#This Row],[Branch_SK]],DIM_BRANCH[],3,FALSE)</f>
        <v>Mandalay</v>
      </c>
      <c r="C62">
        <v>17983</v>
      </c>
      <c r="D62" t="str">
        <f>VLOOKUP(FACT_INVOICE9[[#This Row],[payment_SK]],DIM_PAYMENT[],2,FALSE)</f>
        <v>Credit card</v>
      </c>
      <c r="E62">
        <v>346896</v>
      </c>
      <c r="F62" t="str">
        <f>VLOOKUP(FACT_INVOICE9[[#This Row],[Product_SK]],DIM_PRODUCT[],3,FALSE)</f>
        <v>Home and lifestyle</v>
      </c>
      <c r="G62">
        <v>14802</v>
      </c>
      <c r="H62" t="s">
        <v>115</v>
      </c>
      <c r="I62">
        <v>9</v>
      </c>
      <c r="J62">
        <v>608.202</v>
      </c>
      <c r="K62">
        <v>8.6</v>
      </c>
      <c r="L62" t="s">
        <v>33</v>
      </c>
      <c r="M62" s="1">
        <v>45276.3682291667</v>
      </c>
      <c r="N62" s="1">
        <v>45278.9186226852</v>
      </c>
      <c r="O62">
        <v>19418</v>
      </c>
      <c r="P62">
        <v>6</v>
      </c>
      <c r="Q62" t="str">
        <f>VLOOKUP(FACT_INVOICE9[[#This Row],[gender_sk]],DIM_GENDER[],2,FALSE)</f>
        <v>Male</v>
      </c>
      <c r="R62" t="str">
        <f>VLOOKUP(FACT_INVOICE9[[#This Row],[custype_sk]],DIM_CUSTYPE[],2,FALSE)</f>
        <v>Member</v>
      </c>
      <c r="S62">
        <v>3</v>
      </c>
      <c r="U62" s="6">
        <v>1</v>
      </c>
      <c r="V62" s="6">
        <v>0</v>
      </c>
      <c r="W62" s="6">
        <v>0</v>
      </c>
      <c r="X62" s="6">
        <v>0</v>
      </c>
      <c r="Y62" s="6">
        <v>0</v>
      </c>
      <c r="Z62" s="6">
        <v>1</v>
      </c>
      <c r="AA62" s="6">
        <v>0</v>
      </c>
      <c r="AB62" s="6">
        <v>0</v>
      </c>
      <c r="AC62" s="6">
        <v>0</v>
      </c>
      <c r="AD62" s="6">
        <v>1</v>
      </c>
      <c r="AE62" s="6">
        <v>1</v>
      </c>
      <c r="AF62">
        <v>1</v>
      </c>
      <c r="AG62">
        <v>1</v>
      </c>
    </row>
    <row r="63" spans="1:33">
      <c r="A63">
        <v>1208</v>
      </c>
      <c r="B63" t="str">
        <f>VLOOKUP(FACT_INVOICE9[[#This Row],[Branch_SK]],DIM_BRANCH[],3,FALSE)</f>
        <v>Yangon</v>
      </c>
      <c r="C63">
        <v>17983</v>
      </c>
      <c r="D63" t="str">
        <f>VLOOKUP(FACT_INVOICE9[[#This Row],[payment_SK]],DIM_PAYMENT[],2,FALSE)</f>
        <v>Credit card</v>
      </c>
      <c r="E63">
        <v>347265</v>
      </c>
      <c r="F63" t="str">
        <f>VLOOKUP(FACT_INVOICE9[[#This Row],[Product_SK]],DIM_PRODUCT[],3,FALSE)</f>
        <v>Fashion accessories</v>
      </c>
      <c r="G63">
        <v>14524</v>
      </c>
      <c r="H63" t="s">
        <v>116</v>
      </c>
      <c r="I63">
        <v>3</v>
      </c>
      <c r="J63">
        <v>164.43</v>
      </c>
      <c r="K63">
        <v>9.5</v>
      </c>
      <c r="L63" t="s">
        <v>33</v>
      </c>
      <c r="M63" s="1">
        <v>45276.3682291667</v>
      </c>
      <c r="N63" s="1">
        <v>45278.9186226852</v>
      </c>
      <c r="O63">
        <v>19427</v>
      </c>
      <c r="P63">
        <v>6</v>
      </c>
      <c r="Q63" t="str">
        <f>VLOOKUP(FACT_INVOICE9[[#This Row],[gender_sk]],DIM_GENDER[],2,FALSE)</f>
        <v>Male</v>
      </c>
      <c r="R63" t="str">
        <f>VLOOKUP(FACT_INVOICE9[[#This Row],[custype_sk]],DIM_CUSTYPE[],2,FALSE)</f>
        <v>Normal</v>
      </c>
      <c r="S63">
        <v>4</v>
      </c>
      <c r="U63" s="6">
        <v>1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1</v>
      </c>
      <c r="AD63" s="6">
        <v>0</v>
      </c>
      <c r="AE63" s="6">
        <v>1</v>
      </c>
      <c r="AF63">
        <v>1</v>
      </c>
      <c r="AG63">
        <v>0</v>
      </c>
    </row>
    <row r="64" spans="1:33">
      <c r="A64">
        <v>1207</v>
      </c>
      <c r="B64" t="str">
        <f>VLOOKUP(FACT_INVOICE9[[#This Row],[Branch_SK]],DIM_BRANCH[],3,FALSE)</f>
        <v>Naypyitaw</v>
      </c>
      <c r="C64">
        <v>17984</v>
      </c>
      <c r="D64" t="str">
        <f>VLOOKUP(FACT_INVOICE9[[#This Row],[payment_SK]],DIM_PAYMENT[],2,FALSE)</f>
        <v>Ewallet</v>
      </c>
      <c r="E64">
        <v>346702</v>
      </c>
      <c r="F64" t="str">
        <f>VLOOKUP(FACT_INVOICE9[[#This Row],[Product_SK]],DIM_PRODUCT[],3,FALSE)</f>
        <v>Electronic accessories</v>
      </c>
      <c r="G64">
        <v>14665</v>
      </c>
      <c r="H64" t="s">
        <v>117</v>
      </c>
      <c r="I64">
        <v>4</v>
      </c>
      <c r="J64">
        <v>314.538</v>
      </c>
      <c r="K64">
        <v>4.2</v>
      </c>
      <c r="L64" t="s">
        <v>33</v>
      </c>
      <c r="M64" s="1">
        <v>45276.3682291667</v>
      </c>
      <c r="N64" s="1">
        <v>45278.9186226852</v>
      </c>
      <c r="O64">
        <v>19895</v>
      </c>
      <c r="P64">
        <v>5</v>
      </c>
      <c r="Q64" t="str">
        <f>VLOOKUP(FACT_INVOICE9[[#This Row],[gender_sk]],DIM_GENDER[],2,FALSE)</f>
        <v>Female</v>
      </c>
      <c r="R64" t="str">
        <f>VLOOKUP(FACT_INVOICE9[[#This Row],[custype_sk]],DIM_CUSTYPE[],2,FALSE)</f>
        <v>Member</v>
      </c>
      <c r="S64">
        <v>3</v>
      </c>
      <c r="U64" s="6">
        <v>0</v>
      </c>
      <c r="V64" s="6">
        <v>1</v>
      </c>
      <c r="W64" s="6">
        <v>0</v>
      </c>
      <c r="X64" s="6">
        <v>0</v>
      </c>
      <c r="Y64" s="6">
        <v>1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>
        <v>0</v>
      </c>
      <c r="AG64">
        <v>1</v>
      </c>
    </row>
    <row r="65" spans="1:33">
      <c r="A65">
        <v>1206</v>
      </c>
      <c r="B65" t="str">
        <f>VLOOKUP(FACT_INVOICE9[[#This Row],[Branch_SK]],DIM_BRANCH[],3,FALSE)</f>
        <v>Mandalay</v>
      </c>
      <c r="C65">
        <v>17984</v>
      </c>
      <c r="D65" t="str">
        <f>VLOOKUP(FACT_INVOICE9[[#This Row],[payment_SK]],DIM_PAYMENT[],2,FALSE)</f>
        <v>Ewallet</v>
      </c>
      <c r="E65">
        <v>346691</v>
      </c>
      <c r="F65" t="str">
        <f>VLOOKUP(FACT_INVOICE9[[#This Row],[Product_SK]],DIM_PRODUCT[],3,FALSE)</f>
        <v>Electronic accessories</v>
      </c>
      <c r="G65">
        <v>14639</v>
      </c>
      <c r="H65" t="s">
        <v>118</v>
      </c>
      <c r="I65">
        <v>1</v>
      </c>
      <c r="J65">
        <v>57.1725</v>
      </c>
      <c r="K65">
        <v>7.9</v>
      </c>
      <c r="L65" t="s">
        <v>33</v>
      </c>
      <c r="M65" s="1">
        <v>45276.3682291667</v>
      </c>
      <c r="N65" s="1">
        <v>45278.9186226852</v>
      </c>
      <c r="O65">
        <v>20032</v>
      </c>
      <c r="P65">
        <v>6</v>
      </c>
      <c r="Q65" t="str">
        <f>VLOOKUP(FACT_INVOICE9[[#This Row],[gender_sk]],DIM_GENDER[],2,FALSE)</f>
        <v>Male</v>
      </c>
      <c r="R65" t="str">
        <f>VLOOKUP(FACT_INVOICE9[[#This Row],[custype_sk]],DIM_CUSTYPE[],2,FALSE)</f>
        <v>Normal</v>
      </c>
      <c r="S65">
        <v>4</v>
      </c>
      <c r="U65" s="6">
        <v>0</v>
      </c>
      <c r="V65" s="6">
        <v>1</v>
      </c>
      <c r="W65" s="6">
        <v>0</v>
      </c>
      <c r="X65" s="6">
        <v>0</v>
      </c>
      <c r="Y65" s="6">
        <v>1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1</v>
      </c>
      <c r="AF65">
        <v>1</v>
      </c>
      <c r="AG65">
        <v>0</v>
      </c>
    </row>
    <row r="66" spans="1:33">
      <c r="A66">
        <v>1207</v>
      </c>
      <c r="B66" t="str">
        <f>VLOOKUP(FACT_INVOICE9[[#This Row],[Branch_SK]],DIM_BRANCH[],3,FALSE)</f>
        <v>Naypyitaw</v>
      </c>
      <c r="C66">
        <v>17984</v>
      </c>
      <c r="D66" t="str">
        <f>VLOOKUP(FACT_INVOICE9[[#This Row],[payment_SK]],DIM_PAYMENT[],2,FALSE)</f>
        <v>Ewallet</v>
      </c>
      <c r="E66">
        <v>347069</v>
      </c>
      <c r="F66" t="str">
        <f>VLOOKUP(FACT_INVOICE9[[#This Row],[Product_SK]],DIM_PRODUCT[],3,FALSE)</f>
        <v>Sports and travel</v>
      </c>
      <c r="G66">
        <v>14847</v>
      </c>
      <c r="H66" t="s">
        <v>119</v>
      </c>
      <c r="I66">
        <v>8</v>
      </c>
      <c r="J66">
        <v>548.184</v>
      </c>
      <c r="K66">
        <v>6.3</v>
      </c>
      <c r="L66" t="s">
        <v>33</v>
      </c>
      <c r="M66" s="1">
        <v>45276.3682291667</v>
      </c>
      <c r="N66" s="1">
        <v>45278.9186226852</v>
      </c>
      <c r="O66">
        <v>19729</v>
      </c>
      <c r="P66">
        <v>6</v>
      </c>
      <c r="Q66" t="str">
        <f>VLOOKUP(FACT_INVOICE9[[#This Row],[gender_sk]],DIM_GENDER[],2,FALSE)</f>
        <v>Male</v>
      </c>
      <c r="R66" t="str">
        <f>VLOOKUP(FACT_INVOICE9[[#This Row],[custype_sk]],DIM_CUSTYPE[],2,FALSE)</f>
        <v>Normal</v>
      </c>
      <c r="S66">
        <v>4</v>
      </c>
      <c r="U66" s="6">
        <v>0</v>
      </c>
      <c r="V66" s="6">
        <v>1</v>
      </c>
      <c r="W66" s="6">
        <v>0</v>
      </c>
      <c r="X66" s="6">
        <v>0</v>
      </c>
      <c r="Y66" s="6">
        <v>0</v>
      </c>
      <c r="Z66" s="6">
        <v>0</v>
      </c>
      <c r="AA66" s="6">
        <v>1</v>
      </c>
      <c r="AB66" s="6">
        <v>0</v>
      </c>
      <c r="AC66" s="6">
        <v>0</v>
      </c>
      <c r="AD66" s="6">
        <v>1</v>
      </c>
      <c r="AE66" s="6">
        <v>1</v>
      </c>
      <c r="AF66">
        <v>1</v>
      </c>
      <c r="AG66">
        <v>0</v>
      </c>
    </row>
    <row r="67" spans="1:33">
      <c r="A67">
        <v>1207</v>
      </c>
      <c r="B67" t="str">
        <f>VLOOKUP(FACT_INVOICE9[[#This Row],[Branch_SK]],DIM_BRANCH[],3,FALSE)</f>
        <v>Naypyitaw</v>
      </c>
      <c r="C67">
        <v>17984</v>
      </c>
      <c r="D67" t="str">
        <f>VLOOKUP(FACT_INVOICE9[[#This Row],[payment_SK]],DIM_PAYMENT[],2,FALSE)</f>
        <v>Ewallet</v>
      </c>
      <c r="E67">
        <v>347344</v>
      </c>
      <c r="F67" t="str">
        <f>VLOOKUP(FACT_INVOICE9[[#This Row],[Product_SK]],DIM_PRODUCT[],3,FALSE)</f>
        <v>Fashion accessories</v>
      </c>
      <c r="G67">
        <v>14884</v>
      </c>
      <c r="H67" t="s">
        <v>120</v>
      </c>
      <c r="I67">
        <v>8</v>
      </c>
      <c r="J67">
        <v>743.82</v>
      </c>
      <c r="K67">
        <v>4.7</v>
      </c>
      <c r="L67" t="s">
        <v>33</v>
      </c>
      <c r="M67" s="1">
        <v>45276.3682291667</v>
      </c>
      <c r="N67" s="1">
        <v>45278.9186226852</v>
      </c>
      <c r="O67">
        <v>19992</v>
      </c>
      <c r="P67">
        <v>5</v>
      </c>
      <c r="Q67" t="str">
        <f>VLOOKUP(FACT_INVOICE9[[#This Row],[gender_sk]],DIM_GENDER[],2,FALSE)</f>
        <v>Female</v>
      </c>
      <c r="R67" t="str">
        <f>VLOOKUP(FACT_INVOICE9[[#This Row],[custype_sk]],DIM_CUSTYPE[],2,FALSE)</f>
        <v>Member</v>
      </c>
      <c r="S67">
        <v>3</v>
      </c>
      <c r="U67" s="6">
        <v>0</v>
      </c>
      <c r="V67" s="6">
        <v>1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1</v>
      </c>
      <c r="AD67" s="6">
        <v>1</v>
      </c>
      <c r="AE67" s="6">
        <v>0</v>
      </c>
      <c r="AF67">
        <v>0</v>
      </c>
      <c r="AG67">
        <v>1</v>
      </c>
    </row>
    <row r="68" spans="1:33">
      <c r="A68">
        <v>1206</v>
      </c>
      <c r="B68" t="str">
        <f>VLOOKUP(FACT_INVOICE9[[#This Row],[Branch_SK]],DIM_BRANCH[],3,FALSE)</f>
        <v>Mandalay</v>
      </c>
      <c r="C68">
        <v>17983</v>
      </c>
      <c r="D68" t="str">
        <f>VLOOKUP(FACT_INVOICE9[[#This Row],[payment_SK]],DIM_PAYMENT[],2,FALSE)</f>
        <v>Credit card</v>
      </c>
      <c r="E68">
        <v>347224</v>
      </c>
      <c r="F68" t="str">
        <f>VLOOKUP(FACT_INVOICE9[[#This Row],[Product_SK]],DIM_PRODUCT[],3,FALSE)</f>
        <v>Food and beverages</v>
      </c>
      <c r="G68">
        <v>14783</v>
      </c>
      <c r="H68" t="s">
        <v>121</v>
      </c>
      <c r="I68">
        <v>1</v>
      </c>
      <c r="J68">
        <v>26.7225</v>
      </c>
      <c r="K68">
        <v>5.1</v>
      </c>
      <c r="L68" t="s">
        <v>33</v>
      </c>
      <c r="M68" s="1">
        <v>45276.3682291667</v>
      </c>
      <c r="N68" s="1">
        <v>45278.9186226852</v>
      </c>
      <c r="O68">
        <v>19613</v>
      </c>
      <c r="P68">
        <v>5</v>
      </c>
      <c r="Q68" t="str">
        <f>VLOOKUP(FACT_INVOICE9[[#This Row],[gender_sk]],DIM_GENDER[],2,FALSE)</f>
        <v>Female</v>
      </c>
      <c r="R68" t="str">
        <f>VLOOKUP(FACT_INVOICE9[[#This Row],[custype_sk]],DIM_CUSTYPE[],2,FALSE)</f>
        <v>Normal</v>
      </c>
      <c r="S68">
        <v>4</v>
      </c>
      <c r="U68" s="6">
        <v>1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1</v>
      </c>
      <c r="AC68" s="6">
        <v>0</v>
      </c>
      <c r="AD68" s="6">
        <v>0</v>
      </c>
      <c r="AE68" s="6">
        <v>1</v>
      </c>
      <c r="AF68">
        <v>0</v>
      </c>
      <c r="AG68">
        <v>0</v>
      </c>
    </row>
    <row r="69" spans="1:33">
      <c r="A69">
        <v>1208</v>
      </c>
      <c r="B69" t="str">
        <f>VLOOKUP(FACT_INVOICE9[[#This Row],[Branch_SK]],DIM_BRANCH[],3,FALSE)</f>
        <v>Yangon</v>
      </c>
      <c r="C69">
        <v>17984</v>
      </c>
      <c r="D69" t="str">
        <f>VLOOKUP(FACT_INVOICE9[[#This Row],[payment_SK]],DIM_PAYMENT[],2,FALSE)</f>
        <v>Ewallet</v>
      </c>
      <c r="E69">
        <v>346736</v>
      </c>
      <c r="F69" t="str">
        <f>VLOOKUP(FACT_INVOICE9[[#This Row],[Product_SK]],DIM_PRODUCT[],3,FALSE)</f>
        <v>Electronic accessories</v>
      </c>
      <c r="G69">
        <v>14945</v>
      </c>
      <c r="H69" t="s">
        <v>122</v>
      </c>
      <c r="I69">
        <v>4</v>
      </c>
      <c r="J69">
        <v>232.638</v>
      </c>
      <c r="K69">
        <v>8</v>
      </c>
      <c r="L69" t="s">
        <v>33</v>
      </c>
      <c r="M69" s="1">
        <v>45276.3682291667</v>
      </c>
      <c r="N69" s="1">
        <v>45278.9186226852</v>
      </c>
      <c r="O69">
        <v>19798</v>
      </c>
      <c r="P69">
        <v>5</v>
      </c>
      <c r="Q69" t="str">
        <f>VLOOKUP(FACT_INVOICE9[[#This Row],[gender_sk]],DIM_GENDER[],2,FALSE)</f>
        <v>Female</v>
      </c>
      <c r="R69" t="str">
        <f>VLOOKUP(FACT_INVOICE9[[#This Row],[custype_sk]],DIM_CUSTYPE[],2,FALSE)</f>
        <v>Normal</v>
      </c>
      <c r="S69">
        <v>4</v>
      </c>
      <c r="U69" s="6">
        <v>0</v>
      </c>
      <c r="V69" s="6">
        <v>1</v>
      </c>
      <c r="W69" s="6">
        <v>0</v>
      </c>
      <c r="X69" s="6">
        <v>0</v>
      </c>
      <c r="Y69" s="6">
        <v>1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1</v>
      </c>
      <c r="AF69">
        <v>0</v>
      </c>
      <c r="AG69">
        <v>0</v>
      </c>
    </row>
    <row r="70" spans="1:33">
      <c r="A70">
        <v>1208</v>
      </c>
      <c r="B70" t="str">
        <f>VLOOKUP(FACT_INVOICE9[[#This Row],[Branch_SK]],DIM_BRANCH[],3,FALSE)</f>
        <v>Yangon</v>
      </c>
      <c r="C70">
        <v>17984</v>
      </c>
      <c r="D70" t="str">
        <f>VLOOKUP(FACT_INVOICE9[[#This Row],[payment_SK]],DIM_PAYMENT[],2,FALSE)</f>
        <v>Ewallet</v>
      </c>
      <c r="E70">
        <v>346748</v>
      </c>
      <c r="F70" t="str">
        <f>VLOOKUP(FACT_INVOICE9[[#This Row],[Product_SK]],DIM_PRODUCT[],3,FALSE)</f>
        <v>Electronic accessories</v>
      </c>
      <c r="G70">
        <v>14776</v>
      </c>
      <c r="H70" t="s">
        <v>123</v>
      </c>
      <c r="I70">
        <v>10</v>
      </c>
      <c r="J70">
        <v>545.37</v>
      </c>
      <c r="K70">
        <v>6.5</v>
      </c>
      <c r="L70" t="s">
        <v>33</v>
      </c>
      <c r="M70" s="1">
        <v>45276.3682291667</v>
      </c>
      <c r="N70" s="1">
        <v>45278.9186226852</v>
      </c>
      <c r="O70">
        <v>19761</v>
      </c>
      <c r="P70">
        <v>6</v>
      </c>
      <c r="Q70" t="str">
        <f>VLOOKUP(FACT_INVOICE9[[#This Row],[gender_sk]],DIM_GENDER[],2,FALSE)</f>
        <v>Male</v>
      </c>
      <c r="R70" t="str">
        <f>VLOOKUP(FACT_INVOICE9[[#This Row],[custype_sk]],DIM_CUSTYPE[],2,FALSE)</f>
        <v>Member</v>
      </c>
      <c r="S70">
        <v>3</v>
      </c>
      <c r="U70" s="6">
        <v>0</v>
      </c>
      <c r="V70" s="6">
        <v>1</v>
      </c>
      <c r="W70" s="6">
        <v>0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1</v>
      </c>
      <c r="AE70" s="6">
        <v>1</v>
      </c>
      <c r="AF70">
        <v>1</v>
      </c>
      <c r="AG70">
        <v>1</v>
      </c>
    </row>
    <row r="71" spans="1:33">
      <c r="A71">
        <v>1208</v>
      </c>
      <c r="B71" t="str">
        <f>VLOOKUP(FACT_INVOICE9[[#This Row],[Branch_SK]],DIM_BRANCH[],3,FALSE)</f>
        <v>Yangon</v>
      </c>
      <c r="C71">
        <v>17984</v>
      </c>
      <c r="D71" t="str">
        <f>VLOOKUP(FACT_INVOICE9[[#This Row],[payment_SK]],DIM_PAYMENT[],2,FALSE)</f>
        <v>Ewallet</v>
      </c>
      <c r="E71">
        <v>346859</v>
      </c>
      <c r="F71" t="str">
        <f>VLOOKUP(FACT_INVOICE9[[#This Row],[Product_SK]],DIM_PRODUCT[],3,FALSE)</f>
        <v>Home and lifestyle</v>
      </c>
      <c r="G71">
        <v>14247</v>
      </c>
      <c r="H71" t="s">
        <v>124</v>
      </c>
      <c r="I71">
        <v>5</v>
      </c>
      <c r="J71">
        <v>503.7375</v>
      </c>
      <c r="K71">
        <v>8.8</v>
      </c>
      <c r="L71" t="s">
        <v>33</v>
      </c>
      <c r="M71" s="1">
        <v>45276.3682291667</v>
      </c>
      <c r="N71" s="1">
        <v>45278.9186226852</v>
      </c>
      <c r="O71">
        <v>19855</v>
      </c>
      <c r="P71">
        <v>5</v>
      </c>
      <c r="Q71" t="str">
        <f>VLOOKUP(FACT_INVOICE9[[#This Row],[gender_sk]],DIM_GENDER[],2,FALSE)</f>
        <v>Female</v>
      </c>
      <c r="R71" t="str">
        <f>VLOOKUP(FACT_INVOICE9[[#This Row],[custype_sk]],DIM_CUSTYPE[],2,FALSE)</f>
        <v>Member</v>
      </c>
      <c r="S71">
        <v>3</v>
      </c>
      <c r="U71" s="6">
        <v>0</v>
      </c>
      <c r="V71" s="6">
        <v>1</v>
      </c>
      <c r="W71" s="6">
        <v>0</v>
      </c>
      <c r="X71" s="6">
        <v>0</v>
      </c>
      <c r="Y71" s="6">
        <v>0</v>
      </c>
      <c r="Z71" s="6">
        <v>1</v>
      </c>
      <c r="AA71" s="6">
        <v>0</v>
      </c>
      <c r="AB71" s="6">
        <v>0</v>
      </c>
      <c r="AC71" s="6">
        <v>0</v>
      </c>
      <c r="AD71" s="6">
        <v>0</v>
      </c>
      <c r="AE71" s="6">
        <v>1</v>
      </c>
      <c r="AF71">
        <v>0</v>
      </c>
      <c r="AG71">
        <v>1</v>
      </c>
    </row>
    <row r="72" spans="1:33">
      <c r="A72">
        <v>1208</v>
      </c>
      <c r="B72" t="str">
        <f>VLOOKUP(FACT_INVOICE9[[#This Row],[Branch_SK]],DIM_BRANCH[],3,FALSE)</f>
        <v>Yangon</v>
      </c>
      <c r="C72">
        <v>17982</v>
      </c>
      <c r="D72" t="str">
        <f>VLOOKUP(FACT_INVOICE9[[#This Row],[payment_SK]],DIM_PAYMENT[],2,FALSE)</f>
        <v>Cash</v>
      </c>
      <c r="E72">
        <v>346569</v>
      </c>
      <c r="F72" t="str">
        <f>VLOOKUP(FACT_INVOICE9[[#This Row],[Product_SK]],DIM_PRODUCT[],3,FALSE)</f>
        <v>Health and beauty</v>
      </c>
      <c r="G72">
        <v>14481</v>
      </c>
      <c r="H72" t="s">
        <v>125</v>
      </c>
      <c r="I72">
        <v>5</v>
      </c>
      <c r="J72">
        <v>234.0975</v>
      </c>
      <c r="K72">
        <v>8.5</v>
      </c>
      <c r="L72" t="s">
        <v>33</v>
      </c>
      <c r="M72" s="1">
        <v>45276.3682291667</v>
      </c>
      <c r="N72" s="1">
        <v>45278.9186226852</v>
      </c>
      <c r="O72">
        <v>19240</v>
      </c>
      <c r="P72">
        <v>5</v>
      </c>
      <c r="Q72" t="str">
        <f>VLOOKUP(FACT_INVOICE9[[#This Row],[gender_sk]],DIM_GENDER[],2,FALSE)</f>
        <v>Female</v>
      </c>
      <c r="R72" t="str">
        <f>VLOOKUP(FACT_INVOICE9[[#This Row],[custype_sk]],DIM_CUSTYPE[],2,FALSE)</f>
        <v>Member</v>
      </c>
      <c r="S72">
        <v>3</v>
      </c>
      <c r="U72" s="6">
        <v>0</v>
      </c>
      <c r="V72" s="6">
        <v>0</v>
      </c>
      <c r="W72" s="6">
        <v>1</v>
      </c>
      <c r="X72" s="6">
        <v>1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1</v>
      </c>
      <c r="AF72">
        <v>0</v>
      </c>
      <c r="AG72">
        <v>1</v>
      </c>
    </row>
    <row r="73" spans="1:33">
      <c r="A73">
        <v>1207</v>
      </c>
      <c r="B73" t="str">
        <f>VLOOKUP(FACT_INVOICE9[[#This Row],[Branch_SK]],DIM_BRANCH[],3,FALSE)</f>
        <v>Naypyitaw</v>
      </c>
      <c r="C73">
        <v>17982</v>
      </c>
      <c r="D73" t="str">
        <f>VLOOKUP(FACT_INVOICE9[[#This Row],[payment_SK]],DIM_PAYMENT[],2,FALSE)</f>
        <v>Cash</v>
      </c>
      <c r="E73">
        <v>347148</v>
      </c>
      <c r="F73" t="str">
        <f>VLOOKUP(FACT_INVOICE9[[#This Row],[Product_SK]],DIM_PRODUCT[],3,FALSE)</f>
        <v>Food and beverages</v>
      </c>
      <c r="G73">
        <v>14226</v>
      </c>
      <c r="H73" t="s">
        <v>126</v>
      </c>
      <c r="I73">
        <v>1</v>
      </c>
      <c r="J73">
        <v>72.429</v>
      </c>
      <c r="K73">
        <v>4.8</v>
      </c>
      <c r="L73" t="s">
        <v>33</v>
      </c>
      <c r="M73" s="1">
        <v>45276.3682291667</v>
      </c>
      <c r="N73" s="1">
        <v>45278.9186226852</v>
      </c>
      <c r="O73">
        <v>19249</v>
      </c>
      <c r="P73">
        <v>6</v>
      </c>
      <c r="Q73" t="str">
        <f>VLOOKUP(FACT_INVOICE9[[#This Row],[gender_sk]],DIM_GENDER[],2,FALSE)</f>
        <v>Male</v>
      </c>
      <c r="R73" t="str">
        <f>VLOOKUP(FACT_INVOICE9[[#This Row],[custype_sk]],DIM_CUSTYPE[],2,FALSE)</f>
        <v>Member</v>
      </c>
      <c r="S73">
        <v>3</v>
      </c>
      <c r="U73" s="6">
        <v>0</v>
      </c>
      <c r="V73" s="6">
        <v>0</v>
      </c>
      <c r="W73" s="6">
        <v>1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0</v>
      </c>
      <c r="AD73" s="6">
        <v>0</v>
      </c>
      <c r="AE73" s="6">
        <v>0</v>
      </c>
      <c r="AF73">
        <v>1</v>
      </c>
      <c r="AG73">
        <v>1</v>
      </c>
    </row>
    <row r="74" spans="1:33">
      <c r="A74">
        <v>1207</v>
      </c>
      <c r="B74" t="str">
        <f>VLOOKUP(FACT_INVOICE9[[#This Row],[Branch_SK]],DIM_BRANCH[],3,FALSE)</f>
        <v>Naypyitaw</v>
      </c>
      <c r="C74">
        <v>17982</v>
      </c>
      <c r="D74" t="str">
        <f>VLOOKUP(FACT_INVOICE9[[#This Row],[payment_SK]],DIM_PAYMENT[],2,FALSE)</f>
        <v>Cash</v>
      </c>
      <c r="E74">
        <v>347376</v>
      </c>
      <c r="F74" t="str">
        <f>VLOOKUP(FACT_INVOICE9[[#This Row],[Product_SK]],DIM_PRODUCT[],3,FALSE)</f>
        <v>Fashion accessories</v>
      </c>
      <c r="G74">
        <v>14960</v>
      </c>
      <c r="H74" t="s">
        <v>127</v>
      </c>
      <c r="I74">
        <v>1</v>
      </c>
      <c r="J74">
        <v>51.1455</v>
      </c>
      <c r="K74">
        <v>4.1</v>
      </c>
      <c r="L74" t="s">
        <v>33</v>
      </c>
      <c r="M74" s="1">
        <v>45276.3682291667</v>
      </c>
      <c r="N74" s="1">
        <v>45278.9186226852</v>
      </c>
      <c r="O74">
        <v>19210</v>
      </c>
      <c r="P74">
        <v>6</v>
      </c>
      <c r="Q74" t="str">
        <f>VLOOKUP(FACT_INVOICE9[[#This Row],[gender_sk]],DIM_GENDER[],2,FALSE)</f>
        <v>Male</v>
      </c>
      <c r="R74" t="str">
        <f>VLOOKUP(FACT_INVOICE9[[#This Row],[custype_sk]],DIM_CUSTYPE[],2,FALSE)</f>
        <v>Member</v>
      </c>
      <c r="S74">
        <v>3</v>
      </c>
      <c r="U74" s="6">
        <v>0</v>
      </c>
      <c r="V74" s="6">
        <v>0</v>
      </c>
      <c r="W74" s="6">
        <v>1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1</v>
      </c>
      <c r="AD74" s="6">
        <v>0</v>
      </c>
      <c r="AE74" s="6">
        <v>0</v>
      </c>
      <c r="AF74">
        <v>1</v>
      </c>
      <c r="AG74">
        <v>1</v>
      </c>
    </row>
    <row r="75" spans="1:33">
      <c r="A75">
        <v>1208</v>
      </c>
      <c r="B75" t="str">
        <f>VLOOKUP(FACT_INVOICE9[[#This Row],[Branch_SK]],DIM_BRANCH[],3,FALSE)</f>
        <v>Yangon</v>
      </c>
      <c r="C75">
        <v>17982</v>
      </c>
      <c r="D75" t="str">
        <f>VLOOKUP(FACT_INVOICE9[[#This Row],[payment_SK]],DIM_PAYMENT[],2,FALSE)</f>
        <v>Cash</v>
      </c>
      <c r="E75">
        <v>346586</v>
      </c>
      <c r="F75" t="str">
        <f>VLOOKUP(FACT_INVOICE9[[#This Row],[Product_SK]],DIM_PRODUCT[],3,FALSE)</f>
        <v>Health and beauty</v>
      </c>
      <c r="G75">
        <v>14190</v>
      </c>
      <c r="H75" t="s">
        <v>128</v>
      </c>
      <c r="I75">
        <v>6</v>
      </c>
      <c r="J75">
        <v>561.078</v>
      </c>
      <c r="K75">
        <v>9.9</v>
      </c>
      <c r="L75" t="s">
        <v>33</v>
      </c>
      <c r="M75" s="1">
        <v>45276.3682291667</v>
      </c>
      <c r="N75" s="1">
        <v>45278.9186226852</v>
      </c>
      <c r="O75">
        <v>19343</v>
      </c>
      <c r="P75">
        <v>6</v>
      </c>
      <c r="Q75" t="str">
        <f>VLOOKUP(FACT_INVOICE9[[#This Row],[gender_sk]],DIM_GENDER[],2,FALSE)</f>
        <v>Male</v>
      </c>
      <c r="R75" t="str">
        <f>VLOOKUP(FACT_INVOICE9[[#This Row],[custype_sk]],DIM_CUSTYPE[],2,FALSE)</f>
        <v>Member</v>
      </c>
      <c r="S75">
        <v>3</v>
      </c>
      <c r="U75" s="6">
        <v>0</v>
      </c>
      <c r="V75" s="6">
        <v>0</v>
      </c>
      <c r="W75" s="6">
        <v>1</v>
      </c>
      <c r="X75" s="6">
        <v>1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1</v>
      </c>
      <c r="AE75" s="6">
        <v>1</v>
      </c>
      <c r="AF75">
        <v>1</v>
      </c>
      <c r="AG75">
        <v>1</v>
      </c>
    </row>
    <row r="76" spans="1:33">
      <c r="A76">
        <v>1208</v>
      </c>
      <c r="B76" t="str">
        <f>VLOOKUP(FACT_INVOICE9[[#This Row],[Branch_SK]],DIM_BRANCH[],3,FALSE)</f>
        <v>Yangon</v>
      </c>
      <c r="C76">
        <v>17983</v>
      </c>
      <c r="D76" t="str">
        <f>VLOOKUP(FACT_INVOICE9[[#This Row],[payment_SK]],DIM_PAYMENT[],2,FALSE)</f>
        <v>Credit card</v>
      </c>
      <c r="E76">
        <v>347288</v>
      </c>
      <c r="F76" t="str">
        <f>VLOOKUP(FACT_INVOICE9[[#This Row],[Product_SK]],DIM_PRODUCT[],3,FALSE)</f>
        <v>Fashion accessories</v>
      </c>
      <c r="G76">
        <v>14829</v>
      </c>
      <c r="H76" t="s">
        <v>129</v>
      </c>
      <c r="I76">
        <v>3</v>
      </c>
      <c r="J76">
        <v>49.4235</v>
      </c>
      <c r="K76">
        <v>5.8</v>
      </c>
      <c r="L76" t="s">
        <v>33</v>
      </c>
      <c r="M76" s="1">
        <v>45276.3682291667</v>
      </c>
      <c r="N76" s="1">
        <v>45278.9186226852</v>
      </c>
      <c r="O76">
        <v>19577</v>
      </c>
      <c r="P76">
        <v>5</v>
      </c>
      <c r="Q76" t="str">
        <f>VLOOKUP(FACT_INVOICE9[[#This Row],[gender_sk]],DIM_GENDER[],2,FALSE)</f>
        <v>Female</v>
      </c>
      <c r="R76" t="str">
        <f>VLOOKUP(FACT_INVOICE9[[#This Row],[custype_sk]],DIM_CUSTYPE[],2,FALSE)</f>
        <v>Normal</v>
      </c>
      <c r="S76">
        <v>4</v>
      </c>
      <c r="U76" s="6">
        <v>1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1</v>
      </c>
      <c r="AD76" s="6">
        <v>0</v>
      </c>
      <c r="AE76" s="6">
        <v>1</v>
      </c>
      <c r="AF76">
        <v>0</v>
      </c>
      <c r="AG76">
        <v>0</v>
      </c>
    </row>
    <row r="77" spans="1:33">
      <c r="A77">
        <v>1206</v>
      </c>
      <c r="B77" t="str">
        <f>VLOOKUP(FACT_INVOICE9[[#This Row],[Branch_SK]],DIM_BRANCH[],3,FALSE)</f>
        <v>Mandalay</v>
      </c>
      <c r="C77">
        <v>17983</v>
      </c>
      <c r="D77" t="str">
        <f>VLOOKUP(FACT_INVOICE9[[#This Row],[payment_SK]],DIM_PAYMENT[],2,FALSE)</f>
        <v>Credit card</v>
      </c>
      <c r="E77">
        <v>347220</v>
      </c>
      <c r="F77" t="str">
        <f>VLOOKUP(FACT_INVOICE9[[#This Row],[Product_SK]],DIM_PRODUCT[],3,FALSE)</f>
        <v>Food and beverages</v>
      </c>
      <c r="G77">
        <v>14684</v>
      </c>
      <c r="H77" t="s">
        <v>130</v>
      </c>
      <c r="I77">
        <v>2</v>
      </c>
      <c r="J77">
        <v>80.367</v>
      </c>
      <c r="K77">
        <v>5.8</v>
      </c>
      <c r="L77" t="s">
        <v>33</v>
      </c>
      <c r="M77" s="1">
        <v>45276.3682291667</v>
      </c>
      <c r="N77" s="1">
        <v>45278.9186226852</v>
      </c>
      <c r="O77">
        <v>19669</v>
      </c>
      <c r="P77">
        <v>5</v>
      </c>
      <c r="Q77" t="str">
        <f>VLOOKUP(FACT_INVOICE9[[#This Row],[gender_sk]],DIM_GENDER[],2,FALSE)</f>
        <v>Female</v>
      </c>
      <c r="R77" t="str">
        <f>VLOOKUP(FACT_INVOICE9[[#This Row],[custype_sk]],DIM_CUSTYPE[],2,FALSE)</f>
        <v>Normal</v>
      </c>
      <c r="S77">
        <v>4</v>
      </c>
      <c r="U77" s="6">
        <v>1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1</v>
      </c>
      <c r="AC77" s="6">
        <v>0</v>
      </c>
      <c r="AD77" s="6">
        <v>0</v>
      </c>
      <c r="AE77" s="6">
        <v>1</v>
      </c>
      <c r="AF77">
        <v>0</v>
      </c>
      <c r="AG77">
        <v>0</v>
      </c>
    </row>
    <row r="78" spans="1:33">
      <c r="A78">
        <v>1206</v>
      </c>
      <c r="B78" t="str">
        <f>VLOOKUP(FACT_INVOICE9[[#This Row],[Branch_SK]],DIM_BRANCH[],3,FALSE)</f>
        <v>Mandalay</v>
      </c>
      <c r="C78">
        <v>17983</v>
      </c>
      <c r="D78" t="str">
        <f>VLOOKUP(FACT_INVOICE9[[#This Row],[payment_SK]],DIM_PAYMENT[],2,FALSE)</f>
        <v>Credit card</v>
      </c>
      <c r="E78">
        <v>346624</v>
      </c>
      <c r="F78" t="str">
        <f>VLOOKUP(FACT_INVOICE9[[#This Row],[Product_SK]],DIM_PRODUCT[],3,FALSE)</f>
        <v>Electronic accessories</v>
      </c>
      <c r="G78">
        <v>14503</v>
      </c>
      <c r="H78" t="s">
        <v>131</v>
      </c>
      <c r="I78">
        <v>4</v>
      </c>
      <c r="J78">
        <v>84.756</v>
      </c>
      <c r="K78">
        <v>5</v>
      </c>
      <c r="L78" t="s">
        <v>33</v>
      </c>
      <c r="M78" s="1">
        <v>45276.3682291667</v>
      </c>
      <c r="N78" s="1">
        <v>45278.9186226852</v>
      </c>
      <c r="O78">
        <v>19668</v>
      </c>
      <c r="P78">
        <v>5</v>
      </c>
      <c r="Q78" t="str">
        <f>VLOOKUP(FACT_INVOICE9[[#This Row],[gender_sk]],DIM_GENDER[],2,FALSE)</f>
        <v>Female</v>
      </c>
      <c r="R78" t="str">
        <f>VLOOKUP(FACT_INVOICE9[[#This Row],[custype_sk]],DIM_CUSTYPE[],2,FALSE)</f>
        <v>Member</v>
      </c>
      <c r="S78">
        <v>3</v>
      </c>
      <c r="U78" s="6">
        <v>1</v>
      </c>
      <c r="V78" s="6">
        <v>0</v>
      </c>
      <c r="W78" s="6">
        <v>0</v>
      </c>
      <c r="X78" s="6">
        <v>0</v>
      </c>
      <c r="Y78" s="6">
        <v>1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>
        <v>0</v>
      </c>
      <c r="AG78">
        <v>1</v>
      </c>
    </row>
    <row r="79" spans="1:33">
      <c r="A79">
        <v>1207</v>
      </c>
      <c r="B79" t="str">
        <f>VLOOKUP(FACT_INVOICE9[[#This Row],[Branch_SK]],DIM_BRANCH[],3,FALSE)</f>
        <v>Naypyitaw</v>
      </c>
      <c r="C79">
        <v>17982</v>
      </c>
      <c r="D79" t="str">
        <f>VLOOKUP(FACT_INVOICE9[[#This Row],[payment_SK]],DIM_PAYMENT[],2,FALSE)</f>
        <v>Cash</v>
      </c>
      <c r="E79">
        <v>346487</v>
      </c>
      <c r="F79" t="str">
        <f>VLOOKUP(FACT_INVOICE9[[#This Row],[Product_SK]],DIM_PRODUCT[],3,FALSE)</f>
        <v>Health and beauty</v>
      </c>
      <c r="G79">
        <v>14815</v>
      </c>
      <c r="H79" t="s">
        <v>132</v>
      </c>
      <c r="I79">
        <v>2</v>
      </c>
      <c r="J79">
        <v>153.048</v>
      </c>
      <c r="K79">
        <v>6.1</v>
      </c>
      <c r="L79" t="s">
        <v>33</v>
      </c>
      <c r="M79" s="1">
        <v>45276.3682291667</v>
      </c>
      <c r="N79" s="1">
        <v>45278.9186226852</v>
      </c>
      <c r="O79">
        <v>19242</v>
      </c>
      <c r="P79">
        <v>6</v>
      </c>
      <c r="Q79" t="str">
        <f>VLOOKUP(FACT_INVOICE9[[#This Row],[gender_sk]],DIM_GENDER[],2,FALSE)</f>
        <v>Male</v>
      </c>
      <c r="R79" t="str">
        <f>VLOOKUP(FACT_INVOICE9[[#This Row],[custype_sk]],DIM_CUSTYPE[],2,FALSE)</f>
        <v>Member</v>
      </c>
      <c r="S79">
        <v>3</v>
      </c>
      <c r="U79" s="6">
        <v>0</v>
      </c>
      <c r="V79" s="6">
        <v>0</v>
      </c>
      <c r="W79" s="6">
        <v>1</v>
      </c>
      <c r="X79" s="6">
        <v>1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1</v>
      </c>
      <c r="AF79">
        <v>1</v>
      </c>
      <c r="AG79">
        <v>1</v>
      </c>
    </row>
    <row r="80" spans="1:33">
      <c r="A80">
        <v>1206</v>
      </c>
      <c r="B80" t="str">
        <f>VLOOKUP(FACT_INVOICE9[[#This Row],[Branch_SK]],DIM_BRANCH[],3,FALSE)</f>
        <v>Mandalay</v>
      </c>
      <c r="C80">
        <v>17982</v>
      </c>
      <c r="D80" t="str">
        <f>VLOOKUP(FACT_INVOICE9[[#This Row],[payment_SK]],DIM_PAYMENT[],2,FALSE)</f>
        <v>Cash</v>
      </c>
      <c r="E80">
        <v>347359</v>
      </c>
      <c r="F80" t="str">
        <f>VLOOKUP(FACT_INVOICE9[[#This Row],[Product_SK]],DIM_PRODUCT[],3,FALSE)</f>
        <v>Fashion accessories</v>
      </c>
      <c r="G80">
        <v>14285</v>
      </c>
      <c r="H80" t="s">
        <v>133</v>
      </c>
      <c r="I80">
        <v>10</v>
      </c>
      <c r="J80">
        <v>398.475</v>
      </c>
      <c r="K80">
        <v>9.7</v>
      </c>
      <c r="L80" t="s">
        <v>33</v>
      </c>
      <c r="M80" s="1">
        <v>45276.3682291667</v>
      </c>
      <c r="N80" s="1">
        <v>45278.9186226852</v>
      </c>
      <c r="O80">
        <v>19090</v>
      </c>
      <c r="P80">
        <v>5</v>
      </c>
      <c r="Q80" t="str">
        <f>VLOOKUP(FACT_INVOICE9[[#This Row],[gender_sk]],DIM_GENDER[],2,FALSE)</f>
        <v>Female</v>
      </c>
      <c r="R80" t="str">
        <f>VLOOKUP(FACT_INVOICE9[[#This Row],[custype_sk]],DIM_CUSTYPE[],2,FALSE)</f>
        <v>Normal</v>
      </c>
      <c r="S80">
        <v>4</v>
      </c>
      <c r="U80" s="6">
        <v>0</v>
      </c>
      <c r="V80" s="6">
        <v>0</v>
      </c>
      <c r="W80" s="6">
        <v>1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1</v>
      </c>
      <c r="AD80" s="6">
        <v>1</v>
      </c>
      <c r="AE80" s="6">
        <v>1</v>
      </c>
      <c r="AF80">
        <v>0</v>
      </c>
      <c r="AG80">
        <v>0</v>
      </c>
    </row>
    <row r="81" spans="1:33">
      <c r="A81">
        <v>1207</v>
      </c>
      <c r="B81" t="str">
        <f>VLOOKUP(FACT_INVOICE9[[#This Row],[Branch_SK]],DIM_BRANCH[],3,FALSE)</f>
        <v>Naypyitaw</v>
      </c>
      <c r="C81">
        <v>17982</v>
      </c>
      <c r="D81" t="str">
        <f>VLOOKUP(FACT_INVOICE9[[#This Row],[payment_SK]],DIM_PAYMENT[],2,FALSE)</f>
        <v>Cash</v>
      </c>
      <c r="E81">
        <v>346704</v>
      </c>
      <c r="F81" t="str">
        <f>VLOOKUP(FACT_INVOICE9[[#This Row],[Product_SK]],DIM_PRODUCT[],3,FALSE)</f>
        <v>Electronic accessories</v>
      </c>
      <c r="G81">
        <v>14517</v>
      </c>
      <c r="H81" t="s">
        <v>134</v>
      </c>
      <c r="I81">
        <v>2</v>
      </c>
      <c r="J81">
        <v>208.677</v>
      </c>
      <c r="K81">
        <v>5.2</v>
      </c>
      <c r="L81" t="s">
        <v>33</v>
      </c>
      <c r="M81" s="1">
        <v>45276.3682291667</v>
      </c>
      <c r="N81" s="1">
        <v>45278.9186226852</v>
      </c>
      <c r="O81">
        <v>19347</v>
      </c>
      <c r="P81">
        <v>6</v>
      </c>
      <c r="Q81" t="str">
        <f>VLOOKUP(FACT_INVOICE9[[#This Row],[gender_sk]],DIM_GENDER[],2,FALSE)</f>
        <v>Male</v>
      </c>
      <c r="R81" t="str">
        <f>VLOOKUP(FACT_INVOICE9[[#This Row],[custype_sk]],DIM_CUSTYPE[],2,FALSE)</f>
        <v>Member</v>
      </c>
      <c r="S81">
        <v>3</v>
      </c>
      <c r="U81" s="6">
        <v>0</v>
      </c>
      <c r="V81" s="6">
        <v>0</v>
      </c>
      <c r="W81" s="6">
        <v>1</v>
      </c>
      <c r="X81" s="6">
        <v>0</v>
      </c>
      <c r="Y81" s="6">
        <v>1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1</v>
      </c>
      <c r="AF81">
        <v>1</v>
      </c>
      <c r="AG81">
        <v>1</v>
      </c>
    </row>
    <row r="82" spans="1:33">
      <c r="A82">
        <v>1206</v>
      </c>
      <c r="B82" t="str">
        <f>VLOOKUP(FACT_INVOICE9[[#This Row],[Branch_SK]],DIM_BRANCH[],3,FALSE)</f>
        <v>Mandalay</v>
      </c>
      <c r="C82">
        <v>17983</v>
      </c>
      <c r="D82" t="str">
        <f>VLOOKUP(FACT_INVOICE9[[#This Row],[payment_SK]],DIM_PAYMENT[],2,FALSE)</f>
        <v>Credit card</v>
      </c>
      <c r="E82">
        <v>346913</v>
      </c>
      <c r="F82" t="str">
        <f>VLOOKUP(FACT_INVOICE9[[#This Row],[Product_SK]],DIM_PRODUCT[],3,FALSE)</f>
        <v>Sports and travel</v>
      </c>
      <c r="G82">
        <v>14723</v>
      </c>
      <c r="H82" t="s">
        <v>135</v>
      </c>
      <c r="I82">
        <v>10</v>
      </c>
      <c r="J82">
        <v>732.27</v>
      </c>
      <c r="K82">
        <v>8.9</v>
      </c>
      <c r="L82" t="s">
        <v>33</v>
      </c>
      <c r="M82" s="1">
        <v>45276.3682291667</v>
      </c>
      <c r="N82" s="1">
        <v>45278.9186226852</v>
      </c>
      <c r="O82">
        <v>19412</v>
      </c>
      <c r="P82">
        <v>6</v>
      </c>
      <c r="Q82" t="str">
        <f>VLOOKUP(FACT_INVOICE9[[#This Row],[gender_sk]],DIM_GENDER[],2,FALSE)</f>
        <v>Male</v>
      </c>
      <c r="R82" t="str">
        <f>VLOOKUP(FACT_INVOICE9[[#This Row],[custype_sk]],DIM_CUSTYPE[],2,FALSE)</f>
        <v>Normal</v>
      </c>
      <c r="S82">
        <v>4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1</v>
      </c>
      <c r="AB82" s="6">
        <v>0</v>
      </c>
      <c r="AC82" s="6">
        <v>0</v>
      </c>
      <c r="AD82" s="6">
        <v>1</v>
      </c>
      <c r="AE82" s="6">
        <v>1</v>
      </c>
      <c r="AF82">
        <v>1</v>
      </c>
      <c r="AG82">
        <v>0</v>
      </c>
    </row>
    <row r="83" spans="1:33">
      <c r="A83">
        <v>1206</v>
      </c>
      <c r="B83" t="str">
        <f>VLOOKUP(FACT_INVOICE9[[#This Row],[Branch_SK]],DIM_BRANCH[],3,FALSE)</f>
        <v>Mandalay</v>
      </c>
      <c r="C83">
        <v>17982</v>
      </c>
      <c r="D83" t="str">
        <f>VLOOKUP(FACT_INVOICE9[[#This Row],[payment_SK]],DIM_PAYMENT[],2,FALSE)</f>
        <v>Cash</v>
      </c>
      <c r="E83">
        <v>347157</v>
      </c>
      <c r="F83" t="str">
        <f>VLOOKUP(FACT_INVOICE9[[#This Row],[Product_SK]],DIM_PRODUCT[],3,FALSE)</f>
        <v>Food and beverages</v>
      </c>
      <c r="G83">
        <v>14827</v>
      </c>
      <c r="H83" t="s">
        <v>136</v>
      </c>
      <c r="I83">
        <v>9</v>
      </c>
      <c r="J83">
        <v>203.931</v>
      </c>
      <c r="K83">
        <v>7.3</v>
      </c>
      <c r="L83" t="s">
        <v>33</v>
      </c>
      <c r="M83" s="1">
        <v>45276.3682291667</v>
      </c>
      <c r="N83" s="1">
        <v>45278.9186226852</v>
      </c>
      <c r="O83">
        <v>19176</v>
      </c>
      <c r="P83">
        <v>6</v>
      </c>
      <c r="Q83" t="str">
        <f>VLOOKUP(FACT_INVOICE9[[#This Row],[gender_sk]],DIM_GENDER[],2,FALSE)</f>
        <v>Male</v>
      </c>
      <c r="R83" t="str">
        <f>VLOOKUP(FACT_INVOICE9[[#This Row],[custype_sk]],DIM_CUSTYPE[],2,FALSE)</f>
        <v>Normal</v>
      </c>
      <c r="S83">
        <v>4</v>
      </c>
      <c r="U83" s="6">
        <v>0</v>
      </c>
      <c r="V83" s="6">
        <v>0</v>
      </c>
      <c r="W83" s="6">
        <v>1</v>
      </c>
      <c r="X83" s="6">
        <v>0</v>
      </c>
      <c r="Y83" s="6">
        <v>0</v>
      </c>
      <c r="Z83" s="6">
        <v>0</v>
      </c>
      <c r="AA83" s="6">
        <v>0</v>
      </c>
      <c r="AB83" s="6">
        <v>1</v>
      </c>
      <c r="AC83" s="6">
        <v>0</v>
      </c>
      <c r="AD83" s="6">
        <v>1</v>
      </c>
      <c r="AE83" s="6">
        <v>1</v>
      </c>
      <c r="AF83">
        <v>1</v>
      </c>
      <c r="AG83">
        <v>0</v>
      </c>
    </row>
    <row r="84" spans="1:33">
      <c r="A84">
        <v>1208</v>
      </c>
      <c r="B84" t="str">
        <f>VLOOKUP(FACT_INVOICE9[[#This Row],[Branch_SK]],DIM_BRANCH[],3,FALSE)</f>
        <v>Yangon</v>
      </c>
      <c r="C84">
        <v>17983</v>
      </c>
      <c r="D84" t="str">
        <f>VLOOKUP(FACT_INVOICE9[[#This Row],[payment_SK]],DIM_PAYMENT[],2,FALSE)</f>
        <v>Credit card</v>
      </c>
      <c r="E84">
        <v>346789</v>
      </c>
      <c r="F84" t="str">
        <f>VLOOKUP(FACT_INVOICE9[[#This Row],[Product_SK]],DIM_PRODUCT[],3,FALSE)</f>
        <v>Home and lifestyle</v>
      </c>
      <c r="G84">
        <v>14695</v>
      </c>
      <c r="H84" t="s">
        <v>137</v>
      </c>
      <c r="I84">
        <v>8</v>
      </c>
      <c r="J84">
        <v>186.228</v>
      </c>
      <c r="K84">
        <v>9.6</v>
      </c>
      <c r="L84" t="s">
        <v>33</v>
      </c>
      <c r="M84" s="1">
        <v>45276.3682291667</v>
      </c>
      <c r="N84" s="1">
        <v>45278.9186226852</v>
      </c>
      <c r="O84">
        <v>19593</v>
      </c>
      <c r="P84">
        <v>6</v>
      </c>
      <c r="Q84" t="str">
        <f>VLOOKUP(FACT_INVOICE9[[#This Row],[gender_sk]],DIM_GENDER[],2,FALSE)</f>
        <v>Male</v>
      </c>
      <c r="R84" t="str">
        <f>VLOOKUP(FACT_INVOICE9[[#This Row],[custype_sk]],DIM_CUSTYPE[],2,FALSE)</f>
        <v>Member</v>
      </c>
      <c r="S84">
        <v>3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1</v>
      </c>
      <c r="AA84" s="6">
        <v>0</v>
      </c>
      <c r="AB84" s="6">
        <v>0</v>
      </c>
      <c r="AC84" s="6">
        <v>0</v>
      </c>
      <c r="AD84" s="6">
        <v>1</v>
      </c>
      <c r="AE84" s="6">
        <v>1</v>
      </c>
      <c r="AF84">
        <v>1</v>
      </c>
      <c r="AG84">
        <v>1</v>
      </c>
    </row>
    <row r="85" spans="1:33">
      <c r="A85">
        <v>1206</v>
      </c>
      <c r="B85" t="str">
        <f>VLOOKUP(FACT_INVOICE9[[#This Row],[Branch_SK]],DIM_BRANCH[],3,FALSE)</f>
        <v>Mandalay</v>
      </c>
      <c r="C85">
        <v>17983</v>
      </c>
      <c r="D85" t="str">
        <f>VLOOKUP(FACT_INVOICE9[[#This Row],[payment_SK]],DIM_PAYMENT[],2,FALSE)</f>
        <v>Credit card</v>
      </c>
      <c r="E85">
        <v>346532</v>
      </c>
      <c r="F85" t="str">
        <f>VLOOKUP(FACT_INVOICE9[[#This Row],[Product_SK]],DIM_PRODUCT[],3,FALSE)</f>
        <v>Health and beauty</v>
      </c>
      <c r="G85">
        <v>14971</v>
      </c>
      <c r="H85" t="s">
        <v>138</v>
      </c>
      <c r="I85">
        <v>3</v>
      </c>
      <c r="J85">
        <v>101.808</v>
      </c>
      <c r="K85">
        <v>4.3</v>
      </c>
      <c r="L85" t="s">
        <v>33</v>
      </c>
      <c r="M85" s="1">
        <v>45276.3682291667</v>
      </c>
      <c r="N85" s="1">
        <v>45278.9186226852</v>
      </c>
      <c r="O85">
        <v>19435</v>
      </c>
      <c r="P85">
        <v>6</v>
      </c>
      <c r="Q85" t="str">
        <f>VLOOKUP(FACT_INVOICE9[[#This Row],[gender_sk]],DIM_GENDER[],2,FALSE)</f>
        <v>Male</v>
      </c>
      <c r="R85" t="str">
        <f>VLOOKUP(FACT_INVOICE9[[#This Row],[custype_sk]],DIM_CUSTYPE[],2,FALSE)</f>
        <v>Normal</v>
      </c>
      <c r="S85">
        <v>4</v>
      </c>
      <c r="U85" s="6">
        <v>1</v>
      </c>
      <c r="V85" s="6">
        <v>0</v>
      </c>
      <c r="W85" s="6">
        <v>0</v>
      </c>
      <c r="X85" s="6">
        <v>1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>
        <v>1</v>
      </c>
      <c r="AG85">
        <v>0</v>
      </c>
    </row>
    <row r="86" spans="1:33">
      <c r="A86">
        <v>1207</v>
      </c>
      <c r="B86" t="str">
        <f>VLOOKUP(FACT_INVOICE9[[#This Row],[Branch_SK]],DIM_BRANCH[],3,FALSE)</f>
        <v>Naypyitaw</v>
      </c>
      <c r="C86">
        <v>17984</v>
      </c>
      <c r="D86" t="str">
        <f>VLOOKUP(FACT_INVOICE9[[#This Row],[payment_SK]],DIM_PAYMENT[],2,FALSE)</f>
        <v>Ewallet</v>
      </c>
      <c r="E86">
        <v>346588</v>
      </c>
      <c r="F86" t="str">
        <f>VLOOKUP(FACT_INVOICE9[[#This Row],[Product_SK]],DIM_PRODUCT[],3,FALSE)</f>
        <v>Health and beauty</v>
      </c>
      <c r="G86">
        <v>14286</v>
      </c>
      <c r="H86" t="s">
        <v>139</v>
      </c>
      <c r="I86">
        <v>3</v>
      </c>
      <c r="J86">
        <v>106.5015</v>
      </c>
      <c r="K86">
        <v>7.3</v>
      </c>
      <c r="L86" t="s">
        <v>33</v>
      </c>
      <c r="M86" s="1">
        <v>45276.3682291667</v>
      </c>
      <c r="N86" s="1">
        <v>45278.9186226852</v>
      </c>
      <c r="O86">
        <v>19946</v>
      </c>
      <c r="P86">
        <v>6</v>
      </c>
      <c r="Q86" t="str">
        <f>VLOOKUP(FACT_INVOICE9[[#This Row],[gender_sk]],DIM_GENDER[],2,FALSE)</f>
        <v>Male</v>
      </c>
      <c r="R86" t="str">
        <f>VLOOKUP(FACT_INVOICE9[[#This Row],[custype_sk]],DIM_CUSTYPE[],2,FALSE)</f>
        <v>Member</v>
      </c>
      <c r="S86">
        <v>3</v>
      </c>
      <c r="U86" s="6">
        <v>0</v>
      </c>
      <c r="V86" s="6">
        <v>1</v>
      </c>
      <c r="W86" s="6">
        <v>0</v>
      </c>
      <c r="X86" s="6">
        <v>1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1</v>
      </c>
      <c r="AF86">
        <v>1</v>
      </c>
      <c r="AG86">
        <v>1</v>
      </c>
    </row>
    <row r="87" spans="1:33">
      <c r="A87">
        <v>1206</v>
      </c>
      <c r="B87" t="str">
        <f>VLOOKUP(FACT_INVOICE9[[#This Row],[Branch_SK]],DIM_BRANCH[],3,FALSE)</f>
        <v>Mandalay</v>
      </c>
      <c r="C87">
        <v>17982</v>
      </c>
      <c r="D87" t="str">
        <f>VLOOKUP(FACT_INVOICE9[[#This Row],[payment_SK]],DIM_PAYMENT[],2,FALSE)</f>
        <v>Cash</v>
      </c>
      <c r="E87">
        <v>346766</v>
      </c>
      <c r="F87" t="str">
        <f>VLOOKUP(FACT_INVOICE9[[#This Row],[Product_SK]],DIM_PRODUCT[],3,FALSE)</f>
        <v>Home and lifestyle</v>
      </c>
      <c r="G87">
        <v>14452</v>
      </c>
      <c r="H87" t="s">
        <v>140</v>
      </c>
      <c r="I87">
        <v>6</v>
      </c>
      <c r="J87">
        <v>103.131</v>
      </c>
      <c r="K87">
        <v>7</v>
      </c>
      <c r="L87" t="s">
        <v>33</v>
      </c>
      <c r="M87" s="1">
        <v>45276.3682291667</v>
      </c>
      <c r="N87" s="1">
        <v>45278.9186226852</v>
      </c>
      <c r="O87">
        <v>19142</v>
      </c>
      <c r="P87">
        <v>5</v>
      </c>
      <c r="Q87" t="str">
        <f>VLOOKUP(FACT_INVOICE9[[#This Row],[gender_sk]],DIM_GENDER[],2,FALSE)</f>
        <v>Female</v>
      </c>
      <c r="R87" t="str">
        <f>VLOOKUP(FACT_INVOICE9[[#This Row],[custype_sk]],DIM_CUSTYPE[],2,FALSE)</f>
        <v>Normal</v>
      </c>
      <c r="S87">
        <v>4</v>
      </c>
      <c r="U87" s="6">
        <v>0</v>
      </c>
      <c r="V87" s="6">
        <v>0</v>
      </c>
      <c r="W87" s="6">
        <v>1</v>
      </c>
      <c r="X87" s="6">
        <v>0</v>
      </c>
      <c r="Y87" s="6">
        <v>0</v>
      </c>
      <c r="Z87" s="6">
        <v>1</v>
      </c>
      <c r="AA87" s="6">
        <v>0</v>
      </c>
      <c r="AB87" s="6">
        <v>0</v>
      </c>
      <c r="AC87" s="6">
        <v>0</v>
      </c>
      <c r="AD87" s="6">
        <v>1</v>
      </c>
      <c r="AE87" s="6">
        <v>1</v>
      </c>
      <c r="AF87">
        <v>0</v>
      </c>
      <c r="AG87">
        <v>0</v>
      </c>
    </row>
    <row r="88" spans="1:33">
      <c r="A88">
        <v>1207</v>
      </c>
      <c r="B88" t="str">
        <f>VLOOKUP(FACT_INVOICE9[[#This Row],[Branch_SK]],DIM_BRANCH[],3,FALSE)</f>
        <v>Naypyitaw</v>
      </c>
      <c r="C88">
        <v>17984</v>
      </c>
      <c r="D88" t="str">
        <f>VLOOKUP(FACT_INVOICE9[[#This Row],[payment_SK]],DIM_PAYMENT[],2,FALSE)</f>
        <v>Ewallet</v>
      </c>
      <c r="E88">
        <v>346851</v>
      </c>
      <c r="F88" t="str">
        <f>VLOOKUP(FACT_INVOICE9[[#This Row],[Product_SK]],DIM_PRODUCT[],3,FALSE)</f>
        <v>Home and lifestyle</v>
      </c>
      <c r="G88">
        <v>14415</v>
      </c>
      <c r="H88" t="s">
        <v>141</v>
      </c>
      <c r="I88">
        <v>2</v>
      </c>
      <c r="J88">
        <v>145.593</v>
      </c>
      <c r="K88">
        <v>9.7</v>
      </c>
      <c r="L88" t="s">
        <v>33</v>
      </c>
      <c r="M88" s="1">
        <v>45276.3682291667</v>
      </c>
      <c r="N88" s="1">
        <v>45278.9186226852</v>
      </c>
      <c r="O88">
        <v>19951</v>
      </c>
      <c r="P88">
        <v>6</v>
      </c>
      <c r="Q88" t="str">
        <f>VLOOKUP(FACT_INVOICE9[[#This Row],[gender_sk]],DIM_GENDER[],2,FALSE)</f>
        <v>Male</v>
      </c>
      <c r="R88" t="str">
        <f>VLOOKUP(FACT_INVOICE9[[#This Row],[custype_sk]],DIM_CUSTYPE[],2,FALSE)</f>
        <v>Member</v>
      </c>
      <c r="S88">
        <v>3</v>
      </c>
      <c r="U88" s="6">
        <v>0</v>
      </c>
      <c r="V88" s="6">
        <v>1</v>
      </c>
      <c r="W88" s="6">
        <v>0</v>
      </c>
      <c r="X88" s="6">
        <v>0</v>
      </c>
      <c r="Y88" s="6">
        <v>0</v>
      </c>
      <c r="Z88" s="6">
        <v>1</v>
      </c>
      <c r="AA88" s="6">
        <v>0</v>
      </c>
      <c r="AB88" s="6">
        <v>0</v>
      </c>
      <c r="AC88" s="6">
        <v>0</v>
      </c>
      <c r="AD88" s="6">
        <v>0</v>
      </c>
      <c r="AE88" s="6">
        <v>1</v>
      </c>
      <c r="AF88">
        <v>1</v>
      </c>
      <c r="AG88">
        <v>1</v>
      </c>
    </row>
    <row r="89" spans="1:33">
      <c r="A89">
        <v>1208</v>
      </c>
      <c r="B89" t="str">
        <f>VLOOKUP(FACT_INVOICE9[[#This Row],[Branch_SK]],DIM_BRANCH[],3,FALSE)</f>
        <v>Yangon</v>
      </c>
      <c r="C89">
        <v>17984</v>
      </c>
      <c r="D89" t="str">
        <f>VLOOKUP(FACT_INVOICE9[[#This Row],[payment_SK]],DIM_PAYMENT[],2,FALSE)</f>
        <v>Ewallet</v>
      </c>
      <c r="E89">
        <v>346813</v>
      </c>
      <c r="F89" t="str">
        <f>VLOOKUP(FACT_INVOICE9[[#This Row],[Product_SK]],DIM_PRODUCT[],3,FALSE)</f>
        <v>Home and lifestyle</v>
      </c>
      <c r="G89">
        <v>14021</v>
      </c>
      <c r="H89" t="s">
        <v>142</v>
      </c>
      <c r="I89">
        <v>4</v>
      </c>
      <c r="J89">
        <v>113.568</v>
      </c>
      <c r="K89">
        <v>6.9</v>
      </c>
      <c r="L89" t="s">
        <v>33</v>
      </c>
      <c r="M89" s="1">
        <v>45276.3682291667</v>
      </c>
      <c r="N89" s="1">
        <v>45278.9186226852</v>
      </c>
      <c r="O89">
        <v>19892</v>
      </c>
      <c r="P89">
        <v>5</v>
      </c>
      <c r="Q89" t="str">
        <f>VLOOKUP(FACT_INVOICE9[[#This Row],[gender_sk]],DIM_GENDER[],2,FALSE)</f>
        <v>Female</v>
      </c>
      <c r="R89" t="str">
        <f>VLOOKUP(FACT_INVOICE9[[#This Row],[custype_sk]],DIM_CUSTYPE[],2,FALSE)</f>
        <v>Member</v>
      </c>
      <c r="S89">
        <v>3</v>
      </c>
      <c r="U89" s="6">
        <v>0</v>
      </c>
      <c r="V89" s="6">
        <v>1</v>
      </c>
      <c r="W89" s="6">
        <v>0</v>
      </c>
      <c r="X89" s="6">
        <v>0</v>
      </c>
      <c r="Y89" s="6">
        <v>0</v>
      </c>
      <c r="Z89" s="6">
        <v>1</v>
      </c>
      <c r="AA89" s="6">
        <v>0</v>
      </c>
      <c r="AB89" s="6">
        <v>0</v>
      </c>
      <c r="AC89" s="6">
        <v>0</v>
      </c>
      <c r="AD89" s="6">
        <v>0</v>
      </c>
      <c r="AE89" s="6">
        <v>1</v>
      </c>
      <c r="AF89">
        <v>0</v>
      </c>
      <c r="AG89">
        <v>1</v>
      </c>
    </row>
    <row r="90" spans="1:33">
      <c r="A90">
        <v>1206</v>
      </c>
      <c r="B90" t="str">
        <f>VLOOKUP(FACT_INVOICE9[[#This Row],[Branch_SK]],DIM_BRANCH[],3,FALSE)</f>
        <v>Mandalay</v>
      </c>
      <c r="C90">
        <v>17983</v>
      </c>
      <c r="D90" t="str">
        <f>VLOOKUP(FACT_INVOICE9[[#This Row],[payment_SK]],DIM_PAYMENT[],2,FALSE)</f>
        <v>Credit card</v>
      </c>
      <c r="E90">
        <v>346507</v>
      </c>
      <c r="F90" t="str">
        <f>VLOOKUP(FACT_INVOICE9[[#This Row],[Product_SK]],DIM_PRODUCT[],3,FALSE)</f>
        <v>Health and beauty</v>
      </c>
      <c r="G90">
        <v>14339</v>
      </c>
      <c r="H90" t="s">
        <v>143</v>
      </c>
      <c r="I90">
        <v>4</v>
      </c>
      <c r="J90">
        <v>99.33</v>
      </c>
      <c r="K90">
        <v>4</v>
      </c>
      <c r="L90" t="s">
        <v>33</v>
      </c>
      <c r="M90" s="1">
        <v>45276.3682291667</v>
      </c>
      <c r="N90" s="1">
        <v>45278.9186226852</v>
      </c>
      <c r="O90">
        <v>19540</v>
      </c>
      <c r="P90">
        <v>5</v>
      </c>
      <c r="Q90" t="str">
        <f>VLOOKUP(FACT_INVOICE9[[#This Row],[gender_sk]],DIM_GENDER[],2,FALSE)</f>
        <v>Female</v>
      </c>
      <c r="R90" t="str">
        <f>VLOOKUP(FACT_INVOICE9[[#This Row],[custype_sk]],DIM_CUSTYPE[],2,FALSE)</f>
        <v>Normal</v>
      </c>
      <c r="S90">
        <v>4</v>
      </c>
      <c r="U90" s="6">
        <v>1</v>
      </c>
      <c r="V90" s="6">
        <v>0</v>
      </c>
      <c r="W90" s="6">
        <v>0</v>
      </c>
      <c r="X90" s="6">
        <v>1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>
        <v>0</v>
      </c>
      <c r="AG90">
        <v>0</v>
      </c>
    </row>
    <row r="91" spans="1:33">
      <c r="A91">
        <v>1206</v>
      </c>
      <c r="B91" t="str">
        <f>VLOOKUP(FACT_INVOICE9[[#This Row],[Branch_SK]],DIM_BRANCH[],3,FALSE)</f>
        <v>Mandalay</v>
      </c>
      <c r="C91">
        <v>17983</v>
      </c>
      <c r="D91" t="str">
        <f>VLOOKUP(FACT_INVOICE9[[#This Row],[payment_SK]],DIM_PAYMENT[],2,FALSE)</f>
        <v>Credit card</v>
      </c>
      <c r="E91">
        <v>346472</v>
      </c>
      <c r="F91" t="str">
        <f>VLOOKUP(FACT_INVOICE9[[#This Row],[Product_SK]],DIM_PRODUCT[],3,FALSE)</f>
        <v>Health and beauty</v>
      </c>
      <c r="G91">
        <v>14902</v>
      </c>
      <c r="H91" t="s">
        <v>144</v>
      </c>
      <c r="I91">
        <v>3</v>
      </c>
      <c r="J91">
        <v>251.7165</v>
      </c>
      <c r="K91">
        <v>5</v>
      </c>
      <c r="L91" t="s">
        <v>33</v>
      </c>
      <c r="M91" s="1">
        <v>45276.3682291667</v>
      </c>
      <c r="N91" s="1">
        <v>45278.9186226852</v>
      </c>
      <c r="O91">
        <v>19479</v>
      </c>
      <c r="P91">
        <v>6</v>
      </c>
      <c r="Q91" t="str">
        <f>VLOOKUP(FACT_INVOICE9[[#This Row],[gender_sk]],DIM_GENDER[],2,FALSE)</f>
        <v>Male</v>
      </c>
      <c r="R91" t="str">
        <f>VLOOKUP(FACT_INVOICE9[[#This Row],[custype_sk]],DIM_CUSTYPE[],2,FALSE)</f>
        <v>Member</v>
      </c>
      <c r="S91">
        <v>3</v>
      </c>
      <c r="U91" s="6">
        <v>1</v>
      </c>
      <c r="V91" s="6">
        <v>0</v>
      </c>
      <c r="W91" s="6">
        <v>0</v>
      </c>
      <c r="X91" s="6">
        <v>1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>
        <v>1</v>
      </c>
      <c r="AG91">
        <v>1</v>
      </c>
    </row>
    <row r="92" spans="1:33">
      <c r="A92">
        <v>1207</v>
      </c>
      <c r="B92" t="str">
        <f>VLOOKUP(FACT_INVOICE9[[#This Row],[Branch_SK]],DIM_BRANCH[],3,FALSE)</f>
        <v>Naypyitaw</v>
      </c>
      <c r="C92">
        <v>17984</v>
      </c>
      <c r="D92" t="str">
        <f>VLOOKUP(FACT_INVOICE9[[#This Row],[payment_SK]],DIM_PAYMENT[],2,FALSE)</f>
        <v>Ewallet</v>
      </c>
      <c r="E92">
        <v>346834</v>
      </c>
      <c r="F92" t="str">
        <f>VLOOKUP(FACT_INVOICE9[[#This Row],[Product_SK]],DIM_PRODUCT[],3,FALSE)</f>
        <v>Home and lifestyle</v>
      </c>
      <c r="G92">
        <v>14568</v>
      </c>
      <c r="H92" t="s">
        <v>145</v>
      </c>
      <c r="I92">
        <v>9</v>
      </c>
      <c r="J92">
        <v>733.6035</v>
      </c>
      <c r="K92">
        <v>7.2</v>
      </c>
      <c r="L92" t="s">
        <v>33</v>
      </c>
      <c r="M92" s="1">
        <v>45276.3682291667</v>
      </c>
      <c r="N92" s="1">
        <v>45278.9186226852</v>
      </c>
      <c r="O92">
        <v>19845</v>
      </c>
      <c r="P92">
        <v>5</v>
      </c>
      <c r="Q92" t="str">
        <f>VLOOKUP(FACT_INVOICE9[[#This Row],[gender_sk]],DIM_GENDER[],2,FALSE)</f>
        <v>Female</v>
      </c>
      <c r="R92" t="str">
        <f>VLOOKUP(FACT_INVOICE9[[#This Row],[custype_sk]],DIM_CUSTYPE[],2,FALSE)</f>
        <v>Normal</v>
      </c>
      <c r="S92">
        <v>4</v>
      </c>
      <c r="U92" s="6">
        <v>0</v>
      </c>
      <c r="V92" s="6">
        <v>1</v>
      </c>
      <c r="W92" s="6">
        <v>0</v>
      </c>
      <c r="X92" s="6">
        <v>0</v>
      </c>
      <c r="Y92" s="6">
        <v>0</v>
      </c>
      <c r="Z92" s="6">
        <v>1</v>
      </c>
      <c r="AA92" s="6">
        <v>0</v>
      </c>
      <c r="AB92" s="6">
        <v>0</v>
      </c>
      <c r="AC92" s="6">
        <v>0</v>
      </c>
      <c r="AD92" s="6">
        <v>1</v>
      </c>
      <c r="AE92" s="6">
        <v>1</v>
      </c>
      <c r="AF92">
        <v>0</v>
      </c>
      <c r="AG92">
        <v>0</v>
      </c>
    </row>
    <row r="93" spans="1:33">
      <c r="A93">
        <v>1207</v>
      </c>
      <c r="B93" t="str">
        <f>VLOOKUP(FACT_INVOICE9[[#This Row],[Branch_SK]],DIM_BRANCH[],3,FALSE)</f>
        <v>Naypyitaw</v>
      </c>
      <c r="C93">
        <v>17984</v>
      </c>
      <c r="D93" t="str">
        <f>VLOOKUP(FACT_INVOICE9[[#This Row],[payment_SK]],DIM_PAYMENT[],2,FALSE)</f>
        <v>Ewallet</v>
      </c>
      <c r="E93">
        <v>346710</v>
      </c>
      <c r="F93" t="str">
        <f>VLOOKUP(FACT_INVOICE9[[#This Row],[Product_SK]],DIM_PRODUCT[],3,FALSE)</f>
        <v>Electronic accessories</v>
      </c>
      <c r="G93">
        <v>14419</v>
      </c>
      <c r="H93" t="s">
        <v>146</v>
      </c>
      <c r="I93">
        <v>4</v>
      </c>
      <c r="J93">
        <v>417.564</v>
      </c>
      <c r="K93">
        <v>7.5</v>
      </c>
      <c r="L93" t="s">
        <v>33</v>
      </c>
      <c r="M93" s="1">
        <v>45276.3682291667</v>
      </c>
      <c r="N93" s="1">
        <v>45278.9186226852</v>
      </c>
      <c r="O93">
        <v>19893</v>
      </c>
      <c r="P93">
        <v>5</v>
      </c>
      <c r="Q93" t="str">
        <f>VLOOKUP(FACT_INVOICE9[[#This Row],[gender_sk]],DIM_GENDER[],2,FALSE)</f>
        <v>Female</v>
      </c>
      <c r="R93" t="str">
        <f>VLOOKUP(FACT_INVOICE9[[#This Row],[custype_sk]],DIM_CUSTYPE[],2,FALSE)</f>
        <v>Member</v>
      </c>
      <c r="S93">
        <v>3</v>
      </c>
      <c r="U93" s="6">
        <v>0</v>
      </c>
      <c r="V93" s="6">
        <v>1</v>
      </c>
      <c r="W93" s="6">
        <v>0</v>
      </c>
      <c r="X93" s="6">
        <v>0</v>
      </c>
      <c r="Y93" s="6">
        <v>1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1</v>
      </c>
      <c r="AF93">
        <v>0</v>
      </c>
      <c r="AG93">
        <v>1</v>
      </c>
    </row>
    <row r="94" spans="1:33">
      <c r="A94">
        <v>1207</v>
      </c>
      <c r="B94" t="str">
        <f>VLOOKUP(FACT_INVOICE9[[#This Row],[Branch_SK]],DIM_BRANCH[],3,FALSE)</f>
        <v>Naypyitaw</v>
      </c>
      <c r="C94">
        <v>17984</v>
      </c>
      <c r="D94" t="str">
        <f>VLOOKUP(FACT_INVOICE9[[#This Row],[payment_SK]],DIM_PAYMENT[],2,FALSE)</f>
        <v>Ewallet</v>
      </c>
      <c r="E94">
        <v>346849</v>
      </c>
      <c r="F94" t="str">
        <f>VLOOKUP(FACT_INVOICE9[[#This Row],[Product_SK]],DIM_PRODUCT[],3,FALSE)</f>
        <v>Home and lifestyle</v>
      </c>
      <c r="G94">
        <v>14228</v>
      </c>
      <c r="H94" t="s">
        <v>147</v>
      </c>
      <c r="I94">
        <v>1</v>
      </c>
      <c r="J94">
        <v>85.5855</v>
      </c>
      <c r="K94">
        <v>9.2</v>
      </c>
      <c r="L94" t="s">
        <v>33</v>
      </c>
      <c r="M94" s="1">
        <v>45276.3682291667</v>
      </c>
      <c r="N94" s="1">
        <v>45278.9186226852</v>
      </c>
      <c r="O94">
        <v>20018</v>
      </c>
      <c r="P94">
        <v>5</v>
      </c>
      <c r="Q94" t="str">
        <f>VLOOKUP(FACT_INVOICE9[[#This Row],[gender_sk]],DIM_GENDER[],2,FALSE)</f>
        <v>Female</v>
      </c>
      <c r="R94" t="str">
        <f>VLOOKUP(FACT_INVOICE9[[#This Row],[custype_sk]],DIM_CUSTYPE[],2,FALSE)</f>
        <v>Member</v>
      </c>
      <c r="S94">
        <v>3</v>
      </c>
      <c r="U94" s="6">
        <v>0</v>
      </c>
      <c r="V94" s="6">
        <v>1</v>
      </c>
      <c r="W94" s="6">
        <v>0</v>
      </c>
      <c r="X94" s="6">
        <v>0</v>
      </c>
      <c r="Y94" s="6">
        <v>0</v>
      </c>
      <c r="Z94" s="6">
        <v>1</v>
      </c>
      <c r="AA94" s="6">
        <v>0</v>
      </c>
      <c r="AB94" s="6">
        <v>0</v>
      </c>
      <c r="AC94" s="6">
        <v>0</v>
      </c>
      <c r="AD94" s="6">
        <v>0</v>
      </c>
      <c r="AE94" s="6">
        <v>1</v>
      </c>
      <c r="AF94">
        <v>0</v>
      </c>
      <c r="AG94">
        <v>1</v>
      </c>
    </row>
    <row r="95" spans="1:33">
      <c r="A95">
        <v>1208</v>
      </c>
      <c r="B95" t="str">
        <f>VLOOKUP(FACT_INVOICE9[[#This Row],[Branch_SK]],DIM_BRANCH[],3,FALSE)</f>
        <v>Yangon</v>
      </c>
      <c r="C95">
        <v>17983</v>
      </c>
      <c r="D95" t="str">
        <f>VLOOKUP(FACT_INVOICE9[[#This Row],[payment_SK]],DIM_PAYMENT[],2,FALSE)</f>
        <v>Credit card</v>
      </c>
      <c r="E95">
        <v>347099</v>
      </c>
      <c r="F95" t="str">
        <f>VLOOKUP(FACT_INVOICE9[[#This Row],[Product_SK]],DIM_PRODUCT[],3,FALSE)</f>
        <v>Food and beverages</v>
      </c>
      <c r="G95">
        <v>14608</v>
      </c>
      <c r="H95" t="s">
        <v>148</v>
      </c>
      <c r="I95">
        <v>2</v>
      </c>
      <c r="J95">
        <v>100.128</v>
      </c>
      <c r="K95">
        <v>4.1</v>
      </c>
      <c r="L95" t="s">
        <v>33</v>
      </c>
      <c r="M95" s="1">
        <v>45276.3682291667</v>
      </c>
      <c r="N95" s="1">
        <v>45278.9186226852</v>
      </c>
      <c r="O95">
        <v>19632</v>
      </c>
      <c r="P95">
        <v>5</v>
      </c>
      <c r="Q95" t="str">
        <f>VLOOKUP(FACT_INVOICE9[[#This Row],[gender_sk]],DIM_GENDER[],2,FALSE)</f>
        <v>Female</v>
      </c>
      <c r="R95" t="str">
        <f>VLOOKUP(FACT_INVOICE9[[#This Row],[custype_sk]],DIM_CUSTYPE[],2,FALSE)</f>
        <v>Member</v>
      </c>
      <c r="S95">
        <v>3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1</v>
      </c>
      <c r="AC95" s="6">
        <v>0</v>
      </c>
      <c r="AD95" s="6">
        <v>0</v>
      </c>
      <c r="AE95" s="6">
        <v>0</v>
      </c>
      <c r="AF95">
        <v>0</v>
      </c>
      <c r="AG95">
        <v>1</v>
      </c>
    </row>
    <row r="96" spans="1:33">
      <c r="A96">
        <v>1208</v>
      </c>
      <c r="B96" t="str">
        <f>VLOOKUP(FACT_INVOICE9[[#This Row],[Branch_SK]],DIM_BRANCH[],3,FALSE)</f>
        <v>Yangon</v>
      </c>
      <c r="C96">
        <v>17984</v>
      </c>
      <c r="D96" t="str">
        <f>VLOOKUP(FACT_INVOICE9[[#This Row],[payment_SK]],DIM_PAYMENT[],2,FALSE)</f>
        <v>Ewallet</v>
      </c>
      <c r="E96">
        <v>346870</v>
      </c>
      <c r="F96" t="str">
        <f>VLOOKUP(FACT_INVOICE9[[#This Row],[Product_SK]],DIM_PRODUCT[],3,FALSE)</f>
        <v>Home and lifestyle</v>
      </c>
      <c r="G96">
        <v>14970</v>
      </c>
      <c r="H96" t="s">
        <v>149</v>
      </c>
      <c r="I96">
        <v>2</v>
      </c>
      <c r="J96">
        <v>167.034</v>
      </c>
      <c r="K96">
        <v>6.2</v>
      </c>
      <c r="L96" t="s">
        <v>33</v>
      </c>
      <c r="M96" s="1">
        <v>45276.3682291667</v>
      </c>
      <c r="N96" s="1">
        <v>45278.9186226852</v>
      </c>
      <c r="O96">
        <v>19883</v>
      </c>
      <c r="P96">
        <v>5</v>
      </c>
      <c r="Q96" t="str">
        <f>VLOOKUP(FACT_INVOICE9[[#This Row],[gender_sk]],DIM_GENDER[],2,FALSE)</f>
        <v>Female</v>
      </c>
      <c r="R96" t="str">
        <f>VLOOKUP(FACT_INVOICE9[[#This Row],[custype_sk]],DIM_CUSTYPE[],2,FALSE)</f>
        <v>Member</v>
      </c>
      <c r="S96">
        <v>3</v>
      </c>
      <c r="U96" s="6">
        <v>0</v>
      </c>
      <c r="V96" s="6">
        <v>1</v>
      </c>
      <c r="W96" s="6">
        <v>0</v>
      </c>
      <c r="X96" s="6">
        <v>0</v>
      </c>
      <c r="Y96" s="6">
        <v>0</v>
      </c>
      <c r="Z96" s="6">
        <v>1</v>
      </c>
      <c r="AA96" s="6">
        <v>0</v>
      </c>
      <c r="AB96" s="6">
        <v>0</v>
      </c>
      <c r="AC96" s="6">
        <v>0</v>
      </c>
      <c r="AD96" s="6">
        <v>0</v>
      </c>
      <c r="AE96" s="6">
        <v>1</v>
      </c>
      <c r="AF96">
        <v>0</v>
      </c>
      <c r="AG96">
        <v>1</v>
      </c>
    </row>
    <row r="97" spans="1:33">
      <c r="A97">
        <v>1206</v>
      </c>
      <c r="B97" t="str">
        <f>VLOOKUP(FACT_INVOICE9[[#This Row],[Branch_SK]],DIM_BRANCH[],3,FALSE)</f>
        <v>Mandalay</v>
      </c>
      <c r="C97">
        <v>17982</v>
      </c>
      <c r="D97" t="str">
        <f>VLOOKUP(FACT_INVOICE9[[#This Row],[payment_SK]],DIM_PAYMENT[],2,FALSE)</f>
        <v>Cash</v>
      </c>
      <c r="E97">
        <v>347176</v>
      </c>
      <c r="F97" t="str">
        <f>VLOOKUP(FACT_INVOICE9[[#This Row],[Product_SK]],DIM_PRODUCT[],3,FALSE)</f>
        <v>Food and beverages</v>
      </c>
      <c r="G97">
        <v>14986</v>
      </c>
      <c r="H97" t="s">
        <v>150</v>
      </c>
      <c r="I97">
        <v>7</v>
      </c>
      <c r="J97">
        <v>527.5095</v>
      </c>
      <c r="K97">
        <v>8.9</v>
      </c>
      <c r="L97" t="s">
        <v>33</v>
      </c>
      <c r="M97" s="1">
        <v>45276.3682291667</v>
      </c>
      <c r="N97" s="1">
        <v>45278.9186226852</v>
      </c>
      <c r="O97">
        <v>19307</v>
      </c>
      <c r="P97">
        <v>6</v>
      </c>
      <c r="Q97" t="str">
        <f>VLOOKUP(FACT_INVOICE9[[#This Row],[gender_sk]],DIM_GENDER[],2,FALSE)</f>
        <v>Male</v>
      </c>
      <c r="R97" t="str">
        <f>VLOOKUP(FACT_INVOICE9[[#This Row],[custype_sk]],DIM_CUSTYPE[],2,FALSE)</f>
        <v>Normal</v>
      </c>
      <c r="S97">
        <v>4</v>
      </c>
      <c r="U97" s="6">
        <v>0</v>
      </c>
      <c r="V97" s="6">
        <v>0</v>
      </c>
      <c r="W97" s="6">
        <v>1</v>
      </c>
      <c r="X97" s="6">
        <v>0</v>
      </c>
      <c r="Y97" s="6">
        <v>0</v>
      </c>
      <c r="Z97" s="6">
        <v>0</v>
      </c>
      <c r="AA97" s="6">
        <v>0</v>
      </c>
      <c r="AB97" s="6">
        <v>1</v>
      </c>
      <c r="AC97" s="6">
        <v>0</v>
      </c>
      <c r="AD97" s="6">
        <v>1</v>
      </c>
      <c r="AE97" s="6">
        <v>1</v>
      </c>
      <c r="AF97">
        <v>1</v>
      </c>
      <c r="AG97">
        <v>0</v>
      </c>
    </row>
    <row r="98" spans="1:33">
      <c r="A98">
        <v>1208</v>
      </c>
      <c r="B98" t="str">
        <f>VLOOKUP(FACT_INVOICE9[[#This Row],[Branch_SK]],DIM_BRANCH[],3,FALSE)</f>
        <v>Yangon</v>
      </c>
      <c r="C98">
        <v>17982</v>
      </c>
      <c r="D98" t="str">
        <f>VLOOKUP(FACT_INVOICE9[[#This Row],[payment_SK]],DIM_PAYMENT[],2,FALSE)</f>
        <v>Cash</v>
      </c>
      <c r="E98">
        <v>346481</v>
      </c>
      <c r="F98" t="str">
        <f>VLOOKUP(FACT_INVOICE9[[#This Row],[Product_SK]],DIM_PRODUCT[],3,FALSE)</f>
        <v>Health and beauty</v>
      </c>
      <c r="G98">
        <v>14354</v>
      </c>
      <c r="H98" t="s">
        <v>151</v>
      </c>
      <c r="I98">
        <v>4</v>
      </c>
      <c r="J98">
        <v>87.234</v>
      </c>
      <c r="K98">
        <v>4.7</v>
      </c>
      <c r="L98" t="s">
        <v>33</v>
      </c>
      <c r="M98" s="1">
        <v>45276.3682291667</v>
      </c>
      <c r="N98" s="1">
        <v>45278.9186226852</v>
      </c>
      <c r="O98">
        <v>19226</v>
      </c>
      <c r="P98">
        <v>6</v>
      </c>
      <c r="Q98" t="str">
        <f>VLOOKUP(FACT_INVOICE9[[#This Row],[gender_sk]],DIM_GENDER[],2,FALSE)</f>
        <v>Male</v>
      </c>
      <c r="R98" t="str">
        <f>VLOOKUP(FACT_INVOICE9[[#This Row],[custype_sk]],DIM_CUSTYPE[],2,FALSE)</f>
        <v>Member</v>
      </c>
      <c r="S98">
        <v>3</v>
      </c>
      <c r="U98" s="6">
        <v>0</v>
      </c>
      <c r="V98" s="6">
        <v>0</v>
      </c>
      <c r="W98" s="6">
        <v>1</v>
      </c>
      <c r="X98" s="6">
        <v>1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>
        <v>1</v>
      </c>
      <c r="AG98">
        <v>1</v>
      </c>
    </row>
    <row r="99" spans="1:33">
      <c r="A99">
        <v>1206</v>
      </c>
      <c r="B99" t="str">
        <f>VLOOKUP(FACT_INVOICE9[[#This Row],[Branch_SK]],DIM_BRANCH[],3,FALSE)</f>
        <v>Mandalay</v>
      </c>
      <c r="C99">
        <v>17983</v>
      </c>
      <c r="D99" t="str">
        <f>VLOOKUP(FACT_INVOICE9[[#This Row],[payment_SK]],DIM_PAYMENT[],2,FALSE)</f>
        <v>Credit card</v>
      </c>
      <c r="E99">
        <v>347205</v>
      </c>
      <c r="F99" t="str">
        <f>VLOOKUP(FACT_INVOICE9[[#This Row],[Product_SK]],DIM_PRODUCT[],3,FALSE)</f>
        <v>Food and beverages</v>
      </c>
      <c r="G99">
        <v>14155</v>
      </c>
      <c r="H99" t="s">
        <v>152</v>
      </c>
      <c r="I99">
        <v>10</v>
      </c>
      <c r="J99">
        <v>697.935</v>
      </c>
      <c r="K99">
        <v>5</v>
      </c>
      <c r="L99" t="s">
        <v>33</v>
      </c>
      <c r="M99" s="1">
        <v>45276.3682291667</v>
      </c>
      <c r="N99" s="1">
        <v>45278.9186226852</v>
      </c>
      <c r="O99">
        <v>19481</v>
      </c>
      <c r="P99">
        <v>6</v>
      </c>
      <c r="Q99" t="str">
        <f>VLOOKUP(FACT_INVOICE9[[#This Row],[gender_sk]],DIM_GENDER[],2,FALSE)</f>
        <v>Male</v>
      </c>
      <c r="R99" t="str">
        <f>VLOOKUP(FACT_INVOICE9[[#This Row],[custype_sk]],DIM_CUSTYPE[],2,FALSE)</f>
        <v>Member</v>
      </c>
      <c r="S99">
        <v>3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1</v>
      </c>
      <c r="AC99" s="6">
        <v>0</v>
      </c>
      <c r="AD99" s="6">
        <v>1</v>
      </c>
      <c r="AE99" s="6">
        <v>0</v>
      </c>
      <c r="AF99">
        <v>1</v>
      </c>
      <c r="AG99">
        <v>1</v>
      </c>
    </row>
    <row r="100" spans="1:33">
      <c r="A100">
        <v>1207</v>
      </c>
      <c r="B100" t="str">
        <f>VLOOKUP(FACT_INVOICE9[[#This Row],[Branch_SK]],DIM_BRANCH[],3,FALSE)</f>
        <v>Naypyitaw</v>
      </c>
      <c r="C100">
        <v>17983</v>
      </c>
      <c r="D100" t="str">
        <f>VLOOKUP(FACT_INVOICE9[[#This Row],[payment_SK]],DIM_PAYMENT[],2,FALSE)</f>
        <v>Credit card</v>
      </c>
      <c r="E100">
        <v>346551</v>
      </c>
      <c r="F100" t="str">
        <f>VLOOKUP(FACT_INVOICE9[[#This Row],[Product_SK]],DIM_PRODUCT[],3,FALSE)</f>
        <v>Health and beauty</v>
      </c>
      <c r="G100">
        <v>14084</v>
      </c>
      <c r="H100" t="s">
        <v>153</v>
      </c>
      <c r="I100">
        <v>9</v>
      </c>
      <c r="J100">
        <v>299.8485</v>
      </c>
      <c r="K100">
        <v>5.9</v>
      </c>
      <c r="L100" t="s">
        <v>33</v>
      </c>
      <c r="M100" s="1">
        <v>45276.3682291667</v>
      </c>
      <c r="N100" s="1">
        <v>45278.9186226852</v>
      </c>
      <c r="O100">
        <v>19664</v>
      </c>
      <c r="P100">
        <v>5</v>
      </c>
      <c r="Q100" t="str">
        <f>VLOOKUP(FACT_INVOICE9[[#This Row],[gender_sk]],DIM_GENDER[],2,FALSE)</f>
        <v>Female</v>
      </c>
      <c r="R100" t="str">
        <f>VLOOKUP(FACT_INVOICE9[[#This Row],[custype_sk]],DIM_CUSTYPE[],2,FALSE)</f>
        <v>Normal</v>
      </c>
      <c r="S100">
        <v>4</v>
      </c>
      <c r="U100" s="6">
        <v>1</v>
      </c>
      <c r="V100" s="6">
        <v>0</v>
      </c>
      <c r="W100" s="6">
        <v>0</v>
      </c>
      <c r="X100" s="6">
        <v>1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1</v>
      </c>
      <c r="AE100" s="6">
        <v>1</v>
      </c>
      <c r="AF100">
        <v>0</v>
      </c>
      <c r="AG100">
        <v>0</v>
      </c>
    </row>
    <row r="101" spans="1:33">
      <c r="A101">
        <v>1208</v>
      </c>
      <c r="B101" t="str">
        <f>VLOOKUP(FACT_INVOICE9[[#This Row],[Branch_SK]],DIM_BRANCH[],3,FALSE)</f>
        <v>Yangon</v>
      </c>
      <c r="C101">
        <v>17983</v>
      </c>
      <c r="D101" t="str">
        <f>VLOOKUP(FACT_INVOICE9[[#This Row],[payment_SK]],DIM_PAYMENT[],2,FALSE)</f>
        <v>Credit card</v>
      </c>
      <c r="E101">
        <v>346493</v>
      </c>
      <c r="F101" t="str">
        <f>VLOOKUP(FACT_INVOICE9[[#This Row],[Product_SK]],DIM_PRODUCT[],3,FALSE)</f>
        <v>Health and beauty</v>
      </c>
      <c r="G101">
        <v>14778</v>
      </c>
      <c r="H101" t="s">
        <v>154</v>
      </c>
      <c r="I101">
        <v>2</v>
      </c>
      <c r="J101">
        <v>184.107</v>
      </c>
      <c r="K101">
        <v>7.7</v>
      </c>
      <c r="L101" t="s">
        <v>33</v>
      </c>
      <c r="M101" s="1">
        <v>45276.3682291667</v>
      </c>
      <c r="N101" s="1">
        <v>45278.9186226852</v>
      </c>
      <c r="O101">
        <v>19500</v>
      </c>
      <c r="P101">
        <v>5</v>
      </c>
      <c r="Q101" t="str">
        <f>VLOOKUP(FACT_INVOICE9[[#This Row],[gender_sk]],DIM_GENDER[],2,FALSE)</f>
        <v>Female</v>
      </c>
      <c r="R101" t="str">
        <f>VLOOKUP(FACT_INVOICE9[[#This Row],[custype_sk]],DIM_CUSTYPE[],2,FALSE)</f>
        <v>Normal</v>
      </c>
      <c r="S101">
        <v>4</v>
      </c>
      <c r="U101" s="6">
        <v>1</v>
      </c>
      <c r="V101" s="6">
        <v>0</v>
      </c>
      <c r="W101" s="6">
        <v>0</v>
      </c>
      <c r="X101" s="6">
        <v>1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1</v>
      </c>
      <c r="AF101">
        <v>0</v>
      </c>
      <c r="AG101">
        <v>0</v>
      </c>
    </row>
    <row r="102" spans="1:33">
      <c r="A102">
        <v>1207</v>
      </c>
      <c r="B102" t="str">
        <f>VLOOKUP(FACT_INVOICE9[[#This Row],[Branch_SK]],DIM_BRANCH[],3,FALSE)</f>
        <v>Naypyitaw</v>
      </c>
      <c r="C102">
        <v>17982</v>
      </c>
      <c r="D102" t="str">
        <f>VLOOKUP(FACT_INVOICE9[[#This Row],[payment_SK]],DIM_PAYMENT[],2,FALSE)</f>
        <v>Cash</v>
      </c>
      <c r="E102">
        <v>347056</v>
      </c>
      <c r="F102" t="str">
        <f>VLOOKUP(FACT_INVOICE9[[#This Row],[Product_SK]],DIM_PRODUCT[],3,FALSE)</f>
        <v>Sports and travel</v>
      </c>
      <c r="G102">
        <v>14092</v>
      </c>
      <c r="H102" t="s">
        <v>155</v>
      </c>
      <c r="I102">
        <v>7</v>
      </c>
      <c r="J102">
        <v>708.3195</v>
      </c>
      <c r="K102">
        <v>6</v>
      </c>
      <c r="L102" t="s">
        <v>33</v>
      </c>
      <c r="M102" s="1">
        <v>45276.3682291667</v>
      </c>
      <c r="N102" s="1">
        <v>45278.9186226852</v>
      </c>
      <c r="O102">
        <v>19199</v>
      </c>
      <c r="P102">
        <v>6</v>
      </c>
      <c r="Q102" t="str">
        <f>VLOOKUP(FACT_INVOICE9[[#This Row],[gender_sk]],DIM_GENDER[],2,FALSE)</f>
        <v>Male</v>
      </c>
      <c r="R102" t="str">
        <f>VLOOKUP(FACT_INVOICE9[[#This Row],[custype_sk]],DIM_CUSTYPE[],2,FALSE)</f>
        <v>Normal</v>
      </c>
      <c r="S102">
        <v>4</v>
      </c>
      <c r="U102" s="6">
        <v>0</v>
      </c>
      <c r="V102" s="6">
        <v>0</v>
      </c>
      <c r="W102" s="6">
        <v>1</v>
      </c>
      <c r="X102" s="6">
        <v>0</v>
      </c>
      <c r="Y102" s="6">
        <v>0</v>
      </c>
      <c r="Z102" s="6">
        <v>0</v>
      </c>
      <c r="AA102" s="6">
        <v>1</v>
      </c>
      <c r="AB102" s="6">
        <v>0</v>
      </c>
      <c r="AC102" s="6">
        <v>0</v>
      </c>
      <c r="AD102" s="6">
        <v>1</v>
      </c>
      <c r="AE102" s="6">
        <v>1</v>
      </c>
      <c r="AF102">
        <v>1</v>
      </c>
      <c r="AG102">
        <v>0</v>
      </c>
    </row>
    <row r="103" spans="1:33">
      <c r="A103">
        <v>1208</v>
      </c>
      <c r="B103" t="str">
        <f>VLOOKUP(FACT_INVOICE9[[#This Row],[Branch_SK]],DIM_BRANCH[],3,FALSE)</f>
        <v>Yangon</v>
      </c>
      <c r="C103">
        <v>17982</v>
      </c>
      <c r="D103" t="str">
        <f>VLOOKUP(FACT_INVOICE9[[#This Row],[payment_SK]],DIM_PAYMENT[],2,FALSE)</f>
        <v>Cash</v>
      </c>
      <c r="E103">
        <v>346780</v>
      </c>
      <c r="F103" t="str">
        <f>VLOOKUP(FACT_INVOICE9[[#This Row],[Product_SK]],DIM_PRODUCT[],3,FALSE)</f>
        <v>Home and lifestyle</v>
      </c>
      <c r="G103">
        <v>14826</v>
      </c>
      <c r="H103" t="s">
        <v>156</v>
      </c>
      <c r="I103">
        <v>7</v>
      </c>
      <c r="J103">
        <v>731.6925</v>
      </c>
      <c r="K103">
        <v>7.6</v>
      </c>
      <c r="L103" t="s">
        <v>33</v>
      </c>
      <c r="M103" s="1">
        <v>45276.3682291667</v>
      </c>
      <c r="N103" s="1">
        <v>45278.9186226852</v>
      </c>
      <c r="O103">
        <v>19200</v>
      </c>
      <c r="P103">
        <v>6</v>
      </c>
      <c r="Q103" t="str">
        <f>VLOOKUP(FACT_INVOICE9[[#This Row],[gender_sk]],DIM_GENDER[],2,FALSE)</f>
        <v>Male</v>
      </c>
      <c r="R103" t="str">
        <f>VLOOKUP(FACT_INVOICE9[[#This Row],[custype_sk]],DIM_CUSTYPE[],2,FALSE)</f>
        <v>Normal</v>
      </c>
      <c r="S103">
        <v>4</v>
      </c>
      <c r="U103" s="6">
        <v>0</v>
      </c>
      <c r="V103" s="6">
        <v>0</v>
      </c>
      <c r="W103" s="6">
        <v>1</v>
      </c>
      <c r="X103" s="6">
        <v>0</v>
      </c>
      <c r="Y103" s="6">
        <v>0</v>
      </c>
      <c r="Z103" s="6">
        <v>1</v>
      </c>
      <c r="AA103" s="6">
        <v>0</v>
      </c>
      <c r="AB103" s="6">
        <v>0</v>
      </c>
      <c r="AC103" s="6">
        <v>0</v>
      </c>
      <c r="AD103" s="6">
        <v>1</v>
      </c>
      <c r="AE103" s="6">
        <v>1</v>
      </c>
      <c r="AF103">
        <v>1</v>
      </c>
      <c r="AG103">
        <v>0</v>
      </c>
    </row>
    <row r="104" spans="1:33">
      <c r="A104">
        <v>1207</v>
      </c>
      <c r="B104" t="str">
        <f>VLOOKUP(FACT_INVOICE9[[#This Row],[Branch_SK]],DIM_BRANCH[],3,FALSE)</f>
        <v>Naypyitaw</v>
      </c>
      <c r="C104">
        <v>17984</v>
      </c>
      <c r="D104" t="str">
        <f>VLOOKUP(FACT_INVOICE9[[#This Row],[payment_SK]],DIM_PAYMENT[],2,FALSE)</f>
        <v>Ewallet</v>
      </c>
      <c r="E104">
        <v>346661</v>
      </c>
      <c r="F104" t="str">
        <f>VLOOKUP(FACT_INVOICE9[[#This Row],[Product_SK]],DIM_PRODUCT[],3,FALSE)</f>
        <v>Electronic accessories</v>
      </c>
      <c r="G104">
        <v>14348</v>
      </c>
      <c r="H104" t="s">
        <v>157</v>
      </c>
      <c r="I104">
        <v>10</v>
      </c>
      <c r="J104">
        <v>652.89</v>
      </c>
      <c r="K104">
        <v>6</v>
      </c>
      <c r="L104" t="s">
        <v>33</v>
      </c>
      <c r="M104" s="1">
        <v>45276.3682291667</v>
      </c>
      <c r="N104" s="1">
        <v>45278.9186226852</v>
      </c>
      <c r="O104">
        <v>19795</v>
      </c>
      <c r="P104">
        <v>5</v>
      </c>
      <c r="Q104" t="str">
        <f>VLOOKUP(FACT_INVOICE9[[#This Row],[gender_sk]],DIM_GENDER[],2,FALSE)</f>
        <v>Female</v>
      </c>
      <c r="R104" t="str">
        <f>VLOOKUP(FACT_INVOICE9[[#This Row],[custype_sk]],DIM_CUSTYPE[],2,FALSE)</f>
        <v>Normal</v>
      </c>
      <c r="S104">
        <v>4</v>
      </c>
      <c r="U104" s="6">
        <v>0</v>
      </c>
      <c r="V104" s="6">
        <v>1</v>
      </c>
      <c r="W104" s="6">
        <v>0</v>
      </c>
      <c r="X104" s="6">
        <v>0</v>
      </c>
      <c r="Y104" s="6">
        <v>1</v>
      </c>
      <c r="Z104" s="6">
        <v>0</v>
      </c>
      <c r="AA104" s="6">
        <v>0</v>
      </c>
      <c r="AB104" s="6">
        <v>0</v>
      </c>
      <c r="AC104" s="6">
        <v>0</v>
      </c>
      <c r="AD104" s="6">
        <v>1</v>
      </c>
      <c r="AE104" s="6">
        <v>1</v>
      </c>
      <c r="AF104">
        <v>0</v>
      </c>
      <c r="AG104">
        <v>0</v>
      </c>
    </row>
    <row r="105" spans="1:33">
      <c r="A105">
        <v>1207</v>
      </c>
      <c r="B105" t="str">
        <f>VLOOKUP(FACT_INVOICE9[[#This Row],[Branch_SK]],DIM_BRANCH[],3,FALSE)</f>
        <v>Naypyitaw</v>
      </c>
      <c r="C105">
        <v>17982</v>
      </c>
      <c r="D105" t="str">
        <f>VLOOKUP(FACT_INVOICE9[[#This Row],[payment_SK]],DIM_PAYMENT[],2,FALSE)</f>
        <v>Cash</v>
      </c>
      <c r="E105">
        <v>347051</v>
      </c>
      <c r="F105" t="str">
        <f>VLOOKUP(FACT_INVOICE9[[#This Row],[Product_SK]],DIM_PRODUCT[],3,FALSE)</f>
        <v>Sports and travel</v>
      </c>
      <c r="G105">
        <v>14664</v>
      </c>
      <c r="H105" t="s">
        <v>158</v>
      </c>
      <c r="I105">
        <v>9</v>
      </c>
      <c r="J105">
        <v>742.2975</v>
      </c>
      <c r="K105">
        <v>7.2</v>
      </c>
      <c r="L105" t="s">
        <v>33</v>
      </c>
      <c r="M105" s="1">
        <v>45276.3682291667</v>
      </c>
      <c r="N105" s="1">
        <v>45278.9186226852</v>
      </c>
      <c r="O105">
        <v>19033</v>
      </c>
      <c r="P105">
        <v>6</v>
      </c>
      <c r="Q105" t="str">
        <f>VLOOKUP(FACT_INVOICE9[[#This Row],[gender_sk]],DIM_GENDER[],2,FALSE)</f>
        <v>Male</v>
      </c>
      <c r="R105" t="str">
        <f>VLOOKUP(FACT_INVOICE9[[#This Row],[custype_sk]],DIM_CUSTYPE[],2,FALSE)</f>
        <v>Normal</v>
      </c>
      <c r="S105">
        <v>4</v>
      </c>
      <c r="U105" s="6">
        <v>0</v>
      </c>
      <c r="V105" s="6">
        <v>0</v>
      </c>
      <c r="W105" s="6">
        <v>1</v>
      </c>
      <c r="X105" s="6">
        <v>0</v>
      </c>
      <c r="Y105" s="6">
        <v>0</v>
      </c>
      <c r="Z105" s="6">
        <v>0</v>
      </c>
      <c r="AA105" s="6">
        <v>1</v>
      </c>
      <c r="AB105" s="6">
        <v>0</v>
      </c>
      <c r="AC105" s="6">
        <v>0</v>
      </c>
      <c r="AD105" s="6">
        <v>1</v>
      </c>
      <c r="AE105" s="6">
        <v>1</v>
      </c>
      <c r="AF105">
        <v>1</v>
      </c>
      <c r="AG105">
        <v>0</v>
      </c>
    </row>
    <row r="106" spans="1:33">
      <c r="A106">
        <v>1206</v>
      </c>
      <c r="B106" t="str">
        <f>VLOOKUP(FACT_INVOICE9[[#This Row],[Branch_SK]],DIM_BRANCH[],3,FALSE)</f>
        <v>Mandalay</v>
      </c>
      <c r="C106">
        <v>17984</v>
      </c>
      <c r="D106" t="str">
        <f>VLOOKUP(FACT_INVOICE9[[#This Row],[payment_SK]],DIM_PAYMENT[],2,FALSE)</f>
        <v>Ewallet</v>
      </c>
      <c r="E106">
        <v>347177</v>
      </c>
      <c r="F106" t="str">
        <f>VLOOKUP(FACT_INVOICE9[[#This Row],[Product_SK]],DIM_PRODUCT[],3,FALSE)</f>
        <v>Food and beverages</v>
      </c>
      <c r="G106">
        <v>14607</v>
      </c>
      <c r="H106" t="s">
        <v>159</v>
      </c>
      <c r="I106">
        <v>4</v>
      </c>
      <c r="J106">
        <v>75.474</v>
      </c>
      <c r="K106">
        <v>6.4</v>
      </c>
      <c r="L106" t="s">
        <v>33</v>
      </c>
      <c r="M106" s="1">
        <v>45276.3682291667</v>
      </c>
      <c r="N106" s="1">
        <v>45278.9186226852</v>
      </c>
      <c r="O106">
        <v>19822</v>
      </c>
      <c r="P106">
        <v>5</v>
      </c>
      <c r="Q106" t="str">
        <f>VLOOKUP(FACT_INVOICE9[[#This Row],[gender_sk]],DIM_GENDER[],2,FALSE)</f>
        <v>Female</v>
      </c>
      <c r="R106" t="str">
        <f>VLOOKUP(FACT_INVOICE9[[#This Row],[custype_sk]],DIM_CUSTYPE[],2,FALSE)</f>
        <v>Normal</v>
      </c>
      <c r="S106">
        <v>4</v>
      </c>
      <c r="U106" s="6">
        <v>0</v>
      </c>
      <c r="V106" s="6">
        <v>1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1</v>
      </c>
      <c r="AC106" s="6">
        <v>0</v>
      </c>
      <c r="AD106" s="6">
        <v>0</v>
      </c>
      <c r="AE106" s="6">
        <v>1</v>
      </c>
      <c r="AF106">
        <v>0</v>
      </c>
      <c r="AG106">
        <v>0</v>
      </c>
    </row>
    <row r="107" spans="1:33">
      <c r="A107">
        <v>1206</v>
      </c>
      <c r="B107" t="str">
        <f>VLOOKUP(FACT_INVOICE9[[#This Row],[Branch_SK]],DIM_BRANCH[],3,FALSE)</f>
        <v>Mandalay</v>
      </c>
      <c r="C107">
        <v>17983</v>
      </c>
      <c r="D107" t="str">
        <f>VLOOKUP(FACT_INVOICE9[[#This Row],[payment_SK]],DIM_PAYMENT[],2,FALSE)</f>
        <v>Credit card</v>
      </c>
      <c r="E107">
        <v>346617</v>
      </c>
      <c r="F107" t="str">
        <f>VLOOKUP(FACT_INVOICE9[[#This Row],[Product_SK]],DIM_PRODUCT[],3,FALSE)</f>
        <v>Electronic accessories</v>
      </c>
      <c r="G107">
        <v>14387</v>
      </c>
      <c r="H107" t="s">
        <v>160</v>
      </c>
      <c r="I107">
        <v>5</v>
      </c>
      <c r="J107">
        <v>247.59</v>
      </c>
      <c r="K107">
        <v>6</v>
      </c>
      <c r="L107" t="s">
        <v>33</v>
      </c>
      <c r="M107" s="1">
        <v>45276.3682291667</v>
      </c>
      <c r="N107" s="1">
        <v>45278.9186226852</v>
      </c>
      <c r="O107">
        <v>19449</v>
      </c>
      <c r="P107">
        <v>6</v>
      </c>
      <c r="Q107" t="str">
        <f>VLOOKUP(FACT_INVOICE9[[#This Row],[gender_sk]],DIM_GENDER[],2,FALSE)</f>
        <v>Male</v>
      </c>
      <c r="R107" t="str">
        <f>VLOOKUP(FACT_INVOICE9[[#This Row],[custype_sk]],DIM_CUSTYPE[],2,FALSE)</f>
        <v>Member</v>
      </c>
      <c r="S107">
        <v>3</v>
      </c>
      <c r="U107" s="6">
        <v>1</v>
      </c>
      <c r="V107" s="6">
        <v>0</v>
      </c>
      <c r="W107" s="6">
        <v>0</v>
      </c>
      <c r="X107" s="6">
        <v>0</v>
      </c>
      <c r="Y107" s="6">
        <v>1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1</v>
      </c>
      <c r="AF107">
        <v>1</v>
      </c>
      <c r="AG107">
        <v>1</v>
      </c>
    </row>
    <row r="108" spans="1:33">
      <c r="A108">
        <v>1206</v>
      </c>
      <c r="B108" t="str">
        <f>VLOOKUP(FACT_INVOICE9[[#This Row],[Branch_SK]],DIM_BRANCH[],3,FALSE)</f>
        <v>Mandalay</v>
      </c>
      <c r="C108">
        <v>17982</v>
      </c>
      <c r="D108" t="str">
        <f>VLOOKUP(FACT_INVOICE9[[#This Row],[payment_SK]],DIM_PAYMENT[],2,FALSE)</f>
        <v>Cash</v>
      </c>
      <c r="E108">
        <v>347208</v>
      </c>
      <c r="F108" t="str">
        <f>VLOOKUP(FACT_INVOICE9[[#This Row],[Product_SK]],DIM_PRODUCT[],3,FALSE)</f>
        <v>Food and beverages</v>
      </c>
      <c r="G108">
        <v>14267</v>
      </c>
      <c r="H108" t="s">
        <v>161</v>
      </c>
      <c r="I108">
        <v>7</v>
      </c>
      <c r="J108">
        <v>291.207</v>
      </c>
      <c r="K108">
        <v>7.5</v>
      </c>
      <c r="L108" t="s">
        <v>33</v>
      </c>
      <c r="M108" s="1">
        <v>45276.3682291667</v>
      </c>
      <c r="N108" s="1">
        <v>45278.9186226852</v>
      </c>
      <c r="O108">
        <v>19309</v>
      </c>
      <c r="P108">
        <v>5</v>
      </c>
      <c r="Q108" t="str">
        <f>VLOOKUP(FACT_INVOICE9[[#This Row],[gender_sk]],DIM_GENDER[],2,FALSE)</f>
        <v>Female</v>
      </c>
      <c r="R108" t="str">
        <f>VLOOKUP(FACT_INVOICE9[[#This Row],[custype_sk]],DIM_CUSTYPE[],2,FALSE)</f>
        <v>Normal</v>
      </c>
      <c r="S108">
        <v>4</v>
      </c>
      <c r="U108" s="6">
        <v>0</v>
      </c>
      <c r="V108" s="6">
        <v>0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1</v>
      </c>
      <c r="AC108" s="6">
        <v>0</v>
      </c>
      <c r="AD108" s="6">
        <v>1</v>
      </c>
      <c r="AE108" s="6">
        <v>1</v>
      </c>
      <c r="AF108">
        <v>0</v>
      </c>
      <c r="AG108">
        <v>0</v>
      </c>
    </row>
    <row r="109" spans="1:33">
      <c r="A109">
        <v>1206</v>
      </c>
      <c r="B109" t="str">
        <f>VLOOKUP(FACT_INVOICE9[[#This Row],[Branch_SK]],DIM_BRANCH[],3,FALSE)</f>
        <v>Mandalay</v>
      </c>
      <c r="C109">
        <v>17983</v>
      </c>
      <c r="D109" t="str">
        <f>VLOOKUP(FACT_INVOICE9[[#This Row],[payment_SK]],DIM_PAYMENT[],2,FALSE)</f>
        <v>Credit card</v>
      </c>
      <c r="E109">
        <v>346904</v>
      </c>
      <c r="F109" t="str">
        <f>VLOOKUP(FACT_INVOICE9[[#This Row],[Product_SK]],DIM_PRODUCT[],3,FALSE)</f>
        <v>Home and lifestyle</v>
      </c>
      <c r="G109">
        <v>14653</v>
      </c>
      <c r="H109" t="s">
        <v>162</v>
      </c>
      <c r="I109">
        <v>10</v>
      </c>
      <c r="J109">
        <v>207.585</v>
      </c>
      <c r="K109">
        <v>5</v>
      </c>
      <c r="L109" t="s">
        <v>33</v>
      </c>
      <c r="M109" s="1">
        <v>45276.3682291667</v>
      </c>
      <c r="N109" s="1">
        <v>45278.9186226852</v>
      </c>
      <c r="O109">
        <v>19645</v>
      </c>
      <c r="P109">
        <v>5</v>
      </c>
      <c r="Q109" t="str">
        <f>VLOOKUP(FACT_INVOICE9[[#This Row],[gender_sk]],DIM_GENDER[],2,FALSE)</f>
        <v>Female</v>
      </c>
      <c r="R109" t="str">
        <f>VLOOKUP(FACT_INVOICE9[[#This Row],[custype_sk]],DIM_CUSTYPE[],2,FALSE)</f>
        <v>Member</v>
      </c>
      <c r="S109">
        <v>3</v>
      </c>
      <c r="U109" s="6">
        <v>1</v>
      </c>
      <c r="V109" s="6">
        <v>0</v>
      </c>
      <c r="W109" s="6">
        <v>0</v>
      </c>
      <c r="X109" s="6">
        <v>0</v>
      </c>
      <c r="Y109" s="6">
        <v>0</v>
      </c>
      <c r="Z109" s="6">
        <v>1</v>
      </c>
      <c r="AA109" s="6">
        <v>0</v>
      </c>
      <c r="AB109" s="6">
        <v>0</v>
      </c>
      <c r="AC109" s="6">
        <v>0</v>
      </c>
      <c r="AD109" s="6">
        <v>1</v>
      </c>
      <c r="AE109" s="6">
        <v>0</v>
      </c>
      <c r="AF109">
        <v>0</v>
      </c>
      <c r="AG109">
        <v>1</v>
      </c>
    </row>
    <row r="110" spans="1:33">
      <c r="A110">
        <v>1207</v>
      </c>
      <c r="B110" t="str">
        <f>VLOOKUP(FACT_INVOICE9[[#This Row],[Branch_SK]],DIM_BRANCH[],3,FALSE)</f>
        <v>Naypyitaw</v>
      </c>
      <c r="C110">
        <v>17984</v>
      </c>
      <c r="D110" t="str">
        <f>VLOOKUP(FACT_INVOICE9[[#This Row],[payment_SK]],DIM_PAYMENT[],2,FALSE)</f>
        <v>Ewallet</v>
      </c>
      <c r="E110">
        <v>346824</v>
      </c>
      <c r="F110" t="str">
        <f>VLOOKUP(FACT_INVOICE9[[#This Row],[Product_SK]],DIM_PRODUCT[],3,FALSE)</f>
        <v>Home and lifestyle</v>
      </c>
      <c r="G110">
        <v>14080</v>
      </c>
      <c r="H110" t="s">
        <v>163</v>
      </c>
      <c r="I110">
        <v>1</v>
      </c>
      <c r="J110">
        <v>13.419</v>
      </c>
      <c r="K110">
        <v>9.5</v>
      </c>
      <c r="L110" t="s">
        <v>33</v>
      </c>
      <c r="M110" s="1">
        <v>45276.3682291667</v>
      </c>
      <c r="N110" s="1">
        <v>45278.9186226852</v>
      </c>
      <c r="O110">
        <v>19735</v>
      </c>
      <c r="P110">
        <v>6</v>
      </c>
      <c r="Q110" t="str">
        <f>VLOOKUP(FACT_INVOICE9[[#This Row],[gender_sk]],DIM_GENDER[],2,FALSE)</f>
        <v>Male</v>
      </c>
      <c r="R110" t="str">
        <f>VLOOKUP(FACT_INVOICE9[[#This Row],[custype_sk]],DIM_CUSTYPE[],2,FALSE)</f>
        <v>Normal</v>
      </c>
      <c r="S110">
        <v>4</v>
      </c>
      <c r="U110" s="6">
        <v>0</v>
      </c>
      <c r="V110" s="6">
        <v>1</v>
      </c>
      <c r="W110" s="6">
        <v>0</v>
      </c>
      <c r="X110" s="6">
        <v>0</v>
      </c>
      <c r="Y110" s="6">
        <v>0</v>
      </c>
      <c r="Z110" s="6">
        <v>1</v>
      </c>
      <c r="AA110" s="6">
        <v>0</v>
      </c>
      <c r="AB110" s="6">
        <v>0</v>
      </c>
      <c r="AC110" s="6">
        <v>0</v>
      </c>
      <c r="AD110" s="6">
        <v>0</v>
      </c>
      <c r="AE110" s="6">
        <v>1</v>
      </c>
      <c r="AF110">
        <v>1</v>
      </c>
      <c r="AG110">
        <v>0</v>
      </c>
    </row>
    <row r="111" spans="1:33">
      <c r="A111">
        <v>1208</v>
      </c>
      <c r="B111" t="str">
        <f>VLOOKUP(FACT_INVOICE9[[#This Row],[Branch_SK]],DIM_BRANCH[],3,FALSE)</f>
        <v>Yangon</v>
      </c>
      <c r="C111">
        <v>17983</v>
      </c>
      <c r="D111" t="str">
        <f>VLOOKUP(FACT_INVOICE9[[#This Row],[payment_SK]],DIM_PAYMENT[],2,FALSE)</f>
        <v>Credit card</v>
      </c>
      <c r="E111">
        <v>347143</v>
      </c>
      <c r="F111" t="str">
        <f>VLOOKUP(FACT_INVOICE9[[#This Row],[Product_SK]],DIM_PRODUCT[],3,FALSE)</f>
        <v>Food and beverages</v>
      </c>
      <c r="G111">
        <v>14129</v>
      </c>
      <c r="H111" t="s">
        <v>164</v>
      </c>
      <c r="I111">
        <v>3</v>
      </c>
      <c r="J111">
        <v>255.1815</v>
      </c>
      <c r="K111">
        <v>9.3</v>
      </c>
      <c r="L111" t="s">
        <v>33</v>
      </c>
      <c r="M111" s="1">
        <v>45276.3682291667</v>
      </c>
      <c r="N111" s="1">
        <v>45278.9186226852</v>
      </c>
      <c r="O111">
        <v>19553</v>
      </c>
      <c r="P111">
        <v>6</v>
      </c>
      <c r="Q111" t="str">
        <f>VLOOKUP(FACT_INVOICE9[[#This Row],[gender_sk]],DIM_GENDER[],2,FALSE)</f>
        <v>Male</v>
      </c>
      <c r="R111" t="str">
        <f>VLOOKUP(FACT_INVOICE9[[#This Row],[custype_sk]],DIM_CUSTYPE[],2,FALSE)</f>
        <v>Member</v>
      </c>
      <c r="S111">
        <v>3</v>
      </c>
      <c r="U111" s="6">
        <v>1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1</v>
      </c>
      <c r="AC111" s="6">
        <v>0</v>
      </c>
      <c r="AD111" s="6">
        <v>0</v>
      </c>
      <c r="AE111" s="6">
        <v>1</v>
      </c>
      <c r="AF111">
        <v>1</v>
      </c>
      <c r="AG111">
        <v>1</v>
      </c>
    </row>
    <row r="112" spans="1:33">
      <c r="A112">
        <v>1207</v>
      </c>
      <c r="B112" t="str">
        <f>VLOOKUP(FACT_INVOICE9[[#This Row],[Branch_SK]],DIM_BRANCH[],3,FALSE)</f>
        <v>Naypyitaw</v>
      </c>
      <c r="C112">
        <v>17982</v>
      </c>
      <c r="D112" t="str">
        <f>VLOOKUP(FACT_INVOICE9[[#This Row],[payment_SK]],DIM_PAYMENT[],2,FALSE)</f>
        <v>Cash</v>
      </c>
      <c r="E112">
        <v>347137</v>
      </c>
      <c r="F112" t="str">
        <f>VLOOKUP(FACT_INVOICE9[[#This Row],[Product_SK]],DIM_PRODUCT[],3,FALSE)</f>
        <v>Food and beverages</v>
      </c>
      <c r="G112">
        <v>14480</v>
      </c>
      <c r="H112" t="s">
        <v>165</v>
      </c>
      <c r="I112">
        <v>7</v>
      </c>
      <c r="J112">
        <v>539.343</v>
      </c>
      <c r="K112">
        <v>9.5</v>
      </c>
      <c r="L112" t="s">
        <v>33</v>
      </c>
      <c r="M112" s="1">
        <v>45276.3682291667</v>
      </c>
      <c r="N112" s="1">
        <v>45278.9186226852</v>
      </c>
      <c r="O112">
        <v>19127</v>
      </c>
      <c r="P112">
        <v>5</v>
      </c>
      <c r="Q112" t="str">
        <f>VLOOKUP(FACT_INVOICE9[[#This Row],[gender_sk]],DIM_GENDER[],2,FALSE)</f>
        <v>Female</v>
      </c>
      <c r="R112" t="str">
        <f>VLOOKUP(FACT_INVOICE9[[#This Row],[custype_sk]],DIM_CUSTYPE[],2,FALSE)</f>
        <v>Member</v>
      </c>
      <c r="S112">
        <v>3</v>
      </c>
      <c r="U112" s="6">
        <v>0</v>
      </c>
      <c r="V112" s="6">
        <v>0</v>
      </c>
      <c r="W112" s="6">
        <v>1</v>
      </c>
      <c r="X112" s="6">
        <v>0</v>
      </c>
      <c r="Y112" s="6">
        <v>0</v>
      </c>
      <c r="Z112" s="6">
        <v>0</v>
      </c>
      <c r="AA112" s="6">
        <v>0</v>
      </c>
      <c r="AB112" s="6">
        <v>1</v>
      </c>
      <c r="AC112" s="6">
        <v>0</v>
      </c>
      <c r="AD112" s="6">
        <v>1</v>
      </c>
      <c r="AE112" s="6">
        <v>1</v>
      </c>
      <c r="AF112">
        <v>0</v>
      </c>
      <c r="AG112">
        <v>1</v>
      </c>
    </row>
    <row r="113" spans="1:33">
      <c r="A113">
        <v>1206</v>
      </c>
      <c r="B113" t="str">
        <f>VLOOKUP(FACT_INVOICE9[[#This Row],[Branch_SK]],DIM_BRANCH[],3,FALSE)</f>
        <v>Mandalay</v>
      </c>
      <c r="C113">
        <v>17984</v>
      </c>
      <c r="D113" t="str">
        <f>VLOOKUP(FACT_INVOICE9[[#This Row],[payment_SK]],DIM_PAYMENT[],2,FALSE)</f>
        <v>Ewallet</v>
      </c>
      <c r="E113">
        <v>346636</v>
      </c>
      <c r="F113" t="str">
        <f>VLOOKUP(FACT_INVOICE9[[#This Row],[Product_SK]],DIM_PRODUCT[],3,FALSE)</f>
        <v>Electronic accessories</v>
      </c>
      <c r="G113">
        <v>14126</v>
      </c>
      <c r="H113" t="s">
        <v>166</v>
      </c>
      <c r="I113">
        <v>8</v>
      </c>
      <c r="J113">
        <v>769.104</v>
      </c>
      <c r="K113">
        <v>6</v>
      </c>
      <c r="L113" t="s">
        <v>33</v>
      </c>
      <c r="M113" s="1">
        <v>45276.3682291667</v>
      </c>
      <c r="N113" s="1">
        <v>45278.9186226852</v>
      </c>
      <c r="O113">
        <v>19689</v>
      </c>
      <c r="P113">
        <v>6</v>
      </c>
      <c r="Q113" t="str">
        <f>VLOOKUP(FACT_INVOICE9[[#This Row],[gender_sk]],DIM_GENDER[],2,FALSE)</f>
        <v>Male</v>
      </c>
      <c r="R113" t="str">
        <f>VLOOKUP(FACT_INVOICE9[[#This Row],[custype_sk]],DIM_CUSTYPE[],2,FALSE)</f>
        <v>Member</v>
      </c>
      <c r="S113">
        <v>3</v>
      </c>
      <c r="U113" s="6">
        <v>0</v>
      </c>
      <c r="V113" s="6">
        <v>1</v>
      </c>
      <c r="W113" s="6">
        <v>0</v>
      </c>
      <c r="X113" s="6">
        <v>0</v>
      </c>
      <c r="Y113" s="6">
        <v>1</v>
      </c>
      <c r="Z113" s="6">
        <v>0</v>
      </c>
      <c r="AA113" s="6">
        <v>0</v>
      </c>
      <c r="AB113" s="6">
        <v>0</v>
      </c>
      <c r="AC113" s="6">
        <v>0</v>
      </c>
      <c r="AD113" s="6">
        <v>1</v>
      </c>
      <c r="AE113" s="6">
        <v>1</v>
      </c>
      <c r="AF113">
        <v>1</v>
      </c>
      <c r="AG113">
        <v>1</v>
      </c>
    </row>
    <row r="114" spans="1:33">
      <c r="A114">
        <v>1206</v>
      </c>
      <c r="B114" t="str">
        <f>VLOOKUP(FACT_INVOICE9[[#This Row],[Branch_SK]],DIM_BRANCH[],3,FALSE)</f>
        <v>Mandalay</v>
      </c>
      <c r="C114">
        <v>17982</v>
      </c>
      <c r="D114" t="str">
        <f>VLOOKUP(FACT_INVOICE9[[#This Row],[payment_SK]],DIM_PAYMENT[],2,FALSE)</f>
        <v>Cash</v>
      </c>
      <c r="E114">
        <v>346621</v>
      </c>
      <c r="F114" t="str">
        <f>VLOOKUP(FACT_INVOICE9[[#This Row],[Product_SK]],DIM_PRODUCT[],3,FALSE)</f>
        <v>Electronic accessories</v>
      </c>
      <c r="G114">
        <v>14404</v>
      </c>
      <c r="H114" t="s">
        <v>167</v>
      </c>
      <c r="I114">
        <v>2</v>
      </c>
      <c r="J114">
        <v>151.284</v>
      </c>
      <c r="K114">
        <v>9.5</v>
      </c>
      <c r="L114" t="s">
        <v>33</v>
      </c>
      <c r="M114" s="1">
        <v>45276.3682291667</v>
      </c>
      <c r="N114" s="1">
        <v>45278.9186226852</v>
      </c>
      <c r="O114">
        <v>19174</v>
      </c>
      <c r="P114">
        <v>5</v>
      </c>
      <c r="Q114" t="str">
        <f>VLOOKUP(FACT_INVOICE9[[#This Row],[gender_sk]],DIM_GENDER[],2,FALSE)</f>
        <v>Female</v>
      </c>
      <c r="R114" t="str">
        <f>VLOOKUP(FACT_INVOICE9[[#This Row],[custype_sk]],DIM_CUSTYPE[],2,FALSE)</f>
        <v>Member</v>
      </c>
      <c r="S114">
        <v>3</v>
      </c>
      <c r="U114" s="6">
        <v>0</v>
      </c>
      <c r="V114" s="6">
        <v>0</v>
      </c>
      <c r="W114" s="6">
        <v>1</v>
      </c>
      <c r="X114" s="6">
        <v>0</v>
      </c>
      <c r="Y114" s="6">
        <v>1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1</v>
      </c>
      <c r="AF114">
        <v>0</v>
      </c>
      <c r="AG114">
        <v>1</v>
      </c>
    </row>
    <row r="115" spans="1:33">
      <c r="A115">
        <v>1206</v>
      </c>
      <c r="B115" t="str">
        <f>VLOOKUP(FACT_INVOICE9[[#This Row],[Branch_SK]],DIM_BRANCH[],3,FALSE)</f>
        <v>Mandalay</v>
      </c>
      <c r="C115">
        <v>17982</v>
      </c>
      <c r="D115" t="str">
        <f>VLOOKUP(FACT_INVOICE9[[#This Row],[payment_SK]],DIM_PAYMENT[],2,FALSE)</f>
        <v>Cash</v>
      </c>
      <c r="E115">
        <v>346906</v>
      </c>
      <c r="F115" t="str">
        <f>VLOOKUP(FACT_INVOICE9[[#This Row],[Product_SK]],DIM_PRODUCT[],3,FALSE)</f>
        <v>Home and lifestyle</v>
      </c>
      <c r="G115">
        <v>14023</v>
      </c>
      <c r="H115" t="s">
        <v>168</v>
      </c>
      <c r="I115">
        <v>9</v>
      </c>
      <c r="J115">
        <v>383.7645</v>
      </c>
      <c r="K115">
        <v>7</v>
      </c>
      <c r="L115" t="s">
        <v>33</v>
      </c>
      <c r="M115" s="1">
        <v>45276.3682291667</v>
      </c>
      <c r="N115" s="1">
        <v>45278.9186226852</v>
      </c>
      <c r="O115">
        <v>19185</v>
      </c>
      <c r="P115">
        <v>6</v>
      </c>
      <c r="Q115" t="str">
        <f>VLOOKUP(FACT_INVOICE9[[#This Row],[gender_sk]],DIM_GENDER[],2,FALSE)</f>
        <v>Male</v>
      </c>
      <c r="R115" t="str">
        <f>VLOOKUP(FACT_INVOICE9[[#This Row],[custype_sk]],DIM_CUSTYPE[],2,FALSE)</f>
        <v>Member</v>
      </c>
      <c r="S115">
        <v>3</v>
      </c>
      <c r="U115" s="6">
        <v>0</v>
      </c>
      <c r="V115" s="6">
        <v>0</v>
      </c>
      <c r="W115" s="6">
        <v>1</v>
      </c>
      <c r="X115" s="6">
        <v>0</v>
      </c>
      <c r="Y115" s="6">
        <v>0</v>
      </c>
      <c r="Z115" s="6">
        <v>1</v>
      </c>
      <c r="AA115" s="6">
        <v>0</v>
      </c>
      <c r="AB115" s="6">
        <v>0</v>
      </c>
      <c r="AC115" s="6">
        <v>0</v>
      </c>
      <c r="AD115" s="6">
        <v>1</v>
      </c>
      <c r="AE115" s="6">
        <v>1</v>
      </c>
      <c r="AF115">
        <v>1</v>
      </c>
      <c r="AG115">
        <v>1</v>
      </c>
    </row>
    <row r="116" spans="1:33">
      <c r="A116">
        <v>1208</v>
      </c>
      <c r="B116" t="str">
        <f>VLOOKUP(FACT_INVOICE9[[#This Row],[Branch_SK]],DIM_BRANCH[],3,FALSE)</f>
        <v>Yangon</v>
      </c>
      <c r="C116">
        <v>17983</v>
      </c>
      <c r="D116" t="str">
        <f>VLOOKUP(FACT_INVOICE9[[#This Row],[payment_SK]],DIM_PAYMENT[],2,FALSE)</f>
        <v>Credit card</v>
      </c>
      <c r="E116">
        <v>347006</v>
      </c>
      <c r="F116" t="str">
        <f>VLOOKUP(FACT_INVOICE9[[#This Row],[Product_SK]],DIM_PRODUCT[],3,FALSE)</f>
        <v>Sports and travel</v>
      </c>
      <c r="G116">
        <v>14733</v>
      </c>
      <c r="H116" t="s">
        <v>169</v>
      </c>
      <c r="I116">
        <v>10</v>
      </c>
      <c r="J116">
        <v>166.005</v>
      </c>
      <c r="K116">
        <v>8.6</v>
      </c>
      <c r="L116" t="s">
        <v>33</v>
      </c>
      <c r="M116" s="1">
        <v>45276.3682291667</v>
      </c>
      <c r="N116" s="1">
        <v>45278.9186226852</v>
      </c>
      <c r="O116">
        <v>19562</v>
      </c>
      <c r="P116">
        <v>6</v>
      </c>
      <c r="Q116" t="str">
        <f>VLOOKUP(FACT_INVOICE9[[#This Row],[gender_sk]],DIM_GENDER[],2,FALSE)</f>
        <v>Male</v>
      </c>
      <c r="R116" t="str">
        <f>VLOOKUP(FACT_INVOICE9[[#This Row],[custype_sk]],DIM_CUSTYPE[],2,FALSE)</f>
        <v>Member</v>
      </c>
      <c r="S116">
        <v>3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1</v>
      </c>
      <c r="AB116" s="6">
        <v>0</v>
      </c>
      <c r="AC116" s="6">
        <v>0</v>
      </c>
      <c r="AD116" s="6">
        <v>1</v>
      </c>
      <c r="AE116" s="6">
        <v>1</v>
      </c>
      <c r="AF116">
        <v>1</v>
      </c>
      <c r="AG116">
        <v>1</v>
      </c>
    </row>
    <row r="117" spans="1:33">
      <c r="A117">
        <v>1207</v>
      </c>
      <c r="B117" t="str">
        <f>VLOOKUP(FACT_INVOICE9[[#This Row],[Branch_SK]],DIM_BRANCH[],3,FALSE)</f>
        <v>Naypyitaw</v>
      </c>
      <c r="C117">
        <v>17982</v>
      </c>
      <c r="D117" t="str">
        <f>VLOOKUP(FACT_INVOICE9[[#This Row],[payment_SK]],DIM_PAYMENT[],2,FALSE)</f>
        <v>Cash</v>
      </c>
      <c r="E117">
        <v>346652</v>
      </c>
      <c r="F117" t="str">
        <f>VLOOKUP(FACT_INVOICE9[[#This Row],[Product_SK]],DIM_PRODUCT[],3,FALSE)</f>
        <v>Electronic accessories</v>
      </c>
      <c r="G117">
        <v>14181</v>
      </c>
      <c r="H117" t="s">
        <v>170</v>
      </c>
      <c r="I117">
        <v>2</v>
      </c>
      <c r="J117">
        <v>137.865</v>
      </c>
      <c r="K117">
        <v>6</v>
      </c>
      <c r="L117" t="s">
        <v>33</v>
      </c>
      <c r="M117" s="1">
        <v>45276.3682291667</v>
      </c>
      <c r="N117" s="1">
        <v>45278.9186226852</v>
      </c>
      <c r="O117">
        <v>19252</v>
      </c>
      <c r="P117">
        <v>6</v>
      </c>
      <c r="Q117" t="str">
        <f>VLOOKUP(FACT_INVOICE9[[#This Row],[gender_sk]],DIM_GENDER[],2,FALSE)</f>
        <v>Male</v>
      </c>
      <c r="R117" t="str">
        <f>VLOOKUP(FACT_INVOICE9[[#This Row],[custype_sk]],DIM_CUSTYPE[],2,FALSE)</f>
        <v>Member</v>
      </c>
      <c r="S117">
        <v>3</v>
      </c>
      <c r="U117" s="6">
        <v>0</v>
      </c>
      <c r="V117" s="6">
        <v>0</v>
      </c>
      <c r="W117" s="6">
        <v>1</v>
      </c>
      <c r="X117" s="6">
        <v>0</v>
      </c>
      <c r="Y117" s="6">
        <v>1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1</v>
      </c>
      <c r="AF117">
        <v>1</v>
      </c>
      <c r="AG117">
        <v>1</v>
      </c>
    </row>
    <row r="118" spans="1:33">
      <c r="A118">
        <v>1206</v>
      </c>
      <c r="B118" t="str">
        <f>VLOOKUP(FACT_INVOICE9[[#This Row],[Branch_SK]],DIM_BRANCH[],3,FALSE)</f>
        <v>Mandalay</v>
      </c>
      <c r="C118">
        <v>17982</v>
      </c>
      <c r="D118" t="str">
        <f>VLOOKUP(FACT_INVOICE9[[#This Row],[payment_SK]],DIM_PAYMENT[],2,FALSE)</f>
        <v>Cash</v>
      </c>
      <c r="E118">
        <v>346512</v>
      </c>
      <c r="F118" t="str">
        <f>VLOOKUP(FACT_INVOICE9[[#This Row],[Product_SK]],DIM_PRODUCT[],3,FALSE)</f>
        <v>Health and beauty</v>
      </c>
      <c r="G118">
        <v>14466</v>
      </c>
      <c r="H118" t="s">
        <v>171</v>
      </c>
      <c r="I118">
        <v>6</v>
      </c>
      <c r="J118">
        <v>415.233</v>
      </c>
      <c r="K118">
        <v>5.7</v>
      </c>
      <c r="L118" t="s">
        <v>33</v>
      </c>
      <c r="M118" s="1">
        <v>45276.3682291667</v>
      </c>
      <c r="N118" s="1">
        <v>45278.9186226852</v>
      </c>
      <c r="O118">
        <v>19360</v>
      </c>
      <c r="P118">
        <v>6</v>
      </c>
      <c r="Q118" t="str">
        <f>VLOOKUP(FACT_INVOICE9[[#This Row],[gender_sk]],DIM_GENDER[],2,FALSE)</f>
        <v>Male</v>
      </c>
      <c r="R118" t="str">
        <f>VLOOKUP(FACT_INVOICE9[[#This Row],[custype_sk]],DIM_CUSTYPE[],2,FALSE)</f>
        <v>Member</v>
      </c>
      <c r="S118">
        <v>3</v>
      </c>
      <c r="U118" s="6">
        <v>0</v>
      </c>
      <c r="V118" s="6">
        <v>0</v>
      </c>
      <c r="W118" s="6">
        <v>1</v>
      </c>
      <c r="X118" s="6">
        <v>1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1</v>
      </c>
      <c r="AE118" s="6">
        <v>1</v>
      </c>
      <c r="AF118">
        <v>1</v>
      </c>
      <c r="AG118">
        <v>1</v>
      </c>
    </row>
    <row r="119" spans="1:33">
      <c r="A119">
        <v>1207</v>
      </c>
      <c r="B119" t="str">
        <f>VLOOKUP(FACT_INVOICE9[[#This Row],[Branch_SK]],DIM_BRANCH[],3,FALSE)</f>
        <v>Naypyitaw</v>
      </c>
      <c r="C119">
        <v>17984</v>
      </c>
      <c r="D119" t="str">
        <f>VLOOKUP(FACT_INVOICE9[[#This Row],[payment_SK]],DIM_PAYMENT[],2,FALSE)</f>
        <v>Ewallet</v>
      </c>
      <c r="E119">
        <v>346594</v>
      </c>
      <c r="F119" t="str">
        <f>VLOOKUP(FACT_INVOICE9[[#This Row],[Product_SK]],DIM_PRODUCT[],3,FALSE)</f>
        <v>Health and beauty</v>
      </c>
      <c r="G119">
        <v>14550</v>
      </c>
      <c r="H119" t="s">
        <v>172</v>
      </c>
      <c r="I119">
        <v>7</v>
      </c>
      <c r="J119">
        <v>499.7265</v>
      </c>
      <c r="K119">
        <v>5.7</v>
      </c>
      <c r="L119" t="s">
        <v>33</v>
      </c>
      <c r="M119" s="1">
        <v>45276.3682291667</v>
      </c>
      <c r="N119" s="1">
        <v>45278.9186226852</v>
      </c>
      <c r="O119">
        <v>19999</v>
      </c>
      <c r="P119">
        <v>5</v>
      </c>
      <c r="Q119" t="str">
        <f>VLOOKUP(FACT_INVOICE9[[#This Row],[gender_sk]],DIM_GENDER[],2,FALSE)</f>
        <v>Female</v>
      </c>
      <c r="R119" t="str">
        <f>VLOOKUP(FACT_INVOICE9[[#This Row],[custype_sk]],DIM_CUSTYPE[],2,FALSE)</f>
        <v>Member</v>
      </c>
      <c r="S119">
        <v>3</v>
      </c>
      <c r="U119" s="6">
        <v>0</v>
      </c>
      <c r="V119" s="6">
        <v>1</v>
      </c>
      <c r="W119" s="6">
        <v>0</v>
      </c>
      <c r="X119" s="6">
        <v>1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1</v>
      </c>
      <c r="AE119" s="6">
        <v>1</v>
      </c>
      <c r="AF119">
        <v>0</v>
      </c>
      <c r="AG119">
        <v>1</v>
      </c>
    </row>
    <row r="120" spans="1:33">
      <c r="A120">
        <v>1206</v>
      </c>
      <c r="B120" t="str">
        <f>VLOOKUP(FACT_INVOICE9[[#This Row],[Branch_SK]],DIM_BRANCH[],3,FALSE)</f>
        <v>Mandalay</v>
      </c>
      <c r="C120">
        <v>17982</v>
      </c>
      <c r="D120" t="str">
        <f>VLOOKUP(FACT_INVOICE9[[#This Row],[payment_SK]],DIM_PAYMENT[],2,FALSE)</f>
        <v>Cash</v>
      </c>
      <c r="E120">
        <v>346603</v>
      </c>
      <c r="F120" t="str">
        <f>VLOOKUP(FACT_INVOICE9[[#This Row],[Product_SK]],DIM_PRODUCT[],3,FALSE)</f>
        <v>Electronic accessories</v>
      </c>
      <c r="G120">
        <v>14377</v>
      </c>
      <c r="H120" t="s">
        <v>173</v>
      </c>
      <c r="I120">
        <v>7</v>
      </c>
      <c r="J120">
        <v>193.011</v>
      </c>
      <c r="K120">
        <v>9.9</v>
      </c>
      <c r="L120" t="s">
        <v>33</v>
      </c>
      <c r="M120" s="1">
        <v>45276.3682291667</v>
      </c>
      <c r="N120" s="1">
        <v>45278.9186226852</v>
      </c>
      <c r="O120">
        <v>19204</v>
      </c>
      <c r="P120">
        <v>5</v>
      </c>
      <c r="Q120" t="str">
        <f>VLOOKUP(FACT_INVOICE9[[#This Row],[gender_sk]],DIM_GENDER[],2,FALSE)</f>
        <v>Female</v>
      </c>
      <c r="R120" t="str">
        <f>VLOOKUP(FACT_INVOICE9[[#This Row],[custype_sk]],DIM_CUSTYPE[],2,FALSE)</f>
        <v>Member</v>
      </c>
      <c r="S120">
        <v>3</v>
      </c>
      <c r="U120" s="6">
        <v>0</v>
      </c>
      <c r="V120" s="6">
        <v>0</v>
      </c>
      <c r="W120" s="6">
        <v>1</v>
      </c>
      <c r="X120" s="6">
        <v>0</v>
      </c>
      <c r="Y120" s="6">
        <v>1</v>
      </c>
      <c r="Z120" s="6">
        <v>0</v>
      </c>
      <c r="AA120" s="6">
        <v>0</v>
      </c>
      <c r="AB120" s="6">
        <v>0</v>
      </c>
      <c r="AC120" s="6">
        <v>0</v>
      </c>
      <c r="AD120" s="6">
        <v>1</v>
      </c>
      <c r="AE120" s="6">
        <v>1</v>
      </c>
      <c r="AF120">
        <v>0</v>
      </c>
      <c r="AG120">
        <v>1</v>
      </c>
    </row>
    <row r="121" spans="1:33">
      <c r="A121">
        <v>1206</v>
      </c>
      <c r="B121" t="str">
        <f>VLOOKUP(FACT_INVOICE9[[#This Row],[Branch_SK]],DIM_BRANCH[],3,FALSE)</f>
        <v>Mandalay</v>
      </c>
      <c r="C121">
        <v>17984</v>
      </c>
      <c r="D121" t="str">
        <f>VLOOKUP(FACT_INVOICE9[[#This Row],[payment_SK]],DIM_PAYMENT[],2,FALSE)</f>
        <v>Ewallet</v>
      </c>
      <c r="E121">
        <v>347386</v>
      </c>
      <c r="F121" t="str">
        <f>VLOOKUP(FACT_INVOICE9[[#This Row],[Product_SK]],DIM_PRODUCT[],3,FALSE)</f>
        <v>Fashion accessories</v>
      </c>
      <c r="G121">
        <v>14663</v>
      </c>
      <c r="H121" t="s">
        <v>174</v>
      </c>
      <c r="I121">
        <v>2</v>
      </c>
      <c r="J121">
        <v>145.971</v>
      </c>
      <c r="K121">
        <v>8.1</v>
      </c>
      <c r="L121" t="s">
        <v>33</v>
      </c>
      <c r="M121" s="1">
        <v>45276.3682291667</v>
      </c>
      <c r="N121" s="1">
        <v>45278.9186226852</v>
      </c>
      <c r="O121">
        <v>19954</v>
      </c>
      <c r="P121">
        <v>6</v>
      </c>
      <c r="Q121" t="str">
        <f>VLOOKUP(FACT_INVOICE9[[#This Row],[gender_sk]],DIM_GENDER[],2,FALSE)</f>
        <v>Male</v>
      </c>
      <c r="R121" t="str">
        <f>VLOOKUP(FACT_INVOICE9[[#This Row],[custype_sk]],DIM_CUSTYPE[],2,FALSE)</f>
        <v>Normal</v>
      </c>
      <c r="S121">
        <v>4</v>
      </c>
      <c r="U121" s="6">
        <v>0</v>
      </c>
      <c r="V121" s="6">
        <v>1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1</v>
      </c>
      <c r="AD121" s="6">
        <v>0</v>
      </c>
      <c r="AE121" s="6">
        <v>1</v>
      </c>
      <c r="AF121">
        <v>1</v>
      </c>
      <c r="AG121">
        <v>0</v>
      </c>
    </row>
    <row r="122" spans="1:33">
      <c r="A122">
        <v>1208</v>
      </c>
      <c r="B122" t="str">
        <f>VLOOKUP(FACT_INVOICE9[[#This Row],[Branch_SK]],DIM_BRANCH[],3,FALSE)</f>
        <v>Yangon</v>
      </c>
      <c r="C122">
        <v>17984</v>
      </c>
      <c r="D122" t="str">
        <f>VLOOKUP(FACT_INVOICE9[[#This Row],[payment_SK]],DIM_PAYMENT[],2,FALSE)</f>
        <v>Ewallet</v>
      </c>
      <c r="E122">
        <v>347025</v>
      </c>
      <c r="F122" t="str">
        <f>VLOOKUP(FACT_INVOICE9[[#This Row],[Product_SK]],DIM_PRODUCT[],3,FALSE)</f>
        <v>Sports and travel</v>
      </c>
      <c r="G122">
        <v>14050</v>
      </c>
      <c r="H122" t="s">
        <v>175</v>
      </c>
      <c r="I122">
        <v>5</v>
      </c>
      <c r="J122">
        <v>225.2775</v>
      </c>
      <c r="K122">
        <v>6.1</v>
      </c>
      <c r="L122" t="s">
        <v>33</v>
      </c>
      <c r="M122" s="1">
        <v>45276.3682291667</v>
      </c>
      <c r="N122" s="1">
        <v>45278.9186226852</v>
      </c>
      <c r="O122">
        <v>19805</v>
      </c>
      <c r="P122">
        <v>5</v>
      </c>
      <c r="Q122" t="str">
        <f>VLOOKUP(FACT_INVOICE9[[#This Row],[gender_sk]],DIM_GENDER[],2,FALSE)</f>
        <v>Female</v>
      </c>
      <c r="R122" t="str">
        <f>VLOOKUP(FACT_INVOICE9[[#This Row],[custype_sk]],DIM_CUSTYPE[],2,FALSE)</f>
        <v>Normal</v>
      </c>
      <c r="S122">
        <v>4</v>
      </c>
      <c r="U122" s="6">
        <v>0</v>
      </c>
      <c r="V122" s="6">
        <v>1</v>
      </c>
      <c r="W122" s="6">
        <v>0</v>
      </c>
      <c r="X122" s="6">
        <v>0</v>
      </c>
      <c r="Y122" s="6">
        <v>0</v>
      </c>
      <c r="Z122" s="6">
        <v>0</v>
      </c>
      <c r="AA122" s="6">
        <v>1</v>
      </c>
      <c r="AB122" s="6">
        <v>0</v>
      </c>
      <c r="AC122" s="6">
        <v>0</v>
      </c>
      <c r="AD122" s="6">
        <v>0</v>
      </c>
      <c r="AE122" s="6">
        <v>1</v>
      </c>
      <c r="AF122">
        <v>0</v>
      </c>
      <c r="AG122">
        <v>0</v>
      </c>
    </row>
    <row r="123" spans="1:33">
      <c r="A123">
        <v>1206</v>
      </c>
      <c r="B123" t="str">
        <f>VLOOKUP(FACT_INVOICE9[[#This Row],[Branch_SK]],DIM_BRANCH[],3,FALSE)</f>
        <v>Mandalay</v>
      </c>
      <c r="C123">
        <v>17984</v>
      </c>
      <c r="D123" t="str">
        <f>VLOOKUP(FACT_INVOICE9[[#This Row],[payment_SK]],DIM_PAYMENT[],2,FALSE)</f>
        <v>Ewallet</v>
      </c>
      <c r="E123">
        <v>347282</v>
      </c>
      <c r="F123" t="str">
        <f>VLOOKUP(FACT_INVOICE9[[#This Row],[Product_SK]],DIM_PRODUCT[],3,FALSE)</f>
        <v>Fashion accessories</v>
      </c>
      <c r="G123">
        <v>14824</v>
      </c>
      <c r="H123" t="s">
        <v>176</v>
      </c>
      <c r="I123">
        <v>4</v>
      </c>
      <c r="J123">
        <v>93.744</v>
      </c>
      <c r="K123">
        <v>4.1</v>
      </c>
      <c r="L123" t="s">
        <v>33</v>
      </c>
      <c r="M123" s="1">
        <v>45276.3682291667</v>
      </c>
      <c r="N123" s="1">
        <v>45278.9186226852</v>
      </c>
      <c r="O123">
        <v>19875</v>
      </c>
      <c r="P123">
        <v>5</v>
      </c>
      <c r="Q123" t="str">
        <f>VLOOKUP(FACT_INVOICE9[[#This Row],[gender_sk]],DIM_GENDER[],2,FALSE)</f>
        <v>Female</v>
      </c>
      <c r="R123" t="str">
        <f>VLOOKUP(FACT_INVOICE9[[#This Row],[custype_sk]],DIM_CUSTYPE[],2,FALSE)</f>
        <v>Member</v>
      </c>
      <c r="S123">
        <v>3</v>
      </c>
      <c r="U123" s="6">
        <v>0</v>
      </c>
      <c r="V123" s="6">
        <v>1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1</v>
      </c>
      <c r="AD123" s="6">
        <v>0</v>
      </c>
      <c r="AE123" s="6">
        <v>0</v>
      </c>
      <c r="AF123">
        <v>0</v>
      </c>
      <c r="AG123">
        <v>1</v>
      </c>
    </row>
    <row r="124" spans="1:33">
      <c r="A124">
        <v>1206</v>
      </c>
      <c r="B124" t="str">
        <f>VLOOKUP(FACT_INVOICE9[[#This Row],[Branch_SK]],DIM_BRANCH[],3,FALSE)</f>
        <v>Mandalay</v>
      </c>
      <c r="C124">
        <v>17982</v>
      </c>
      <c r="D124" t="str">
        <f>VLOOKUP(FACT_INVOICE9[[#This Row],[payment_SK]],DIM_PAYMENT[],2,FALSE)</f>
        <v>Cash</v>
      </c>
      <c r="E124">
        <v>346793</v>
      </c>
      <c r="F124" t="str">
        <f>VLOOKUP(FACT_INVOICE9[[#This Row],[Product_SK]],DIM_PRODUCT[],3,FALSE)</f>
        <v>Home and lifestyle</v>
      </c>
      <c r="G124">
        <v>14411</v>
      </c>
      <c r="H124" t="s">
        <v>177</v>
      </c>
      <c r="I124">
        <v>9</v>
      </c>
      <c r="J124">
        <v>550.368</v>
      </c>
      <c r="K124">
        <v>9.7</v>
      </c>
      <c r="L124" t="s">
        <v>33</v>
      </c>
      <c r="M124" s="1">
        <v>45276.3682291667</v>
      </c>
      <c r="N124" s="1">
        <v>45278.9186226852</v>
      </c>
      <c r="O124">
        <v>19361</v>
      </c>
      <c r="P124">
        <v>5</v>
      </c>
      <c r="Q124" t="str">
        <f>VLOOKUP(FACT_INVOICE9[[#This Row],[gender_sk]],DIM_GENDER[],2,FALSE)</f>
        <v>Female</v>
      </c>
      <c r="R124" t="str">
        <f>VLOOKUP(FACT_INVOICE9[[#This Row],[custype_sk]],DIM_CUSTYPE[],2,FALSE)</f>
        <v>Normal</v>
      </c>
      <c r="S124">
        <v>4</v>
      </c>
      <c r="U124" s="6">
        <v>0</v>
      </c>
      <c r="V124" s="6">
        <v>0</v>
      </c>
      <c r="W124" s="6">
        <v>1</v>
      </c>
      <c r="X124" s="6">
        <v>0</v>
      </c>
      <c r="Y124" s="6">
        <v>0</v>
      </c>
      <c r="Z124" s="6">
        <v>1</v>
      </c>
      <c r="AA124" s="6">
        <v>0</v>
      </c>
      <c r="AB124" s="6">
        <v>0</v>
      </c>
      <c r="AC124" s="6">
        <v>0</v>
      </c>
      <c r="AD124" s="6">
        <v>1</v>
      </c>
      <c r="AE124" s="6">
        <v>1</v>
      </c>
      <c r="AF124">
        <v>0</v>
      </c>
      <c r="AG124">
        <v>0</v>
      </c>
    </row>
    <row r="125" spans="1:33">
      <c r="A125">
        <v>1207</v>
      </c>
      <c r="B125" t="str">
        <f>VLOOKUP(FACT_INVOICE9[[#This Row],[Branch_SK]],DIM_BRANCH[],3,FALSE)</f>
        <v>Naypyitaw</v>
      </c>
      <c r="C125">
        <v>17983</v>
      </c>
      <c r="D125" t="str">
        <f>VLOOKUP(FACT_INVOICE9[[#This Row],[payment_SK]],DIM_PAYMENT[],2,FALSE)</f>
        <v>Credit card</v>
      </c>
      <c r="E125">
        <v>346469</v>
      </c>
      <c r="F125" t="str">
        <f>VLOOKUP(FACT_INVOICE9[[#This Row],[Product_SK]],DIM_PRODUCT[],3,FALSE)</f>
        <v>Health and beauty</v>
      </c>
      <c r="G125">
        <v>14408</v>
      </c>
      <c r="H125" t="s">
        <v>178</v>
      </c>
      <c r="I125">
        <v>3</v>
      </c>
      <c r="J125">
        <v>309.3615</v>
      </c>
      <c r="K125">
        <v>7.8</v>
      </c>
      <c r="L125" t="s">
        <v>33</v>
      </c>
      <c r="M125" s="1">
        <v>45276.3682291667</v>
      </c>
      <c r="N125" s="1">
        <v>45278.9186226852</v>
      </c>
      <c r="O125">
        <v>19558</v>
      </c>
      <c r="P125">
        <v>5</v>
      </c>
      <c r="Q125" t="str">
        <f>VLOOKUP(FACT_INVOICE9[[#This Row],[gender_sk]],DIM_GENDER[],2,FALSE)</f>
        <v>Female</v>
      </c>
      <c r="R125" t="str">
        <f>VLOOKUP(FACT_INVOICE9[[#This Row],[custype_sk]],DIM_CUSTYPE[],2,FALSE)</f>
        <v>Member</v>
      </c>
      <c r="S125">
        <v>3</v>
      </c>
      <c r="U125" s="6">
        <v>1</v>
      </c>
      <c r="V125" s="6">
        <v>0</v>
      </c>
      <c r="W125" s="6">
        <v>0</v>
      </c>
      <c r="X125" s="6">
        <v>1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1</v>
      </c>
      <c r="AF125">
        <v>0</v>
      </c>
      <c r="AG125">
        <v>1</v>
      </c>
    </row>
    <row r="126" spans="1:33">
      <c r="A126">
        <v>1207</v>
      </c>
      <c r="B126" t="str">
        <f>VLOOKUP(FACT_INVOICE9[[#This Row],[Branch_SK]],DIM_BRANCH[],3,FALSE)</f>
        <v>Naypyitaw</v>
      </c>
      <c r="C126">
        <v>17984</v>
      </c>
      <c r="D126" t="str">
        <f>VLOOKUP(FACT_INVOICE9[[#This Row],[payment_SK]],DIM_PAYMENT[],2,FALSE)</f>
        <v>Ewallet</v>
      </c>
      <c r="E126">
        <v>346662</v>
      </c>
      <c r="F126" t="str">
        <f>VLOOKUP(FACT_INVOICE9[[#This Row],[Product_SK]],DIM_PRODUCT[],3,FALSE)</f>
        <v>Electronic accessories</v>
      </c>
      <c r="G126">
        <v>14856</v>
      </c>
      <c r="H126" t="s">
        <v>179</v>
      </c>
      <c r="I126">
        <v>4</v>
      </c>
      <c r="J126">
        <v>408.492</v>
      </c>
      <c r="K126">
        <v>6.8</v>
      </c>
      <c r="L126" t="s">
        <v>33</v>
      </c>
      <c r="M126" s="1">
        <v>45276.3682291667</v>
      </c>
      <c r="N126" s="1">
        <v>45278.9186226852</v>
      </c>
      <c r="O126">
        <v>19731</v>
      </c>
      <c r="P126">
        <v>6</v>
      </c>
      <c r="Q126" t="str">
        <f>VLOOKUP(FACT_INVOICE9[[#This Row],[gender_sk]],DIM_GENDER[],2,FALSE)</f>
        <v>Male</v>
      </c>
      <c r="R126" t="str">
        <f>VLOOKUP(FACT_INVOICE9[[#This Row],[custype_sk]],DIM_CUSTYPE[],2,FALSE)</f>
        <v>Normal</v>
      </c>
      <c r="S126">
        <v>4</v>
      </c>
      <c r="U126" s="6">
        <v>0</v>
      </c>
      <c r="V126" s="6">
        <v>1</v>
      </c>
      <c r="W126" s="6">
        <v>0</v>
      </c>
      <c r="X126" s="6">
        <v>0</v>
      </c>
      <c r="Y126" s="6">
        <v>1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1</v>
      </c>
      <c r="AF126">
        <v>1</v>
      </c>
      <c r="AG126">
        <v>0</v>
      </c>
    </row>
    <row r="127" spans="1:33">
      <c r="A127">
        <v>1207</v>
      </c>
      <c r="B127" t="str">
        <f>VLOOKUP(FACT_INVOICE9[[#This Row],[Branch_SK]],DIM_BRANCH[],3,FALSE)</f>
        <v>Naypyitaw</v>
      </c>
      <c r="C127">
        <v>17982</v>
      </c>
      <c r="D127" t="str">
        <f>VLOOKUP(FACT_INVOICE9[[#This Row],[payment_SK]],DIM_PAYMENT[],2,FALSE)</f>
        <v>Cash</v>
      </c>
      <c r="E127">
        <v>347149</v>
      </c>
      <c r="F127" t="str">
        <f>VLOOKUP(FACT_INVOICE9[[#This Row],[Product_SK]],DIM_PRODUCT[],3,FALSE)</f>
        <v>Food and beverages</v>
      </c>
      <c r="G127">
        <v>14692</v>
      </c>
      <c r="H127" t="s">
        <v>180</v>
      </c>
      <c r="I127">
        <v>5</v>
      </c>
      <c r="J127">
        <v>272.58</v>
      </c>
      <c r="K127">
        <v>7.5</v>
      </c>
      <c r="L127" t="s">
        <v>33</v>
      </c>
      <c r="M127" s="1">
        <v>45276.3682291667</v>
      </c>
      <c r="N127" s="1">
        <v>45278.9186226852</v>
      </c>
      <c r="O127">
        <v>19297</v>
      </c>
      <c r="P127">
        <v>5</v>
      </c>
      <c r="Q127" t="str">
        <f>VLOOKUP(FACT_INVOICE9[[#This Row],[gender_sk]],DIM_GENDER[],2,FALSE)</f>
        <v>Female</v>
      </c>
      <c r="R127" t="str">
        <f>VLOOKUP(FACT_INVOICE9[[#This Row],[custype_sk]],DIM_CUSTYPE[],2,FALSE)</f>
        <v>Member</v>
      </c>
      <c r="S127">
        <v>3</v>
      </c>
      <c r="U127" s="6">
        <v>0</v>
      </c>
      <c r="V127" s="6">
        <v>0</v>
      </c>
      <c r="W127" s="6">
        <v>1</v>
      </c>
      <c r="X127" s="6">
        <v>0</v>
      </c>
      <c r="Y127" s="6">
        <v>0</v>
      </c>
      <c r="Z127" s="6">
        <v>0</v>
      </c>
      <c r="AA127" s="6">
        <v>0</v>
      </c>
      <c r="AB127" s="6">
        <v>1</v>
      </c>
      <c r="AC127" s="6">
        <v>0</v>
      </c>
      <c r="AD127" s="6">
        <v>0</v>
      </c>
      <c r="AE127" s="6">
        <v>1</v>
      </c>
      <c r="AF127">
        <v>0</v>
      </c>
      <c r="AG127">
        <v>1</v>
      </c>
    </row>
    <row r="128" spans="1:33">
      <c r="A128">
        <v>1207</v>
      </c>
      <c r="B128" t="str">
        <f>VLOOKUP(FACT_INVOICE9[[#This Row],[Branch_SK]],DIM_BRANCH[],3,FALSE)</f>
        <v>Naypyitaw</v>
      </c>
      <c r="C128">
        <v>17983</v>
      </c>
      <c r="D128" t="str">
        <f>VLOOKUP(FACT_INVOICE9[[#This Row],[payment_SK]],DIM_PAYMENT[],2,FALSE)</f>
        <v>Credit card</v>
      </c>
      <c r="E128">
        <v>346547</v>
      </c>
      <c r="F128" t="str">
        <f>VLOOKUP(FACT_INVOICE9[[#This Row],[Product_SK]],DIM_PRODUCT[],3,FALSE)</f>
        <v>Health and beauty</v>
      </c>
      <c r="G128">
        <v>14316</v>
      </c>
      <c r="H128" t="s">
        <v>181</v>
      </c>
      <c r="I128">
        <v>5</v>
      </c>
      <c r="J128">
        <v>91.4025</v>
      </c>
      <c r="K128">
        <v>4.9</v>
      </c>
      <c r="L128" t="s">
        <v>33</v>
      </c>
      <c r="M128" s="1">
        <v>45276.3682291667</v>
      </c>
      <c r="N128" s="1">
        <v>45278.9186226852</v>
      </c>
      <c r="O128">
        <v>19480</v>
      </c>
      <c r="P128">
        <v>6</v>
      </c>
      <c r="Q128" t="str">
        <f>VLOOKUP(FACT_INVOICE9[[#This Row],[gender_sk]],DIM_GENDER[],2,FALSE)</f>
        <v>Male</v>
      </c>
      <c r="R128" t="str">
        <f>VLOOKUP(FACT_INVOICE9[[#This Row],[custype_sk]],DIM_CUSTYPE[],2,FALSE)</f>
        <v>Normal</v>
      </c>
      <c r="S128">
        <v>4</v>
      </c>
      <c r="U128" s="6">
        <v>1</v>
      </c>
      <c r="V128" s="6">
        <v>0</v>
      </c>
      <c r="W128" s="6">
        <v>0</v>
      </c>
      <c r="X128" s="6">
        <v>1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>
        <v>1</v>
      </c>
      <c r="AG128">
        <v>0</v>
      </c>
    </row>
    <row r="129" spans="1:33">
      <c r="A129">
        <v>1208</v>
      </c>
      <c r="B129" t="str">
        <f>VLOOKUP(FACT_INVOICE9[[#This Row],[Branch_SK]],DIM_BRANCH[],3,FALSE)</f>
        <v>Yangon</v>
      </c>
      <c r="C129">
        <v>17982</v>
      </c>
      <c r="D129" t="str">
        <f>VLOOKUP(FACT_INVOICE9[[#This Row],[payment_SK]],DIM_PAYMENT[],2,FALSE)</f>
        <v>Cash</v>
      </c>
      <c r="E129">
        <v>346971</v>
      </c>
      <c r="F129" t="str">
        <f>VLOOKUP(FACT_INVOICE9[[#This Row],[Product_SK]],DIM_PRODUCT[],3,FALSE)</f>
        <v>Sports and travel</v>
      </c>
      <c r="G129">
        <v>14981</v>
      </c>
      <c r="H129" t="s">
        <v>182</v>
      </c>
      <c r="I129">
        <v>6</v>
      </c>
      <c r="J129">
        <v>367.038</v>
      </c>
      <c r="K129">
        <v>9.9</v>
      </c>
      <c r="L129" t="s">
        <v>33</v>
      </c>
      <c r="M129" s="1">
        <v>45276.3682291667</v>
      </c>
      <c r="N129" s="1">
        <v>45278.9186226852</v>
      </c>
      <c r="O129">
        <v>19102</v>
      </c>
      <c r="P129">
        <v>6</v>
      </c>
      <c r="Q129" t="str">
        <f>VLOOKUP(FACT_INVOICE9[[#This Row],[gender_sk]],DIM_GENDER[],2,FALSE)</f>
        <v>Male</v>
      </c>
      <c r="R129" t="str">
        <f>VLOOKUP(FACT_INVOICE9[[#This Row],[custype_sk]],DIM_CUSTYPE[],2,FALSE)</f>
        <v>Normal</v>
      </c>
      <c r="S129">
        <v>4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1</v>
      </c>
      <c r="AB129" s="6">
        <v>0</v>
      </c>
      <c r="AC129" s="6">
        <v>0</v>
      </c>
      <c r="AD129" s="6">
        <v>1</v>
      </c>
      <c r="AE129" s="6">
        <v>1</v>
      </c>
      <c r="AF129">
        <v>1</v>
      </c>
      <c r="AG129">
        <v>0</v>
      </c>
    </row>
    <row r="130" spans="1:33">
      <c r="A130">
        <v>1208</v>
      </c>
      <c r="B130" t="str">
        <f>VLOOKUP(FACT_INVOICE9[[#This Row],[Branch_SK]],DIM_BRANCH[],3,FALSE)</f>
        <v>Yangon</v>
      </c>
      <c r="C130">
        <v>17982</v>
      </c>
      <c r="D130" t="str">
        <f>VLOOKUP(FACT_INVOICE9[[#This Row],[payment_SK]],DIM_PAYMENT[],2,FALSE)</f>
        <v>Cash</v>
      </c>
      <c r="E130">
        <v>346525</v>
      </c>
      <c r="F130" t="str">
        <f>VLOOKUP(FACT_INVOICE9[[#This Row],[Product_SK]],DIM_PRODUCT[],3,FALSE)</f>
        <v>Health and beauty</v>
      </c>
      <c r="G130">
        <v>14236</v>
      </c>
      <c r="H130" t="s">
        <v>183</v>
      </c>
      <c r="I130">
        <v>6</v>
      </c>
      <c r="J130">
        <v>416.178</v>
      </c>
      <c r="K130">
        <v>7.3</v>
      </c>
      <c r="L130" t="s">
        <v>33</v>
      </c>
      <c r="M130" s="1">
        <v>45276.3682291667</v>
      </c>
      <c r="N130" s="1">
        <v>45278.9186226852</v>
      </c>
      <c r="O130">
        <v>19069</v>
      </c>
      <c r="P130">
        <v>5</v>
      </c>
      <c r="Q130" t="str">
        <f>VLOOKUP(FACT_INVOICE9[[#This Row],[gender_sk]],DIM_GENDER[],2,FALSE)</f>
        <v>Female</v>
      </c>
      <c r="R130" t="str">
        <f>VLOOKUP(FACT_INVOICE9[[#This Row],[custype_sk]],DIM_CUSTYPE[],2,FALSE)</f>
        <v>Normal</v>
      </c>
      <c r="S130">
        <v>4</v>
      </c>
      <c r="U130" s="6">
        <v>0</v>
      </c>
      <c r="V130" s="6">
        <v>0</v>
      </c>
      <c r="W130" s="6">
        <v>1</v>
      </c>
      <c r="X130" s="6">
        <v>1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1</v>
      </c>
      <c r="AE130" s="6">
        <v>1</v>
      </c>
      <c r="AF130">
        <v>0</v>
      </c>
      <c r="AG130">
        <v>0</v>
      </c>
    </row>
    <row r="131" spans="1:33">
      <c r="A131">
        <v>1208</v>
      </c>
      <c r="B131" t="str">
        <f>VLOOKUP(FACT_INVOICE9[[#This Row],[Branch_SK]],DIM_BRANCH[],3,FALSE)</f>
        <v>Yangon</v>
      </c>
      <c r="C131">
        <v>17982</v>
      </c>
      <c r="D131" t="str">
        <f>VLOOKUP(FACT_INVOICE9[[#This Row],[payment_SK]],DIM_PAYMENT[],2,FALSE)</f>
        <v>Cash</v>
      </c>
      <c r="E131">
        <v>347346</v>
      </c>
      <c r="F131" t="str">
        <f>VLOOKUP(FACT_INVOICE9[[#This Row],[Product_SK]],DIM_PRODUCT[],3,FALSE)</f>
        <v>Fashion accessories</v>
      </c>
      <c r="G131">
        <v>14898</v>
      </c>
      <c r="H131" t="s">
        <v>184</v>
      </c>
      <c r="I131">
        <v>2</v>
      </c>
      <c r="J131">
        <v>90.825</v>
      </c>
      <c r="K131">
        <v>6.2</v>
      </c>
      <c r="L131" t="s">
        <v>33</v>
      </c>
      <c r="M131" s="1">
        <v>45276.3682291667</v>
      </c>
      <c r="N131" s="1">
        <v>45278.9186226852</v>
      </c>
      <c r="O131">
        <v>19042</v>
      </c>
      <c r="P131">
        <v>6</v>
      </c>
      <c r="Q131" t="str">
        <f>VLOOKUP(FACT_INVOICE9[[#This Row],[gender_sk]],DIM_GENDER[],2,FALSE)</f>
        <v>Male</v>
      </c>
      <c r="R131" t="str">
        <f>VLOOKUP(FACT_INVOICE9[[#This Row],[custype_sk]],DIM_CUSTYPE[],2,FALSE)</f>
        <v>Normal</v>
      </c>
      <c r="S131">
        <v>4</v>
      </c>
      <c r="U131" s="6">
        <v>0</v>
      </c>
      <c r="V131" s="6">
        <v>0</v>
      </c>
      <c r="W131" s="6">
        <v>1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1</v>
      </c>
      <c r="AD131" s="6">
        <v>0</v>
      </c>
      <c r="AE131" s="6">
        <v>1</v>
      </c>
      <c r="AF131">
        <v>1</v>
      </c>
      <c r="AG131">
        <v>0</v>
      </c>
    </row>
    <row r="132" spans="1:33">
      <c r="A132">
        <v>1207</v>
      </c>
      <c r="B132" t="str">
        <f>VLOOKUP(FACT_INVOICE9[[#This Row],[Branch_SK]],DIM_BRANCH[],3,FALSE)</f>
        <v>Naypyitaw</v>
      </c>
      <c r="C132">
        <v>17984</v>
      </c>
      <c r="D132" t="str">
        <f>VLOOKUP(FACT_INVOICE9[[#This Row],[payment_SK]],DIM_PAYMENT[],2,FALSE)</f>
        <v>Ewallet</v>
      </c>
      <c r="E132">
        <v>347068</v>
      </c>
      <c r="F132" t="str">
        <f>VLOOKUP(FACT_INVOICE9[[#This Row],[Product_SK]],DIM_PRODUCT[],3,FALSE)</f>
        <v>Sports and travel</v>
      </c>
      <c r="G132">
        <v>14446</v>
      </c>
      <c r="H132" t="s">
        <v>185</v>
      </c>
      <c r="I132">
        <v>6</v>
      </c>
      <c r="J132">
        <v>103.824</v>
      </c>
      <c r="K132">
        <v>9.9</v>
      </c>
      <c r="L132" t="s">
        <v>33</v>
      </c>
      <c r="M132" s="1">
        <v>45276.3682291667</v>
      </c>
      <c r="N132" s="1">
        <v>45278.9186226852</v>
      </c>
      <c r="O132">
        <v>19839</v>
      </c>
      <c r="P132">
        <v>5</v>
      </c>
      <c r="Q132" t="str">
        <f>VLOOKUP(FACT_INVOICE9[[#This Row],[gender_sk]],DIM_GENDER[],2,FALSE)</f>
        <v>Female</v>
      </c>
      <c r="R132" t="str">
        <f>VLOOKUP(FACT_INVOICE9[[#This Row],[custype_sk]],DIM_CUSTYPE[],2,FALSE)</f>
        <v>Normal</v>
      </c>
      <c r="S132">
        <v>4</v>
      </c>
      <c r="U132" s="6">
        <v>0</v>
      </c>
      <c r="V132" s="6">
        <v>1</v>
      </c>
      <c r="W132" s="6">
        <v>0</v>
      </c>
      <c r="X132" s="6">
        <v>0</v>
      </c>
      <c r="Y132" s="6">
        <v>0</v>
      </c>
      <c r="Z132" s="6">
        <v>0</v>
      </c>
      <c r="AA132" s="6">
        <v>1</v>
      </c>
      <c r="AB132" s="6">
        <v>0</v>
      </c>
      <c r="AC132" s="6">
        <v>0</v>
      </c>
      <c r="AD132" s="6">
        <v>1</v>
      </c>
      <c r="AE132" s="6">
        <v>1</v>
      </c>
      <c r="AF132">
        <v>0</v>
      </c>
      <c r="AG132">
        <v>0</v>
      </c>
    </row>
    <row r="133" spans="1:33">
      <c r="A133">
        <v>1206</v>
      </c>
      <c r="B133" t="str">
        <f>VLOOKUP(FACT_INVOICE9[[#This Row],[Branch_SK]],DIM_BRANCH[],3,FALSE)</f>
        <v>Mandalay</v>
      </c>
      <c r="C133">
        <v>17983</v>
      </c>
      <c r="D133" t="str">
        <f>VLOOKUP(FACT_INVOICE9[[#This Row],[payment_SK]],DIM_PAYMENT[],2,FALSE)</f>
        <v>Credit card</v>
      </c>
      <c r="E133">
        <v>346607</v>
      </c>
      <c r="F133" t="str">
        <f>VLOOKUP(FACT_INVOICE9[[#This Row],[Product_SK]],DIM_PRODUCT[],3,FALSE)</f>
        <v>Electronic accessories</v>
      </c>
      <c r="G133">
        <v>14800</v>
      </c>
      <c r="H133" t="s">
        <v>186</v>
      </c>
      <c r="I133">
        <v>5</v>
      </c>
      <c r="J133">
        <v>181.0725</v>
      </c>
      <c r="K133">
        <v>9</v>
      </c>
      <c r="L133" t="s">
        <v>33</v>
      </c>
      <c r="M133" s="1">
        <v>45276.3682291667</v>
      </c>
      <c r="N133" s="1">
        <v>45278.9186226852</v>
      </c>
      <c r="O133">
        <v>19618</v>
      </c>
      <c r="P133">
        <v>5</v>
      </c>
      <c r="Q133" t="str">
        <f>VLOOKUP(FACT_INVOICE9[[#This Row],[gender_sk]],DIM_GENDER[],2,FALSE)</f>
        <v>Female</v>
      </c>
      <c r="R133" t="str">
        <f>VLOOKUP(FACT_INVOICE9[[#This Row],[custype_sk]],DIM_CUSTYPE[],2,FALSE)</f>
        <v>Member</v>
      </c>
      <c r="S133">
        <v>3</v>
      </c>
      <c r="U133" s="6">
        <v>1</v>
      </c>
      <c r="V133" s="6">
        <v>0</v>
      </c>
      <c r="W133" s="6">
        <v>0</v>
      </c>
      <c r="X133" s="6">
        <v>0</v>
      </c>
      <c r="Y133" s="6">
        <v>1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1</v>
      </c>
      <c r="AF133">
        <v>0</v>
      </c>
      <c r="AG133">
        <v>1</v>
      </c>
    </row>
    <row r="134" spans="1:33">
      <c r="A134">
        <v>1208</v>
      </c>
      <c r="B134" t="str">
        <f>VLOOKUP(FACT_INVOICE9[[#This Row],[Branch_SK]],DIM_BRANCH[],3,FALSE)</f>
        <v>Yangon</v>
      </c>
      <c r="C134">
        <v>17982</v>
      </c>
      <c r="D134" t="str">
        <f>VLOOKUP(FACT_INVOICE9[[#This Row],[payment_SK]],DIM_PAYMENT[],2,FALSE)</f>
        <v>Cash</v>
      </c>
      <c r="E134">
        <v>347338</v>
      </c>
      <c r="F134" t="str">
        <f>VLOOKUP(FACT_INVOICE9[[#This Row],[Product_SK]],DIM_PRODUCT[],3,FALSE)</f>
        <v>Fashion accessories</v>
      </c>
      <c r="G134">
        <v>14044</v>
      </c>
      <c r="H134" t="s">
        <v>187</v>
      </c>
      <c r="I134">
        <v>4</v>
      </c>
      <c r="J134">
        <v>263.13</v>
      </c>
      <c r="K134">
        <v>4.2</v>
      </c>
      <c r="L134" t="s">
        <v>33</v>
      </c>
      <c r="M134" s="1">
        <v>45276.3682291667</v>
      </c>
      <c r="N134" s="1">
        <v>45278.9186226852</v>
      </c>
      <c r="O134">
        <v>19323</v>
      </c>
      <c r="P134">
        <v>6</v>
      </c>
      <c r="Q134" t="str">
        <f>VLOOKUP(FACT_INVOICE9[[#This Row],[gender_sk]],DIM_GENDER[],2,FALSE)</f>
        <v>Male</v>
      </c>
      <c r="R134" t="str">
        <f>VLOOKUP(FACT_INVOICE9[[#This Row],[custype_sk]],DIM_CUSTYPE[],2,FALSE)</f>
        <v>Member</v>
      </c>
      <c r="S134">
        <v>3</v>
      </c>
      <c r="U134" s="6">
        <v>0</v>
      </c>
      <c r="V134" s="6">
        <v>0</v>
      </c>
      <c r="W134" s="6">
        <v>1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1</v>
      </c>
      <c r="AD134" s="6">
        <v>0</v>
      </c>
      <c r="AE134" s="6">
        <v>0</v>
      </c>
      <c r="AF134">
        <v>1</v>
      </c>
      <c r="AG134">
        <v>1</v>
      </c>
    </row>
    <row r="135" spans="1:33">
      <c r="A135">
        <v>1208</v>
      </c>
      <c r="B135" t="str">
        <f>VLOOKUP(FACT_INVOICE9[[#This Row],[Branch_SK]],DIM_BRANCH[],3,FALSE)</f>
        <v>Yangon</v>
      </c>
      <c r="C135">
        <v>17984</v>
      </c>
      <c r="D135" t="str">
        <f>VLOOKUP(FACT_INVOICE9[[#This Row],[payment_SK]],DIM_PAYMENT[],2,FALSE)</f>
        <v>Ewallet</v>
      </c>
      <c r="E135">
        <v>347108</v>
      </c>
      <c r="F135" t="str">
        <f>VLOOKUP(FACT_INVOICE9[[#This Row],[Product_SK]],DIM_PRODUCT[],3,FALSE)</f>
        <v>Food and beverages</v>
      </c>
      <c r="G135">
        <v>14990</v>
      </c>
      <c r="H135" t="s">
        <v>188</v>
      </c>
      <c r="I135">
        <v>3</v>
      </c>
      <c r="J135">
        <v>228.123</v>
      </c>
      <c r="K135">
        <v>8.2</v>
      </c>
      <c r="L135" t="s">
        <v>33</v>
      </c>
      <c r="M135" s="1">
        <v>45276.3682291667</v>
      </c>
      <c r="N135" s="1">
        <v>45278.9186226852</v>
      </c>
      <c r="O135">
        <v>19853</v>
      </c>
      <c r="P135">
        <v>5</v>
      </c>
      <c r="Q135" t="str">
        <f>VLOOKUP(FACT_INVOICE9[[#This Row],[gender_sk]],DIM_GENDER[],2,FALSE)</f>
        <v>Female</v>
      </c>
      <c r="R135" t="str">
        <f>VLOOKUP(FACT_INVOICE9[[#This Row],[custype_sk]],DIM_CUSTYPE[],2,FALSE)</f>
        <v>Member</v>
      </c>
      <c r="S135">
        <v>3</v>
      </c>
      <c r="U135" s="6">
        <v>0</v>
      </c>
      <c r="V135" s="6">
        <v>1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1</v>
      </c>
      <c r="AC135" s="6">
        <v>0</v>
      </c>
      <c r="AD135" s="6">
        <v>0</v>
      </c>
      <c r="AE135" s="6">
        <v>1</v>
      </c>
      <c r="AF135">
        <v>0</v>
      </c>
      <c r="AG135">
        <v>1</v>
      </c>
    </row>
    <row r="136" spans="1:33">
      <c r="A136">
        <v>1206</v>
      </c>
      <c r="B136" t="str">
        <f>VLOOKUP(FACT_INVOICE9[[#This Row],[Branch_SK]],DIM_BRANCH[],3,FALSE)</f>
        <v>Mandalay</v>
      </c>
      <c r="C136">
        <v>17983</v>
      </c>
      <c r="D136" t="str">
        <f>VLOOKUP(FACT_INVOICE9[[#This Row],[payment_SK]],DIM_PAYMENT[],2,FALSE)</f>
        <v>Credit card</v>
      </c>
      <c r="E136">
        <v>347116</v>
      </c>
      <c r="F136" t="str">
        <f>VLOOKUP(FACT_INVOICE9[[#This Row],[Product_SK]],DIM_PRODUCT[],3,FALSE)</f>
        <v>Food and beverages</v>
      </c>
      <c r="G136">
        <v>14773</v>
      </c>
      <c r="H136" t="s">
        <v>189</v>
      </c>
      <c r="I136">
        <v>9</v>
      </c>
      <c r="J136">
        <v>944.622</v>
      </c>
      <c r="K136">
        <v>4.2</v>
      </c>
      <c r="L136" t="s">
        <v>33</v>
      </c>
      <c r="M136" s="1">
        <v>45276.3682291667</v>
      </c>
      <c r="N136" s="1">
        <v>45278.9186226852</v>
      </c>
      <c r="O136">
        <v>19411</v>
      </c>
      <c r="P136">
        <v>6</v>
      </c>
      <c r="Q136" t="str">
        <f>VLOOKUP(FACT_INVOICE9[[#This Row],[gender_sk]],DIM_GENDER[],2,FALSE)</f>
        <v>Male</v>
      </c>
      <c r="R136" t="str">
        <f>VLOOKUP(FACT_INVOICE9[[#This Row],[custype_sk]],DIM_CUSTYPE[],2,FALSE)</f>
        <v>Member</v>
      </c>
      <c r="S136">
        <v>3</v>
      </c>
      <c r="U136" s="6">
        <v>1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1</v>
      </c>
      <c r="AC136" s="6">
        <v>0</v>
      </c>
      <c r="AD136" s="6">
        <v>1</v>
      </c>
      <c r="AE136" s="6">
        <v>0</v>
      </c>
      <c r="AF136">
        <v>1</v>
      </c>
      <c r="AG136">
        <v>1</v>
      </c>
    </row>
    <row r="137" spans="1:33">
      <c r="A137">
        <v>1207</v>
      </c>
      <c r="B137" t="str">
        <f>VLOOKUP(FACT_INVOICE9[[#This Row],[Branch_SK]],DIM_BRANCH[],3,FALSE)</f>
        <v>Naypyitaw</v>
      </c>
      <c r="C137">
        <v>17984</v>
      </c>
      <c r="D137" t="str">
        <f>VLOOKUP(FACT_INVOICE9[[#This Row],[payment_SK]],DIM_PAYMENT[],2,FALSE)</f>
        <v>Ewallet</v>
      </c>
      <c r="E137">
        <v>347075</v>
      </c>
      <c r="F137" t="str">
        <f>VLOOKUP(FACT_INVOICE9[[#This Row],[Product_SK]],DIM_PRODUCT[],3,FALSE)</f>
        <v>Food and beverages</v>
      </c>
      <c r="G137">
        <v>14248</v>
      </c>
      <c r="H137" t="s">
        <v>190</v>
      </c>
      <c r="I137">
        <v>1</v>
      </c>
      <c r="J137">
        <v>87.234</v>
      </c>
      <c r="K137">
        <v>6.4</v>
      </c>
      <c r="L137" t="s">
        <v>33</v>
      </c>
      <c r="M137" s="1">
        <v>45276.3682291667</v>
      </c>
      <c r="N137" s="1">
        <v>45278.9186226852</v>
      </c>
      <c r="O137">
        <v>19773</v>
      </c>
      <c r="P137">
        <v>6</v>
      </c>
      <c r="Q137" t="str">
        <f>VLOOKUP(FACT_INVOICE9[[#This Row],[gender_sk]],DIM_GENDER[],2,FALSE)</f>
        <v>Male</v>
      </c>
      <c r="R137" t="str">
        <f>VLOOKUP(FACT_INVOICE9[[#This Row],[custype_sk]],DIM_CUSTYPE[],2,FALSE)</f>
        <v>Normal</v>
      </c>
      <c r="S137">
        <v>4</v>
      </c>
      <c r="U137" s="6">
        <v>0</v>
      </c>
      <c r="V137" s="6">
        <v>1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1</v>
      </c>
      <c r="AC137" s="6">
        <v>0</v>
      </c>
      <c r="AD137" s="6">
        <v>0</v>
      </c>
      <c r="AE137" s="6">
        <v>1</v>
      </c>
      <c r="AF137">
        <v>1</v>
      </c>
      <c r="AG137">
        <v>0</v>
      </c>
    </row>
    <row r="138" spans="1:33">
      <c r="A138">
        <v>1208</v>
      </c>
      <c r="B138" t="str">
        <f>VLOOKUP(FACT_INVOICE9[[#This Row],[Branch_SK]],DIM_BRANCH[],3,FALSE)</f>
        <v>Yangon</v>
      </c>
      <c r="C138">
        <v>17984</v>
      </c>
      <c r="D138" t="str">
        <f>VLOOKUP(FACT_INVOICE9[[#This Row],[payment_SK]],DIM_PAYMENT[],2,FALSE)</f>
        <v>Ewallet</v>
      </c>
      <c r="E138">
        <v>346781</v>
      </c>
      <c r="F138" t="str">
        <f>VLOOKUP(FACT_INVOICE9[[#This Row],[Product_SK]],DIM_PRODUCT[],3,FALSE)</f>
        <v>Home and lifestyle</v>
      </c>
      <c r="G138">
        <v>14668</v>
      </c>
      <c r="H138" t="s">
        <v>191</v>
      </c>
      <c r="I138">
        <v>2</v>
      </c>
      <c r="J138">
        <v>72.933</v>
      </c>
      <c r="K138">
        <v>9.7</v>
      </c>
      <c r="L138" t="s">
        <v>33</v>
      </c>
      <c r="M138" s="1">
        <v>45276.3682291667</v>
      </c>
      <c r="N138" s="1">
        <v>45278.9186226852</v>
      </c>
      <c r="O138">
        <v>19715</v>
      </c>
      <c r="P138">
        <v>6</v>
      </c>
      <c r="Q138" t="str">
        <f>VLOOKUP(FACT_INVOICE9[[#This Row],[gender_sk]],DIM_GENDER[],2,FALSE)</f>
        <v>Male</v>
      </c>
      <c r="R138" t="str">
        <f>VLOOKUP(FACT_INVOICE9[[#This Row],[custype_sk]],DIM_CUSTYPE[],2,FALSE)</f>
        <v>Normal</v>
      </c>
      <c r="S138">
        <v>4</v>
      </c>
      <c r="U138" s="6">
        <v>0</v>
      </c>
      <c r="V138" s="6">
        <v>1</v>
      </c>
      <c r="W138" s="6">
        <v>0</v>
      </c>
      <c r="X138" s="6">
        <v>0</v>
      </c>
      <c r="Y138" s="6">
        <v>0</v>
      </c>
      <c r="Z138" s="6">
        <v>1</v>
      </c>
      <c r="AA138" s="6">
        <v>0</v>
      </c>
      <c r="AB138" s="6">
        <v>0</v>
      </c>
      <c r="AC138" s="6">
        <v>0</v>
      </c>
      <c r="AD138" s="6">
        <v>0</v>
      </c>
      <c r="AE138" s="6">
        <v>1</v>
      </c>
      <c r="AF138">
        <v>1</v>
      </c>
      <c r="AG138">
        <v>0</v>
      </c>
    </row>
    <row r="139" spans="1:33">
      <c r="A139">
        <v>1208</v>
      </c>
      <c r="B139" t="str">
        <f>VLOOKUP(FACT_INVOICE9[[#This Row],[Branch_SK]],DIM_BRANCH[],3,FALSE)</f>
        <v>Yangon</v>
      </c>
      <c r="C139">
        <v>17982</v>
      </c>
      <c r="D139" t="str">
        <f>VLOOKUP(FACT_INVOICE9[[#This Row],[payment_SK]],DIM_PAYMENT[],2,FALSE)</f>
        <v>Cash</v>
      </c>
      <c r="E139">
        <v>347320</v>
      </c>
      <c r="F139" t="str">
        <f>VLOOKUP(FACT_INVOICE9[[#This Row],[Product_SK]],DIM_PRODUCT[],3,FALSE)</f>
        <v>Fashion accessories</v>
      </c>
      <c r="G139">
        <v>14864</v>
      </c>
      <c r="H139" t="s">
        <v>192</v>
      </c>
      <c r="I139">
        <v>4</v>
      </c>
      <c r="J139">
        <v>325.374</v>
      </c>
      <c r="K139">
        <v>4.2</v>
      </c>
      <c r="L139" t="s">
        <v>33</v>
      </c>
      <c r="M139" s="1">
        <v>45276.3682291667</v>
      </c>
      <c r="N139" s="1">
        <v>45278.9186226852</v>
      </c>
      <c r="O139">
        <v>19248</v>
      </c>
      <c r="P139">
        <v>5</v>
      </c>
      <c r="Q139" t="str">
        <f>VLOOKUP(FACT_INVOICE9[[#This Row],[gender_sk]],DIM_GENDER[],2,FALSE)</f>
        <v>Female</v>
      </c>
      <c r="R139" t="str">
        <f>VLOOKUP(FACT_INVOICE9[[#This Row],[custype_sk]],DIM_CUSTYPE[],2,FALSE)</f>
        <v>Normal</v>
      </c>
      <c r="S139">
        <v>4</v>
      </c>
      <c r="U139" s="6">
        <v>0</v>
      </c>
      <c r="V139" s="6">
        <v>0</v>
      </c>
      <c r="W139" s="6">
        <v>1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1</v>
      </c>
      <c r="AD139" s="6">
        <v>0</v>
      </c>
      <c r="AE139" s="6">
        <v>0</v>
      </c>
      <c r="AF139">
        <v>0</v>
      </c>
      <c r="AG139">
        <v>0</v>
      </c>
    </row>
    <row r="140" spans="1:33">
      <c r="A140">
        <v>1208</v>
      </c>
      <c r="B140" t="str">
        <f>VLOOKUP(FACT_INVOICE9[[#This Row],[Branch_SK]],DIM_BRANCH[],3,FALSE)</f>
        <v>Yangon</v>
      </c>
      <c r="C140">
        <v>17982</v>
      </c>
      <c r="D140" t="str">
        <f>VLOOKUP(FACT_INVOICE9[[#This Row],[payment_SK]],DIM_PAYMENT[],2,FALSE)</f>
        <v>Cash</v>
      </c>
      <c r="E140">
        <v>346875</v>
      </c>
      <c r="F140" t="str">
        <f>VLOOKUP(FACT_INVOICE9[[#This Row],[Product_SK]],DIM_PRODUCT[],3,FALSE)</f>
        <v>Home and lifestyle</v>
      </c>
      <c r="G140">
        <v>14703</v>
      </c>
      <c r="H140" t="s">
        <v>193</v>
      </c>
      <c r="I140">
        <v>4</v>
      </c>
      <c r="J140">
        <v>313.572</v>
      </c>
      <c r="K140">
        <v>8.5</v>
      </c>
      <c r="L140" t="s">
        <v>33</v>
      </c>
      <c r="M140" s="1">
        <v>45276.3682291667</v>
      </c>
      <c r="N140" s="1">
        <v>45278.9186226852</v>
      </c>
      <c r="O140">
        <v>19104</v>
      </c>
      <c r="P140">
        <v>5</v>
      </c>
      <c r="Q140" t="str">
        <f>VLOOKUP(FACT_INVOICE9[[#This Row],[gender_sk]],DIM_GENDER[],2,FALSE)</f>
        <v>Female</v>
      </c>
      <c r="R140" t="str">
        <f>VLOOKUP(FACT_INVOICE9[[#This Row],[custype_sk]],DIM_CUSTYPE[],2,FALSE)</f>
        <v>Normal</v>
      </c>
      <c r="S140">
        <v>4</v>
      </c>
      <c r="U140" s="6">
        <v>0</v>
      </c>
      <c r="V140" s="6">
        <v>0</v>
      </c>
      <c r="W140" s="6">
        <v>1</v>
      </c>
      <c r="X140" s="6">
        <v>0</v>
      </c>
      <c r="Y140" s="6">
        <v>0</v>
      </c>
      <c r="Z140" s="6">
        <v>1</v>
      </c>
      <c r="AA140" s="6">
        <v>0</v>
      </c>
      <c r="AB140" s="6">
        <v>0</v>
      </c>
      <c r="AC140" s="6">
        <v>0</v>
      </c>
      <c r="AD140" s="6">
        <v>0</v>
      </c>
      <c r="AE140" s="6">
        <v>1</v>
      </c>
      <c r="AF140">
        <v>0</v>
      </c>
      <c r="AG140">
        <v>0</v>
      </c>
    </row>
    <row r="141" spans="1:33">
      <c r="A141">
        <v>1206</v>
      </c>
      <c r="B141" t="str">
        <f>VLOOKUP(FACT_INVOICE9[[#This Row],[Branch_SK]],DIM_BRANCH[],3,FALSE)</f>
        <v>Mandalay</v>
      </c>
      <c r="C141">
        <v>17983</v>
      </c>
      <c r="D141" t="str">
        <f>VLOOKUP(FACT_INVOICE9[[#This Row],[payment_SK]],DIM_PAYMENT[],2,FALSE)</f>
        <v>Credit card</v>
      </c>
      <c r="E141">
        <v>347045</v>
      </c>
      <c r="F141" t="str">
        <f>VLOOKUP(FACT_INVOICE9[[#This Row],[Product_SK]],DIM_PRODUCT[],3,FALSE)</f>
        <v>Sports and travel</v>
      </c>
      <c r="G141">
        <v>14315</v>
      </c>
      <c r="H141" t="s">
        <v>194</v>
      </c>
      <c r="I141">
        <v>9</v>
      </c>
      <c r="J141">
        <v>681.4395</v>
      </c>
      <c r="K141">
        <v>7.7</v>
      </c>
      <c r="L141" t="s">
        <v>33</v>
      </c>
      <c r="M141" s="1">
        <v>45276.3682291667</v>
      </c>
      <c r="N141" s="1">
        <v>45278.9186226852</v>
      </c>
      <c r="O141">
        <v>19542</v>
      </c>
      <c r="P141">
        <v>5</v>
      </c>
      <c r="Q141" t="str">
        <f>VLOOKUP(FACT_INVOICE9[[#This Row],[gender_sk]],DIM_GENDER[],2,FALSE)</f>
        <v>Female</v>
      </c>
      <c r="R141" t="str">
        <f>VLOOKUP(FACT_INVOICE9[[#This Row],[custype_sk]],DIM_CUSTYPE[],2,FALSE)</f>
        <v>Member</v>
      </c>
      <c r="S141">
        <v>3</v>
      </c>
      <c r="U141" s="6">
        <v>1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1</v>
      </c>
      <c r="AB141" s="6">
        <v>0</v>
      </c>
      <c r="AC141" s="6">
        <v>0</v>
      </c>
      <c r="AD141" s="6">
        <v>1</v>
      </c>
      <c r="AE141" s="6">
        <v>1</v>
      </c>
      <c r="AF141">
        <v>0</v>
      </c>
      <c r="AG141">
        <v>1</v>
      </c>
    </row>
    <row r="142" spans="1:33">
      <c r="A142">
        <v>1207</v>
      </c>
      <c r="B142" t="str">
        <f>VLOOKUP(FACT_INVOICE9[[#This Row],[Branch_SK]],DIM_BRANCH[],3,FALSE)</f>
        <v>Naypyitaw</v>
      </c>
      <c r="C142">
        <v>17984</v>
      </c>
      <c r="D142" t="str">
        <f>VLOOKUP(FACT_INVOICE9[[#This Row],[payment_SK]],DIM_PAYMENT[],2,FALSE)</f>
        <v>Ewallet</v>
      </c>
      <c r="E142">
        <v>346840</v>
      </c>
      <c r="F142" t="str">
        <f>VLOOKUP(FACT_INVOICE9[[#This Row],[Product_SK]],DIM_PRODUCT[],3,FALSE)</f>
        <v>Home and lifestyle</v>
      </c>
      <c r="G142">
        <v>14295</v>
      </c>
      <c r="H142" t="s">
        <v>195</v>
      </c>
      <c r="I142">
        <v>10</v>
      </c>
      <c r="J142">
        <v>471.03</v>
      </c>
      <c r="K142">
        <v>8.2</v>
      </c>
      <c r="L142" t="s">
        <v>33</v>
      </c>
      <c r="M142" s="1">
        <v>45276.3682291667</v>
      </c>
      <c r="N142" s="1">
        <v>45278.9186226852</v>
      </c>
      <c r="O142">
        <v>19977</v>
      </c>
      <c r="P142">
        <v>5</v>
      </c>
      <c r="Q142" t="str">
        <f>VLOOKUP(FACT_INVOICE9[[#This Row],[gender_sk]],DIM_GENDER[],2,FALSE)</f>
        <v>Female</v>
      </c>
      <c r="R142" t="str">
        <f>VLOOKUP(FACT_INVOICE9[[#This Row],[custype_sk]],DIM_CUSTYPE[],2,FALSE)</f>
        <v>Normal</v>
      </c>
      <c r="S142">
        <v>4</v>
      </c>
      <c r="U142" s="6">
        <v>0</v>
      </c>
      <c r="V142" s="6">
        <v>1</v>
      </c>
      <c r="W142" s="6">
        <v>0</v>
      </c>
      <c r="X142" s="6">
        <v>0</v>
      </c>
      <c r="Y142" s="6">
        <v>0</v>
      </c>
      <c r="Z142" s="6">
        <v>1</v>
      </c>
      <c r="AA142" s="6">
        <v>0</v>
      </c>
      <c r="AB142" s="6">
        <v>0</v>
      </c>
      <c r="AC142" s="6">
        <v>0</v>
      </c>
      <c r="AD142" s="6">
        <v>1</v>
      </c>
      <c r="AE142" s="6">
        <v>1</v>
      </c>
      <c r="AF142">
        <v>0</v>
      </c>
      <c r="AG142">
        <v>0</v>
      </c>
    </row>
    <row r="143" spans="1:33">
      <c r="A143">
        <v>1207</v>
      </c>
      <c r="B143" t="str">
        <f>VLOOKUP(FACT_INVOICE9[[#This Row],[Branch_SK]],DIM_BRANCH[],3,FALSE)</f>
        <v>Naypyitaw</v>
      </c>
      <c r="C143">
        <v>17983</v>
      </c>
      <c r="D143" t="str">
        <f>VLOOKUP(FACT_INVOICE9[[#This Row],[payment_SK]],DIM_PAYMENT[],2,FALSE)</f>
        <v>Credit card</v>
      </c>
      <c r="E143">
        <v>347048</v>
      </c>
      <c r="F143" t="str">
        <f>VLOOKUP(FACT_INVOICE9[[#This Row],[Product_SK]],DIM_PRODUCT[],3,FALSE)</f>
        <v>Sports and travel</v>
      </c>
      <c r="G143">
        <v>14674</v>
      </c>
      <c r="H143" t="s">
        <v>196</v>
      </c>
      <c r="I143">
        <v>3</v>
      </c>
      <c r="J143">
        <v>85.113</v>
      </c>
      <c r="K143">
        <v>7.1</v>
      </c>
      <c r="L143" t="s">
        <v>33</v>
      </c>
      <c r="M143" s="1">
        <v>45276.3682291667</v>
      </c>
      <c r="N143" s="1">
        <v>45278.9186226852</v>
      </c>
      <c r="O143">
        <v>19526</v>
      </c>
      <c r="P143">
        <v>5</v>
      </c>
      <c r="Q143" t="str">
        <f>VLOOKUP(FACT_INVOICE9[[#This Row],[gender_sk]],DIM_GENDER[],2,FALSE)</f>
        <v>Female</v>
      </c>
      <c r="R143" t="str">
        <f>VLOOKUP(FACT_INVOICE9[[#This Row],[custype_sk]],DIM_CUSTYPE[],2,FALSE)</f>
        <v>Normal</v>
      </c>
      <c r="S143">
        <v>4</v>
      </c>
      <c r="U143" s="6">
        <v>1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1</v>
      </c>
      <c r="AB143" s="6">
        <v>0</v>
      </c>
      <c r="AC143" s="6">
        <v>0</v>
      </c>
      <c r="AD143" s="6">
        <v>0</v>
      </c>
      <c r="AE143" s="6">
        <v>1</v>
      </c>
      <c r="AF143">
        <v>0</v>
      </c>
      <c r="AG143">
        <v>0</v>
      </c>
    </row>
    <row r="144" spans="1:33">
      <c r="A144">
        <v>1207</v>
      </c>
      <c r="B144" t="str">
        <f>VLOOKUP(FACT_INVOICE9[[#This Row],[Branch_SK]],DIM_BRANCH[],3,FALSE)</f>
        <v>Naypyitaw</v>
      </c>
      <c r="C144">
        <v>17982</v>
      </c>
      <c r="D144" t="str">
        <f>VLOOKUP(FACT_INVOICE9[[#This Row],[payment_SK]],DIM_PAYMENT[],2,FALSE)</f>
        <v>Cash</v>
      </c>
      <c r="E144">
        <v>346914</v>
      </c>
      <c r="F144" t="str">
        <f>VLOOKUP(FACT_INVOICE9[[#This Row],[Product_SK]],DIM_PRODUCT[],3,FALSE)</f>
        <v>Sports and travel</v>
      </c>
      <c r="G144">
        <v>14751</v>
      </c>
      <c r="H144" t="s">
        <v>197</v>
      </c>
      <c r="I144">
        <v>5</v>
      </c>
      <c r="J144">
        <v>80.22</v>
      </c>
      <c r="K144">
        <v>9.6</v>
      </c>
      <c r="L144" t="s">
        <v>33</v>
      </c>
      <c r="M144" s="1">
        <v>45276.3682291667</v>
      </c>
      <c r="N144" s="1">
        <v>45278.9186226852</v>
      </c>
      <c r="O144">
        <v>19320</v>
      </c>
      <c r="P144">
        <v>5</v>
      </c>
      <c r="Q144" t="str">
        <f>VLOOKUP(FACT_INVOICE9[[#This Row],[gender_sk]],DIM_GENDER[],2,FALSE)</f>
        <v>Female</v>
      </c>
      <c r="R144" t="str">
        <f>VLOOKUP(FACT_INVOICE9[[#This Row],[custype_sk]],DIM_CUSTYPE[],2,FALSE)</f>
        <v>Normal</v>
      </c>
      <c r="S144">
        <v>4</v>
      </c>
      <c r="U144" s="6">
        <v>0</v>
      </c>
      <c r="V144" s="6">
        <v>0</v>
      </c>
      <c r="W144" s="6">
        <v>1</v>
      </c>
      <c r="X144" s="6">
        <v>0</v>
      </c>
      <c r="Y144" s="6">
        <v>0</v>
      </c>
      <c r="Z144" s="6">
        <v>0</v>
      </c>
      <c r="AA144" s="6">
        <v>1</v>
      </c>
      <c r="AB144" s="6">
        <v>0</v>
      </c>
      <c r="AC144" s="6">
        <v>0</v>
      </c>
      <c r="AD144" s="6">
        <v>0</v>
      </c>
      <c r="AE144" s="6">
        <v>1</v>
      </c>
      <c r="AF144">
        <v>0</v>
      </c>
      <c r="AG144">
        <v>0</v>
      </c>
    </row>
    <row r="145" spans="1:33">
      <c r="A145">
        <v>1206</v>
      </c>
      <c r="B145" t="str">
        <f>VLOOKUP(FACT_INVOICE9[[#This Row],[Branch_SK]],DIM_BRANCH[],3,FALSE)</f>
        <v>Mandalay</v>
      </c>
      <c r="C145">
        <v>17984</v>
      </c>
      <c r="D145" t="str">
        <f>VLOOKUP(FACT_INVOICE9[[#This Row],[payment_SK]],DIM_PAYMENT[],2,FALSE)</f>
        <v>Ewallet</v>
      </c>
      <c r="E145">
        <v>347341</v>
      </c>
      <c r="F145" t="str">
        <f>VLOOKUP(FACT_INVOICE9[[#This Row],[Product_SK]],DIM_PRODUCT[],3,FALSE)</f>
        <v>Fashion accessories</v>
      </c>
      <c r="G145">
        <v>14102</v>
      </c>
      <c r="H145" t="s">
        <v>198</v>
      </c>
      <c r="I145">
        <v>4</v>
      </c>
      <c r="J145">
        <v>57.876</v>
      </c>
      <c r="K145">
        <v>9</v>
      </c>
      <c r="L145" t="s">
        <v>33</v>
      </c>
      <c r="M145" s="1">
        <v>45276.3682291667</v>
      </c>
      <c r="N145" s="1">
        <v>45278.9186226852</v>
      </c>
      <c r="O145">
        <v>19821</v>
      </c>
      <c r="P145">
        <v>5</v>
      </c>
      <c r="Q145" t="str">
        <f>VLOOKUP(FACT_INVOICE9[[#This Row],[gender_sk]],DIM_GENDER[],2,FALSE)</f>
        <v>Female</v>
      </c>
      <c r="R145" t="str">
        <f>VLOOKUP(FACT_INVOICE9[[#This Row],[custype_sk]],DIM_CUSTYPE[],2,FALSE)</f>
        <v>Normal</v>
      </c>
      <c r="S145">
        <v>4</v>
      </c>
      <c r="U145" s="6">
        <v>0</v>
      </c>
      <c r="V145" s="6">
        <v>1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1</v>
      </c>
      <c r="AD145" s="6">
        <v>0</v>
      </c>
      <c r="AE145" s="6">
        <v>1</v>
      </c>
      <c r="AF145">
        <v>0</v>
      </c>
      <c r="AG145">
        <v>0</v>
      </c>
    </row>
    <row r="146" spans="1:33">
      <c r="A146">
        <v>1207</v>
      </c>
      <c r="B146" t="str">
        <f>VLOOKUP(FACT_INVOICE9[[#This Row],[Branch_SK]],DIM_BRANCH[],3,FALSE)</f>
        <v>Naypyitaw</v>
      </c>
      <c r="C146">
        <v>17982</v>
      </c>
      <c r="D146" t="str">
        <f>VLOOKUP(FACT_INVOICE9[[#This Row],[payment_SK]],DIM_PAYMENT[],2,FALSE)</f>
        <v>Cash</v>
      </c>
      <c r="E146">
        <v>347246</v>
      </c>
      <c r="F146" t="str">
        <f>VLOOKUP(FACT_INVOICE9[[#This Row],[Product_SK]],DIM_PRODUCT[],3,FALSE)</f>
        <v>Fashion accessories</v>
      </c>
      <c r="G146">
        <v>14351</v>
      </c>
      <c r="H146" t="s">
        <v>199</v>
      </c>
      <c r="I146">
        <v>9</v>
      </c>
      <c r="J146">
        <v>224.4375</v>
      </c>
      <c r="K146">
        <v>9.5</v>
      </c>
      <c r="L146" t="s">
        <v>33</v>
      </c>
      <c r="M146" s="1">
        <v>45276.3682291667</v>
      </c>
      <c r="N146" s="1">
        <v>45278.9186226852</v>
      </c>
      <c r="O146">
        <v>19145</v>
      </c>
      <c r="P146">
        <v>5</v>
      </c>
      <c r="Q146" t="str">
        <f>VLOOKUP(FACT_INVOICE9[[#This Row],[gender_sk]],DIM_GENDER[],2,FALSE)</f>
        <v>Female</v>
      </c>
      <c r="R146" t="str">
        <f>VLOOKUP(FACT_INVOICE9[[#This Row],[custype_sk]],DIM_CUSTYPE[],2,FALSE)</f>
        <v>Normal</v>
      </c>
      <c r="S146">
        <v>4</v>
      </c>
      <c r="U146" s="6">
        <v>0</v>
      </c>
      <c r="V146" s="6">
        <v>0</v>
      </c>
      <c r="W146" s="6">
        <v>1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1</v>
      </c>
      <c r="AD146" s="6">
        <v>1</v>
      </c>
      <c r="AE146" s="6">
        <v>1</v>
      </c>
      <c r="AF146">
        <v>0</v>
      </c>
      <c r="AG146">
        <v>0</v>
      </c>
    </row>
    <row r="147" spans="1:33">
      <c r="A147">
        <v>1208</v>
      </c>
      <c r="B147" t="str">
        <f>VLOOKUP(FACT_INVOICE9[[#This Row],[Branch_SK]],DIM_BRANCH[],3,FALSE)</f>
        <v>Yangon</v>
      </c>
      <c r="C147">
        <v>17983</v>
      </c>
      <c r="D147" t="str">
        <f>VLOOKUP(FACT_INVOICE9[[#This Row],[payment_SK]],DIM_PAYMENT[],2,FALSE)</f>
        <v>Credit card</v>
      </c>
      <c r="E147">
        <v>346758</v>
      </c>
      <c r="F147" t="str">
        <f>VLOOKUP(FACT_INVOICE9[[#This Row],[Product_SK]],DIM_PRODUCT[],3,FALSE)</f>
        <v>Electronic accessories</v>
      </c>
      <c r="G147">
        <v>14918</v>
      </c>
      <c r="H147" t="s">
        <v>200</v>
      </c>
      <c r="I147">
        <v>8</v>
      </c>
      <c r="J147">
        <v>441.756</v>
      </c>
      <c r="K147">
        <v>8.5</v>
      </c>
      <c r="L147" t="s">
        <v>33</v>
      </c>
      <c r="M147" s="1">
        <v>45276.3682291667</v>
      </c>
      <c r="N147" s="1">
        <v>45278.9186226852</v>
      </c>
      <c r="O147">
        <v>19556</v>
      </c>
      <c r="P147">
        <v>5</v>
      </c>
      <c r="Q147" t="str">
        <f>VLOOKUP(FACT_INVOICE9[[#This Row],[gender_sk]],DIM_GENDER[],2,FALSE)</f>
        <v>Female</v>
      </c>
      <c r="R147" t="str">
        <f>VLOOKUP(FACT_INVOICE9[[#This Row],[custype_sk]],DIM_CUSTYPE[],2,FALSE)</f>
        <v>Member</v>
      </c>
      <c r="S147">
        <v>3</v>
      </c>
      <c r="U147" s="6">
        <v>1</v>
      </c>
      <c r="V147" s="6">
        <v>0</v>
      </c>
      <c r="W147" s="6">
        <v>0</v>
      </c>
      <c r="X147" s="6">
        <v>0</v>
      </c>
      <c r="Y147" s="6">
        <v>1</v>
      </c>
      <c r="Z147" s="6">
        <v>0</v>
      </c>
      <c r="AA147" s="6">
        <v>0</v>
      </c>
      <c r="AB147" s="6">
        <v>0</v>
      </c>
      <c r="AC147" s="6">
        <v>0</v>
      </c>
      <c r="AD147" s="6">
        <v>1</v>
      </c>
      <c r="AE147" s="6">
        <v>1</v>
      </c>
      <c r="AF147">
        <v>0</v>
      </c>
      <c r="AG147">
        <v>1</v>
      </c>
    </row>
    <row r="148" spans="1:33">
      <c r="A148">
        <v>1207</v>
      </c>
      <c r="B148" t="str">
        <f>VLOOKUP(FACT_INVOICE9[[#This Row],[Branch_SK]],DIM_BRANCH[],3,FALSE)</f>
        <v>Naypyitaw</v>
      </c>
      <c r="C148">
        <v>17982</v>
      </c>
      <c r="D148" t="str">
        <f>VLOOKUP(FACT_INVOICE9[[#This Row],[payment_SK]],DIM_PAYMENT[],2,FALSE)</f>
        <v>Cash</v>
      </c>
      <c r="E148">
        <v>346463</v>
      </c>
      <c r="F148" t="str">
        <f>VLOOKUP(FACT_INVOICE9[[#This Row],[Product_SK]],DIM_PRODUCT[],3,FALSE)</f>
        <v>Health and beauty</v>
      </c>
      <c r="G148">
        <v>14485</v>
      </c>
      <c r="H148" t="s">
        <v>201</v>
      </c>
      <c r="I148">
        <v>10</v>
      </c>
      <c r="J148">
        <v>820.365</v>
      </c>
      <c r="K148">
        <v>4.4</v>
      </c>
      <c r="L148" t="s">
        <v>33</v>
      </c>
      <c r="M148" s="1">
        <v>45276.3682291667</v>
      </c>
      <c r="N148" s="1">
        <v>45278.9186226852</v>
      </c>
      <c r="O148">
        <v>19040</v>
      </c>
      <c r="P148">
        <v>5</v>
      </c>
      <c r="Q148" t="str">
        <f>VLOOKUP(FACT_INVOICE9[[#This Row],[gender_sk]],DIM_GENDER[],2,FALSE)</f>
        <v>Female</v>
      </c>
      <c r="R148" t="str">
        <f>VLOOKUP(FACT_INVOICE9[[#This Row],[custype_sk]],DIM_CUSTYPE[],2,FALSE)</f>
        <v>Member</v>
      </c>
      <c r="S148">
        <v>3</v>
      </c>
      <c r="U148" s="6">
        <v>0</v>
      </c>
      <c r="V148" s="6">
        <v>0</v>
      </c>
      <c r="W148" s="6">
        <v>1</v>
      </c>
      <c r="X148" s="6">
        <v>1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1</v>
      </c>
      <c r="AE148" s="6">
        <v>0</v>
      </c>
      <c r="AF148">
        <v>0</v>
      </c>
      <c r="AG148">
        <v>1</v>
      </c>
    </row>
    <row r="149" spans="1:33">
      <c r="A149">
        <v>1208</v>
      </c>
      <c r="B149" t="str">
        <f>VLOOKUP(FACT_INVOICE9[[#This Row],[Branch_SK]],DIM_BRANCH[],3,FALSE)</f>
        <v>Yangon</v>
      </c>
      <c r="C149">
        <v>17982</v>
      </c>
      <c r="D149" t="str">
        <f>VLOOKUP(FACT_INVOICE9[[#This Row],[payment_SK]],DIM_PAYMENT[],2,FALSE)</f>
        <v>Cash</v>
      </c>
      <c r="E149">
        <v>346897</v>
      </c>
      <c r="F149" t="str">
        <f>VLOOKUP(FACT_INVOICE9[[#This Row],[Product_SK]],DIM_PRODUCT[],3,FALSE)</f>
        <v>Home and lifestyle</v>
      </c>
      <c r="G149">
        <v>14706</v>
      </c>
      <c r="H149" t="s">
        <v>202</v>
      </c>
      <c r="I149">
        <v>5</v>
      </c>
      <c r="J149">
        <v>76.755</v>
      </c>
      <c r="K149">
        <v>4.4</v>
      </c>
      <c r="L149" t="s">
        <v>33</v>
      </c>
      <c r="M149" s="1">
        <v>45276.3682291667</v>
      </c>
      <c r="N149" s="1">
        <v>45278.9186226852</v>
      </c>
      <c r="O149">
        <v>19082</v>
      </c>
      <c r="P149">
        <v>6</v>
      </c>
      <c r="Q149" t="str">
        <f>VLOOKUP(FACT_INVOICE9[[#This Row],[gender_sk]],DIM_GENDER[],2,FALSE)</f>
        <v>Male</v>
      </c>
      <c r="R149" t="str">
        <f>VLOOKUP(FACT_INVOICE9[[#This Row],[custype_sk]],DIM_CUSTYPE[],2,FALSE)</f>
        <v>Normal</v>
      </c>
      <c r="S149">
        <v>4</v>
      </c>
      <c r="U149" s="6">
        <v>0</v>
      </c>
      <c r="V149" s="6">
        <v>0</v>
      </c>
      <c r="W149" s="6">
        <v>1</v>
      </c>
      <c r="X149" s="6">
        <v>0</v>
      </c>
      <c r="Y149" s="6">
        <v>0</v>
      </c>
      <c r="Z149" s="6">
        <v>1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>
        <v>1</v>
      </c>
      <c r="AG149">
        <v>0</v>
      </c>
    </row>
    <row r="150" spans="1:33">
      <c r="A150">
        <v>1206</v>
      </c>
      <c r="B150" t="str">
        <f>VLOOKUP(FACT_INVOICE9[[#This Row],[Branch_SK]],DIM_BRANCH[],3,FALSE)</f>
        <v>Mandalay</v>
      </c>
      <c r="C150">
        <v>17982</v>
      </c>
      <c r="D150" t="str">
        <f>VLOOKUP(FACT_INVOICE9[[#This Row],[payment_SK]],DIM_PAYMENT[],2,FALSE)</f>
        <v>Cash</v>
      </c>
      <c r="E150">
        <v>347035</v>
      </c>
      <c r="F150" t="str">
        <f>VLOOKUP(FACT_INVOICE9[[#This Row],[Product_SK]],DIM_PRODUCT[],3,FALSE)</f>
        <v>Sports and travel</v>
      </c>
      <c r="G150">
        <v>14523</v>
      </c>
      <c r="H150" t="s">
        <v>203</v>
      </c>
      <c r="I150">
        <v>7</v>
      </c>
      <c r="J150">
        <v>535.374</v>
      </c>
      <c r="K150">
        <v>8.4</v>
      </c>
      <c r="L150" t="s">
        <v>33</v>
      </c>
      <c r="M150" s="1">
        <v>45276.3682291667</v>
      </c>
      <c r="N150" s="1">
        <v>45278.9186226852</v>
      </c>
      <c r="O150">
        <v>19236</v>
      </c>
      <c r="P150">
        <v>5</v>
      </c>
      <c r="Q150" t="str">
        <f>VLOOKUP(FACT_INVOICE9[[#This Row],[gender_sk]],DIM_GENDER[],2,FALSE)</f>
        <v>Female</v>
      </c>
      <c r="R150" t="str">
        <f>VLOOKUP(FACT_INVOICE9[[#This Row],[custype_sk]],DIM_CUSTYPE[],2,FALSE)</f>
        <v>Normal</v>
      </c>
      <c r="S150">
        <v>4</v>
      </c>
      <c r="U150" s="6">
        <v>0</v>
      </c>
      <c r="V150" s="6">
        <v>0</v>
      </c>
      <c r="W150" s="6">
        <v>1</v>
      </c>
      <c r="X150" s="6">
        <v>0</v>
      </c>
      <c r="Y150" s="6">
        <v>0</v>
      </c>
      <c r="Z150" s="6">
        <v>0</v>
      </c>
      <c r="AA150" s="6">
        <v>1</v>
      </c>
      <c r="AB150" s="6">
        <v>0</v>
      </c>
      <c r="AC150" s="6">
        <v>0</v>
      </c>
      <c r="AD150" s="6">
        <v>1</v>
      </c>
      <c r="AE150" s="6">
        <v>1</v>
      </c>
      <c r="AF150">
        <v>0</v>
      </c>
      <c r="AG150">
        <v>0</v>
      </c>
    </row>
    <row r="151" spans="1:33">
      <c r="A151">
        <v>1207</v>
      </c>
      <c r="B151" t="str">
        <f>VLOOKUP(FACT_INVOICE9[[#This Row],[Branch_SK]],DIM_BRANCH[],3,FALSE)</f>
        <v>Naypyitaw</v>
      </c>
      <c r="C151">
        <v>17982</v>
      </c>
      <c r="D151" t="str">
        <f>VLOOKUP(FACT_INVOICE9[[#This Row],[payment_SK]],DIM_PAYMENT[],2,FALSE)</f>
        <v>Cash</v>
      </c>
      <c r="E151">
        <v>346991</v>
      </c>
      <c r="F151" t="str">
        <f>VLOOKUP(FACT_INVOICE9[[#This Row],[Product_SK]],DIM_PRODUCT[],3,FALSE)</f>
        <v>Sports and travel</v>
      </c>
      <c r="G151">
        <v>14713</v>
      </c>
      <c r="H151" t="s">
        <v>204</v>
      </c>
      <c r="I151">
        <v>8</v>
      </c>
      <c r="J151">
        <v>829.08</v>
      </c>
      <c r="K151">
        <v>7.6</v>
      </c>
      <c r="L151" t="s">
        <v>33</v>
      </c>
      <c r="M151" s="1">
        <v>45276.3682291667</v>
      </c>
      <c r="N151" s="1">
        <v>45278.9186226852</v>
      </c>
      <c r="O151">
        <v>19258</v>
      </c>
      <c r="P151">
        <v>5</v>
      </c>
      <c r="Q151" t="str">
        <f>VLOOKUP(FACT_INVOICE9[[#This Row],[gender_sk]],DIM_GENDER[],2,FALSE)</f>
        <v>Female</v>
      </c>
      <c r="R151" t="str">
        <f>VLOOKUP(FACT_INVOICE9[[#This Row],[custype_sk]],DIM_CUSTYPE[],2,FALSE)</f>
        <v>Member</v>
      </c>
      <c r="S151">
        <v>3</v>
      </c>
      <c r="U151" s="6">
        <v>0</v>
      </c>
      <c r="V151" s="6">
        <v>0</v>
      </c>
      <c r="W151" s="6">
        <v>1</v>
      </c>
      <c r="X151" s="6">
        <v>0</v>
      </c>
      <c r="Y151" s="6">
        <v>0</v>
      </c>
      <c r="Z151" s="6">
        <v>0</v>
      </c>
      <c r="AA151" s="6">
        <v>1</v>
      </c>
      <c r="AB151" s="6">
        <v>0</v>
      </c>
      <c r="AC151" s="6">
        <v>0</v>
      </c>
      <c r="AD151" s="6">
        <v>1</v>
      </c>
      <c r="AE151" s="6">
        <v>1</v>
      </c>
      <c r="AF151">
        <v>0</v>
      </c>
      <c r="AG151">
        <v>1</v>
      </c>
    </row>
    <row r="152" spans="1:33">
      <c r="A152">
        <v>1208</v>
      </c>
      <c r="B152" t="str">
        <f>VLOOKUP(FACT_INVOICE9[[#This Row],[Branch_SK]],DIM_BRANCH[],3,FALSE)</f>
        <v>Yangon</v>
      </c>
      <c r="C152">
        <v>17982</v>
      </c>
      <c r="D152" t="str">
        <f>VLOOKUP(FACT_INVOICE9[[#This Row],[payment_SK]],DIM_PAYMENT[],2,FALSE)</f>
        <v>Cash</v>
      </c>
      <c r="E152">
        <v>346755</v>
      </c>
      <c r="F152" t="str">
        <f>VLOOKUP(FACT_INVOICE9[[#This Row],[Product_SK]],DIM_PRODUCT[],3,FALSE)</f>
        <v>Electronic accessories</v>
      </c>
      <c r="G152">
        <v>14251</v>
      </c>
      <c r="H152" t="s">
        <v>205</v>
      </c>
      <c r="I152">
        <v>10</v>
      </c>
      <c r="J152">
        <v>827.085</v>
      </c>
      <c r="K152">
        <v>6.4</v>
      </c>
      <c r="L152" t="s">
        <v>33</v>
      </c>
      <c r="M152" s="1">
        <v>45276.3682291667</v>
      </c>
      <c r="N152" s="1">
        <v>45278.9186226852</v>
      </c>
      <c r="O152">
        <v>19300</v>
      </c>
      <c r="P152">
        <v>6</v>
      </c>
      <c r="Q152" t="str">
        <f>VLOOKUP(FACT_INVOICE9[[#This Row],[gender_sk]],DIM_GENDER[],2,FALSE)</f>
        <v>Male</v>
      </c>
      <c r="R152" t="str">
        <f>VLOOKUP(FACT_INVOICE9[[#This Row],[custype_sk]],DIM_CUSTYPE[],2,FALSE)</f>
        <v>Normal</v>
      </c>
      <c r="S152">
        <v>4</v>
      </c>
      <c r="U152" s="6">
        <v>0</v>
      </c>
      <c r="V152" s="6">
        <v>0</v>
      </c>
      <c r="W152" s="6">
        <v>1</v>
      </c>
      <c r="X152" s="6">
        <v>0</v>
      </c>
      <c r="Y152" s="6">
        <v>1</v>
      </c>
      <c r="Z152" s="6">
        <v>0</v>
      </c>
      <c r="AA152" s="6">
        <v>0</v>
      </c>
      <c r="AB152" s="6">
        <v>0</v>
      </c>
      <c r="AC152" s="6">
        <v>0</v>
      </c>
      <c r="AD152" s="6">
        <v>1</v>
      </c>
      <c r="AE152" s="6">
        <v>1</v>
      </c>
      <c r="AF152">
        <v>1</v>
      </c>
      <c r="AG152">
        <v>0</v>
      </c>
    </row>
    <row r="153" spans="1:33">
      <c r="A153">
        <v>1207</v>
      </c>
      <c r="B153" t="str">
        <f>VLOOKUP(FACT_INVOICE9[[#This Row],[Branch_SK]],DIM_BRANCH[],3,FALSE)</f>
        <v>Naypyitaw</v>
      </c>
      <c r="C153">
        <v>17984</v>
      </c>
      <c r="D153" t="str">
        <f>VLOOKUP(FACT_INVOICE9[[#This Row],[payment_SK]],DIM_PAYMENT[],2,FALSE)</f>
        <v>Ewallet</v>
      </c>
      <c r="E153">
        <v>346473</v>
      </c>
      <c r="F153" t="str">
        <f>VLOOKUP(FACT_INVOICE9[[#This Row],[Product_SK]],DIM_PRODUCT[],3,FALSE)</f>
        <v>Health and beauty</v>
      </c>
      <c r="G153">
        <v>14068</v>
      </c>
      <c r="H153" t="s">
        <v>206</v>
      </c>
      <c r="I153">
        <v>1</v>
      </c>
      <c r="J153">
        <v>71.526</v>
      </c>
      <c r="K153">
        <v>6.8</v>
      </c>
      <c r="L153" t="s">
        <v>33</v>
      </c>
      <c r="M153" s="1">
        <v>45276.3682291667</v>
      </c>
      <c r="N153" s="1">
        <v>45278.9186226852</v>
      </c>
      <c r="O153">
        <v>19900</v>
      </c>
      <c r="P153">
        <v>5</v>
      </c>
      <c r="Q153" t="str">
        <f>VLOOKUP(FACT_INVOICE9[[#This Row],[gender_sk]],DIM_GENDER[],2,FALSE)</f>
        <v>Female</v>
      </c>
      <c r="R153" t="str">
        <f>VLOOKUP(FACT_INVOICE9[[#This Row],[custype_sk]],DIM_CUSTYPE[],2,FALSE)</f>
        <v>Member</v>
      </c>
      <c r="S153">
        <v>3</v>
      </c>
      <c r="U153" s="6">
        <v>0</v>
      </c>
      <c r="V153" s="6">
        <v>1</v>
      </c>
      <c r="W153" s="6">
        <v>0</v>
      </c>
      <c r="X153" s="6">
        <v>1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1</v>
      </c>
      <c r="AF153">
        <v>0</v>
      </c>
      <c r="AG153">
        <v>1</v>
      </c>
    </row>
    <row r="154" spans="1:33">
      <c r="A154">
        <v>1207</v>
      </c>
      <c r="B154" t="str">
        <f>VLOOKUP(FACT_INVOICE9[[#This Row],[Branch_SK]],DIM_BRANCH[],3,FALSE)</f>
        <v>Naypyitaw</v>
      </c>
      <c r="C154">
        <v>17982</v>
      </c>
      <c r="D154" t="str">
        <f>VLOOKUP(FACT_INVOICE9[[#This Row],[payment_SK]],DIM_PAYMENT[],2,FALSE)</f>
        <v>Cash</v>
      </c>
      <c r="E154">
        <v>346495</v>
      </c>
      <c r="F154" t="str">
        <f>VLOOKUP(FACT_INVOICE9[[#This Row],[Product_SK]],DIM_PRODUCT[],3,FALSE)</f>
        <v>Health and beauty</v>
      </c>
      <c r="G154">
        <v>14519</v>
      </c>
      <c r="H154" t="s">
        <v>207</v>
      </c>
      <c r="I154">
        <v>1</v>
      </c>
      <c r="J154">
        <v>103.782</v>
      </c>
      <c r="K154">
        <v>8.4</v>
      </c>
      <c r="L154" t="s">
        <v>33</v>
      </c>
      <c r="M154" s="1">
        <v>45276.3682291667</v>
      </c>
      <c r="N154" s="1">
        <v>45278.9186226852</v>
      </c>
      <c r="O154">
        <v>19159</v>
      </c>
      <c r="P154">
        <v>5</v>
      </c>
      <c r="Q154" t="str">
        <f>VLOOKUP(FACT_INVOICE9[[#This Row],[gender_sk]],DIM_GENDER[],2,FALSE)</f>
        <v>Female</v>
      </c>
      <c r="R154" t="str">
        <f>VLOOKUP(FACT_INVOICE9[[#This Row],[custype_sk]],DIM_CUSTYPE[],2,FALSE)</f>
        <v>Member</v>
      </c>
      <c r="S154">
        <v>3</v>
      </c>
      <c r="U154" s="6">
        <v>0</v>
      </c>
      <c r="V154" s="6">
        <v>0</v>
      </c>
      <c r="W154" s="6">
        <v>1</v>
      </c>
      <c r="X154" s="6">
        <v>1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1</v>
      </c>
      <c r="AF154">
        <v>0</v>
      </c>
      <c r="AG154">
        <v>1</v>
      </c>
    </row>
    <row r="155" spans="1:33">
      <c r="A155">
        <v>1207</v>
      </c>
      <c r="B155" t="str">
        <f>VLOOKUP(FACT_INVOICE9[[#This Row],[Branch_SK]],DIM_BRANCH[],3,FALSE)</f>
        <v>Naypyitaw</v>
      </c>
      <c r="C155">
        <v>17984</v>
      </c>
      <c r="D155" t="str">
        <f>VLOOKUP(FACT_INVOICE9[[#This Row],[payment_SK]],DIM_PAYMENT[],2,FALSE)</f>
        <v>Ewallet</v>
      </c>
      <c r="E155">
        <v>347056</v>
      </c>
      <c r="F155" t="str">
        <f>VLOOKUP(FACT_INVOICE9[[#This Row],[Product_SK]],DIM_PRODUCT[],3,FALSE)</f>
        <v>Sports and travel</v>
      </c>
      <c r="G155">
        <v>14332</v>
      </c>
      <c r="H155" t="s">
        <v>208</v>
      </c>
      <c r="I155">
        <v>1</v>
      </c>
      <c r="J155">
        <v>42.3675</v>
      </c>
      <c r="K155">
        <v>6.2</v>
      </c>
      <c r="L155" t="s">
        <v>33</v>
      </c>
      <c r="M155" s="1">
        <v>45276.3682291667</v>
      </c>
      <c r="N155" s="1">
        <v>45278.9186226852</v>
      </c>
      <c r="O155">
        <v>19733</v>
      </c>
      <c r="P155">
        <v>6</v>
      </c>
      <c r="Q155" t="str">
        <f>VLOOKUP(FACT_INVOICE9[[#This Row],[gender_sk]],DIM_GENDER[],2,FALSE)</f>
        <v>Male</v>
      </c>
      <c r="R155" t="str">
        <f>VLOOKUP(FACT_INVOICE9[[#This Row],[custype_sk]],DIM_CUSTYPE[],2,FALSE)</f>
        <v>Normal</v>
      </c>
      <c r="S155">
        <v>4</v>
      </c>
      <c r="U155" s="6">
        <v>0</v>
      </c>
      <c r="V155" s="6">
        <v>1</v>
      </c>
      <c r="W155" s="6">
        <v>0</v>
      </c>
      <c r="X155" s="6">
        <v>0</v>
      </c>
      <c r="Y155" s="6">
        <v>0</v>
      </c>
      <c r="Z155" s="6">
        <v>0</v>
      </c>
      <c r="AA155" s="6">
        <v>1</v>
      </c>
      <c r="AB155" s="6">
        <v>0</v>
      </c>
      <c r="AC155" s="6">
        <v>0</v>
      </c>
      <c r="AD155" s="6">
        <v>0</v>
      </c>
      <c r="AE155" s="6">
        <v>1</v>
      </c>
      <c r="AF155">
        <v>1</v>
      </c>
      <c r="AG155">
        <v>0</v>
      </c>
    </row>
    <row r="156" spans="1:33">
      <c r="A156">
        <v>1206</v>
      </c>
      <c r="B156" t="str">
        <f>VLOOKUP(FACT_INVOICE9[[#This Row],[Branch_SK]],DIM_BRANCH[],3,FALSE)</f>
        <v>Mandalay</v>
      </c>
      <c r="C156">
        <v>17983</v>
      </c>
      <c r="D156" t="str">
        <f>VLOOKUP(FACT_INVOICE9[[#This Row],[payment_SK]],DIM_PAYMENT[],2,FALSE)</f>
        <v>Credit card</v>
      </c>
      <c r="E156">
        <v>347229</v>
      </c>
      <c r="F156" t="str">
        <f>VLOOKUP(FACT_INVOICE9[[#This Row],[Product_SK]],DIM_PRODUCT[],3,FALSE)</f>
        <v>Food and beverages</v>
      </c>
      <c r="G156">
        <v>14689</v>
      </c>
      <c r="H156" t="s">
        <v>209</v>
      </c>
      <c r="I156">
        <v>10</v>
      </c>
      <c r="J156">
        <v>767.025</v>
      </c>
      <c r="K156">
        <v>8.7</v>
      </c>
      <c r="L156" t="s">
        <v>33</v>
      </c>
      <c r="M156" s="1">
        <v>45276.3682291667</v>
      </c>
      <c r="N156" s="1">
        <v>45278.9186226852</v>
      </c>
      <c r="O156">
        <v>19610</v>
      </c>
      <c r="P156">
        <v>5</v>
      </c>
      <c r="Q156" t="str">
        <f>VLOOKUP(FACT_INVOICE9[[#This Row],[gender_sk]],DIM_GENDER[],2,FALSE)</f>
        <v>Female</v>
      </c>
      <c r="R156" t="str">
        <f>VLOOKUP(FACT_INVOICE9[[#This Row],[custype_sk]],DIM_CUSTYPE[],2,FALSE)</f>
        <v>Member</v>
      </c>
      <c r="S156">
        <v>3</v>
      </c>
      <c r="U156" s="6">
        <v>1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1</v>
      </c>
      <c r="AC156" s="6">
        <v>0</v>
      </c>
      <c r="AD156" s="6">
        <v>1</v>
      </c>
      <c r="AE156" s="6">
        <v>1</v>
      </c>
      <c r="AF156">
        <v>0</v>
      </c>
      <c r="AG156">
        <v>1</v>
      </c>
    </row>
    <row r="157" spans="1:33">
      <c r="A157">
        <v>1206</v>
      </c>
      <c r="B157" t="str">
        <f>VLOOKUP(FACT_INVOICE9[[#This Row],[Branch_SK]],DIM_BRANCH[],3,FALSE)</f>
        <v>Mandalay</v>
      </c>
      <c r="C157">
        <v>17982</v>
      </c>
      <c r="D157" t="str">
        <f>VLOOKUP(FACT_INVOICE9[[#This Row],[payment_SK]],DIM_PAYMENT[],2,FALSE)</f>
        <v>Cash</v>
      </c>
      <c r="E157">
        <v>346696</v>
      </c>
      <c r="F157" t="str">
        <f>VLOOKUP(FACT_INVOICE9[[#This Row],[Product_SK]],DIM_PRODUCT[],3,FALSE)</f>
        <v>Electronic accessories</v>
      </c>
      <c r="G157">
        <v>14525</v>
      </c>
      <c r="H157" t="s">
        <v>210</v>
      </c>
      <c r="I157">
        <v>6</v>
      </c>
      <c r="J157">
        <v>362.817</v>
      </c>
      <c r="K157">
        <v>5.1</v>
      </c>
      <c r="L157" t="s">
        <v>33</v>
      </c>
      <c r="M157" s="1">
        <v>45276.3682291667</v>
      </c>
      <c r="N157" s="1">
        <v>45278.9186226852</v>
      </c>
      <c r="O157">
        <v>19187</v>
      </c>
      <c r="P157">
        <v>6</v>
      </c>
      <c r="Q157" t="str">
        <f>VLOOKUP(FACT_INVOICE9[[#This Row],[gender_sk]],DIM_GENDER[],2,FALSE)</f>
        <v>Male</v>
      </c>
      <c r="R157" t="str">
        <f>VLOOKUP(FACT_INVOICE9[[#This Row],[custype_sk]],DIM_CUSTYPE[],2,FALSE)</f>
        <v>Normal</v>
      </c>
      <c r="S157">
        <v>4</v>
      </c>
      <c r="U157" s="6">
        <v>0</v>
      </c>
      <c r="V157" s="6">
        <v>0</v>
      </c>
      <c r="W157" s="6">
        <v>1</v>
      </c>
      <c r="X157" s="6">
        <v>0</v>
      </c>
      <c r="Y157" s="6">
        <v>1</v>
      </c>
      <c r="Z157" s="6">
        <v>0</v>
      </c>
      <c r="AA157" s="6">
        <v>0</v>
      </c>
      <c r="AB157" s="6">
        <v>0</v>
      </c>
      <c r="AC157" s="6">
        <v>0</v>
      </c>
      <c r="AD157" s="6">
        <v>1</v>
      </c>
      <c r="AE157" s="6">
        <v>1</v>
      </c>
      <c r="AF157">
        <v>1</v>
      </c>
      <c r="AG157">
        <v>0</v>
      </c>
    </row>
    <row r="158" spans="1:33">
      <c r="A158">
        <v>1207</v>
      </c>
      <c r="B158" t="str">
        <f>VLOOKUP(FACT_INVOICE9[[#This Row],[Branch_SK]],DIM_BRANCH[],3,FALSE)</f>
        <v>Naypyitaw</v>
      </c>
      <c r="C158">
        <v>17982</v>
      </c>
      <c r="D158" t="str">
        <f>VLOOKUP(FACT_INVOICE9[[#This Row],[payment_SK]],DIM_PAYMENT[],2,FALSE)</f>
        <v>Cash</v>
      </c>
      <c r="E158">
        <v>346672</v>
      </c>
      <c r="F158" t="str">
        <f>VLOOKUP(FACT_INVOICE9[[#This Row],[Product_SK]],DIM_PRODUCT[],3,FALSE)</f>
        <v>Electronic accessories</v>
      </c>
      <c r="G158">
        <v>14164</v>
      </c>
      <c r="H158" t="s">
        <v>211</v>
      </c>
      <c r="I158">
        <v>10</v>
      </c>
      <c r="J158">
        <v>1003.59</v>
      </c>
      <c r="K158">
        <v>4.8</v>
      </c>
      <c r="L158" t="s">
        <v>33</v>
      </c>
      <c r="M158" s="1">
        <v>45276.3682291667</v>
      </c>
      <c r="N158" s="1">
        <v>45278.9186226852</v>
      </c>
      <c r="O158">
        <v>19340</v>
      </c>
      <c r="P158">
        <v>6</v>
      </c>
      <c r="Q158" t="str">
        <f>VLOOKUP(FACT_INVOICE9[[#This Row],[gender_sk]],DIM_GENDER[],2,FALSE)</f>
        <v>Male</v>
      </c>
      <c r="R158" t="str">
        <f>VLOOKUP(FACT_INVOICE9[[#This Row],[custype_sk]],DIM_CUSTYPE[],2,FALSE)</f>
        <v>Normal</v>
      </c>
      <c r="S158">
        <v>4</v>
      </c>
      <c r="U158" s="6">
        <v>0</v>
      </c>
      <c r="V158" s="6">
        <v>0</v>
      </c>
      <c r="W158" s="6">
        <v>1</v>
      </c>
      <c r="X158" s="6">
        <v>0</v>
      </c>
      <c r="Y158" s="6">
        <v>1</v>
      </c>
      <c r="Z158" s="6">
        <v>0</v>
      </c>
      <c r="AA158" s="6">
        <v>0</v>
      </c>
      <c r="AB158" s="6">
        <v>0</v>
      </c>
      <c r="AC158" s="6">
        <v>0</v>
      </c>
      <c r="AD158" s="6">
        <v>1</v>
      </c>
      <c r="AE158" s="6">
        <v>0</v>
      </c>
      <c r="AF158">
        <v>1</v>
      </c>
      <c r="AG158">
        <v>0</v>
      </c>
    </row>
    <row r="159" spans="1:33">
      <c r="A159">
        <v>1207</v>
      </c>
      <c r="B159" t="str">
        <f>VLOOKUP(FACT_INVOICE9[[#This Row],[Branch_SK]],DIM_BRANCH[],3,FALSE)</f>
        <v>Naypyitaw</v>
      </c>
      <c r="C159">
        <v>17984</v>
      </c>
      <c r="D159" t="str">
        <f>VLOOKUP(FACT_INVOICE9[[#This Row],[payment_SK]],DIM_PAYMENT[],2,FALSE)</f>
        <v>Ewallet</v>
      </c>
      <c r="E159">
        <v>347390</v>
      </c>
      <c r="F159" t="str">
        <f>VLOOKUP(FACT_INVOICE9[[#This Row],[Product_SK]],DIM_PRODUCT[],3,FALSE)</f>
        <v>Fashion accessories</v>
      </c>
      <c r="G159">
        <v>14263</v>
      </c>
      <c r="H159" t="s">
        <v>212</v>
      </c>
      <c r="I159">
        <v>3</v>
      </c>
      <c r="J159">
        <v>270.018</v>
      </c>
      <c r="K159">
        <v>5.1</v>
      </c>
      <c r="L159" t="s">
        <v>33</v>
      </c>
      <c r="M159" s="1">
        <v>45276.3682291667</v>
      </c>
      <c r="N159" s="1">
        <v>45278.9186226852</v>
      </c>
      <c r="O159">
        <v>19962</v>
      </c>
      <c r="P159">
        <v>6</v>
      </c>
      <c r="Q159" t="str">
        <f>VLOOKUP(FACT_INVOICE9[[#This Row],[gender_sk]],DIM_GENDER[],2,FALSE)</f>
        <v>Male</v>
      </c>
      <c r="R159" t="str">
        <f>VLOOKUP(FACT_INVOICE9[[#This Row],[custype_sk]],DIM_CUSTYPE[],2,FALSE)</f>
        <v>Member</v>
      </c>
      <c r="S159">
        <v>3</v>
      </c>
      <c r="U159" s="6">
        <v>0</v>
      </c>
      <c r="V159" s="6">
        <v>1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1</v>
      </c>
      <c r="AD159" s="6">
        <v>0</v>
      </c>
      <c r="AE159" s="6">
        <v>1</v>
      </c>
      <c r="AF159">
        <v>1</v>
      </c>
      <c r="AG159">
        <v>1</v>
      </c>
    </row>
    <row r="160" spans="1:33">
      <c r="A160">
        <v>1207</v>
      </c>
      <c r="B160" t="str">
        <f>VLOOKUP(FACT_INVOICE9[[#This Row],[Branch_SK]],DIM_BRANCH[],3,FALSE)</f>
        <v>Naypyitaw</v>
      </c>
      <c r="C160">
        <v>17983</v>
      </c>
      <c r="D160" t="str">
        <f>VLOOKUP(FACT_INVOICE9[[#This Row],[payment_SK]],DIM_PAYMENT[],2,FALSE)</f>
        <v>Credit card</v>
      </c>
      <c r="E160">
        <v>347251</v>
      </c>
      <c r="F160" t="str">
        <f>VLOOKUP(FACT_INVOICE9[[#This Row],[Product_SK]],DIM_PRODUCT[],3,FALSE)</f>
        <v>Fashion accessories</v>
      </c>
      <c r="G160">
        <v>14510</v>
      </c>
      <c r="H160" t="s">
        <v>213</v>
      </c>
      <c r="I160">
        <v>10</v>
      </c>
      <c r="J160">
        <v>290.43</v>
      </c>
      <c r="K160">
        <v>8.9</v>
      </c>
      <c r="L160" t="s">
        <v>33</v>
      </c>
      <c r="M160" s="1">
        <v>45276.3682291667</v>
      </c>
      <c r="N160" s="1">
        <v>45278.9186226852</v>
      </c>
      <c r="O160">
        <v>19475</v>
      </c>
      <c r="P160">
        <v>6</v>
      </c>
      <c r="Q160" t="str">
        <f>VLOOKUP(FACT_INVOICE9[[#This Row],[gender_sk]],DIM_GENDER[],2,FALSE)</f>
        <v>Male</v>
      </c>
      <c r="R160" t="str">
        <f>VLOOKUP(FACT_INVOICE9[[#This Row],[custype_sk]],DIM_CUSTYPE[],2,FALSE)</f>
        <v>Member</v>
      </c>
      <c r="S160">
        <v>3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1</v>
      </c>
      <c r="AD160" s="6">
        <v>1</v>
      </c>
      <c r="AE160" s="6">
        <v>1</v>
      </c>
      <c r="AF160">
        <v>1</v>
      </c>
      <c r="AG160">
        <v>1</v>
      </c>
    </row>
    <row r="161" spans="1:33">
      <c r="A161">
        <v>1207</v>
      </c>
      <c r="B161" t="str">
        <f>VLOOKUP(FACT_INVOICE9[[#This Row],[Branch_SK]],DIM_BRANCH[],3,FALSE)</f>
        <v>Naypyitaw</v>
      </c>
      <c r="C161">
        <v>17984</v>
      </c>
      <c r="D161" t="str">
        <f>VLOOKUP(FACT_INVOICE9[[#This Row],[payment_SK]],DIM_PAYMENT[],2,FALSE)</f>
        <v>Ewallet</v>
      </c>
      <c r="E161">
        <v>346576</v>
      </c>
      <c r="F161" t="str">
        <f>VLOOKUP(FACT_INVOICE9[[#This Row],[Product_SK]],DIM_PRODUCT[],3,FALSE)</f>
        <v>Health and beauty</v>
      </c>
      <c r="G161">
        <v>14952</v>
      </c>
      <c r="H161" t="s">
        <v>214</v>
      </c>
      <c r="I161">
        <v>9</v>
      </c>
      <c r="J161">
        <v>154.1295</v>
      </c>
      <c r="K161">
        <v>8.4</v>
      </c>
      <c r="L161" t="s">
        <v>33</v>
      </c>
      <c r="M161" s="1">
        <v>45276.3682291667</v>
      </c>
      <c r="N161" s="1">
        <v>45278.9186226852</v>
      </c>
      <c r="O161">
        <v>19796</v>
      </c>
      <c r="P161">
        <v>5</v>
      </c>
      <c r="Q161" t="str">
        <f>VLOOKUP(FACT_INVOICE9[[#This Row],[gender_sk]],DIM_GENDER[],2,FALSE)</f>
        <v>Female</v>
      </c>
      <c r="R161" t="str">
        <f>VLOOKUP(FACT_INVOICE9[[#This Row],[custype_sk]],DIM_CUSTYPE[],2,FALSE)</f>
        <v>Normal</v>
      </c>
      <c r="S161">
        <v>4</v>
      </c>
      <c r="U161" s="6">
        <v>0</v>
      </c>
      <c r="V161" s="6">
        <v>1</v>
      </c>
      <c r="W161" s="6">
        <v>0</v>
      </c>
      <c r="X161" s="6">
        <v>1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1</v>
      </c>
      <c r="AE161" s="6">
        <v>1</v>
      </c>
      <c r="AF161">
        <v>0</v>
      </c>
      <c r="AG161">
        <v>0</v>
      </c>
    </row>
    <row r="162" spans="1:33">
      <c r="A162">
        <v>1207</v>
      </c>
      <c r="B162" t="str">
        <f>VLOOKUP(FACT_INVOICE9[[#This Row],[Branch_SK]],DIM_BRANCH[],3,FALSE)</f>
        <v>Naypyitaw</v>
      </c>
      <c r="C162">
        <v>17984</v>
      </c>
      <c r="D162" t="str">
        <f>VLOOKUP(FACT_INVOICE9[[#This Row],[payment_SK]],DIM_PAYMENT[],2,FALSE)</f>
        <v>Ewallet</v>
      </c>
      <c r="E162">
        <v>347243</v>
      </c>
      <c r="F162" t="str">
        <f>VLOOKUP(FACT_INVOICE9[[#This Row],[Product_SK]],DIM_PRODUCT[],3,FALSE)</f>
        <v>Fashion accessories</v>
      </c>
      <c r="G162">
        <v>14399</v>
      </c>
      <c r="H162" t="s">
        <v>215</v>
      </c>
      <c r="I162">
        <v>1</v>
      </c>
      <c r="J162">
        <v>14.679</v>
      </c>
      <c r="K162">
        <v>9.8</v>
      </c>
      <c r="L162" t="s">
        <v>33</v>
      </c>
      <c r="M162" s="1">
        <v>45276.3682291667</v>
      </c>
      <c r="N162" s="1">
        <v>45278.9186226852</v>
      </c>
      <c r="O162">
        <v>19956</v>
      </c>
      <c r="P162">
        <v>6</v>
      </c>
      <c r="Q162" t="str">
        <f>VLOOKUP(FACT_INVOICE9[[#This Row],[gender_sk]],DIM_GENDER[],2,FALSE)</f>
        <v>Male</v>
      </c>
      <c r="R162" t="str">
        <f>VLOOKUP(FACT_INVOICE9[[#This Row],[custype_sk]],DIM_CUSTYPE[],2,FALSE)</f>
        <v>Member</v>
      </c>
      <c r="S162">
        <v>3</v>
      </c>
      <c r="U162" s="6">
        <v>0</v>
      </c>
      <c r="V162" s="6">
        <v>1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1</v>
      </c>
      <c r="AD162" s="6">
        <v>0</v>
      </c>
      <c r="AE162" s="6">
        <v>1</v>
      </c>
      <c r="AF162">
        <v>1</v>
      </c>
      <c r="AG162">
        <v>1</v>
      </c>
    </row>
    <row r="163" spans="1:33">
      <c r="A163">
        <v>1207</v>
      </c>
      <c r="B163" t="str">
        <f>VLOOKUP(FACT_INVOICE9[[#This Row],[Branch_SK]],DIM_BRANCH[],3,FALSE)</f>
        <v>Naypyitaw</v>
      </c>
      <c r="C163">
        <v>17983</v>
      </c>
      <c r="D163" t="str">
        <f>VLOOKUP(FACT_INVOICE9[[#This Row],[payment_SK]],DIM_PAYMENT[],2,FALSE)</f>
        <v>Credit card</v>
      </c>
      <c r="E163">
        <v>346952</v>
      </c>
      <c r="F163" t="str">
        <f>VLOOKUP(FACT_INVOICE9[[#This Row],[Product_SK]],DIM_PRODUCT[],3,FALSE)</f>
        <v>Sports and travel</v>
      </c>
      <c r="G163">
        <v>14366</v>
      </c>
      <c r="H163" t="s">
        <v>216</v>
      </c>
      <c r="I163">
        <v>9</v>
      </c>
      <c r="J163">
        <v>763.4655</v>
      </c>
      <c r="K163">
        <v>9.5</v>
      </c>
      <c r="L163" t="s">
        <v>33</v>
      </c>
      <c r="M163" s="1">
        <v>45276.3682291667</v>
      </c>
      <c r="N163" s="1">
        <v>45278.9186226852</v>
      </c>
      <c r="O163">
        <v>19524</v>
      </c>
      <c r="P163">
        <v>5</v>
      </c>
      <c r="Q163" t="str">
        <f>VLOOKUP(FACT_INVOICE9[[#This Row],[gender_sk]],DIM_GENDER[],2,FALSE)</f>
        <v>Female</v>
      </c>
      <c r="R163" t="str">
        <f>VLOOKUP(FACT_INVOICE9[[#This Row],[custype_sk]],DIM_CUSTYPE[],2,FALSE)</f>
        <v>Member</v>
      </c>
      <c r="S163">
        <v>3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1</v>
      </c>
      <c r="AB163" s="6">
        <v>0</v>
      </c>
      <c r="AC163" s="6">
        <v>0</v>
      </c>
      <c r="AD163" s="6">
        <v>1</v>
      </c>
      <c r="AE163" s="6">
        <v>1</v>
      </c>
      <c r="AF163">
        <v>0</v>
      </c>
      <c r="AG163">
        <v>1</v>
      </c>
    </row>
    <row r="164" spans="1:33">
      <c r="A164">
        <v>1208</v>
      </c>
      <c r="B164" t="str">
        <f>VLOOKUP(FACT_INVOICE9[[#This Row],[Branch_SK]],DIM_BRANCH[],3,FALSE)</f>
        <v>Yangon</v>
      </c>
      <c r="C164">
        <v>17982</v>
      </c>
      <c r="D164" t="str">
        <f>VLOOKUP(FACT_INVOICE9[[#This Row],[payment_SK]],DIM_PAYMENT[],2,FALSE)</f>
        <v>Cash</v>
      </c>
      <c r="E164">
        <v>347379</v>
      </c>
      <c r="F164" t="str">
        <f>VLOOKUP(FACT_INVOICE9[[#This Row],[Product_SK]],DIM_PRODUCT[],3,FALSE)</f>
        <v>Fashion accessories</v>
      </c>
      <c r="G164">
        <v>14258</v>
      </c>
      <c r="H164" t="s">
        <v>217</v>
      </c>
      <c r="I164">
        <v>8</v>
      </c>
      <c r="J164">
        <v>88.704</v>
      </c>
      <c r="K164">
        <v>7.6</v>
      </c>
      <c r="L164" t="s">
        <v>33</v>
      </c>
      <c r="M164" s="1">
        <v>45276.3682291667</v>
      </c>
      <c r="N164" s="1">
        <v>45278.9186226852</v>
      </c>
      <c r="O164">
        <v>19194</v>
      </c>
      <c r="P164">
        <v>6</v>
      </c>
      <c r="Q164" t="str">
        <f>VLOOKUP(FACT_INVOICE9[[#This Row],[gender_sk]],DIM_GENDER[],2,FALSE)</f>
        <v>Male</v>
      </c>
      <c r="R164" t="str">
        <f>VLOOKUP(FACT_INVOICE9[[#This Row],[custype_sk]],DIM_CUSTYPE[],2,FALSE)</f>
        <v>Normal</v>
      </c>
      <c r="S164">
        <v>4</v>
      </c>
      <c r="U164" s="6">
        <v>0</v>
      </c>
      <c r="V164" s="6">
        <v>0</v>
      </c>
      <c r="W164" s="6">
        <v>1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1</v>
      </c>
      <c r="AD164" s="6">
        <v>1</v>
      </c>
      <c r="AE164" s="6">
        <v>1</v>
      </c>
      <c r="AF164">
        <v>1</v>
      </c>
      <c r="AG164">
        <v>0</v>
      </c>
    </row>
    <row r="165" spans="1:33">
      <c r="A165">
        <v>1206</v>
      </c>
      <c r="B165" t="str">
        <f>VLOOKUP(FACT_INVOICE9[[#This Row],[Branch_SK]],DIM_BRANCH[],3,FALSE)</f>
        <v>Mandalay</v>
      </c>
      <c r="C165">
        <v>17984</v>
      </c>
      <c r="D165" t="str">
        <f>VLOOKUP(FACT_INVOICE9[[#This Row],[payment_SK]],DIM_PAYMENT[],2,FALSE)</f>
        <v>Ewallet</v>
      </c>
      <c r="E165">
        <v>347195</v>
      </c>
      <c r="F165" t="str">
        <f>VLOOKUP(FACT_INVOICE9[[#This Row],[Product_SK]],DIM_PRODUCT[],3,FALSE)</f>
        <v>Food and beverages</v>
      </c>
      <c r="G165">
        <v>14670</v>
      </c>
      <c r="H165" t="s">
        <v>218</v>
      </c>
      <c r="I165">
        <v>1</v>
      </c>
      <c r="J165">
        <v>56.406</v>
      </c>
      <c r="K165">
        <v>6.4</v>
      </c>
      <c r="L165" t="s">
        <v>33</v>
      </c>
      <c r="M165" s="1">
        <v>45276.3682291667</v>
      </c>
      <c r="N165" s="1">
        <v>45278.9186226852</v>
      </c>
      <c r="O165">
        <v>19705</v>
      </c>
      <c r="P165">
        <v>6</v>
      </c>
      <c r="Q165" t="str">
        <f>VLOOKUP(FACT_INVOICE9[[#This Row],[gender_sk]],DIM_GENDER[],2,FALSE)</f>
        <v>Male</v>
      </c>
      <c r="R165" t="str">
        <f>VLOOKUP(FACT_INVOICE9[[#This Row],[custype_sk]],DIM_CUSTYPE[],2,FALSE)</f>
        <v>Member</v>
      </c>
      <c r="S165">
        <v>3</v>
      </c>
      <c r="U165" s="6">
        <v>0</v>
      </c>
      <c r="V165" s="6">
        <v>1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1</v>
      </c>
      <c r="AC165" s="6">
        <v>0</v>
      </c>
      <c r="AD165" s="6">
        <v>0</v>
      </c>
      <c r="AE165" s="6">
        <v>1</v>
      </c>
      <c r="AF165">
        <v>1</v>
      </c>
      <c r="AG165">
        <v>1</v>
      </c>
    </row>
    <row r="166" spans="1:33">
      <c r="A166">
        <v>1208</v>
      </c>
      <c r="B166" t="str">
        <f>VLOOKUP(FACT_INVOICE9[[#This Row],[Branch_SK]],DIM_BRANCH[],3,FALSE)</f>
        <v>Yangon</v>
      </c>
      <c r="C166">
        <v>17983</v>
      </c>
      <c r="D166" t="str">
        <f>VLOOKUP(FACT_INVOICE9[[#This Row],[payment_SK]],DIM_PAYMENT[],2,FALSE)</f>
        <v>Credit card</v>
      </c>
      <c r="E166">
        <v>347261</v>
      </c>
      <c r="F166" t="str">
        <f>VLOOKUP(FACT_INVOICE9[[#This Row],[Product_SK]],DIM_PRODUCT[],3,FALSE)</f>
        <v>Fashion accessories</v>
      </c>
      <c r="G166">
        <v>14967</v>
      </c>
      <c r="H166" t="s">
        <v>219</v>
      </c>
      <c r="I166">
        <v>8</v>
      </c>
      <c r="J166">
        <v>272.664</v>
      </c>
      <c r="K166">
        <v>4.9</v>
      </c>
      <c r="L166" t="s">
        <v>33</v>
      </c>
      <c r="M166" s="1">
        <v>45276.3682291667</v>
      </c>
      <c r="N166" s="1">
        <v>45278.9186226852</v>
      </c>
      <c r="O166">
        <v>19488</v>
      </c>
      <c r="P166">
        <v>6</v>
      </c>
      <c r="Q166" t="str">
        <f>VLOOKUP(FACT_INVOICE9[[#This Row],[gender_sk]],DIM_GENDER[],2,FALSE)</f>
        <v>Male</v>
      </c>
      <c r="R166" t="str">
        <f>VLOOKUP(FACT_INVOICE9[[#This Row],[custype_sk]],DIM_CUSTYPE[],2,FALSE)</f>
        <v>Normal</v>
      </c>
      <c r="S166">
        <v>4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1</v>
      </c>
      <c r="AD166" s="6">
        <v>1</v>
      </c>
      <c r="AE166" s="6">
        <v>0</v>
      </c>
      <c r="AF166">
        <v>1</v>
      </c>
      <c r="AG166">
        <v>0</v>
      </c>
    </row>
    <row r="167" spans="1:33">
      <c r="A167">
        <v>1208</v>
      </c>
      <c r="B167" t="str">
        <f>VLOOKUP(FACT_INVOICE9[[#This Row],[Branch_SK]],DIM_BRANCH[],3,FALSE)</f>
        <v>Yangon</v>
      </c>
      <c r="C167">
        <v>17984</v>
      </c>
      <c r="D167" t="str">
        <f>VLOOKUP(FACT_INVOICE9[[#This Row],[payment_SK]],DIM_PAYMENT[],2,FALSE)</f>
        <v>Ewallet</v>
      </c>
      <c r="E167">
        <v>347239</v>
      </c>
      <c r="F167" t="str">
        <f>VLOOKUP(FACT_INVOICE9[[#This Row],[Product_SK]],DIM_PRODUCT[],3,FALSE)</f>
        <v>Fashion accessories</v>
      </c>
      <c r="G167">
        <v>14221</v>
      </c>
      <c r="H167" t="s">
        <v>220</v>
      </c>
      <c r="I167">
        <v>6</v>
      </c>
      <c r="J167">
        <v>491.085</v>
      </c>
      <c r="K167">
        <v>8</v>
      </c>
      <c r="L167" t="s">
        <v>33</v>
      </c>
      <c r="M167" s="1">
        <v>45276.3682291667</v>
      </c>
      <c r="N167" s="1">
        <v>45278.9186226852</v>
      </c>
      <c r="O167">
        <v>19886</v>
      </c>
      <c r="P167">
        <v>5</v>
      </c>
      <c r="Q167" t="str">
        <f>VLOOKUP(FACT_INVOICE9[[#This Row],[gender_sk]],DIM_GENDER[],2,FALSE)</f>
        <v>Female</v>
      </c>
      <c r="R167" t="str">
        <f>VLOOKUP(FACT_INVOICE9[[#This Row],[custype_sk]],DIM_CUSTYPE[],2,FALSE)</f>
        <v>Normal</v>
      </c>
      <c r="S167">
        <v>4</v>
      </c>
      <c r="U167" s="6">
        <v>0</v>
      </c>
      <c r="V167" s="6">
        <v>1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1</v>
      </c>
      <c r="AD167" s="6">
        <v>1</v>
      </c>
      <c r="AE167" s="6">
        <v>1</v>
      </c>
      <c r="AF167">
        <v>0</v>
      </c>
      <c r="AG167">
        <v>0</v>
      </c>
    </row>
    <row r="168" spans="1:33">
      <c r="A168">
        <v>1206</v>
      </c>
      <c r="B168" t="str">
        <f>VLOOKUP(FACT_INVOICE9[[#This Row],[Branch_SK]],DIM_BRANCH[],3,FALSE)</f>
        <v>Mandalay</v>
      </c>
      <c r="C168">
        <v>17984</v>
      </c>
      <c r="D168" t="str">
        <f>VLOOKUP(FACT_INVOICE9[[#This Row],[payment_SK]],DIM_PAYMENT[],2,FALSE)</f>
        <v>Ewallet</v>
      </c>
      <c r="E168">
        <v>347012</v>
      </c>
      <c r="F168" t="str">
        <f>VLOOKUP(FACT_INVOICE9[[#This Row],[Product_SK]],DIM_PRODUCT[],3,FALSE)</f>
        <v>Sports and travel</v>
      </c>
      <c r="G168">
        <v>14353</v>
      </c>
      <c r="H168" t="s">
        <v>221</v>
      </c>
      <c r="I168">
        <v>6</v>
      </c>
      <c r="J168">
        <v>285.705</v>
      </c>
      <c r="K168">
        <v>6.1</v>
      </c>
      <c r="L168" t="s">
        <v>33</v>
      </c>
      <c r="M168" s="1">
        <v>45276.3682291667</v>
      </c>
      <c r="N168" s="1">
        <v>45278.9186226852</v>
      </c>
      <c r="O168">
        <v>19688</v>
      </c>
      <c r="P168">
        <v>6</v>
      </c>
      <c r="Q168" t="str">
        <f>VLOOKUP(FACT_INVOICE9[[#This Row],[gender_sk]],DIM_GENDER[],2,FALSE)</f>
        <v>Male</v>
      </c>
      <c r="R168" t="str">
        <f>VLOOKUP(FACT_INVOICE9[[#This Row],[custype_sk]],DIM_CUSTYPE[],2,FALSE)</f>
        <v>Normal</v>
      </c>
      <c r="S168">
        <v>4</v>
      </c>
      <c r="U168" s="6">
        <v>0</v>
      </c>
      <c r="V168" s="6">
        <v>1</v>
      </c>
      <c r="W168" s="6">
        <v>0</v>
      </c>
      <c r="X168" s="6">
        <v>0</v>
      </c>
      <c r="Y168" s="6">
        <v>0</v>
      </c>
      <c r="Z168" s="6">
        <v>0</v>
      </c>
      <c r="AA168" s="6">
        <v>1</v>
      </c>
      <c r="AB168" s="6">
        <v>0</v>
      </c>
      <c r="AC168" s="6">
        <v>0</v>
      </c>
      <c r="AD168" s="6">
        <v>1</v>
      </c>
      <c r="AE168" s="6">
        <v>1</v>
      </c>
      <c r="AF168">
        <v>1</v>
      </c>
      <c r="AG168">
        <v>0</v>
      </c>
    </row>
    <row r="169" spans="1:33">
      <c r="A169">
        <v>1208</v>
      </c>
      <c r="B169" t="str">
        <f>VLOOKUP(FACT_INVOICE9[[#This Row],[Branch_SK]],DIM_BRANCH[],3,FALSE)</f>
        <v>Yangon</v>
      </c>
      <c r="C169">
        <v>17984</v>
      </c>
      <c r="D169" t="str">
        <f>VLOOKUP(FACT_INVOICE9[[#This Row],[payment_SK]],DIM_PAYMENT[],2,FALSE)</f>
        <v>Ewallet</v>
      </c>
      <c r="E169">
        <v>346544</v>
      </c>
      <c r="F169" t="str">
        <f>VLOOKUP(FACT_INVOICE9[[#This Row],[Product_SK]],DIM_PRODUCT[],3,FALSE)</f>
        <v>Health and beauty</v>
      </c>
      <c r="G169">
        <v>14788</v>
      </c>
      <c r="H169" t="s">
        <v>222</v>
      </c>
      <c r="I169">
        <v>7</v>
      </c>
      <c r="J169">
        <v>74.4555</v>
      </c>
      <c r="K169">
        <v>8.3</v>
      </c>
      <c r="L169" t="s">
        <v>33</v>
      </c>
      <c r="M169" s="1">
        <v>45276.3682291667</v>
      </c>
      <c r="N169" s="1">
        <v>45278.9186226852</v>
      </c>
      <c r="O169">
        <v>19778</v>
      </c>
      <c r="P169">
        <v>6</v>
      </c>
      <c r="Q169" t="str">
        <f>VLOOKUP(FACT_INVOICE9[[#This Row],[gender_sk]],DIM_GENDER[],2,FALSE)</f>
        <v>Male</v>
      </c>
      <c r="R169" t="str">
        <f>VLOOKUP(FACT_INVOICE9[[#This Row],[custype_sk]],DIM_CUSTYPE[],2,FALSE)</f>
        <v>Member</v>
      </c>
      <c r="S169">
        <v>3</v>
      </c>
      <c r="U169" s="6">
        <v>0</v>
      </c>
      <c r="V169" s="6">
        <v>1</v>
      </c>
      <c r="W169" s="6">
        <v>0</v>
      </c>
      <c r="X169" s="6">
        <v>1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1</v>
      </c>
      <c r="AE169" s="6">
        <v>1</v>
      </c>
      <c r="AF169">
        <v>1</v>
      </c>
      <c r="AG169">
        <v>1</v>
      </c>
    </row>
    <row r="170" spans="1:33">
      <c r="A170">
        <v>1206</v>
      </c>
      <c r="B170" t="str">
        <f>VLOOKUP(FACT_INVOICE9[[#This Row],[Branch_SK]],DIM_BRANCH[],3,FALSE)</f>
        <v>Mandalay</v>
      </c>
      <c r="C170">
        <v>17983</v>
      </c>
      <c r="D170" t="str">
        <f>VLOOKUP(FACT_INVOICE9[[#This Row],[payment_SK]],DIM_PAYMENT[],2,FALSE)</f>
        <v>Credit card</v>
      </c>
      <c r="E170">
        <v>347388</v>
      </c>
      <c r="F170" t="str">
        <f>VLOOKUP(FACT_INVOICE9[[#This Row],[Product_SK]],DIM_PRODUCT[],3,FALSE)</f>
        <v>Fashion accessories</v>
      </c>
      <c r="G170">
        <v>14101</v>
      </c>
      <c r="H170" t="s">
        <v>223</v>
      </c>
      <c r="I170">
        <v>7</v>
      </c>
      <c r="J170">
        <v>586.971</v>
      </c>
      <c r="K170">
        <v>5.5</v>
      </c>
      <c r="L170" t="s">
        <v>33</v>
      </c>
      <c r="M170" s="1">
        <v>45276.3682291667</v>
      </c>
      <c r="N170" s="1">
        <v>45278.9186226852</v>
      </c>
      <c r="O170">
        <v>19661</v>
      </c>
      <c r="P170">
        <v>5</v>
      </c>
      <c r="Q170" t="str">
        <f>VLOOKUP(FACT_INVOICE9[[#This Row],[gender_sk]],DIM_GENDER[],2,FALSE)</f>
        <v>Female</v>
      </c>
      <c r="R170" t="str">
        <f>VLOOKUP(FACT_INVOICE9[[#This Row],[custype_sk]],DIM_CUSTYPE[],2,FALSE)</f>
        <v>Normal</v>
      </c>
      <c r="S170">
        <v>4</v>
      </c>
      <c r="U170" s="6">
        <v>1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1</v>
      </c>
      <c r="AD170" s="6">
        <v>1</v>
      </c>
      <c r="AE170" s="6">
        <v>1</v>
      </c>
      <c r="AF170">
        <v>0</v>
      </c>
      <c r="AG170">
        <v>0</v>
      </c>
    </row>
    <row r="171" spans="1:33">
      <c r="A171">
        <v>1206</v>
      </c>
      <c r="B171" t="str">
        <f>VLOOKUP(FACT_INVOICE9[[#This Row],[Branch_SK]],DIM_BRANCH[],3,FALSE)</f>
        <v>Mandalay</v>
      </c>
      <c r="C171">
        <v>17982</v>
      </c>
      <c r="D171" t="str">
        <f>VLOOKUP(FACT_INVOICE9[[#This Row],[payment_SK]],DIM_PAYMENT[],2,FALSE)</f>
        <v>Cash</v>
      </c>
      <c r="E171">
        <v>347003</v>
      </c>
      <c r="F171" t="str">
        <f>VLOOKUP(FACT_INVOICE9[[#This Row],[Product_SK]],DIM_PRODUCT[],3,FALSE)</f>
        <v>Sports and travel</v>
      </c>
      <c r="G171">
        <v>14538</v>
      </c>
      <c r="H171" t="s">
        <v>224</v>
      </c>
      <c r="I171">
        <v>10</v>
      </c>
      <c r="J171">
        <v>545.055</v>
      </c>
      <c r="K171">
        <v>8.2</v>
      </c>
      <c r="L171" t="s">
        <v>33</v>
      </c>
      <c r="M171" s="1">
        <v>45276.3682291667</v>
      </c>
      <c r="N171" s="1">
        <v>45278.9186226852</v>
      </c>
      <c r="O171">
        <v>19103</v>
      </c>
      <c r="P171">
        <v>6</v>
      </c>
      <c r="Q171" t="str">
        <f>VLOOKUP(FACT_INVOICE9[[#This Row],[gender_sk]],DIM_GENDER[],2,FALSE)</f>
        <v>Male</v>
      </c>
      <c r="R171" t="str">
        <f>VLOOKUP(FACT_INVOICE9[[#This Row],[custype_sk]],DIM_CUSTYPE[],2,FALSE)</f>
        <v>Normal</v>
      </c>
      <c r="S171">
        <v>4</v>
      </c>
      <c r="U171" s="6">
        <v>0</v>
      </c>
      <c r="V171" s="6">
        <v>0</v>
      </c>
      <c r="W171" s="6">
        <v>1</v>
      </c>
      <c r="X171" s="6">
        <v>0</v>
      </c>
      <c r="Y171" s="6">
        <v>0</v>
      </c>
      <c r="Z171" s="6">
        <v>0</v>
      </c>
      <c r="AA171" s="6">
        <v>1</v>
      </c>
      <c r="AB171" s="6">
        <v>0</v>
      </c>
      <c r="AC171" s="6">
        <v>0</v>
      </c>
      <c r="AD171" s="6">
        <v>1</v>
      </c>
      <c r="AE171" s="6">
        <v>1</v>
      </c>
      <c r="AF171">
        <v>1</v>
      </c>
      <c r="AG171">
        <v>0</v>
      </c>
    </row>
    <row r="172" spans="1:33">
      <c r="A172">
        <v>1206</v>
      </c>
      <c r="B172" t="str">
        <f>VLOOKUP(FACT_INVOICE9[[#This Row],[Branch_SK]],DIM_BRANCH[],3,FALSE)</f>
        <v>Mandalay</v>
      </c>
      <c r="C172">
        <v>17983</v>
      </c>
      <c r="D172" t="str">
        <f>VLOOKUP(FACT_INVOICE9[[#This Row],[payment_SK]],DIM_PAYMENT[],2,FALSE)</f>
        <v>Credit card</v>
      </c>
      <c r="E172">
        <v>346500</v>
      </c>
      <c r="F172" t="str">
        <f>VLOOKUP(FACT_INVOICE9[[#This Row],[Product_SK]],DIM_PRODUCT[],3,FALSE)</f>
        <v>Health and beauty</v>
      </c>
      <c r="G172">
        <v>14077</v>
      </c>
      <c r="H172" t="s">
        <v>225</v>
      </c>
      <c r="I172">
        <v>2</v>
      </c>
      <c r="J172">
        <v>103.11</v>
      </c>
      <c r="K172">
        <v>6.4</v>
      </c>
      <c r="L172" t="s">
        <v>33</v>
      </c>
      <c r="M172" s="1">
        <v>45276.3682291667</v>
      </c>
      <c r="N172" s="1">
        <v>45278.9186226852</v>
      </c>
      <c r="O172">
        <v>19606</v>
      </c>
      <c r="P172">
        <v>5</v>
      </c>
      <c r="Q172" t="str">
        <f>VLOOKUP(FACT_INVOICE9[[#This Row],[gender_sk]],DIM_GENDER[],2,FALSE)</f>
        <v>Female</v>
      </c>
      <c r="R172" t="str">
        <f>VLOOKUP(FACT_INVOICE9[[#This Row],[custype_sk]],DIM_CUSTYPE[],2,FALSE)</f>
        <v>Member</v>
      </c>
      <c r="S172">
        <v>3</v>
      </c>
      <c r="U172" s="6">
        <v>1</v>
      </c>
      <c r="V172" s="6">
        <v>0</v>
      </c>
      <c r="W172" s="6">
        <v>0</v>
      </c>
      <c r="X172" s="6">
        <v>1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1</v>
      </c>
      <c r="AF172">
        <v>0</v>
      </c>
      <c r="AG172">
        <v>1</v>
      </c>
    </row>
    <row r="173" spans="1:33">
      <c r="A173">
        <v>1206</v>
      </c>
      <c r="B173" t="str">
        <f>VLOOKUP(FACT_INVOICE9[[#This Row],[Branch_SK]],DIM_BRANCH[],3,FALSE)</f>
        <v>Mandalay</v>
      </c>
      <c r="C173">
        <v>17982</v>
      </c>
      <c r="D173" t="str">
        <f>VLOOKUP(FACT_INVOICE9[[#This Row],[payment_SK]],DIM_PAYMENT[],2,FALSE)</f>
        <v>Cash</v>
      </c>
      <c r="E173">
        <v>347291</v>
      </c>
      <c r="F173" t="str">
        <f>VLOOKUP(FACT_INVOICE9[[#This Row],[Product_SK]],DIM_PRODUCT[],3,FALSE)</f>
        <v>Fashion accessories</v>
      </c>
      <c r="G173">
        <v>14616</v>
      </c>
      <c r="H173" t="s">
        <v>226</v>
      </c>
      <c r="I173">
        <v>2</v>
      </c>
      <c r="J173">
        <v>175.917</v>
      </c>
      <c r="K173">
        <v>4.6</v>
      </c>
      <c r="L173" t="s">
        <v>33</v>
      </c>
      <c r="M173" s="1">
        <v>45276.3682291667</v>
      </c>
      <c r="N173" s="1">
        <v>45278.9186226852</v>
      </c>
      <c r="O173">
        <v>19050</v>
      </c>
      <c r="P173">
        <v>6</v>
      </c>
      <c r="Q173" t="str">
        <f>VLOOKUP(FACT_INVOICE9[[#This Row],[gender_sk]],DIM_GENDER[],2,FALSE)</f>
        <v>Male</v>
      </c>
      <c r="R173" t="str">
        <f>VLOOKUP(FACT_INVOICE9[[#This Row],[custype_sk]],DIM_CUSTYPE[],2,FALSE)</f>
        <v>Member</v>
      </c>
      <c r="S173">
        <v>3</v>
      </c>
      <c r="U173" s="6">
        <v>0</v>
      </c>
      <c r="V173" s="6">
        <v>0</v>
      </c>
      <c r="W173" s="6">
        <v>1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1</v>
      </c>
      <c r="AD173" s="6">
        <v>0</v>
      </c>
      <c r="AE173" s="6">
        <v>0</v>
      </c>
      <c r="AF173">
        <v>1</v>
      </c>
      <c r="AG173">
        <v>1</v>
      </c>
    </row>
    <row r="174" spans="1:33">
      <c r="A174">
        <v>1206</v>
      </c>
      <c r="B174" t="str">
        <f>VLOOKUP(FACT_INVOICE9[[#This Row],[Branch_SK]],DIM_BRANCH[],3,FALSE)</f>
        <v>Mandalay</v>
      </c>
      <c r="C174">
        <v>17984</v>
      </c>
      <c r="D174" t="str">
        <f>VLOOKUP(FACT_INVOICE9[[#This Row],[payment_SK]],DIM_PAYMENT[],2,FALSE)</f>
        <v>Ewallet</v>
      </c>
      <c r="E174">
        <v>346779</v>
      </c>
      <c r="F174" t="str">
        <f>VLOOKUP(FACT_INVOICE9[[#This Row],[Product_SK]],DIM_PRODUCT[],3,FALSE)</f>
        <v>Home and lifestyle</v>
      </c>
      <c r="G174">
        <v>14744</v>
      </c>
      <c r="H174" t="s">
        <v>227</v>
      </c>
      <c r="I174">
        <v>2</v>
      </c>
      <c r="J174">
        <v>33.936</v>
      </c>
      <c r="K174">
        <v>6.5</v>
      </c>
      <c r="L174" t="s">
        <v>33</v>
      </c>
      <c r="M174" s="1">
        <v>45276.3682291667</v>
      </c>
      <c r="N174" s="1">
        <v>45278.9186226852</v>
      </c>
      <c r="O174">
        <v>19937</v>
      </c>
      <c r="P174">
        <v>6</v>
      </c>
      <c r="Q174" t="str">
        <f>VLOOKUP(FACT_INVOICE9[[#This Row],[gender_sk]],DIM_GENDER[],2,FALSE)</f>
        <v>Male</v>
      </c>
      <c r="R174" t="str">
        <f>VLOOKUP(FACT_INVOICE9[[#This Row],[custype_sk]],DIM_CUSTYPE[],2,FALSE)</f>
        <v>Normal</v>
      </c>
      <c r="S174">
        <v>4</v>
      </c>
      <c r="U174" s="6">
        <v>0</v>
      </c>
      <c r="V174" s="6">
        <v>1</v>
      </c>
      <c r="W174" s="6">
        <v>0</v>
      </c>
      <c r="X174" s="6">
        <v>0</v>
      </c>
      <c r="Y174" s="6">
        <v>0</v>
      </c>
      <c r="Z174" s="6">
        <v>1</v>
      </c>
      <c r="AA174" s="6">
        <v>0</v>
      </c>
      <c r="AB174" s="6">
        <v>0</v>
      </c>
      <c r="AC174" s="6">
        <v>0</v>
      </c>
      <c r="AD174" s="6">
        <v>0</v>
      </c>
      <c r="AE174" s="6">
        <v>1</v>
      </c>
      <c r="AF174">
        <v>1</v>
      </c>
      <c r="AG174">
        <v>0</v>
      </c>
    </row>
    <row r="175" spans="1:33">
      <c r="A175">
        <v>1207</v>
      </c>
      <c r="B175" t="str">
        <f>VLOOKUP(FACT_INVOICE9[[#This Row],[Branch_SK]],DIM_BRANCH[],3,FALSE)</f>
        <v>Naypyitaw</v>
      </c>
      <c r="C175">
        <v>17983</v>
      </c>
      <c r="D175" t="str">
        <f>VLOOKUP(FACT_INVOICE9[[#This Row],[payment_SK]],DIM_PAYMENT[],2,FALSE)</f>
        <v>Credit card</v>
      </c>
      <c r="E175">
        <v>347403</v>
      </c>
      <c r="F175" t="str">
        <f>VLOOKUP(FACT_INVOICE9[[#This Row],[Product_SK]],DIM_PRODUCT[],3,FALSE)</f>
        <v>Fashion accessories</v>
      </c>
      <c r="G175">
        <v>14318</v>
      </c>
      <c r="H175" t="s">
        <v>228</v>
      </c>
      <c r="I175">
        <v>6</v>
      </c>
      <c r="J175">
        <v>118.251</v>
      </c>
      <c r="K175">
        <v>5.5</v>
      </c>
      <c r="L175" t="s">
        <v>33</v>
      </c>
      <c r="M175" s="1">
        <v>45276.3682291667</v>
      </c>
      <c r="N175" s="1">
        <v>45278.9186226852</v>
      </c>
      <c r="O175">
        <v>19447</v>
      </c>
      <c r="P175">
        <v>6</v>
      </c>
      <c r="Q175" t="str">
        <f>VLOOKUP(FACT_INVOICE9[[#This Row],[gender_sk]],DIM_GENDER[],2,FALSE)</f>
        <v>Male</v>
      </c>
      <c r="R175" t="str">
        <f>VLOOKUP(FACT_INVOICE9[[#This Row],[custype_sk]],DIM_CUSTYPE[],2,FALSE)</f>
        <v>Member</v>
      </c>
      <c r="S175">
        <v>3</v>
      </c>
      <c r="U175" s="6">
        <v>1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1</v>
      </c>
      <c r="AD175" s="6">
        <v>1</v>
      </c>
      <c r="AE175" s="6">
        <v>1</v>
      </c>
      <c r="AF175">
        <v>1</v>
      </c>
      <c r="AG175">
        <v>1</v>
      </c>
    </row>
    <row r="176" spans="1:33">
      <c r="A176">
        <v>1208</v>
      </c>
      <c r="B176" t="str">
        <f>VLOOKUP(FACT_INVOICE9[[#This Row],[Branch_SK]],DIM_BRANCH[],3,FALSE)</f>
        <v>Yangon</v>
      </c>
      <c r="C176">
        <v>17984</v>
      </c>
      <c r="D176" t="str">
        <f>VLOOKUP(FACT_INVOICE9[[#This Row],[payment_SK]],DIM_PAYMENT[],2,FALSE)</f>
        <v>Ewallet</v>
      </c>
      <c r="E176">
        <v>347287</v>
      </c>
      <c r="F176" t="str">
        <f>VLOOKUP(FACT_INVOICE9[[#This Row],[Product_SK]],DIM_PRODUCT[],3,FALSE)</f>
        <v>Fashion accessories</v>
      </c>
      <c r="G176">
        <v>14643</v>
      </c>
      <c r="H176" t="s">
        <v>229</v>
      </c>
      <c r="I176">
        <v>10</v>
      </c>
      <c r="J176">
        <v>781.62</v>
      </c>
      <c r="K176">
        <v>5.1</v>
      </c>
      <c r="L176" t="s">
        <v>33</v>
      </c>
      <c r="M176" s="1">
        <v>45276.3682291667</v>
      </c>
      <c r="N176" s="1">
        <v>45278.9186226852</v>
      </c>
      <c r="O176">
        <v>19800</v>
      </c>
      <c r="P176">
        <v>5</v>
      </c>
      <c r="Q176" t="str">
        <f>VLOOKUP(FACT_INVOICE9[[#This Row],[gender_sk]],DIM_GENDER[],2,FALSE)</f>
        <v>Female</v>
      </c>
      <c r="R176" t="str">
        <f>VLOOKUP(FACT_INVOICE9[[#This Row],[custype_sk]],DIM_CUSTYPE[],2,FALSE)</f>
        <v>Normal</v>
      </c>
      <c r="S176">
        <v>4</v>
      </c>
      <c r="U176" s="6">
        <v>0</v>
      </c>
      <c r="V176" s="6">
        <v>1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1</v>
      </c>
      <c r="AD176" s="6">
        <v>1</v>
      </c>
      <c r="AE176" s="6">
        <v>1</v>
      </c>
      <c r="AF176">
        <v>0</v>
      </c>
      <c r="AG176">
        <v>0</v>
      </c>
    </row>
    <row r="177" spans="1:33">
      <c r="A177">
        <v>1206</v>
      </c>
      <c r="B177" t="str">
        <f>VLOOKUP(FACT_INVOICE9[[#This Row],[Branch_SK]],DIM_BRANCH[],3,FALSE)</f>
        <v>Mandalay</v>
      </c>
      <c r="C177">
        <v>17982</v>
      </c>
      <c r="D177" t="str">
        <f>VLOOKUP(FACT_INVOICE9[[#This Row],[payment_SK]],DIM_PAYMENT[],2,FALSE)</f>
        <v>Cash</v>
      </c>
      <c r="E177">
        <v>347049</v>
      </c>
      <c r="F177" t="str">
        <f>VLOOKUP(FACT_INVOICE9[[#This Row],[Product_SK]],DIM_PRODUCT[],3,FALSE)</f>
        <v>Sports and travel</v>
      </c>
      <c r="G177">
        <v>14022</v>
      </c>
      <c r="H177" t="s">
        <v>230</v>
      </c>
      <c r="I177">
        <v>10</v>
      </c>
      <c r="J177">
        <v>359.205</v>
      </c>
      <c r="K177">
        <v>5.1</v>
      </c>
      <c r="L177" t="s">
        <v>33</v>
      </c>
      <c r="M177" s="1">
        <v>45276.3682291667</v>
      </c>
      <c r="N177" s="1">
        <v>45278.9186226852</v>
      </c>
      <c r="O177">
        <v>19081</v>
      </c>
      <c r="P177">
        <v>5</v>
      </c>
      <c r="Q177" t="str">
        <f>VLOOKUP(FACT_INVOICE9[[#This Row],[gender_sk]],DIM_GENDER[],2,FALSE)</f>
        <v>Female</v>
      </c>
      <c r="R177" t="str">
        <f>VLOOKUP(FACT_INVOICE9[[#This Row],[custype_sk]],DIM_CUSTYPE[],2,FALSE)</f>
        <v>Normal</v>
      </c>
      <c r="S177">
        <v>4</v>
      </c>
      <c r="U177" s="6">
        <v>0</v>
      </c>
      <c r="V177" s="6">
        <v>0</v>
      </c>
      <c r="W177" s="6">
        <v>1</v>
      </c>
      <c r="X177" s="6">
        <v>0</v>
      </c>
      <c r="Y177" s="6">
        <v>0</v>
      </c>
      <c r="Z177" s="6">
        <v>0</v>
      </c>
      <c r="AA177" s="6">
        <v>1</v>
      </c>
      <c r="AB177" s="6">
        <v>0</v>
      </c>
      <c r="AC177" s="6">
        <v>0</v>
      </c>
      <c r="AD177" s="6">
        <v>1</v>
      </c>
      <c r="AE177" s="6">
        <v>1</v>
      </c>
      <c r="AF177">
        <v>0</v>
      </c>
      <c r="AG177">
        <v>0</v>
      </c>
    </row>
    <row r="178" spans="1:33">
      <c r="A178">
        <v>1207</v>
      </c>
      <c r="B178" t="str">
        <f>VLOOKUP(FACT_INVOICE9[[#This Row],[Branch_SK]],DIM_BRANCH[],3,FALSE)</f>
        <v>Naypyitaw</v>
      </c>
      <c r="C178">
        <v>17982</v>
      </c>
      <c r="D178" t="str">
        <f>VLOOKUP(FACT_INVOICE9[[#This Row],[payment_SK]],DIM_PAYMENT[],2,FALSE)</f>
        <v>Cash</v>
      </c>
      <c r="E178">
        <v>347133</v>
      </c>
      <c r="F178" t="str">
        <f>VLOOKUP(FACT_INVOICE9[[#This Row],[Product_SK]],DIM_PRODUCT[],3,FALSE)</f>
        <v>Food and beverages</v>
      </c>
      <c r="G178">
        <v>14520</v>
      </c>
      <c r="H178" t="s">
        <v>231</v>
      </c>
      <c r="I178">
        <v>10</v>
      </c>
      <c r="J178">
        <v>344.4</v>
      </c>
      <c r="K178">
        <v>6.2</v>
      </c>
      <c r="L178" t="s">
        <v>33</v>
      </c>
      <c r="M178" s="1">
        <v>45276.3682291667</v>
      </c>
      <c r="N178" s="1">
        <v>45278.9186226852</v>
      </c>
      <c r="O178">
        <v>19317</v>
      </c>
      <c r="P178">
        <v>5</v>
      </c>
      <c r="Q178" t="str">
        <f>VLOOKUP(FACT_INVOICE9[[#This Row],[gender_sk]],DIM_GENDER[],2,FALSE)</f>
        <v>Female</v>
      </c>
      <c r="R178" t="str">
        <f>VLOOKUP(FACT_INVOICE9[[#This Row],[custype_sk]],DIM_CUSTYPE[],2,FALSE)</f>
        <v>Normal</v>
      </c>
      <c r="S178">
        <v>4</v>
      </c>
      <c r="U178" s="6">
        <v>0</v>
      </c>
      <c r="V178" s="6">
        <v>0</v>
      </c>
      <c r="W178" s="6">
        <v>1</v>
      </c>
      <c r="X178" s="6">
        <v>0</v>
      </c>
      <c r="Y178" s="6">
        <v>0</v>
      </c>
      <c r="Z178" s="6">
        <v>0</v>
      </c>
      <c r="AA178" s="6">
        <v>0</v>
      </c>
      <c r="AB178" s="6">
        <v>1</v>
      </c>
      <c r="AC178" s="6">
        <v>0</v>
      </c>
      <c r="AD178" s="6">
        <v>1</v>
      </c>
      <c r="AE178" s="6">
        <v>1</v>
      </c>
      <c r="AF178">
        <v>0</v>
      </c>
      <c r="AG178">
        <v>0</v>
      </c>
    </row>
    <row r="179" spans="1:33">
      <c r="A179">
        <v>1207</v>
      </c>
      <c r="B179" t="str">
        <f>VLOOKUP(FACT_INVOICE9[[#This Row],[Branch_SK]],DIM_BRANCH[],3,FALSE)</f>
        <v>Naypyitaw</v>
      </c>
      <c r="C179">
        <v>17983</v>
      </c>
      <c r="D179" t="str">
        <f>VLOOKUP(FACT_INVOICE9[[#This Row],[payment_SK]],DIM_PAYMENT[],2,FALSE)</f>
        <v>Credit card</v>
      </c>
      <c r="E179">
        <v>346932</v>
      </c>
      <c r="F179" t="str">
        <f>VLOOKUP(FACT_INVOICE9[[#This Row],[Product_SK]],DIM_PRODUCT[],3,FALSE)</f>
        <v>Sports and travel</v>
      </c>
      <c r="G179">
        <v>14781</v>
      </c>
      <c r="H179" t="s">
        <v>232</v>
      </c>
      <c r="I179">
        <v>9</v>
      </c>
      <c r="J179">
        <v>338.2155</v>
      </c>
      <c r="K179">
        <v>5.1</v>
      </c>
      <c r="L179" t="s">
        <v>33</v>
      </c>
      <c r="M179" s="1">
        <v>45276.3682291667</v>
      </c>
      <c r="N179" s="1">
        <v>45278.9186226852</v>
      </c>
      <c r="O179">
        <v>19657</v>
      </c>
      <c r="P179">
        <v>5</v>
      </c>
      <c r="Q179" t="str">
        <f>VLOOKUP(FACT_INVOICE9[[#This Row],[gender_sk]],DIM_GENDER[],2,FALSE)</f>
        <v>Female</v>
      </c>
      <c r="R179" t="str">
        <f>VLOOKUP(FACT_INVOICE9[[#This Row],[custype_sk]],DIM_CUSTYPE[],2,FALSE)</f>
        <v>Member</v>
      </c>
      <c r="S179">
        <v>3</v>
      </c>
      <c r="U179" s="6">
        <v>1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1</v>
      </c>
      <c r="AB179" s="6">
        <v>0</v>
      </c>
      <c r="AC179" s="6">
        <v>0</v>
      </c>
      <c r="AD179" s="6">
        <v>1</v>
      </c>
      <c r="AE179" s="6">
        <v>1</v>
      </c>
      <c r="AF179">
        <v>0</v>
      </c>
      <c r="AG179">
        <v>1</v>
      </c>
    </row>
    <row r="180" spans="1:33">
      <c r="A180">
        <v>1208</v>
      </c>
      <c r="B180" t="str">
        <f>VLOOKUP(FACT_INVOICE9[[#This Row],[Branch_SK]],DIM_BRANCH[],3,FALSE)</f>
        <v>Yangon</v>
      </c>
      <c r="C180">
        <v>17983</v>
      </c>
      <c r="D180" t="str">
        <f>VLOOKUP(FACT_INVOICE9[[#This Row],[payment_SK]],DIM_PAYMENT[],2,FALSE)</f>
        <v>Credit card</v>
      </c>
      <c r="E180">
        <v>347248</v>
      </c>
      <c r="F180" t="str">
        <f>VLOOKUP(FACT_INVOICE9[[#This Row],[Product_SK]],DIM_PRODUCT[],3,FALSE)</f>
        <v>Fashion accessories</v>
      </c>
      <c r="G180">
        <v>14667</v>
      </c>
      <c r="H180" t="s">
        <v>233</v>
      </c>
      <c r="I180">
        <v>4</v>
      </c>
      <c r="J180">
        <v>93.744</v>
      </c>
      <c r="K180">
        <v>4.4</v>
      </c>
      <c r="L180" t="s">
        <v>33</v>
      </c>
      <c r="M180" s="1">
        <v>45276.3682291667</v>
      </c>
      <c r="N180" s="1">
        <v>45278.9186226852</v>
      </c>
      <c r="O180">
        <v>19629</v>
      </c>
      <c r="P180">
        <v>5</v>
      </c>
      <c r="Q180" t="str">
        <f>VLOOKUP(FACT_INVOICE9[[#This Row],[gender_sk]],DIM_GENDER[],2,FALSE)</f>
        <v>Female</v>
      </c>
      <c r="R180" t="str">
        <f>VLOOKUP(FACT_INVOICE9[[#This Row],[custype_sk]],DIM_CUSTYPE[],2,FALSE)</f>
        <v>Member</v>
      </c>
      <c r="S180">
        <v>3</v>
      </c>
      <c r="U180" s="6">
        <v>1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1</v>
      </c>
      <c r="AD180" s="6">
        <v>0</v>
      </c>
      <c r="AE180" s="6">
        <v>0</v>
      </c>
      <c r="AF180">
        <v>0</v>
      </c>
      <c r="AG180">
        <v>1</v>
      </c>
    </row>
    <row r="181" spans="1:33">
      <c r="A181">
        <v>1208</v>
      </c>
      <c r="B181" t="str">
        <f>VLOOKUP(FACT_INVOICE9[[#This Row],[Branch_SK]],DIM_BRANCH[],3,FALSE)</f>
        <v>Yangon</v>
      </c>
      <c r="C181">
        <v>17984</v>
      </c>
      <c r="D181" t="str">
        <f>VLOOKUP(FACT_INVOICE9[[#This Row],[payment_SK]],DIM_PAYMENT[],2,FALSE)</f>
        <v>Ewallet</v>
      </c>
      <c r="E181">
        <v>347395</v>
      </c>
      <c r="F181" t="str">
        <f>VLOOKUP(FACT_INVOICE9[[#This Row],[Product_SK]],DIM_PRODUCT[],3,FALSE)</f>
        <v>Fashion accessories</v>
      </c>
      <c r="G181">
        <v>14031</v>
      </c>
      <c r="H181" t="s">
        <v>234</v>
      </c>
      <c r="I181">
        <v>5</v>
      </c>
      <c r="J181">
        <v>367.5525</v>
      </c>
      <c r="K181">
        <v>5.5</v>
      </c>
      <c r="L181" t="s">
        <v>33</v>
      </c>
      <c r="M181" s="1">
        <v>45276.3682291667</v>
      </c>
      <c r="N181" s="1">
        <v>45278.9186226852</v>
      </c>
      <c r="O181">
        <v>20028</v>
      </c>
      <c r="P181">
        <v>6</v>
      </c>
      <c r="Q181" t="str">
        <f>VLOOKUP(FACT_INVOICE9[[#This Row],[gender_sk]],DIM_GENDER[],2,FALSE)</f>
        <v>Male</v>
      </c>
      <c r="R181" t="str">
        <f>VLOOKUP(FACT_INVOICE9[[#This Row],[custype_sk]],DIM_CUSTYPE[],2,FALSE)</f>
        <v>Normal</v>
      </c>
      <c r="S181">
        <v>4</v>
      </c>
      <c r="U181" s="6">
        <v>0</v>
      </c>
      <c r="V181" s="6">
        <v>1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1</v>
      </c>
      <c r="AD181" s="6">
        <v>0</v>
      </c>
      <c r="AE181" s="6">
        <v>1</v>
      </c>
      <c r="AF181">
        <v>1</v>
      </c>
      <c r="AG181">
        <v>0</v>
      </c>
    </row>
    <row r="182" spans="1:33">
      <c r="A182">
        <v>1208</v>
      </c>
      <c r="B182" t="str">
        <f>VLOOKUP(FACT_INVOICE9[[#This Row],[Branch_SK]],DIM_BRANCH[],3,FALSE)</f>
        <v>Yangon</v>
      </c>
      <c r="C182">
        <v>17984</v>
      </c>
      <c r="D182" t="str">
        <f>VLOOKUP(FACT_INVOICE9[[#This Row],[payment_SK]],DIM_PAYMENT[],2,FALSE)</f>
        <v>Ewallet</v>
      </c>
      <c r="E182">
        <v>347067</v>
      </c>
      <c r="F182" t="str">
        <f>VLOOKUP(FACT_INVOICE9[[#This Row],[Product_SK]],DIM_PRODUCT[],3,FALSE)</f>
        <v>Sports and travel</v>
      </c>
      <c r="G182">
        <v>14652</v>
      </c>
      <c r="H182" t="s">
        <v>235</v>
      </c>
      <c r="I182">
        <v>10</v>
      </c>
      <c r="J182">
        <v>197.925</v>
      </c>
      <c r="K182">
        <v>5.6</v>
      </c>
      <c r="L182" t="s">
        <v>33</v>
      </c>
      <c r="M182" s="1">
        <v>45276.3682291667</v>
      </c>
      <c r="N182" s="1">
        <v>45278.9186226852</v>
      </c>
      <c r="O182">
        <v>19756</v>
      </c>
      <c r="P182">
        <v>6</v>
      </c>
      <c r="Q182" t="str">
        <f>VLOOKUP(FACT_INVOICE9[[#This Row],[gender_sk]],DIM_GENDER[],2,FALSE)</f>
        <v>Male</v>
      </c>
      <c r="R182" t="str">
        <f>VLOOKUP(FACT_INVOICE9[[#This Row],[custype_sk]],DIM_CUSTYPE[],2,FALSE)</f>
        <v>Member</v>
      </c>
      <c r="S182">
        <v>3</v>
      </c>
      <c r="U182" s="6">
        <v>0</v>
      </c>
      <c r="V182" s="6">
        <v>1</v>
      </c>
      <c r="W182" s="6">
        <v>0</v>
      </c>
      <c r="X182" s="6">
        <v>0</v>
      </c>
      <c r="Y182" s="6">
        <v>0</v>
      </c>
      <c r="Z182" s="6">
        <v>0</v>
      </c>
      <c r="AA182" s="6">
        <v>1</v>
      </c>
      <c r="AB182" s="6">
        <v>0</v>
      </c>
      <c r="AC182" s="6">
        <v>0</v>
      </c>
      <c r="AD182" s="6">
        <v>1</v>
      </c>
      <c r="AE182" s="6">
        <v>1</v>
      </c>
      <c r="AF182">
        <v>1</v>
      </c>
      <c r="AG182">
        <v>1</v>
      </c>
    </row>
    <row r="183" spans="1:33">
      <c r="A183">
        <v>1207</v>
      </c>
      <c r="B183" t="str">
        <f>VLOOKUP(FACT_INVOICE9[[#This Row],[Branch_SK]],DIM_BRANCH[],3,FALSE)</f>
        <v>Naypyitaw</v>
      </c>
      <c r="C183">
        <v>17983</v>
      </c>
      <c r="D183" t="str">
        <f>VLOOKUP(FACT_INVOICE9[[#This Row],[payment_SK]],DIM_PAYMENT[],2,FALSE)</f>
        <v>Credit card</v>
      </c>
      <c r="E183">
        <v>347094</v>
      </c>
      <c r="F183" t="str">
        <f>VLOOKUP(FACT_INVOICE9[[#This Row],[Product_SK]],DIM_PRODUCT[],3,FALSE)</f>
        <v>Food and beverages</v>
      </c>
      <c r="G183">
        <v>14641</v>
      </c>
      <c r="H183" t="s">
        <v>236</v>
      </c>
      <c r="I183">
        <v>1</v>
      </c>
      <c r="J183">
        <v>104.6745</v>
      </c>
      <c r="K183">
        <v>8</v>
      </c>
      <c r="L183" t="s">
        <v>33</v>
      </c>
      <c r="M183" s="1">
        <v>45276.3682291667</v>
      </c>
      <c r="N183" s="1">
        <v>45278.9186226852</v>
      </c>
      <c r="O183">
        <v>19529</v>
      </c>
      <c r="P183">
        <v>5</v>
      </c>
      <c r="Q183" t="str">
        <f>VLOOKUP(FACT_INVOICE9[[#This Row],[gender_sk]],DIM_GENDER[],2,FALSE)</f>
        <v>Female</v>
      </c>
      <c r="R183" t="str">
        <f>VLOOKUP(FACT_INVOICE9[[#This Row],[custype_sk]],DIM_CUSTYPE[],2,FALSE)</f>
        <v>Normal</v>
      </c>
      <c r="S183">
        <v>4</v>
      </c>
      <c r="U183" s="6">
        <v>1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1</v>
      </c>
      <c r="AC183" s="6">
        <v>0</v>
      </c>
      <c r="AD183" s="6">
        <v>0</v>
      </c>
      <c r="AE183" s="6">
        <v>1</v>
      </c>
      <c r="AF183">
        <v>0</v>
      </c>
      <c r="AG183">
        <v>0</v>
      </c>
    </row>
    <row r="184" spans="1:33">
      <c r="A184">
        <v>1208</v>
      </c>
      <c r="B184" t="str">
        <f>VLOOKUP(FACT_INVOICE9[[#This Row],[Branch_SK]],DIM_BRANCH[],3,FALSE)</f>
        <v>Yangon</v>
      </c>
      <c r="C184">
        <v>17984</v>
      </c>
      <c r="D184" t="str">
        <f>VLOOKUP(FACT_INVOICE9[[#This Row],[payment_SK]],DIM_PAYMENT[],2,FALSE)</f>
        <v>Ewallet</v>
      </c>
      <c r="E184">
        <v>346998</v>
      </c>
      <c r="F184" t="str">
        <f>VLOOKUP(FACT_INVOICE9[[#This Row],[Product_SK]],DIM_PRODUCT[],3,FALSE)</f>
        <v>Sports and travel</v>
      </c>
      <c r="G184">
        <v>14443</v>
      </c>
      <c r="H184" t="s">
        <v>237</v>
      </c>
      <c r="I184">
        <v>10</v>
      </c>
      <c r="J184">
        <v>453.495</v>
      </c>
      <c r="K184">
        <v>8.2</v>
      </c>
      <c r="L184" t="s">
        <v>33</v>
      </c>
      <c r="M184" s="1">
        <v>45276.3682291667</v>
      </c>
      <c r="N184" s="1">
        <v>45278.9186226852</v>
      </c>
      <c r="O184">
        <v>20015</v>
      </c>
      <c r="P184">
        <v>6</v>
      </c>
      <c r="Q184" t="str">
        <f>VLOOKUP(FACT_INVOICE9[[#This Row],[gender_sk]],DIM_GENDER[],2,FALSE)</f>
        <v>Male</v>
      </c>
      <c r="R184" t="str">
        <f>VLOOKUP(FACT_INVOICE9[[#This Row],[custype_sk]],DIM_CUSTYPE[],2,FALSE)</f>
        <v>Normal</v>
      </c>
      <c r="S184">
        <v>4</v>
      </c>
      <c r="U184" s="6">
        <v>0</v>
      </c>
      <c r="V184" s="6">
        <v>1</v>
      </c>
      <c r="W184" s="6">
        <v>0</v>
      </c>
      <c r="X184" s="6">
        <v>0</v>
      </c>
      <c r="Y184" s="6">
        <v>0</v>
      </c>
      <c r="Z184" s="6">
        <v>0</v>
      </c>
      <c r="AA184" s="6">
        <v>1</v>
      </c>
      <c r="AB184" s="6">
        <v>0</v>
      </c>
      <c r="AC184" s="6">
        <v>0</v>
      </c>
      <c r="AD184" s="6">
        <v>1</v>
      </c>
      <c r="AE184" s="6">
        <v>1</v>
      </c>
      <c r="AF184">
        <v>1</v>
      </c>
      <c r="AG184">
        <v>0</v>
      </c>
    </row>
    <row r="185" spans="1:33">
      <c r="A185">
        <v>1208</v>
      </c>
      <c r="B185" t="str">
        <f>VLOOKUP(FACT_INVOICE9[[#This Row],[Branch_SK]],DIM_BRANCH[],3,FALSE)</f>
        <v>Yangon</v>
      </c>
      <c r="C185">
        <v>17983</v>
      </c>
      <c r="D185" t="str">
        <f>VLOOKUP(FACT_INVOICE9[[#This Row],[payment_SK]],DIM_PAYMENT[],2,FALSE)</f>
        <v>Credit card</v>
      </c>
      <c r="E185">
        <v>347087</v>
      </c>
      <c r="F185" t="str">
        <f>VLOOKUP(FACT_INVOICE9[[#This Row],[Product_SK]],DIM_PRODUCT[],3,FALSE)</f>
        <v>Food and beverages</v>
      </c>
      <c r="G185">
        <v>14803</v>
      </c>
      <c r="H185" t="s">
        <v>238</v>
      </c>
      <c r="I185">
        <v>7</v>
      </c>
      <c r="J185">
        <v>723.24</v>
      </c>
      <c r="K185">
        <v>8.7</v>
      </c>
      <c r="L185" t="s">
        <v>33</v>
      </c>
      <c r="M185" s="1">
        <v>45276.3682291667</v>
      </c>
      <c r="N185" s="1">
        <v>45278.9186226852</v>
      </c>
      <c r="O185">
        <v>19504</v>
      </c>
      <c r="P185">
        <v>5</v>
      </c>
      <c r="Q185" t="str">
        <f>VLOOKUP(FACT_INVOICE9[[#This Row],[gender_sk]],DIM_GENDER[],2,FALSE)</f>
        <v>Female</v>
      </c>
      <c r="R185" t="str">
        <f>VLOOKUP(FACT_INVOICE9[[#This Row],[custype_sk]],DIM_CUSTYPE[],2,FALSE)</f>
        <v>Member</v>
      </c>
      <c r="S185">
        <v>3</v>
      </c>
      <c r="U185" s="6">
        <v>1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1</v>
      </c>
      <c r="AC185" s="6">
        <v>0</v>
      </c>
      <c r="AD185" s="6">
        <v>1</v>
      </c>
      <c r="AE185" s="6">
        <v>1</v>
      </c>
      <c r="AF185">
        <v>0</v>
      </c>
      <c r="AG185">
        <v>1</v>
      </c>
    </row>
    <row r="186" spans="1:33">
      <c r="A186">
        <v>1208</v>
      </c>
      <c r="B186" t="str">
        <f>VLOOKUP(FACT_INVOICE9[[#This Row],[Branch_SK]],DIM_BRANCH[],3,FALSE)</f>
        <v>Yangon</v>
      </c>
      <c r="C186">
        <v>17983</v>
      </c>
      <c r="D186" t="str">
        <f>VLOOKUP(FACT_INVOICE9[[#This Row],[payment_SK]],DIM_PAYMENT[],2,FALSE)</f>
        <v>Credit card</v>
      </c>
      <c r="E186">
        <v>346680</v>
      </c>
      <c r="F186" t="str">
        <f>VLOOKUP(FACT_INVOICE9[[#This Row],[Product_SK]],DIM_PRODUCT[],3,FALSE)</f>
        <v>Electronic accessories</v>
      </c>
      <c r="G186">
        <v>14734</v>
      </c>
      <c r="H186" t="s">
        <v>239</v>
      </c>
      <c r="I186">
        <v>9</v>
      </c>
      <c r="J186">
        <v>203.175</v>
      </c>
      <c r="K186">
        <v>7.8</v>
      </c>
      <c r="L186" t="s">
        <v>33</v>
      </c>
      <c r="M186" s="1">
        <v>45276.3682291667</v>
      </c>
      <c r="N186" s="1">
        <v>45278.9186226852</v>
      </c>
      <c r="O186">
        <v>19511</v>
      </c>
      <c r="P186">
        <v>6</v>
      </c>
      <c r="Q186" t="str">
        <f>VLOOKUP(FACT_INVOICE9[[#This Row],[gender_sk]],DIM_GENDER[],2,FALSE)</f>
        <v>Male</v>
      </c>
      <c r="R186" t="str">
        <f>VLOOKUP(FACT_INVOICE9[[#This Row],[custype_sk]],DIM_CUSTYPE[],2,FALSE)</f>
        <v>Member</v>
      </c>
      <c r="S186">
        <v>3</v>
      </c>
      <c r="U186" s="6">
        <v>1</v>
      </c>
      <c r="V186" s="6">
        <v>0</v>
      </c>
      <c r="W186" s="6">
        <v>0</v>
      </c>
      <c r="X186" s="6">
        <v>0</v>
      </c>
      <c r="Y186" s="6">
        <v>1</v>
      </c>
      <c r="Z186" s="6">
        <v>0</v>
      </c>
      <c r="AA186" s="6">
        <v>0</v>
      </c>
      <c r="AB186" s="6">
        <v>0</v>
      </c>
      <c r="AC186" s="6">
        <v>0</v>
      </c>
      <c r="AD186" s="6">
        <v>1</v>
      </c>
      <c r="AE186" s="6">
        <v>1</v>
      </c>
      <c r="AF186">
        <v>1</v>
      </c>
      <c r="AG186">
        <v>1</v>
      </c>
    </row>
    <row r="187" spans="1:33">
      <c r="A187">
        <v>1208</v>
      </c>
      <c r="B187" t="str">
        <f>VLOOKUP(FACT_INVOICE9[[#This Row],[Branch_SK]],DIM_BRANCH[],3,FALSE)</f>
        <v>Yangon</v>
      </c>
      <c r="C187">
        <v>17984</v>
      </c>
      <c r="D187" t="str">
        <f>VLOOKUP(FACT_INVOICE9[[#This Row],[payment_SK]],DIM_PAYMENT[],2,FALSE)</f>
        <v>Ewallet</v>
      </c>
      <c r="E187">
        <v>346511</v>
      </c>
      <c r="F187" t="str">
        <f>VLOOKUP(FACT_INVOICE9[[#This Row],[Product_SK]],DIM_PRODUCT[],3,FALSE)</f>
        <v>Health and beauty</v>
      </c>
      <c r="G187">
        <v>14712</v>
      </c>
      <c r="H187" t="s">
        <v>240</v>
      </c>
      <c r="I187">
        <v>4</v>
      </c>
      <c r="J187">
        <v>237.426</v>
      </c>
      <c r="K187">
        <v>5.5</v>
      </c>
      <c r="L187" t="s">
        <v>33</v>
      </c>
      <c r="M187" s="1">
        <v>45276.3682291667</v>
      </c>
      <c r="N187" s="1">
        <v>45278.9186226852</v>
      </c>
      <c r="O187">
        <v>19898</v>
      </c>
      <c r="P187">
        <v>5</v>
      </c>
      <c r="Q187" t="str">
        <f>VLOOKUP(FACT_INVOICE9[[#This Row],[gender_sk]],DIM_GENDER[],2,FALSE)</f>
        <v>Female</v>
      </c>
      <c r="R187" t="str">
        <f>VLOOKUP(FACT_INVOICE9[[#This Row],[custype_sk]],DIM_CUSTYPE[],2,FALSE)</f>
        <v>Normal</v>
      </c>
      <c r="S187">
        <v>4</v>
      </c>
      <c r="U187" s="6">
        <v>0</v>
      </c>
      <c r="V187" s="6">
        <v>1</v>
      </c>
      <c r="W187" s="6">
        <v>0</v>
      </c>
      <c r="X187" s="6">
        <v>1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1</v>
      </c>
      <c r="AF187">
        <v>0</v>
      </c>
      <c r="AG187">
        <v>0</v>
      </c>
    </row>
    <row r="188" spans="1:33">
      <c r="A188">
        <v>1207</v>
      </c>
      <c r="B188" t="str">
        <f>VLOOKUP(FACT_INVOICE9[[#This Row],[Branch_SK]],DIM_BRANCH[],3,FALSE)</f>
        <v>Naypyitaw</v>
      </c>
      <c r="C188">
        <v>17982</v>
      </c>
      <c r="D188" t="str">
        <f>VLOOKUP(FACT_INVOICE9[[#This Row],[payment_SK]],DIM_PAYMENT[],2,FALSE)</f>
        <v>Cash</v>
      </c>
      <c r="E188">
        <v>346601</v>
      </c>
      <c r="F188" t="str">
        <f>VLOOKUP(FACT_INVOICE9[[#This Row],[Product_SK]],DIM_PRODUCT[],3,FALSE)</f>
        <v>Health and beauty</v>
      </c>
      <c r="G188">
        <v>14870</v>
      </c>
      <c r="H188" t="s">
        <v>241</v>
      </c>
      <c r="I188">
        <v>1</v>
      </c>
      <c r="J188">
        <v>96.579</v>
      </c>
      <c r="K188">
        <v>9.8</v>
      </c>
      <c r="L188" t="s">
        <v>33</v>
      </c>
      <c r="M188" s="1">
        <v>45276.3682291667</v>
      </c>
      <c r="N188" s="1">
        <v>45278.9186226852</v>
      </c>
      <c r="O188">
        <v>19283</v>
      </c>
      <c r="P188">
        <v>6</v>
      </c>
      <c r="Q188" t="str">
        <f>VLOOKUP(FACT_INVOICE9[[#This Row],[gender_sk]],DIM_GENDER[],2,FALSE)</f>
        <v>Male</v>
      </c>
      <c r="R188" t="str">
        <f>VLOOKUP(FACT_INVOICE9[[#This Row],[custype_sk]],DIM_CUSTYPE[],2,FALSE)</f>
        <v>Member</v>
      </c>
      <c r="S188">
        <v>3</v>
      </c>
      <c r="U188" s="6">
        <v>0</v>
      </c>
      <c r="V188" s="6">
        <v>0</v>
      </c>
      <c r="W188" s="6">
        <v>1</v>
      </c>
      <c r="X188" s="6">
        <v>1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1</v>
      </c>
      <c r="AF188">
        <v>1</v>
      </c>
      <c r="AG188">
        <v>1</v>
      </c>
    </row>
    <row r="189" spans="1:33">
      <c r="A189">
        <v>1208</v>
      </c>
      <c r="B189" t="str">
        <f>VLOOKUP(FACT_INVOICE9[[#This Row],[Branch_SK]],DIM_BRANCH[],3,FALSE)</f>
        <v>Yangon</v>
      </c>
      <c r="C189">
        <v>17982</v>
      </c>
      <c r="D189" t="str">
        <f>VLOOKUP(FACT_INVOICE9[[#This Row],[payment_SK]],DIM_PAYMENT[],2,FALSE)</f>
        <v>Cash</v>
      </c>
      <c r="E189">
        <v>346555</v>
      </c>
      <c r="F189" t="str">
        <f>VLOOKUP(FACT_INVOICE9[[#This Row],[Product_SK]],DIM_PRODUCT[],3,FALSE)</f>
        <v>Health and beauty</v>
      </c>
      <c r="G189">
        <v>14085</v>
      </c>
      <c r="H189" t="s">
        <v>242</v>
      </c>
      <c r="I189">
        <v>4</v>
      </c>
      <c r="J189">
        <v>210.966</v>
      </c>
      <c r="K189">
        <v>9</v>
      </c>
      <c r="L189" t="s">
        <v>33</v>
      </c>
      <c r="M189" s="1">
        <v>45276.3682291667</v>
      </c>
      <c r="N189" s="1">
        <v>45278.9186226852</v>
      </c>
      <c r="O189">
        <v>19205</v>
      </c>
      <c r="P189">
        <v>5</v>
      </c>
      <c r="Q189" t="str">
        <f>VLOOKUP(FACT_INVOICE9[[#This Row],[gender_sk]],DIM_GENDER[],2,FALSE)</f>
        <v>Female</v>
      </c>
      <c r="R189" t="str">
        <f>VLOOKUP(FACT_INVOICE9[[#This Row],[custype_sk]],DIM_CUSTYPE[],2,FALSE)</f>
        <v>Normal</v>
      </c>
      <c r="S189">
        <v>4</v>
      </c>
      <c r="U189" s="6">
        <v>0</v>
      </c>
      <c r="V189" s="6">
        <v>0</v>
      </c>
      <c r="W189" s="6">
        <v>1</v>
      </c>
      <c r="X189" s="6">
        <v>1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1</v>
      </c>
      <c r="AF189">
        <v>0</v>
      </c>
      <c r="AG189">
        <v>0</v>
      </c>
    </row>
    <row r="190" spans="1:33">
      <c r="A190">
        <v>1207</v>
      </c>
      <c r="B190" t="str">
        <f>VLOOKUP(FACT_INVOICE9[[#This Row],[Branch_SK]],DIM_BRANCH[],3,FALSE)</f>
        <v>Naypyitaw</v>
      </c>
      <c r="C190">
        <v>17984</v>
      </c>
      <c r="D190" t="str">
        <f>VLOOKUP(FACT_INVOICE9[[#This Row],[payment_SK]],DIM_PAYMENT[],2,FALSE)</f>
        <v>Ewallet</v>
      </c>
      <c r="E190">
        <v>346963</v>
      </c>
      <c r="F190" t="str">
        <f>VLOOKUP(FACT_INVOICE9[[#This Row],[Product_SK]],DIM_PRODUCT[],3,FALSE)</f>
        <v>Sports and travel</v>
      </c>
      <c r="G190">
        <v>14214</v>
      </c>
      <c r="H190" t="s">
        <v>243</v>
      </c>
      <c r="I190">
        <v>4</v>
      </c>
      <c r="J190">
        <v>348.306</v>
      </c>
      <c r="K190">
        <v>9.6</v>
      </c>
      <c r="L190" t="s">
        <v>33</v>
      </c>
      <c r="M190" s="1">
        <v>45276.3682291667</v>
      </c>
      <c r="N190" s="1">
        <v>45278.9186226852</v>
      </c>
      <c r="O190">
        <v>19968</v>
      </c>
      <c r="P190">
        <v>6</v>
      </c>
      <c r="Q190" t="str">
        <f>VLOOKUP(FACT_INVOICE9[[#This Row],[gender_sk]],DIM_GENDER[],2,FALSE)</f>
        <v>Male</v>
      </c>
      <c r="R190" t="str">
        <f>VLOOKUP(FACT_INVOICE9[[#This Row],[custype_sk]],DIM_CUSTYPE[],2,FALSE)</f>
        <v>Member</v>
      </c>
      <c r="S190">
        <v>3</v>
      </c>
      <c r="U190" s="6">
        <v>0</v>
      </c>
      <c r="V190" s="6">
        <v>1</v>
      </c>
      <c r="W190" s="6">
        <v>0</v>
      </c>
      <c r="X190" s="6">
        <v>0</v>
      </c>
      <c r="Y190" s="6">
        <v>0</v>
      </c>
      <c r="Z190" s="6">
        <v>0</v>
      </c>
      <c r="AA190" s="6">
        <v>1</v>
      </c>
      <c r="AB190" s="6">
        <v>0</v>
      </c>
      <c r="AC190" s="6">
        <v>0</v>
      </c>
      <c r="AD190" s="6">
        <v>0</v>
      </c>
      <c r="AE190" s="6">
        <v>1</v>
      </c>
      <c r="AF190">
        <v>1</v>
      </c>
      <c r="AG190">
        <v>1</v>
      </c>
    </row>
    <row r="191" spans="1:33">
      <c r="A191">
        <v>1207</v>
      </c>
      <c r="B191" t="str">
        <f>VLOOKUP(FACT_INVOICE9[[#This Row],[Branch_SK]],DIM_BRANCH[],3,FALSE)</f>
        <v>Naypyitaw</v>
      </c>
      <c r="C191">
        <v>17982</v>
      </c>
      <c r="D191" t="str">
        <f>VLOOKUP(FACT_INVOICE9[[#This Row],[payment_SK]],DIM_PAYMENT[],2,FALSE)</f>
        <v>Cash</v>
      </c>
      <c r="E191">
        <v>346836</v>
      </c>
      <c r="F191" t="str">
        <f>VLOOKUP(FACT_INVOICE9[[#This Row],[Product_SK]],DIM_PRODUCT[],3,FALSE)</f>
        <v>Home and lifestyle</v>
      </c>
      <c r="G191">
        <v>14292</v>
      </c>
      <c r="H191" t="s">
        <v>244</v>
      </c>
      <c r="I191">
        <v>5</v>
      </c>
      <c r="J191">
        <v>193.4625</v>
      </c>
      <c r="K191">
        <v>9.2</v>
      </c>
      <c r="L191" t="s">
        <v>33</v>
      </c>
      <c r="M191" s="1">
        <v>45276.3682291667</v>
      </c>
      <c r="N191" s="1">
        <v>45278.9186226852</v>
      </c>
      <c r="O191">
        <v>19019</v>
      </c>
      <c r="P191">
        <v>5</v>
      </c>
      <c r="Q191" t="str">
        <f>VLOOKUP(FACT_INVOICE9[[#This Row],[gender_sk]],DIM_GENDER[],2,FALSE)</f>
        <v>Female</v>
      </c>
      <c r="R191" t="str">
        <f>VLOOKUP(FACT_INVOICE9[[#This Row],[custype_sk]],DIM_CUSTYPE[],2,FALSE)</f>
        <v>Normal</v>
      </c>
      <c r="S191">
        <v>4</v>
      </c>
      <c r="U191" s="6">
        <v>0</v>
      </c>
      <c r="V191" s="6">
        <v>0</v>
      </c>
      <c r="W191" s="6">
        <v>1</v>
      </c>
      <c r="X191" s="6">
        <v>0</v>
      </c>
      <c r="Y191" s="6">
        <v>0</v>
      </c>
      <c r="Z191" s="6">
        <v>1</v>
      </c>
      <c r="AA191" s="6">
        <v>0</v>
      </c>
      <c r="AB191" s="6">
        <v>0</v>
      </c>
      <c r="AC191" s="6">
        <v>0</v>
      </c>
      <c r="AD191" s="6">
        <v>0</v>
      </c>
      <c r="AE191" s="6">
        <v>1</v>
      </c>
      <c r="AF191">
        <v>0</v>
      </c>
      <c r="AG191">
        <v>0</v>
      </c>
    </row>
    <row r="192" spans="1:33">
      <c r="A192">
        <v>1208</v>
      </c>
      <c r="B192" t="str">
        <f>VLOOKUP(FACT_INVOICE9[[#This Row],[Branch_SK]],DIM_BRANCH[],3,FALSE)</f>
        <v>Yangon</v>
      </c>
      <c r="C192">
        <v>17983</v>
      </c>
      <c r="D192" t="str">
        <f>VLOOKUP(FACT_INVOICE9[[#This Row],[payment_SK]],DIM_PAYMENT[],2,FALSE)</f>
        <v>Credit card</v>
      </c>
      <c r="E192">
        <v>347084</v>
      </c>
      <c r="F192" t="str">
        <f>VLOOKUP(FACT_INVOICE9[[#This Row],[Product_SK]],DIM_PRODUCT[],3,FALSE)</f>
        <v>Food and beverages</v>
      </c>
      <c r="G192">
        <v>14427</v>
      </c>
      <c r="H192" t="s">
        <v>245</v>
      </c>
      <c r="I192">
        <v>5</v>
      </c>
      <c r="J192">
        <v>187.32</v>
      </c>
      <c r="K192">
        <v>6.6</v>
      </c>
      <c r="L192" t="s">
        <v>33</v>
      </c>
      <c r="M192" s="1">
        <v>45276.3682291667</v>
      </c>
      <c r="N192" s="1">
        <v>45278.9186226852</v>
      </c>
      <c r="O192">
        <v>19580</v>
      </c>
      <c r="P192">
        <v>5</v>
      </c>
      <c r="Q192" t="str">
        <f>VLOOKUP(FACT_INVOICE9[[#This Row],[gender_sk]],DIM_GENDER[],2,FALSE)</f>
        <v>Female</v>
      </c>
      <c r="R192" t="str">
        <f>VLOOKUP(FACT_INVOICE9[[#This Row],[custype_sk]],DIM_CUSTYPE[],2,FALSE)</f>
        <v>Normal</v>
      </c>
      <c r="S192">
        <v>4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1</v>
      </c>
      <c r="AC192" s="6">
        <v>0</v>
      </c>
      <c r="AD192" s="6">
        <v>0</v>
      </c>
      <c r="AE192" s="6">
        <v>1</v>
      </c>
      <c r="AF192">
        <v>0</v>
      </c>
      <c r="AG192">
        <v>0</v>
      </c>
    </row>
    <row r="193" spans="1:33">
      <c r="A193">
        <v>1206</v>
      </c>
      <c r="B193" t="str">
        <f>VLOOKUP(FACT_INVOICE9[[#This Row],[Branch_SK]],DIM_BRANCH[],3,FALSE)</f>
        <v>Mandalay</v>
      </c>
      <c r="C193">
        <v>17983</v>
      </c>
      <c r="D193" t="str">
        <f>VLOOKUP(FACT_INVOICE9[[#This Row],[payment_SK]],DIM_PAYMENT[],2,FALSE)</f>
        <v>Credit card</v>
      </c>
      <c r="E193">
        <v>346689</v>
      </c>
      <c r="F193" t="str">
        <f>VLOOKUP(FACT_INVOICE9[[#This Row],[Product_SK]],DIM_PRODUCT[],3,FALSE)</f>
        <v>Electronic accessories</v>
      </c>
      <c r="G193">
        <v>14278</v>
      </c>
      <c r="H193" t="s">
        <v>246</v>
      </c>
      <c r="I193">
        <v>2</v>
      </c>
      <c r="J193">
        <v>128.016</v>
      </c>
      <c r="K193">
        <v>4.9</v>
      </c>
      <c r="L193" t="s">
        <v>33</v>
      </c>
      <c r="M193" s="1">
        <v>45276.3682291667</v>
      </c>
      <c r="N193" s="1">
        <v>45278.9186226852</v>
      </c>
      <c r="O193">
        <v>19503</v>
      </c>
      <c r="P193">
        <v>5</v>
      </c>
      <c r="Q193" t="str">
        <f>VLOOKUP(FACT_INVOICE9[[#This Row],[gender_sk]],DIM_GENDER[],2,FALSE)</f>
        <v>Female</v>
      </c>
      <c r="R193" t="str">
        <f>VLOOKUP(FACT_INVOICE9[[#This Row],[custype_sk]],DIM_CUSTYPE[],2,FALSE)</f>
        <v>Normal</v>
      </c>
      <c r="S193">
        <v>4</v>
      </c>
      <c r="U193" s="6">
        <v>1</v>
      </c>
      <c r="V193" s="6">
        <v>0</v>
      </c>
      <c r="W193" s="6">
        <v>0</v>
      </c>
      <c r="X193" s="6">
        <v>0</v>
      </c>
      <c r="Y193" s="6">
        <v>1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>
        <v>0</v>
      </c>
      <c r="AG193">
        <v>0</v>
      </c>
    </row>
    <row r="194" spans="1:33">
      <c r="A194">
        <v>1206</v>
      </c>
      <c r="B194" t="str">
        <f>VLOOKUP(FACT_INVOICE9[[#This Row],[Branch_SK]],DIM_BRANCH[],3,FALSE)</f>
        <v>Mandalay</v>
      </c>
      <c r="C194">
        <v>17983</v>
      </c>
      <c r="D194" t="str">
        <f>VLOOKUP(FACT_INVOICE9[[#This Row],[payment_SK]],DIM_PAYMENT[],2,FALSE)</f>
        <v>Credit card</v>
      </c>
      <c r="E194">
        <v>346638</v>
      </c>
      <c r="F194" t="str">
        <f>VLOOKUP(FACT_INVOICE9[[#This Row],[Product_SK]],DIM_PRODUCT[],3,FALSE)</f>
        <v>Electronic accessories</v>
      </c>
      <c r="G194">
        <v>14737</v>
      </c>
      <c r="H194" t="s">
        <v>247</v>
      </c>
      <c r="I194">
        <v>8</v>
      </c>
      <c r="J194">
        <v>603.624</v>
      </c>
      <c r="K194">
        <v>6.2</v>
      </c>
      <c r="L194" t="s">
        <v>33</v>
      </c>
      <c r="M194" s="1">
        <v>45276.3682291667</v>
      </c>
      <c r="N194" s="1">
        <v>45278.9186226852</v>
      </c>
      <c r="O194">
        <v>19437</v>
      </c>
      <c r="P194">
        <v>6</v>
      </c>
      <c r="Q194" t="str">
        <f>VLOOKUP(FACT_INVOICE9[[#This Row],[gender_sk]],DIM_GENDER[],2,FALSE)</f>
        <v>Male</v>
      </c>
      <c r="R194" t="str">
        <f>VLOOKUP(FACT_INVOICE9[[#This Row],[custype_sk]],DIM_CUSTYPE[],2,FALSE)</f>
        <v>Member</v>
      </c>
      <c r="S194">
        <v>3</v>
      </c>
      <c r="U194" s="6">
        <v>1</v>
      </c>
      <c r="V194" s="6">
        <v>0</v>
      </c>
      <c r="W194" s="6">
        <v>0</v>
      </c>
      <c r="X194" s="6">
        <v>0</v>
      </c>
      <c r="Y194" s="6">
        <v>1</v>
      </c>
      <c r="Z194" s="6">
        <v>0</v>
      </c>
      <c r="AA194" s="6">
        <v>0</v>
      </c>
      <c r="AB194" s="6">
        <v>0</v>
      </c>
      <c r="AC194" s="6">
        <v>0</v>
      </c>
      <c r="AD194" s="6">
        <v>1</v>
      </c>
      <c r="AE194" s="6">
        <v>1</v>
      </c>
      <c r="AF194">
        <v>1</v>
      </c>
      <c r="AG194">
        <v>1</v>
      </c>
    </row>
    <row r="195" spans="1:33">
      <c r="A195">
        <v>1207</v>
      </c>
      <c r="B195" t="str">
        <f>VLOOKUP(FACT_INVOICE9[[#This Row],[Branch_SK]],DIM_BRANCH[],3,FALSE)</f>
        <v>Naypyitaw</v>
      </c>
      <c r="C195">
        <v>17983</v>
      </c>
      <c r="D195" t="str">
        <f>VLOOKUP(FACT_INVOICE9[[#This Row],[payment_SK]],DIM_PAYMENT[],2,FALSE)</f>
        <v>Credit card</v>
      </c>
      <c r="E195">
        <v>346959</v>
      </c>
      <c r="F195" t="str">
        <f>VLOOKUP(FACT_INVOICE9[[#This Row],[Product_SK]],DIM_PRODUCT[],3,FALSE)</f>
        <v>Sports and travel</v>
      </c>
      <c r="G195">
        <v>14097</v>
      </c>
      <c r="H195" t="s">
        <v>248</v>
      </c>
      <c r="I195">
        <v>9</v>
      </c>
      <c r="J195">
        <v>463.428</v>
      </c>
      <c r="K195">
        <v>8.6</v>
      </c>
      <c r="L195" t="s">
        <v>33</v>
      </c>
      <c r="M195" s="1">
        <v>45276.3682291667</v>
      </c>
      <c r="N195" s="1">
        <v>45278.9186226852</v>
      </c>
      <c r="O195">
        <v>19372</v>
      </c>
      <c r="P195">
        <v>6</v>
      </c>
      <c r="Q195" t="str">
        <f>VLOOKUP(FACT_INVOICE9[[#This Row],[gender_sk]],DIM_GENDER[],2,FALSE)</f>
        <v>Male</v>
      </c>
      <c r="R195" t="str">
        <f>VLOOKUP(FACT_INVOICE9[[#This Row],[custype_sk]],DIM_CUSTYPE[],2,FALSE)</f>
        <v>Member</v>
      </c>
      <c r="S195">
        <v>3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1</v>
      </c>
      <c r="AB195" s="6">
        <v>0</v>
      </c>
      <c r="AC195" s="6">
        <v>0</v>
      </c>
      <c r="AD195" s="6">
        <v>1</v>
      </c>
      <c r="AE195" s="6">
        <v>1</v>
      </c>
      <c r="AF195">
        <v>1</v>
      </c>
      <c r="AG195">
        <v>1</v>
      </c>
    </row>
    <row r="196" spans="1:33">
      <c r="A196">
        <v>1208</v>
      </c>
      <c r="B196" t="str">
        <f>VLOOKUP(FACT_INVOICE9[[#This Row],[Branch_SK]],DIM_BRANCH[],3,FALSE)</f>
        <v>Yangon</v>
      </c>
      <c r="C196">
        <v>17983</v>
      </c>
      <c r="D196" t="str">
        <f>VLOOKUP(FACT_INVOICE9[[#This Row],[payment_SK]],DIM_PAYMENT[],2,FALSE)</f>
        <v>Credit card</v>
      </c>
      <c r="E196">
        <v>346823</v>
      </c>
      <c r="F196" t="str">
        <f>VLOOKUP(FACT_INVOICE9[[#This Row],[Product_SK]],DIM_PRODUCT[],3,FALSE)</f>
        <v>Home and lifestyle</v>
      </c>
      <c r="G196">
        <v>14645</v>
      </c>
      <c r="H196" t="s">
        <v>249</v>
      </c>
      <c r="I196">
        <v>7</v>
      </c>
      <c r="J196">
        <v>680.61</v>
      </c>
      <c r="K196">
        <v>9.3</v>
      </c>
      <c r="L196" t="s">
        <v>33</v>
      </c>
      <c r="M196" s="1">
        <v>45276.3682291667</v>
      </c>
      <c r="N196" s="1">
        <v>45278.9186226852</v>
      </c>
      <c r="O196">
        <v>19565</v>
      </c>
      <c r="P196">
        <v>6</v>
      </c>
      <c r="Q196" t="str">
        <f>VLOOKUP(FACT_INVOICE9[[#This Row],[gender_sk]],DIM_GENDER[],2,FALSE)</f>
        <v>Male</v>
      </c>
      <c r="R196" t="str">
        <f>VLOOKUP(FACT_INVOICE9[[#This Row],[custype_sk]],DIM_CUSTYPE[],2,FALSE)</f>
        <v>Member</v>
      </c>
      <c r="S196">
        <v>3</v>
      </c>
      <c r="U196" s="6">
        <v>1</v>
      </c>
      <c r="V196" s="6">
        <v>0</v>
      </c>
      <c r="W196" s="6">
        <v>0</v>
      </c>
      <c r="X196" s="6">
        <v>0</v>
      </c>
      <c r="Y196" s="6">
        <v>0</v>
      </c>
      <c r="Z196" s="6">
        <v>1</v>
      </c>
      <c r="AA196" s="6">
        <v>0</v>
      </c>
      <c r="AB196" s="6">
        <v>0</v>
      </c>
      <c r="AC196" s="6">
        <v>0</v>
      </c>
      <c r="AD196" s="6">
        <v>1</v>
      </c>
      <c r="AE196" s="6">
        <v>1</v>
      </c>
      <c r="AF196">
        <v>1</v>
      </c>
      <c r="AG196">
        <v>1</v>
      </c>
    </row>
    <row r="197" spans="1:33">
      <c r="A197">
        <v>1207</v>
      </c>
      <c r="B197" t="str">
        <f>VLOOKUP(FACT_INVOICE9[[#This Row],[Branch_SK]],DIM_BRANCH[],3,FALSE)</f>
        <v>Naypyitaw</v>
      </c>
      <c r="C197">
        <v>17984</v>
      </c>
      <c r="D197" t="str">
        <f>VLOOKUP(FACT_INVOICE9[[#This Row],[payment_SK]],DIM_PAYMENT[],2,FALSE)</f>
        <v>Ewallet</v>
      </c>
      <c r="E197">
        <v>346759</v>
      </c>
      <c r="F197" t="str">
        <f>VLOOKUP(FACT_INVOICE9[[#This Row],[Product_SK]],DIM_PRODUCT[],3,FALSE)</f>
        <v>Home and lifestyle</v>
      </c>
      <c r="G197">
        <v>14874</v>
      </c>
      <c r="H197" t="s">
        <v>250</v>
      </c>
      <c r="I197">
        <v>10</v>
      </c>
      <c r="J197">
        <v>299.565</v>
      </c>
      <c r="K197">
        <v>7.8</v>
      </c>
      <c r="L197" t="s">
        <v>33</v>
      </c>
      <c r="M197" s="1">
        <v>45276.3682291667</v>
      </c>
      <c r="N197" s="1">
        <v>45278.9186226852</v>
      </c>
      <c r="O197">
        <v>19897</v>
      </c>
      <c r="P197">
        <v>5</v>
      </c>
      <c r="Q197" t="str">
        <f>VLOOKUP(FACT_INVOICE9[[#This Row],[gender_sk]],DIM_GENDER[],2,FALSE)</f>
        <v>Female</v>
      </c>
      <c r="R197" t="str">
        <f>VLOOKUP(FACT_INVOICE9[[#This Row],[custype_sk]],DIM_CUSTYPE[],2,FALSE)</f>
        <v>Member</v>
      </c>
      <c r="S197">
        <v>3</v>
      </c>
      <c r="U197" s="6">
        <v>0</v>
      </c>
      <c r="V197" s="6">
        <v>1</v>
      </c>
      <c r="W197" s="6">
        <v>0</v>
      </c>
      <c r="X197" s="6">
        <v>0</v>
      </c>
      <c r="Y197" s="6">
        <v>0</v>
      </c>
      <c r="Z197" s="6">
        <v>1</v>
      </c>
      <c r="AA197" s="6">
        <v>0</v>
      </c>
      <c r="AB197" s="6">
        <v>0</v>
      </c>
      <c r="AC197" s="6">
        <v>0</v>
      </c>
      <c r="AD197" s="6">
        <v>1</v>
      </c>
      <c r="AE197" s="6">
        <v>1</v>
      </c>
      <c r="AF197">
        <v>0</v>
      </c>
      <c r="AG197">
        <v>1</v>
      </c>
    </row>
    <row r="198" spans="1:33">
      <c r="A198">
        <v>1207</v>
      </c>
      <c r="B198" t="str">
        <f>VLOOKUP(FACT_INVOICE9[[#This Row],[Branch_SK]],DIM_BRANCH[],3,FALSE)</f>
        <v>Naypyitaw</v>
      </c>
      <c r="C198">
        <v>17984</v>
      </c>
      <c r="D198" t="str">
        <f>VLOOKUP(FACT_INVOICE9[[#This Row],[payment_SK]],DIM_PAYMENT[],2,FALSE)</f>
        <v>Ewallet</v>
      </c>
      <c r="E198">
        <v>347135</v>
      </c>
      <c r="F198" t="str">
        <f>VLOOKUP(FACT_INVOICE9[[#This Row],[Product_SK]],DIM_PRODUCT[],3,FALSE)</f>
        <v>Food and beverages</v>
      </c>
      <c r="G198">
        <v>14808</v>
      </c>
      <c r="H198" t="s">
        <v>251</v>
      </c>
      <c r="I198">
        <v>7</v>
      </c>
      <c r="J198">
        <v>404.544</v>
      </c>
      <c r="K198">
        <v>5.2</v>
      </c>
      <c r="L198" t="s">
        <v>33</v>
      </c>
      <c r="M198" s="1">
        <v>45276.3682291667</v>
      </c>
      <c r="N198" s="1">
        <v>45278.9186226852</v>
      </c>
      <c r="O198">
        <v>19964</v>
      </c>
      <c r="P198">
        <v>6</v>
      </c>
      <c r="Q198" t="str">
        <f>VLOOKUP(FACT_INVOICE9[[#This Row],[gender_sk]],DIM_GENDER[],2,FALSE)</f>
        <v>Male</v>
      </c>
      <c r="R198" t="str">
        <f>VLOOKUP(FACT_INVOICE9[[#This Row],[custype_sk]],DIM_CUSTYPE[],2,FALSE)</f>
        <v>Member</v>
      </c>
      <c r="S198">
        <v>3</v>
      </c>
      <c r="U198" s="6">
        <v>0</v>
      </c>
      <c r="V198" s="6">
        <v>1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1</v>
      </c>
      <c r="AC198" s="6">
        <v>0</v>
      </c>
      <c r="AD198" s="6">
        <v>1</v>
      </c>
      <c r="AE198" s="6">
        <v>1</v>
      </c>
      <c r="AF198">
        <v>1</v>
      </c>
      <c r="AG198">
        <v>1</v>
      </c>
    </row>
    <row r="199" spans="1:33">
      <c r="A199">
        <v>1207</v>
      </c>
      <c r="B199" t="str">
        <f>VLOOKUP(FACT_INVOICE9[[#This Row],[Branch_SK]],DIM_BRANCH[],3,FALSE)</f>
        <v>Naypyitaw</v>
      </c>
      <c r="C199">
        <v>17984</v>
      </c>
      <c r="D199" t="str">
        <f>VLOOKUP(FACT_INVOICE9[[#This Row],[payment_SK]],DIM_PAYMENT[],2,FALSE)</f>
        <v>Ewallet</v>
      </c>
      <c r="E199">
        <v>347093</v>
      </c>
      <c r="F199" t="str">
        <f>VLOOKUP(FACT_INVOICE9[[#This Row],[Product_SK]],DIM_PRODUCT[],3,FALSE)</f>
        <v>Food and beverages</v>
      </c>
      <c r="G199">
        <v>14977</v>
      </c>
      <c r="H199" t="s">
        <v>252</v>
      </c>
      <c r="I199">
        <v>3</v>
      </c>
      <c r="J199">
        <v>121.59</v>
      </c>
      <c r="K199">
        <v>7.5</v>
      </c>
      <c r="L199" t="s">
        <v>33</v>
      </c>
      <c r="M199" s="1">
        <v>45276.3682291667</v>
      </c>
      <c r="N199" s="1">
        <v>45278.9186226852</v>
      </c>
      <c r="O199">
        <v>20004</v>
      </c>
      <c r="P199">
        <v>5</v>
      </c>
      <c r="Q199" t="str">
        <f>VLOOKUP(FACT_INVOICE9[[#This Row],[gender_sk]],DIM_GENDER[],2,FALSE)</f>
        <v>Female</v>
      </c>
      <c r="R199" t="str">
        <f>VLOOKUP(FACT_INVOICE9[[#This Row],[custype_sk]],DIM_CUSTYPE[],2,FALSE)</f>
        <v>Member</v>
      </c>
      <c r="S199">
        <v>3</v>
      </c>
      <c r="U199" s="6">
        <v>0</v>
      </c>
      <c r="V199" s="6">
        <v>1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1</v>
      </c>
      <c r="AC199" s="6">
        <v>0</v>
      </c>
      <c r="AD199" s="6">
        <v>0</v>
      </c>
      <c r="AE199" s="6">
        <v>1</v>
      </c>
      <c r="AF199">
        <v>0</v>
      </c>
      <c r="AG199">
        <v>1</v>
      </c>
    </row>
    <row r="200" spans="1:33">
      <c r="A200">
        <v>1207</v>
      </c>
      <c r="B200" t="str">
        <f>VLOOKUP(FACT_INVOICE9[[#This Row],[Branch_SK]],DIM_BRANCH[],3,FALSE)</f>
        <v>Naypyitaw</v>
      </c>
      <c r="C200">
        <v>17984</v>
      </c>
      <c r="D200" t="str">
        <f>VLOOKUP(FACT_INVOICE9[[#This Row],[payment_SK]],DIM_PAYMENT[],2,FALSE)</f>
        <v>Ewallet</v>
      </c>
      <c r="E200">
        <v>347002</v>
      </c>
      <c r="F200" t="str">
        <f>VLOOKUP(FACT_INVOICE9[[#This Row],[Product_SK]],DIM_PRODUCT[],3,FALSE)</f>
        <v>Sports and travel</v>
      </c>
      <c r="G200">
        <v>14991</v>
      </c>
      <c r="H200" t="s">
        <v>253</v>
      </c>
      <c r="I200">
        <v>10</v>
      </c>
      <c r="J200">
        <v>864.57</v>
      </c>
      <c r="K200">
        <v>4.3</v>
      </c>
      <c r="L200" t="s">
        <v>33</v>
      </c>
      <c r="M200" s="1">
        <v>45276.3682291667</v>
      </c>
      <c r="N200" s="1">
        <v>45278.9186226852</v>
      </c>
      <c r="O200">
        <v>19942</v>
      </c>
      <c r="P200">
        <v>6</v>
      </c>
      <c r="Q200" t="str">
        <f>VLOOKUP(FACT_INVOICE9[[#This Row],[gender_sk]],DIM_GENDER[],2,FALSE)</f>
        <v>Male</v>
      </c>
      <c r="R200" t="str">
        <f>VLOOKUP(FACT_INVOICE9[[#This Row],[custype_sk]],DIM_CUSTYPE[],2,FALSE)</f>
        <v>Member</v>
      </c>
      <c r="S200">
        <v>3</v>
      </c>
      <c r="U200" s="6">
        <v>0</v>
      </c>
      <c r="V200" s="6">
        <v>1</v>
      </c>
      <c r="W200" s="6">
        <v>0</v>
      </c>
      <c r="X200" s="6">
        <v>0</v>
      </c>
      <c r="Y200" s="6">
        <v>0</v>
      </c>
      <c r="Z200" s="6">
        <v>0</v>
      </c>
      <c r="AA200" s="6">
        <v>1</v>
      </c>
      <c r="AB200" s="6">
        <v>0</v>
      </c>
      <c r="AC200" s="6">
        <v>0</v>
      </c>
      <c r="AD200" s="6">
        <v>1</v>
      </c>
      <c r="AE200" s="6">
        <v>0</v>
      </c>
      <c r="AF200">
        <v>1</v>
      </c>
      <c r="AG200">
        <v>1</v>
      </c>
    </row>
    <row r="201" spans="1:33">
      <c r="A201">
        <v>1206</v>
      </c>
      <c r="B201" t="str">
        <f>VLOOKUP(FACT_INVOICE9[[#This Row],[Branch_SK]],DIM_BRANCH[],3,FALSE)</f>
        <v>Mandalay</v>
      </c>
      <c r="C201">
        <v>17984</v>
      </c>
      <c r="D201" t="str">
        <f>VLOOKUP(FACT_INVOICE9[[#This Row],[payment_SK]],DIM_PAYMENT[],2,FALSE)</f>
        <v>Ewallet</v>
      </c>
      <c r="E201">
        <v>347378</v>
      </c>
      <c r="F201" t="str">
        <f>VLOOKUP(FACT_INVOICE9[[#This Row],[Product_SK]],DIM_PRODUCT[],3,FALSE)</f>
        <v>Fashion accessories</v>
      </c>
      <c r="G201">
        <v>14276</v>
      </c>
      <c r="H201" t="s">
        <v>254</v>
      </c>
      <c r="I201">
        <v>1</v>
      </c>
      <c r="J201">
        <v>100.9155</v>
      </c>
      <c r="K201">
        <v>7.8</v>
      </c>
      <c r="L201" t="s">
        <v>33</v>
      </c>
      <c r="M201" s="1">
        <v>45276.3682291667</v>
      </c>
      <c r="N201" s="1">
        <v>45278.9186226852</v>
      </c>
      <c r="O201">
        <v>19704</v>
      </c>
      <c r="P201">
        <v>6</v>
      </c>
      <c r="Q201" t="str">
        <f>VLOOKUP(FACT_INVOICE9[[#This Row],[gender_sk]],DIM_GENDER[],2,FALSE)</f>
        <v>Male</v>
      </c>
      <c r="R201" t="str">
        <f>VLOOKUP(FACT_INVOICE9[[#This Row],[custype_sk]],DIM_CUSTYPE[],2,FALSE)</f>
        <v>Normal</v>
      </c>
      <c r="S201">
        <v>4</v>
      </c>
      <c r="U201" s="6">
        <v>0</v>
      </c>
      <c r="V201" s="6">
        <v>1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1</v>
      </c>
      <c r="AD201" s="6">
        <v>0</v>
      </c>
      <c r="AE201" s="6">
        <v>1</v>
      </c>
      <c r="AF201">
        <v>1</v>
      </c>
      <c r="AG201">
        <v>0</v>
      </c>
    </row>
    <row r="202" spans="1:33">
      <c r="A202">
        <v>1207</v>
      </c>
      <c r="B202" t="str">
        <f>VLOOKUP(FACT_INVOICE9[[#This Row],[Branch_SK]],DIM_BRANCH[],3,FALSE)</f>
        <v>Naypyitaw</v>
      </c>
      <c r="C202">
        <v>17984</v>
      </c>
      <c r="D202" t="str">
        <f>VLOOKUP(FACT_INVOICE9[[#This Row],[payment_SK]],DIM_PAYMENT[],2,FALSE)</f>
        <v>Ewallet</v>
      </c>
      <c r="E202">
        <v>346662</v>
      </c>
      <c r="F202" t="str">
        <f>VLOOKUP(FACT_INVOICE9[[#This Row],[Product_SK]],DIM_PRODUCT[],3,FALSE)</f>
        <v>Electronic accessories</v>
      </c>
      <c r="G202">
        <v>14397</v>
      </c>
      <c r="H202" t="s">
        <v>255</v>
      </c>
      <c r="I202">
        <v>9</v>
      </c>
      <c r="J202">
        <v>130.8825</v>
      </c>
      <c r="K202">
        <v>6</v>
      </c>
      <c r="L202" t="s">
        <v>33</v>
      </c>
      <c r="M202" s="1">
        <v>45276.3682291667</v>
      </c>
      <c r="N202" s="1">
        <v>45278.9186226852</v>
      </c>
      <c r="O202">
        <v>19889</v>
      </c>
      <c r="P202">
        <v>5</v>
      </c>
      <c r="Q202" t="str">
        <f>VLOOKUP(FACT_INVOICE9[[#This Row],[gender_sk]],DIM_GENDER[],2,FALSE)</f>
        <v>Female</v>
      </c>
      <c r="R202" t="str">
        <f>VLOOKUP(FACT_INVOICE9[[#This Row],[custype_sk]],DIM_CUSTYPE[],2,FALSE)</f>
        <v>Normal</v>
      </c>
      <c r="S202">
        <v>4</v>
      </c>
      <c r="U202" s="6">
        <v>0</v>
      </c>
      <c r="V202" s="6">
        <v>1</v>
      </c>
      <c r="W202" s="6">
        <v>0</v>
      </c>
      <c r="X202" s="6">
        <v>0</v>
      </c>
      <c r="Y202" s="6">
        <v>1</v>
      </c>
      <c r="Z202" s="6">
        <v>0</v>
      </c>
      <c r="AA202" s="6">
        <v>0</v>
      </c>
      <c r="AB202" s="6">
        <v>0</v>
      </c>
      <c r="AC202" s="6">
        <v>0</v>
      </c>
      <c r="AD202" s="6">
        <v>1</v>
      </c>
      <c r="AE202" s="6">
        <v>1</v>
      </c>
      <c r="AF202">
        <v>0</v>
      </c>
      <c r="AG202">
        <v>0</v>
      </c>
    </row>
    <row r="203" spans="1:33">
      <c r="A203">
        <v>1206</v>
      </c>
      <c r="B203" t="str">
        <f>VLOOKUP(FACT_INVOICE9[[#This Row],[Branch_SK]],DIM_BRANCH[],3,FALSE)</f>
        <v>Mandalay</v>
      </c>
      <c r="C203">
        <v>17984</v>
      </c>
      <c r="D203" t="str">
        <f>VLOOKUP(FACT_INVOICE9[[#This Row],[payment_SK]],DIM_PAYMENT[],2,FALSE)</f>
        <v>Ewallet</v>
      </c>
      <c r="E203">
        <v>346623</v>
      </c>
      <c r="F203" t="str">
        <f>VLOOKUP(FACT_INVOICE9[[#This Row],[Product_SK]],DIM_PRODUCT[],3,FALSE)</f>
        <v>Electronic accessories</v>
      </c>
      <c r="G203">
        <v>14770</v>
      </c>
      <c r="H203" t="s">
        <v>256</v>
      </c>
      <c r="I203">
        <v>8</v>
      </c>
      <c r="J203">
        <v>474.348</v>
      </c>
      <c r="K203">
        <v>7.3</v>
      </c>
      <c r="L203" t="s">
        <v>33</v>
      </c>
      <c r="M203" s="1">
        <v>45276.3682291667</v>
      </c>
      <c r="N203" s="1">
        <v>45278.9186226852</v>
      </c>
      <c r="O203">
        <v>19908</v>
      </c>
      <c r="P203">
        <v>5</v>
      </c>
      <c r="Q203" t="str">
        <f>VLOOKUP(FACT_INVOICE9[[#This Row],[gender_sk]],DIM_GENDER[],2,FALSE)</f>
        <v>Female</v>
      </c>
      <c r="R203" t="str">
        <f>VLOOKUP(FACT_INVOICE9[[#This Row],[custype_sk]],DIM_CUSTYPE[],2,FALSE)</f>
        <v>Member</v>
      </c>
      <c r="S203">
        <v>3</v>
      </c>
      <c r="U203" s="6">
        <v>0</v>
      </c>
      <c r="V203" s="6">
        <v>1</v>
      </c>
      <c r="W203" s="6">
        <v>0</v>
      </c>
      <c r="X203" s="6">
        <v>0</v>
      </c>
      <c r="Y203" s="6">
        <v>1</v>
      </c>
      <c r="Z203" s="6">
        <v>0</v>
      </c>
      <c r="AA203" s="6">
        <v>0</v>
      </c>
      <c r="AB203" s="6">
        <v>0</v>
      </c>
      <c r="AC203" s="6">
        <v>0</v>
      </c>
      <c r="AD203" s="6">
        <v>1</v>
      </c>
      <c r="AE203" s="6">
        <v>1</v>
      </c>
      <c r="AF203">
        <v>0</v>
      </c>
      <c r="AG203">
        <v>1</v>
      </c>
    </row>
    <row r="204" spans="1:33">
      <c r="A204">
        <v>1206</v>
      </c>
      <c r="B204" t="str">
        <f>VLOOKUP(FACT_INVOICE9[[#This Row],[Branch_SK]],DIM_BRANCH[],3,FALSE)</f>
        <v>Mandalay</v>
      </c>
      <c r="C204">
        <v>17982</v>
      </c>
      <c r="D204" t="str">
        <f>VLOOKUP(FACT_INVOICE9[[#This Row],[payment_SK]],DIM_PAYMENT[],2,FALSE)</f>
        <v>Cash</v>
      </c>
      <c r="E204">
        <v>346995</v>
      </c>
      <c r="F204" t="str">
        <f>VLOOKUP(FACT_INVOICE9[[#This Row],[Product_SK]],DIM_PRODUCT[],3,FALSE)</f>
        <v>Sports and travel</v>
      </c>
      <c r="G204">
        <v>14588</v>
      </c>
      <c r="H204" t="s">
        <v>257</v>
      </c>
      <c r="I204">
        <v>4</v>
      </c>
      <c r="J204">
        <v>310.044</v>
      </c>
      <c r="K204">
        <v>6.7</v>
      </c>
      <c r="L204" t="s">
        <v>33</v>
      </c>
      <c r="M204" s="1">
        <v>45276.3682291667</v>
      </c>
      <c r="N204" s="1">
        <v>45278.9186226852</v>
      </c>
      <c r="O204">
        <v>19113</v>
      </c>
      <c r="P204">
        <v>6</v>
      </c>
      <c r="Q204" t="str">
        <f>VLOOKUP(FACT_INVOICE9[[#This Row],[gender_sk]],DIM_GENDER[],2,FALSE)</f>
        <v>Male</v>
      </c>
      <c r="R204" t="str">
        <f>VLOOKUP(FACT_INVOICE9[[#This Row],[custype_sk]],DIM_CUSTYPE[],2,FALSE)</f>
        <v>Member</v>
      </c>
      <c r="S204">
        <v>3</v>
      </c>
      <c r="U204" s="6">
        <v>0</v>
      </c>
      <c r="V204" s="6">
        <v>0</v>
      </c>
      <c r="W204" s="6">
        <v>1</v>
      </c>
      <c r="X204" s="6">
        <v>0</v>
      </c>
      <c r="Y204" s="6">
        <v>0</v>
      </c>
      <c r="Z204" s="6">
        <v>0</v>
      </c>
      <c r="AA204" s="6">
        <v>1</v>
      </c>
      <c r="AB204" s="6">
        <v>0</v>
      </c>
      <c r="AC204" s="6">
        <v>0</v>
      </c>
      <c r="AD204" s="6">
        <v>0</v>
      </c>
      <c r="AE204" s="6">
        <v>1</v>
      </c>
      <c r="AF204">
        <v>1</v>
      </c>
      <c r="AG204">
        <v>1</v>
      </c>
    </row>
    <row r="205" spans="1:33">
      <c r="A205">
        <v>1208</v>
      </c>
      <c r="B205" t="str">
        <f>VLOOKUP(FACT_INVOICE9[[#This Row],[Branch_SK]],DIM_BRANCH[],3,FALSE)</f>
        <v>Yangon</v>
      </c>
      <c r="C205">
        <v>17982</v>
      </c>
      <c r="D205" t="str">
        <f>VLOOKUP(FACT_INVOICE9[[#This Row],[payment_SK]],DIM_PAYMENT[],2,FALSE)</f>
        <v>Cash</v>
      </c>
      <c r="E205">
        <v>346967</v>
      </c>
      <c r="F205" t="str">
        <f>VLOOKUP(FACT_INVOICE9[[#This Row],[Product_SK]],DIM_PRODUCT[],3,FALSE)</f>
        <v>Sports and travel</v>
      </c>
      <c r="G205">
        <v>14225</v>
      </c>
      <c r="H205" t="s">
        <v>258</v>
      </c>
      <c r="I205">
        <v>7</v>
      </c>
      <c r="J205">
        <v>390.7995</v>
      </c>
      <c r="K205">
        <v>8.9</v>
      </c>
      <c r="L205" t="s">
        <v>33</v>
      </c>
      <c r="M205" s="1">
        <v>45276.3682291667</v>
      </c>
      <c r="N205" s="1">
        <v>45278.9186226852</v>
      </c>
      <c r="O205">
        <v>19225</v>
      </c>
      <c r="P205">
        <v>6</v>
      </c>
      <c r="Q205" t="str">
        <f>VLOOKUP(FACT_INVOICE9[[#This Row],[gender_sk]],DIM_GENDER[],2,FALSE)</f>
        <v>Male</v>
      </c>
      <c r="R205" t="str">
        <f>VLOOKUP(FACT_INVOICE9[[#This Row],[custype_sk]],DIM_CUSTYPE[],2,FALSE)</f>
        <v>Member</v>
      </c>
      <c r="S205">
        <v>3</v>
      </c>
      <c r="U205" s="6">
        <v>0</v>
      </c>
      <c r="V205" s="6">
        <v>0</v>
      </c>
      <c r="W205" s="6">
        <v>1</v>
      </c>
      <c r="X205" s="6">
        <v>0</v>
      </c>
      <c r="Y205" s="6">
        <v>0</v>
      </c>
      <c r="Z205" s="6">
        <v>0</v>
      </c>
      <c r="AA205" s="6">
        <v>1</v>
      </c>
      <c r="AB205" s="6">
        <v>0</v>
      </c>
      <c r="AC205" s="6">
        <v>0</v>
      </c>
      <c r="AD205" s="6">
        <v>1</v>
      </c>
      <c r="AE205" s="6">
        <v>1</v>
      </c>
      <c r="AF205">
        <v>1</v>
      </c>
      <c r="AG205">
        <v>1</v>
      </c>
    </row>
    <row r="206" spans="1:33">
      <c r="A206">
        <v>1207</v>
      </c>
      <c r="B206" t="str">
        <f>VLOOKUP(FACT_INVOICE9[[#This Row],[Branch_SK]],DIM_BRANCH[],3,FALSE)</f>
        <v>Naypyitaw</v>
      </c>
      <c r="C206">
        <v>17984</v>
      </c>
      <c r="D206" t="str">
        <f>VLOOKUP(FACT_INVOICE9[[#This Row],[payment_SK]],DIM_PAYMENT[],2,FALSE)</f>
        <v>Ewallet</v>
      </c>
      <c r="E206">
        <v>346946</v>
      </c>
      <c r="F206" t="str">
        <f>VLOOKUP(FACT_INVOICE9[[#This Row],[Product_SK]],DIM_PRODUCT[],3,FALSE)</f>
        <v>Sports and travel</v>
      </c>
      <c r="G206">
        <v>14012</v>
      </c>
      <c r="H206" t="s">
        <v>259</v>
      </c>
      <c r="I206">
        <v>6</v>
      </c>
      <c r="J206">
        <v>184.086</v>
      </c>
      <c r="K206">
        <v>5</v>
      </c>
      <c r="L206" t="s">
        <v>33</v>
      </c>
      <c r="M206" s="1">
        <v>45276.3682291667</v>
      </c>
      <c r="N206" s="1">
        <v>45278.9186226852</v>
      </c>
      <c r="O206">
        <v>19980</v>
      </c>
      <c r="P206">
        <v>5</v>
      </c>
      <c r="Q206" t="str">
        <f>VLOOKUP(FACT_INVOICE9[[#This Row],[gender_sk]],DIM_GENDER[],2,FALSE)</f>
        <v>Female</v>
      </c>
      <c r="R206" t="str">
        <f>VLOOKUP(FACT_INVOICE9[[#This Row],[custype_sk]],DIM_CUSTYPE[],2,FALSE)</f>
        <v>Member</v>
      </c>
      <c r="S206">
        <v>3</v>
      </c>
      <c r="U206" s="6">
        <v>0</v>
      </c>
      <c r="V206" s="6">
        <v>1</v>
      </c>
      <c r="W206" s="6">
        <v>0</v>
      </c>
      <c r="X206" s="6">
        <v>0</v>
      </c>
      <c r="Y206" s="6">
        <v>0</v>
      </c>
      <c r="Z206" s="6">
        <v>0</v>
      </c>
      <c r="AA206" s="6">
        <v>1</v>
      </c>
      <c r="AB206" s="6">
        <v>0</v>
      </c>
      <c r="AC206" s="6">
        <v>0</v>
      </c>
      <c r="AD206" s="6">
        <v>1</v>
      </c>
      <c r="AE206" s="6">
        <v>0</v>
      </c>
      <c r="AF206">
        <v>0</v>
      </c>
      <c r="AG206">
        <v>1</v>
      </c>
    </row>
    <row r="207" spans="1:33">
      <c r="A207">
        <v>1207</v>
      </c>
      <c r="B207" t="str">
        <f>VLOOKUP(FACT_INVOICE9[[#This Row],[Branch_SK]],DIM_BRANCH[],3,FALSE)</f>
        <v>Naypyitaw</v>
      </c>
      <c r="C207">
        <v>17983</v>
      </c>
      <c r="D207" t="str">
        <f>VLOOKUP(FACT_INVOICE9[[#This Row],[payment_SK]],DIM_PAYMENT[],2,FALSE)</f>
        <v>Credit card</v>
      </c>
      <c r="E207">
        <v>346854</v>
      </c>
      <c r="F207" t="str">
        <f>VLOOKUP(FACT_INVOICE9[[#This Row],[Product_SK]],DIM_PRODUCT[],3,FALSE)</f>
        <v>Home and lifestyle</v>
      </c>
      <c r="G207">
        <v>14456</v>
      </c>
      <c r="H207" t="s">
        <v>260</v>
      </c>
      <c r="I207">
        <v>10</v>
      </c>
      <c r="J207">
        <v>1020.705</v>
      </c>
      <c r="K207">
        <v>8.7</v>
      </c>
      <c r="L207" t="s">
        <v>33</v>
      </c>
      <c r="M207" s="1">
        <v>45276.3682291667</v>
      </c>
      <c r="N207" s="1">
        <v>45278.9186226852</v>
      </c>
      <c r="O207">
        <v>19627</v>
      </c>
      <c r="P207">
        <v>5</v>
      </c>
      <c r="Q207" t="str">
        <f>VLOOKUP(FACT_INVOICE9[[#This Row],[gender_sk]],DIM_GENDER[],2,FALSE)</f>
        <v>Female</v>
      </c>
      <c r="R207" t="str">
        <f>VLOOKUP(FACT_INVOICE9[[#This Row],[custype_sk]],DIM_CUSTYPE[],2,FALSE)</f>
        <v>Member</v>
      </c>
      <c r="S207">
        <v>3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1</v>
      </c>
      <c r="AA207" s="6">
        <v>0</v>
      </c>
      <c r="AB207" s="6">
        <v>0</v>
      </c>
      <c r="AC207" s="6">
        <v>0</v>
      </c>
      <c r="AD207" s="6">
        <v>1</v>
      </c>
      <c r="AE207" s="6">
        <v>1</v>
      </c>
      <c r="AF207">
        <v>0</v>
      </c>
      <c r="AG207">
        <v>1</v>
      </c>
    </row>
    <row r="208" spans="1:33">
      <c r="A208">
        <v>1207</v>
      </c>
      <c r="B208" t="str">
        <f>VLOOKUP(FACT_INVOICE9[[#This Row],[Branch_SK]],DIM_BRANCH[],3,FALSE)</f>
        <v>Naypyitaw</v>
      </c>
      <c r="C208">
        <v>17982</v>
      </c>
      <c r="D208" t="str">
        <f>VLOOKUP(FACT_INVOICE9[[#This Row],[payment_SK]],DIM_PAYMENT[],2,FALSE)</f>
        <v>Cash</v>
      </c>
      <c r="E208">
        <v>347126</v>
      </c>
      <c r="F208" t="str">
        <f>VLOOKUP(FACT_INVOICE9[[#This Row],[Product_SK]],DIM_PRODUCT[],3,FALSE)</f>
        <v>Food and beverages</v>
      </c>
      <c r="G208">
        <v>14569</v>
      </c>
      <c r="H208" t="s">
        <v>261</v>
      </c>
      <c r="I208">
        <v>4</v>
      </c>
      <c r="J208">
        <v>173.208</v>
      </c>
      <c r="K208">
        <v>7.1</v>
      </c>
      <c r="L208" t="s">
        <v>33</v>
      </c>
      <c r="M208" s="1">
        <v>45276.3682291667</v>
      </c>
      <c r="N208" s="1">
        <v>45278.9186226852</v>
      </c>
      <c r="O208">
        <v>19025</v>
      </c>
      <c r="P208">
        <v>5</v>
      </c>
      <c r="Q208" t="str">
        <f>VLOOKUP(FACT_INVOICE9[[#This Row],[gender_sk]],DIM_GENDER[],2,FALSE)</f>
        <v>Female</v>
      </c>
      <c r="R208" t="str">
        <f>VLOOKUP(FACT_INVOICE9[[#This Row],[custype_sk]],DIM_CUSTYPE[],2,FALSE)</f>
        <v>Normal</v>
      </c>
      <c r="S208">
        <v>4</v>
      </c>
      <c r="U208" s="6">
        <v>0</v>
      </c>
      <c r="V208" s="6">
        <v>0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1</v>
      </c>
      <c r="AC208" s="6">
        <v>0</v>
      </c>
      <c r="AD208" s="6">
        <v>0</v>
      </c>
      <c r="AE208" s="6">
        <v>1</v>
      </c>
      <c r="AF208">
        <v>0</v>
      </c>
      <c r="AG208">
        <v>0</v>
      </c>
    </row>
    <row r="209" spans="1:33">
      <c r="A209">
        <v>1208</v>
      </c>
      <c r="B209" t="str">
        <f>VLOOKUP(FACT_INVOICE9[[#This Row],[Branch_SK]],DIM_BRANCH[],3,FALSE)</f>
        <v>Yangon</v>
      </c>
      <c r="C209">
        <v>17984</v>
      </c>
      <c r="D209" t="str">
        <f>VLOOKUP(FACT_INVOICE9[[#This Row],[payment_SK]],DIM_PAYMENT[],2,FALSE)</f>
        <v>Ewallet</v>
      </c>
      <c r="E209">
        <v>346846</v>
      </c>
      <c r="F209" t="str">
        <f>VLOOKUP(FACT_INVOICE9[[#This Row],[Product_SK]],DIM_PRODUCT[],3,FALSE)</f>
        <v>Home and lifestyle</v>
      </c>
      <c r="G209">
        <v>14158</v>
      </c>
      <c r="H209" t="s">
        <v>262</v>
      </c>
      <c r="I209">
        <v>9</v>
      </c>
      <c r="J209">
        <v>575.316</v>
      </c>
      <c r="K209">
        <v>4.7</v>
      </c>
      <c r="L209" t="s">
        <v>33</v>
      </c>
      <c r="M209" s="1">
        <v>45276.3682291667</v>
      </c>
      <c r="N209" s="1">
        <v>45278.9186226852</v>
      </c>
      <c r="O209">
        <v>19859</v>
      </c>
      <c r="P209">
        <v>5</v>
      </c>
      <c r="Q209" t="str">
        <f>VLOOKUP(FACT_INVOICE9[[#This Row],[gender_sk]],DIM_GENDER[],2,FALSE)</f>
        <v>Female</v>
      </c>
      <c r="R209" t="str">
        <f>VLOOKUP(FACT_INVOICE9[[#This Row],[custype_sk]],DIM_CUSTYPE[],2,FALSE)</f>
        <v>Normal</v>
      </c>
      <c r="S209">
        <v>4</v>
      </c>
      <c r="U209" s="6">
        <v>0</v>
      </c>
      <c r="V209" s="6">
        <v>1</v>
      </c>
      <c r="W209" s="6">
        <v>0</v>
      </c>
      <c r="X209" s="6">
        <v>0</v>
      </c>
      <c r="Y209" s="6">
        <v>0</v>
      </c>
      <c r="Z209" s="6">
        <v>1</v>
      </c>
      <c r="AA209" s="6">
        <v>0</v>
      </c>
      <c r="AB209" s="6">
        <v>0</v>
      </c>
      <c r="AC209" s="6">
        <v>0</v>
      </c>
      <c r="AD209" s="6">
        <v>1</v>
      </c>
      <c r="AE209" s="6">
        <v>0</v>
      </c>
      <c r="AF209">
        <v>0</v>
      </c>
      <c r="AG209">
        <v>0</v>
      </c>
    </row>
    <row r="210" spans="1:33">
      <c r="A210">
        <v>1206</v>
      </c>
      <c r="B210" t="str">
        <f>VLOOKUP(FACT_INVOICE9[[#This Row],[Branch_SK]],DIM_BRANCH[],3,FALSE)</f>
        <v>Mandalay</v>
      </c>
      <c r="C210">
        <v>17983</v>
      </c>
      <c r="D210" t="str">
        <f>VLOOKUP(FACT_INVOICE9[[#This Row],[payment_SK]],DIM_PAYMENT[],2,FALSE)</f>
        <v>Credit card</v>
      </c>
      <c r="E210">
        <v>347199</v>
      </c>
      <c r="F210" t="str">
        <f>VLOOKUP(FACT_INVOICE9[[#This Row],[Product_SK]],DIM_PRODUCT[],3,FALSE)</f>
        <v>Food and beverages</v>
      </c>
      <c r="G210">
        <v>14845</v>
      </c>
      <c r="H210" t="s">
        <v>263</v>
      </c>
      <c r="I210">
        <v>2</v>
      </c>
      <c r="J210">
        <v>69.72</v>
      </c>
      <c r="K210">
        <v>4.4</v>
      </c>
      <c r="L210" t="s">
        <v>33</v>
      </c>
      <c r="M210" s="1">
        <v>45276.3682291667</v>
      </c>
      <c r="N210" s="1">
        <v>45278.9186226852</v>
      </c>
      <c r="O210">
        <v>19430</v>
      </c>
      <c r="P210">
        <v>6</v>
      </c>
      <c r="Q210" t="str">
        <f>VLOOKUP(FACT_INVOICE9[[#This Row],[gender_sk]],DIM_GENDER[],2,FALSE)</f>
        <v>Male</v>
      </c>
      <c r="R210" t="str">
        <f>VLOOKUP(FACT_INVOICE9[[#This Row],[custype_sk]],DIM_CUSTYPE[],2,FALSE)</f>
        <v>Normal</v>
      </c>
      <c r="S210">
        <v>4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1</v>
      </c>
      <c r="AC210" s="6">
        <v>0</v>
      </c>
      <c r="AD210" s="6">
        <v>0</v>
      </c>
      <c r="AE210" s="6">
        <v>0</v>
      </c>
      <c r="AF210">
        <v>1</v>
      </c>
      <c r="AG210">
        <v>0</v>
      </c>
    </row>
    <row r="211" spans="1:33">
      <c r="A211">
        <v>1207</v>
      </c>
      <c r="B211" t="str">
        <f>VLOOKUP(FACT_INVOICE9[[#This Row],[Branch_SK]],DIM_BRANCH[],3,FALSE)</f>
        <v>Naypyitaw</v>
      </c>
      <c r="C211">
        <v>17984</v>
      </c>
      <c r="D211" t="str">
        <f>VLOOKUP(FACT_INVOICE9[[#This Row],[payment_SK]],DIM_PAYMENT[],2,FALSE)</f>
        <v>Ewallet</v>
      </c>
      <c r="E211">
        <v>346857</v>
      </c>
      <c r="F211" t="str">
        <f>VLOOKUP(FACT_INVOICE9[[#This Row],[Product_SK]],DIM_PRODUCT[],3,FALSE)</f>
        <v>Home and lifestyle</v>
      </c>
      <c r="G211">
        <v>14541</v>
      </c>
      <c r="H211" t="s">
        <v>264</v>
      </c>
      <c r="I211">
        <v>5</v>
      </c>
      <c r="J211">
        <v>63.2625</v>
      </c>
      <c r="K211">
        <v>5.5</v>
      </c>
      <c r="L211" t="s">
        <v>33</v>
      </c>
      <c r="M211" s="1">
        <v>45276.3682291667</v>
      </c>
      <c r="N211" s="1">
        <v>45278.9186226852</v>
      </c>
      <c r="O211">
        <v>19965</v>
      </c>
      <c r="P211">
        <v>6</v>
      </c>
      <c r="Q211" t="str">
        <f>VLOOKUP(FACT_INVOICE9[[#This Row],[gender_sk]],DIM_GENDER[],2,FALSE)</f>
        <v>Male</v>
      </c>
      <c r="R211" t="str">
        <f>VLOOKUP(FACT_INVOICE9[[#This Row],[custype_sk]],DIM_CUSTYPE[],2,FALSE)</f>
        <v>Member</v>
      </c>
      <c r="S211">
        <v>3</v>
      </c>
      <c r="U211" s="6">
        <v>0</v>
      </c>
      <c r="V211" s="6">
        <v>1</v>
      </c>
      <c r="W211" s="6">
        <v>0</v>
      </c>
      <c r="X211" s="6">
        <v>0</v>
      </c>
      <c r="Y211" s="6">
        <v>0</v>
      </c>
      <c r="Z211" s="6">
        <v>1</v>
      </c>
      <c r="AA211" s="6">
        <v>0</v>
      </c>
      <c r="AB211" s="6">
        <v>0</v>
      </c>
      <c r="AC211" s="6">
        <v>0</v>
      </c>
      <c r="AD211" s="6">
        <v>0</v>
      </c>
      <c r="AE211" s="6">
        <v>1</v>
      </c>
      <c r="AF211">
        <v>1</v>
      </c>
      <c r="AG211">
        <v>1</v>
      </c>
    </row>
    <row r="212" spans="1:33">
      <c r="A212">
        <v>1208</v>
      </c>
      <c r="B212" t="str">
        <f>VLOOKUP(FACT_INVOICE9[[#This Row],[Branch_SK]],DIM_BRANCH[],3,FALSE)</f>
        <v>Yangon</v>
      </c>
      <c r="C212">
        <v>17982</v>
      </c>
      <c r="D212" t="str">
        <f>VLOOKUP(FACT_INVOICE9[[#This Row],[payment_SK]],DIM_PAYMENT[],2,FALSE)</f>
        <v>Cash</v>
      </c>
      <c r="E212">
        <v>347131</v>
      </c>
      <c r="F212" t="str">
        <f>VLOOKUP(FACT_INVOICE9[[#This Row],[Product_SK]],DIM_PRODUCT[],3,FALSE)</f>
        <v>Food and beverages</v>
      </c>
      <c r="G212">
        <v>14603</v>
      </c>
      <c r="H212" t="s">
        <v>265</v>
      </c>
      <c r="I212">
        <v>4</v>
      </c>
      <c r="J212">
        <v>308.574</v>
      </c>
      <c r="K212">
        <v>6</v>
      </c>
      <c r="L212" t="s">
        <v>33</v>
      </c>
      <c r="M212" s="1">
        <v>45276.3682291667</v>
      </c>
      <c r="N212" s="1">
        <v>45278.9186226852</v>
      </c>
      <c r="O212">
        <v>19232</v>
      </c>
      <c r="P212">
        <v>5</v>
      </c>
      <c r="Q212" t="str">
        <f>VLOOKUP(FACT_INVOICE9[[#This Row],[gender_sk]],DIM_GENDER[],2,FALSE)</f>
        <v>Female</v>
      </c>
      <c r="R212" t="str">
        <f>VLOOKUP(FACT_INVOICE9[[#This Row],[custype_sk]],DIM_CUSTYPE[],2,FALSE)</f>
        <v>Member</v>
      </c>
      <c r="S212">
        <v>3</v>
      </c>
      <c r="U212" s="6">
        <v>0</v>
      </c>
      <c r="V212" s="6">
        <v>0</v>
      </c>
      <c r="W212" s="6">
        <v>1</v>
      </c>
      <c r="X212" s="6">
        <v>0</v>
      </c>
      <c r="Y212" s="6">
        <v>0</v>
      </c>
      <c r="Z212" s="6">
        <v>0</v>
      </c>
      <c r="AA212" s="6">
        <v>0</v>
      </c>
      <c r="AB212" s="6">
        <v>1</v>
      </c>
      <c r="AC212" s="6">
        <v>0</v>
      </c>
      <c r="AD212" s="6">
        <v>0</v>
      </c>
      <c r="AE212" s="6">
        <v>1</v>
      </c>
      <c r="AF212">
        <v>0</v>
      </c>
      <c r="AG212">
        <v>1</v>
      </c>
    </row>
    <row r="213" spans="1:33">
      <c r="A213">
        <v>1208</v>
      </c>
      <c r="B213" t="str">
        <f>VLOOKUP(FACT_INVOICE9[[#This Row],[Branch_SK]],DIM_BRANCH[],3,FALSE)</f>
        <v>Yangon</v>
      </c>
      <c r="C213">
        <v>17982</v>
      </c>
      <c r="D213" t="str">
        <f>VLOOKUP(FACT_INVOICE9[[#This Row],[payment_SK]],DIM_PAYMENT[],2,FALSE)</f>
        <v>Cash</v>
      </c>
      <c r="E213">
        <v>346765</v>
      </c>
      <c r="F213" t="str">
        <f>VLOOKUP(FACT_INVOICE9[[#This Row],[Product_SK]],DIM_PRODUCT[],3,FALSE)</f>
        <v>Home and lifestyle</v>
      </c>
      <c r="G213">
        <v>14624</v>
      </c>
      <c r="H213" t="s">
        <v>266</v>
      </c>
      <c r="I213">
        <v>1</v>
      </c>
      <c r="J213">
        <v>66.8745</v>
      </c>
      <c r="K213">
        <v>6</v>
      </c>
      <c r="L213" t="s">
        <v>33</v>
      </c>
      <c r="M213" s="1">
        <v>45276.3682291667</v>
      </c>
      <c r="N213" s="1">
        <v>45278.9186226852</v>
      </c>
      <c r="O213">
        <v>19046</v>
      </c>
      <c r="P213">
        <v>6</v>
      </c>
      <c r="Q213" t="str">
        <f>VLOOKUP(FACT_INVOICE9[[#This Row],[gender_sk]],DIM_GENDER[],2,FALSE)</f>
        <v>Male</v>
      </c>
      <c r="R213" t="str">
        <f>VLOOKUP(FACT_INVOICE9[[#This Row],[custype_sk]],DIM_CUSTYPE[],2,FALSE)</f>
        <v>Normal</v>
      </c>
      <c r="S213">
        <v>4</v>
      </c>
      <c r="U213" s="6">
        <v>0</v>
      </c>
      <c r="V213" s="6">
        <v>0</v>
      </c>
      <c r="W213" s="6">
        <v>1</v>
      </c>
      <c r="X213" s="6">
        <v>0</v>
      </c>
      <c r="Y213" s="6">
        <v>0</v>
      </c>
      <c r="Z213" s="6">
        <v>1</v>
      </c>
      <c r="AA213" s="6">
        <v>0</v>
      </c>
      <c r="AB213" s="6">
        <v>0</v>
      </c>
      <c r="AC213" s="6">
        <v>0</v>
      </c>
      <c r="AD213" s="6">
        <v>0</v>
      </c>
      <c r="AE213" s="6">
        <v>1</v>
      </c>
      <c r="AF213">
        <v>1</v>
      </c>
      <c r="AG213">
        <v>0</v>
      </c>
    </row>
    <row r="214" spans="1:33">
      <c r="A214">
        <v>1206</v>
      </c>
      <c r="B214" t="str">
        <f>VLOOKUP(FACT_INVOICE9[[#This Row],[Branch_SK]],DIM_BRANCH[],3,FALSE)</f>
        <v>Mandalay</v>
      </c>
      <c r="C214">
        <v>17984</v>
      </c>
      <c r="D214" t="str">
        <f>VLOOKUP(FACT_INVOICE9[[#This Row],[payment_SK]],DIM_PAYMENT[],2,FALSE)</f>
        <v>Ewallet</v>
      </c>
      <c r="E214">
        <v>347066</v>
      </c>
      <c r="F214" t="str">
        <f>VLOOKUP(FACT_INVOICE9[[#This Row],[Product_SK]],DIM_PRODUCT[],3,FALSE)</f>
        <v>Sports and travel</v>
      </c>
      <c r="G214">
        <v>14809</v>
      </c>
      <c r="H214" t="s">
        <v>267</v>
      </c>
      <c r="I214">
        <v>4</v>
      </c>
      <c r="J214">
        <v>410.508</v>
      </c>
      <c r="K214">
        <v>6.4</v>
      </c>
      <c r="L214" t="s">
        <v>33</v>
      </c>
      <c r="M214" s="1">
        <v>45276.3682291667</v>
      </c>
      <c r="N214" s="1">
        <v>45278.9186226852</v>
      </c>
      <c r="O214">
        <v>19738</v>
      </c>
      <c r="P214">
        <v>6</v>
      </c>
      <c r="Q214" t="str">
        <f>VLOOKUP(FACT_INVOICE9[[#This Row],[gender_sk]],DIM_GENDER[],2,FALSE)</f>
        <v>Male</v>
      </c>
      <c r="R214" t="str">
        <f>VLOOKUP(FACT_INVOICE9[[#This Row],[custype_sk]],DIM_CUSTYPE[],2,FALSE)</f>
        <v>Normal</v>
      </c>
      <c r="S214">
        <v>4</v>
      </c>
      <c r="U214" s="6">
        <v>0</v>
      </c>
      <c r="V214" s="6">
        <v>1</v>
      </c>
      <c r="W214" s="6">
        <v>0</v>
      </c>
      <c r="X214" s="6">
        <v>0</v>
      </c>
      <c r="Y214" s="6">
        <v>0</v>
      </c>
      <c r="Z214" s="6">
        <v>0</v>
      </c>
      <c r="AA214" s="6">
        <v>1</v>
      </c>
      <c r="AB214" s="6">
        <v>0</v>
      </c>
      <c r="AC214" s="6">
        <v>0</v>
      </c>
      <c r="AD214" s="6">
        <v>0</v>
      </c>
      <c r="AE214" s="6">
        <v>1</v>
      </c>
      <c r="AF214">
        <v>1</v>
      </c>
      <c r="AG214">
        <v>0</v>
      </c>
    </row>
    <row r="215" spans="1:33">
      <c r="A215">
        <v>1208</v>
      </c>
      <c r="B215" t="str">
        <f>VLOOKUP(FACT_INVOICE9[[#This Row],[Branch_SK]],DIM_BRANCH[],3,FALSE)</f>
        <v>Yangon</v>
      </c>
      <c r="C215">
        <v>17982</v>
      </c>
      <c r="D215" t="str">
        <f>VLOOKUP(FACT_INVOICE9[[#This Row],[payment_SK]],DIM_PAYMENT[],2,FALSE)</f>
        <v>Cash</v>
      </c>
      <c r="E215">
        <v>346725</v>
      </c>
      <c r="F215" t="str">
        <f>VLOOKUP(FACT_INVOICE9[[#This Row],[Product_SK]],DIM_PRODUCT[],3,FALSE)</f>
        <v>Electronic accessories</v>
      </c>
      <c r="G215">
        <v>14702</v>
      </c>
      <c r="H215" t="s">
        <v>268</v>
      </c>
      <c r="I215">
        <v>3</v>
      </c>
      <c r="J215">
        <v>216.4365</v>
      </c>
      <c r="K215">
        <v>8.7</v>
      </c>
      <c r="L215" t="s">
        <v>33</v>
      </c>
      <c r="M215" s="1">
        <v>45276.3682291667</v>
      </c>
      <c r="N215" s="1">
        <v>45278.9186226852</v>
      </c>
      <c r="O215">
        <v>19220</v>
      </c>
      <c r="P215">
        <v>5</v>
      </c>
      <c r="Q215" t="str">
        <f>VLOOKUP(FACT_INVOICE9[[#This Row],[gender_sk]],DIM_GENDER[],2,FALSE)</f>
        <v>Female</v>
      </c>
      <c r="R215" t="str">
        <f>VLOOKUP(FACT_INVOICE9[[#This Row],[custype_sk]],DIM_CUSTYPE[],2,FALSE)</f>
        <v>Normal</v>
      </c>
      <c r="S215">
        <v>4</v>
      </c>
      <c r="U215" s="6">
        <v>0</v>
      </c>
      <c r="V215" s="6">
        <v>0</v>
      </c>
      <c r="W215" s="6">
        <v>1</v>
      </c>
      <c r="X215" s="6">
        <v>0</v>
      </c>
      <c r="Y215" s="6">
        <v>1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1</v>
      </c>
      <c r="AF215">
        <v>0</v>
      </c>
      <c r="AG215">
        <v>0</v>
      </c>
    </row>
    <row r="216" spans="1:33">
      <c r="A216">
        <v>1207</v>
      </c>
      <c r="B216" t="str">
        <f>VLOOKUP(FACT_INVOICE9[[#This Row],[Branch_SK]],DIM_BRANCH[],3,FALSE)</f>
        <v>Naypyitaw</v>
      </c>
      <c r="C216">
        <v>17982</v>
      </c>
      <c r="D216" t="str">
        <f>VLOOKUP(FACT_INVOICE9[[#This Row],[payment_SK]],DIM_PAYMENT[],2,FALSE)</f>
        <v>Cash</v>
      </c>
      <c r="E216">
        <v>346863</v>
      </c>
      <c r="F216" t="str">
        <f>VLOOKUP(FACT_INVOICE9[[#This Row],[Product_SK]],DIM_PRODUCT[],3,FALSE)</f>
        <v>Home and lifestyle</v>
      </c>
      <c r="G216">
        <v>14764</v>
      </c>
      <c r="H216" t="s">
        <v>269</v>
      </c>
      <c r="I216">
        <v>9</v>
      </c>
      <c r="J216">
        <v>935.2665</v>
      </c>
      <c r="K216">
        <v>6.7</v>
      </c>
      <c r="L216" t="s">
        <v>33</v>
      </c>
      <c r="M216" s="1">
        <v>45276.3682291667</v>
      </c>
      <c r="N216" s="1">
        <v>45278.9186226852</v>
      </c>
      <c r="O216">
        <v>19164</v>
      </c>
      <c r="P216">
        <v>5</v>
      </c>
      <c r="Q216" t="str">
        <f>VLOOKUP(FACT_INVOICE9[[#This Row],[gender_sk]],DIM_GENDER[],2,FALSE)</f>
        <v>Female</v>
      </c>
      <c r="R216" t="str">
        <f>VLOOKUP(FACT_INVOICE9[[#This Row],[custype_sk]],DIM_CUSTYPE[],2,FALSE)</f>
        <v>Member</v>
      </c>
      <c r="S216">
        <v>3</v>
      </c>
      <c r="U216" s="6">
        <v>0</v>
      </c>
      <c r="V216" s="6">
        <v>0</v>
      </c>
      <c r="W216" s="6">
        <v>1</v>
      </c>
      <c r="X216" s="6">
        <v>0</v>
      </c>
      <c r="Y216" s="6">
        <v>0</v>
      </c>
      <c r="Z216" s="6">
        <v>1</v>
      </c>
      <c r="AA216" s="6">
        <v>0</v>
      </c>
      <c r="AB216" s="6">
        <v>0</v>
      </c>
      <c r="AC216" s="6">
        <v>0</v>
      </c>
      <c r="AD216" s="6">
        <v>1</v>
      </c>
      <c r="AE216" s="6">
        <v>1</v>
      </c>
      <c r="AF216">
        <v>0</v>
      </c>
      <c r="AG216">
        <v>1</v>
      </c>
    </row>
    <row r="217" spans="1:33">
      <c r="A217">
        <v>1206</v>
      </c>
      <c r="B217" t="str">
        <f>VLOOKUP(FACT_INVOICE9[[#This Row],[Branch_SK]],DIM_BRANCH[],3,FALSE)</f>
        <v>Mandalay</v>
      </c>
      <c r="C217">
        <v>17983</v>
      </c>
      <c r="D217" t="str">
        <f>VLOOKUP(FACT_INVOICE9[[#This Row],[payment_SK]],DIM_PAYMENT[],2,FALSE)</f>
        <v>Credit card</v>
      </c>
      <c r="E217">
        <v>346626</v>
      </c>
      <c r="F217" t="str">
        <f>VLOOKUP(FACT_INVOICE9[[#This Row],[Product_SK]],DIM_PRODUCT[],3,FALSE)</f>
        <v>Electronic accessories</v>
      </c>
      <c r="G217">
        <v>14390</v>
      </c>
      <c r="H217" t="s">
        <v>270</v>
      </c>
      <c r="I217">
        <v>1</v>
      </c>
      <c r="J217">
        <v>77.6685</v>
      </c>
      <c r="K217">
        <v>5.4</v>
      </c>
      <c r="L217" t="s">
        <v>33</v>
      </c>
      <c r="M217" s="1">
        <v>45276.3682291667</v>
      </c>
      <c r="N217" s="1">
        <v>45278.9186226852</v>
      </c>
      <c r="O217">
        <v>19486</v>
      </c>
      <c r="P217">
        <v>6</v>
      </c>
      <c r="Q217" t="str">
        <f>VLOOKUP(FACT_INVOICE9[[#This Row],[gender_sk]],DIM_GENDER[],2,FALSE)</f>
        <v>Male</v>
      </c>
      <c r="R217" t="str">
        <f>VLOOKUP(FACT_INVOICE9[[#This Row],[custype_sk]],DIM_CUSTYPE[],2,FALSE)</f>
        <v>Member</v>
      </c>
      <c r="S217">
        <v>3</v>
      </c>
      <c r="U217" s="6">
        <v>1</v>
      </c>
      <c r="V217" s="6">
        <v>0</v>
      </c>
      <c r="W217" s="6">
        <v>0</v>
      </c>
      <c r="X217" s="6">
        <v>0</v>
      </c>
      <c r="Y217" s="6">
        <v>1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1</v>
      </c>
      <c r="AF217">
        <v>1</v>
      </c>
      <c r="AG217">
        <v>1</v>
      </c>
    </row>
    <row r="218" spans="1:33">
      <c r="A218">
        <v>1208</v>
      </c>
      <c r="B218" t="str">
        <f>VLOOKUP(FACT_INVOICE9[[#This Row],[Branch_SK]],DIM_BRANCH[],3,FALSE)</f>
        <v>Yangon</v>
      </c>
      <c r="C218">
        <v>17982</v>
      </c>
      <c r="D218" t="str">
        <f>VLOOKUP(FACT_INVOICE9[[#This Row],[payment_SK]],DIM_PAYMENT[],2,FALSE)</f>
        <v>Cash</v>
      </c>
      <c r="E218">
        <v>346475</v>
      </c>
      <c r="F218" t="str">
        <f>VLOOKUP(FACT_INVOICE9[[#This Row],[Product_SK]],DIM_PRODUCT[],3,FALSE)</f>
        <v>Health and beauty</v>
      </c>
      <c r="G218">
        <v>14968</v>
      </c>
      <c r="H218" t="s">
        <v>271</v>
      </c>
      <c r="I218">
        <v>3</v>
      </c>
      <c r="J218">
        <v>164.871</v>
      </c>
      <c r="K218">
        <v>9.2</v>
      </c>
      <c r="L218" t="s">
        <v>33</v>
      </c>
      <c r="M218" s="1">
        <v>45276.3682291667</v>
      </c>
      <c r="N218" s="1">
        <v>45278.9186226852</v>
      </c>
      <c r="O218">
        <v>19032</v>
      </c>
      <c r="P218">
        <v>5</v>
      </c>
      <c r="Q218" t="str">
        <f>VLOOKUP(FACT_INVOICE9[[#This Row],[gender_sk]],DIM_GENDER[],2,FALSE)</f>
        <v>Female</v>
      </c>
      <c r="R218" t="str">
        <f>VLOOKUP(FACT_INVOICE9[[#This Row],[custype_sk]],DIM_CUSTYPE[],2,FALSE)</f>
        <v>Normal</v>
      </c>
      <c r="S218">
        <v>4</v>
      </c>
      <c r="U218" s="6">
        <v>0</v>
      </c>
      <c r="V218" s="6">
        <v>0</v>
      </c>
      <c r="W218" s="6">
        <v>1</v>
      </c>
      <c r="X218" s="6">
        <v>1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1</v>
      </c>
      <c r="AF218">
        <v>0</v>
      </c>
      <c r="AG218">
        <v>0</v>
      </c>
    </row>
    <row r="219" spans="1:33">
      <c r="A219">
        <v>1208</v>
      </c>
      <c r="B219" t="str">
        <f>VLOOKUP(FACT_INVOICE9[[#This Row],[Branch_SK]],DIM_BRANCH[],3,FALSE)</f>
        <v>Yangon</v>
      </c>
      <c r="C219">
        <v>17982</v>
      </c>
      <c r="D219" t="str">
        <f>VLOOKUP(FACT_INVOICE9[[#This Row],[payment_SK]],DIM_PAYMENT[],2,FALSE)</f>
        <v>Cash</v>
      </c>
      <c r="E219">
        <v>347286</v>
      </c>
      <c r="F219" t="str">
        <f>VLOOKUP(FACT_INVOICE9[[#This Row],[Product_SK]],DIM_PRODUCT[],3,FALSE)</f>
        <v>Fashion accessories</v>
      </c>
      <c r="G219">
        <v>14563</v>
      </c>
      <c r="H219" t="s">
        <v>272</v>
      </c>
      <c r="I219">
        <v>1</v>
      </c>
      <c r="J219">
        <v>65.604</v>
      </c>
      <c r="K219">
        <v>4.7</v>
      </c>
      <c r="L219" t="s">
        <v>33</v>
      </c>
      <c r="M219" s="1">
        <v>45276.3682291667</v>
      </c>
      <c r="N219" s="1">
        <v>45278.9186226852</v>
      </c>
      <c r="O219">
        <v>19299</v>
      </c>
      <c r="P219">
        <v>5</v>
      </c>
      <c r="Q219" t="str">
        <f>VLOOKUP(FACT_INVOICE9[[#This Row],[gender_sk]],DIM_GENDER[],2,FALSE)</f>
        <v>Female</v>
      </c>
      <c r="R219" t="str">
        <f>VLOOKUP(FACT_INVOICE9[[#This Row],[custype_sk]],DIM_CUSTYPE[],2,FALSE)</f>
        <v>Member</v>
      </c>
      <c r="S219">
        <v>3</v>
      </c>
      <c r="U219" s="6">
        <v>0</v>
      </c>
      <c r="V219" s="6">
        <v>0</v>
      </c>
      <c r="W219" s="6">
        <v>1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1</v>
      </c>
      <c r="AD219" s="6">
        <v>0</v>
      </c>
      <c r="AE219" s="6">
        <v>0</v>
      </c>
      <c r="AF219">
        <v>0</v>
      </c>
      <c r="AG219">
        <v>1</v>
      </c>
    </row>
    <row r="220" spans="1:33">
      <c r="A220">
        <v>1207</v>
      </c>
      <c r="B220" t="str">
        <f>VLOOKUP(FACT_INVOICE9[[#This Row],[Branch_SK]],DIM_BRANCH[],3,FALSE)</f>
        <v>Naypyitaw</v>
      </c>
      <c r="C220">
        <v>17982</v>
      </c>
      <c r="D220" t="str">
        <f>VLOOKUP(FACT_INVOICE9[[#This Row],[payment_SK]],DIM_PAYMENT[],2,FALSE)</f>
        <v>Cash</v>
      </c>
      <c r="E220">
        <v>346969</v>
      </c>
      <c r="F220" t="str">
        <f>VLOOKUP(FACT_INVOICE9[[#This Row],[Product_SK]],DIM_PRODUCT[],3,FALSE)</f>
        <v>Sports and travel</v>
      </c>
      <c r="G220">
        <v>14585</v>
      </c>
      <c r="H220" t="s">
        <v>273</v>
      </c>
      <c r="I220">
        <v>1</v>
      </c>
      <c r="J220">
        <v>13.167</v>
      </c>
      <c r="K220">
        <v>8.2</v>
      </c>
      <c r="L220" t="s">
        <v>33</v>
      </c>
      <c r="M220" s="1">
        <v>45276.3682291667</v>
      </c>
      <c r="N220" s="1">
        <v>45278.9186226852</v>
      </c>
      <c r="O220">
        <v>19288</v>
      </c>
      <c r="P220">
        <v>5</v>
      </c>
      <c r="Q220" t="str">
        <f>VLOOKUP(FACT_INVOICE9[[#This Row],[gender_sk]],DIM_GENDER[],2,FALSE)</f>
        <v>Female</v>
      </c>
      <c r="R220" t="str">
        <f>VLOOKUP(FACT_INVOICE9[[#This Row],[custype_sk]],DIM_CUSTYPE[],2,FALSE)</f>
        <v>Member</v>
      </c>
      <c r="S220">
        <v>3</v>
      </c>
      <c r="U220" s="6">
        <v>0</v>
      </c>
      <c r="V220" s="6">
        <v>0</v>
      </c>
      <c r="W220" s="6">
        <v>1</v>
      </c>
      <c r="X220" s="6">
        <v>0</v>
      </c>
      <c r="Y220" s="6">
        <v>0</v>
      </c>
      <c r="Z220" s="6">
        <v>0</v>
      </c>
      <c r="AA220" s="6">
        <v>1</v>
      </c>
      <c r="AB220" s="6">
        <v>0</v>
      </c>
      <c r="AC220" s="6">
        <v>0</v>
      </c>
      <c r="AD220" s="6">
        <v>0</v>
      </c>
      <c r="AE220" s="6">
        <v>1</v>
      </c>
      <c r="AF220">
        <v>0</v>
      </c>
      <c r="AG220">
        <v>1</v>
      </c>
    </row>
    <row r="221" spans="1:33">
      <c r="A221">
        <v>1206</v>
      </c>
      <c r="B221" t="str">
        <f>VLOOKUP(FACT_INVOICE9[[#This Row],[Branch_SK]],DIM_BRANCH[],3,FALSE)</f>
        <v>Mandalay</v>
      </c>
      <c r="C221">
        <v>17982</v>
      </c>
      <c r="D221" t="str">
        <f>VLOOKUP(FACT_INVOICE9[[#This Row],[payment_SK]],DIM_PAYMENT[],2,FALSE)</f>
        <v>Cash</v>
      </c>
      <c r="E221">
        <v>346909</v>
      </c>
      <c r="F221" t="str">
        <f>VLOOKUP(FACT_INVOICE9[[#This Row],[Product_SK]],DIM_PRODUCT[],3,FALSE)</f>
        <v>Home and lifestyle</v>
      </c>
      <c r="G221">
        <v>14043</v>
      </c>
      <c r="H221" t="s">
        <v>274</v>
      </c>
      <c r="I221">
        <v>1</v>
      </c>
      <c r="J221">
        <v>75.7785</v>
      </c>
      <c r="K221">
        <v>6.1</v>
      </c>
      <c r="L221" t="s">
        <v>33</v>
      </c>
      <c r="M221" s="1">
        <v>45276.3682291667</v>
      </c>
      <c r="N221" s="1">
        <v>45278.9186226852</v>
      </c>
      <c r="O221">
        <v>19336</v>
      </c>
      <c r="P221">
        <v>6</v>
      </c>
      <c r="Q221" t="str">
        <f>VLOOKUP(FACT_INVOICE9[[#This Row],[gender_sk]],DIM_GENDER[],2,FALSE)</f>
        <v>Male</v>
      </c>
      <c r="R221" t="str">
        <f>VLOOKUP(FACT_INVOICE9[[#This Row],[custype_sk]],DIM_CUSTYPE[],2,FALSE)</f>
        <v>Member</v>
      </c>
      <c r="S221">
        <v>3</v>
      </c>
      <c r="U221" s="6">
        <v>0</v>
      </c>
      <c r="V221" s="6">
        <v>0</v>
      </c>
      <c r="W221" s="6">
        <v>1</v>
      </c>
      <c r="X221" s="6">
        <v>0</v>
      </c>
      <c r="Y221" s="6">
        <v>0</v>
      </c>
      <c r="Z221" s="6">
        <v>1</v>
      </c>
      <c r="AA221" s="6">
        <v>0</v>
      </c>
      <c r="AB221" s="6">
        <v>0</v>
      </c>
      <c r="AC221" s="6">
        <v>0</v>
      </c>
      <c r="AD221" s="6">
        <v>0</v>
      </c>
      <c r="AE221" s="6">
        <v>1</v>
      </c>
      <c r="AF221">
        <v>1</v>
      </c>
      <c r="AG221">
        <v>1</v>
      </c>
    </row>
    <row r="222" spans="1:33">
      <c r="A222">
        <v>1207</v>
      </c>
      <c r="B222" t="str">
        <f>VLOOKUP(FACT_INVOICE9[[#This Row],[Branch_SK]],DIM_BRANCH[],3,FALSE)</f>
        <v>Naypyitaw</v>
      </c>
      <c r="C222">
        <v>17982</v>
      </c>
      <c r="D222" t="str">
        <f>VLOOKUP(FACT_INVOICE9[[#This Row],[payment_SK]],DIM_PAYMENT[],2,FALSE)</f>
        <v>Cash</v>
      </c>
      <c r="E222">
        <v>346715</v>
      </c>
      <c r="F222" t="str">
        <f>VLOOKUP(FACT_INVOICE9[[#This Row],[Product_SK]],DIM_PRODUCT[],3,FALSE)</f>
        <v>Electronic accessories</v>
      </c>
      <c r="G222">
        <v>14270</v>
      </c>
      <c r="H222" t="s">
        <v>275</v>
      </c>
      <c r="I222">
        <v>10</v>
      </c>
      <c r="J222">
        <v>950.25</v>
      </c>
      <c r="K222">
        <v>8.1</v>
      </c>
      <c r="L222" t="s">
        <v>33</v>
      </c>
      <c r="M222" s="1">
        <v>45276.3682291667</v>
      </c>
      <c r="N222" s="1">
        <v>45278.9186226852</v>
      </c>
      <c r="O222">
        <v>19337</v>
      </c>
      <c r="P222">
        <v>6</v>
      </c>
      <c r="Q222" t="str">
        <f>VLOOKUP(FACT_INVOICE9[[#This Row],[gender_sk]],DIM_GENDER[],2,FALSE)</f>
        <v>Male</v>
      </c>
      <c r="R222" t="str">
        <f>VLOOKUP(FACT_INVOICE9[[#This Row],[custype_sk]],DIM_CUSTYPE[],2,FALSE)</f>
        <v>Member</v>
      </c>
      <c r="S222">
        <v>3</v>
      </c>
      <c r="U222" s="6">
        <v>0</v>
      </c>
      <c r="V222" s="6">
        <v>0</v>
      </c>
      <c r="W222" s="6">
        <v>1</v>
      </c>
      <c r="X222" s="6">
        <v>0</v>
      </c>
      <c r="Y222" s="6">
        <v>1</v>
      </c>
      <c r="Z222" s="6">
        <v>0</v>
      </c>
      <c r="AA222" s="6">
        <v>0</v>
      </c>
      <c r="AB222" s="6">
        <v>0</v>
      </c>
      <c r="AC222" s="6">
        <v>0</v>
      </c>
      <c r="AD222" s="6">
        <v>1</v>
      </c>
      <c r="AE222" s="6">
        <v>1</v>
      </c>
      <c r="AF222">
        <v>1</v>
      </c>
      <c r="AG222">
        <v>1</v>
      </c>
    </row>
    <row r="223" spans="1:33">
      <c r="A223">
        <v>1206</v>
      </c>
      <c r="B223" t="str">
        <f>VLOOKUP(FACT_INVOICE9[[#This Row],[Branch_SK]],DIM_BRANCH[],3,FALSE)</f>
        <v>Mandalay</v>
      </c>
      <c r="C223">
        <v>17984</v>
      </c>
      <c r="D223" t="str">
        <f>VLOOKUP(FACT_INVOICE9[[#This Row],[payment_SK]],DIM_PAYMENT[],2,FALSE)</f>
        <v>Ewallet</v>
      </c>
      <c r="E223">
        <v>346571</v>
      </c>
      <c r="F223" t="str">
        <f>VLOOKUP(FACT_INVOICE9[[#This Row],[Product_SK]],DIM_PRODUCT[],3,FALSE)</f>
        <v>Health and beauty</v>
      </c>
      <c r="G223">
        <v>14183</v>
      </c>
      <c r="H223" t="s">
        <v>276</v>
      </c>
      <c r="I223">
        <v>1</v>
      </c>
      <c r="J223">
        <v>91.056</v>
      </c>
      <c r="K223">
        <v>7.9</v>
      </c>
      <c r="L223" t="s">
        <v>33</v>
      </c>
      <c r="M223" s="1">
        <v>45276.3682291667</v>
      </c>
      <c r="N223" s="1">
        <v>45278.9186226852</v>
      </c>
      <c r="O223">
        <v>19834</v>
      </c>
      <c r="P223">
        <v>5</v>
      </c>
      <c r="Q223" t="str">
        <f>VLOOKUP(FACT_INVOICE9[[#This Row],[gender_sk]],DIM_GENDER[],2,FALSE)</f>
        <v>Female</v>
      </c>
      <c r="R223" t="str">
        <f>VLOOKUP(FACT_INVOICE9[[#This Row],[custype_sk]],DIM_CUSTYPE[],2,FALSE)</f>
        <v>Member</v>
      </c>
      <c r="S223">
        <v>3</v>
      </c>
      <c r="U223" s="6">
        <v>0</v>
      </c>
      <c r="V223" s="6">
        <v>1</v>
      </c>
      <c r="W223" s="6">
        <v>0</v>
      </c>
      <c r="X223" s="6">
        <v>1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1</v>
      </c>
      <c r="AF223">
        <v>0</v>
      </c>
      <c r="AG223">
        <v>1</v>
      </c>
    </row>
    <row r="224" spans="1:33">
      <c r="A224">
        <v>1206</v>
      </c>
      <c r="B224" t="str">
        <f>VLOOKUP(FACT_INVOICE9[[#This Row],[Branch_SK]],DIM_BRANCH[],3,FALSE)</f>
        <v>Mandalay</v>
      </c>
      <c r="C224">
        <v>17982</v>
      </c>
      <c r="D224" t="str">
        <f>VLOOKUP(FACT_INVOICE9[[#This Row],[payment_SK]],DIM_PAYMENT[],2,FALSE)</f>
        <v>Cash</v>
      </c>
      <c r="E224">
        <v>346923</v>
      </c>
      <c r="F224" t="str">
        <f>VLOOKUP(FACT_INVOICE9[[#This Row],[Product_SK]],DIM_PRODUCT[],3,FALSE)</f>
        <v>Sports and travel</v>
      </c>
      <c r="G224">
        <v>14947</v>
      </c>
      <c r="H224" t="s">
        <v>277</v>
      </c>
      <c r="I224">
        <v>2</v>
      </c>
      <c r="J224">
        <v>195.951</v>
      </c>
      <c r="K224">
        <v>6.3</v>
      </c>
      <c r="L224" t="s">
        <v>33</v>
      </c>
      <c r="M224" s="1">
        <v>45276.3682291667</v>
      </c>
      <c r="N224" s="1">
        <v>45278.9186226852</v>
      </c>
      <c r="O224">
        <v>19304</v>
      </c>
      <c r="P224">
        <v>5</v>
      </c>
      <c r="Q224" t="str">
        <f>VLOOKUP(FACT_INVOICE9[[#This Row],[gender_sk]],DIM_GENDER[],2,FALSE)</f>
        <v>Female</v>
      </c>
      <c r="R224" t="str">
        <f>VLOOKUP(FACT_INVOICE9[[#This Row],[custype_sk]],DIM_CUSTYPE[],2,FALSE)</f>
        <v>Normal</v>
      </c>
      <c r="S224">
        <v>4</v>
      </c>
      <c r="U224" s="6">
        <v>0</v>
      </c>
      <c r="V224" s="6">
        <v>0</v>
      </c>
      <c r="W224" s="6">
        <v>1</v>
      </c>
      <c r="X224" s="6">
        <v>0</v>
      </c>
      <c r="Y224" s="6">
        <v>0</v>
      </c>
      <c r="Z224" s="6">
        <v>0</v>
      </c>
      <c r="AA224" s="6">
        <v>1</v>
      </c>
      <c r="AB224" s="6">
        <v>0</v>
      </c>
      <c r="AC224" s="6">
        <v>0</v>
      </c>
      <c r="AD224" s="6">
        <v>0</v>
      </c>
      <c r="AE224" s="6">
        <v>1</v>
      </c>
      <c r="AF224">
        <v>0</v>
      </c>
      <c r="AG224">
        <v>0</v>
      </c>
    </row>
    <row r="225" spans="1:33">
      <c r="A225">
        <v>1207</v>
      </c>
      <c r="B225" t="str">
        <f>VLOOKUP(FACT_INVOICE9[[#This Row],[Branch_SK]],DIM_BRANCH[],3,FALSE)</f>
        <v>Naypyitaw</v>
      </c>
      <c r="C225">
        <v>17984</v>
      </c>
      <c r="D225" t="str">
        <f>VLOOKUP(FACT_INVOICE9[[#This Row],[payment_SK]],DIM_PAYMENT[],2,FALSE)</f>
        <v>Ewallet</v>
      </c>
      <c r="E225">
        <v>347136</v>
      </c>
      <c r="F225" t="str">
        <f>VLOOKUP(FACT_INVOICE9[[#This Row],[Product_SK]],DIM_PRODUCT[],3,FALSE)</f>
        <v>Food and beverages</v>
      </c>
      <c r="G225">
        <v>14345</v>
      </c>
      <c r="H225" t="s">
        <v>278</v>
      </c>
      <c r="I225">
        <v>10</v>
      </c>
      <c r="J225">
        <v>1034.46</v>
      </c>
      <c r="K225">
        <v>4.5</v>
      </c>
      <c r="L225" t="s">
        <v>33</v>
      </c>
      <c r="M225" s="1">
        <v>45276.3682291667</v>
      </c>
      <c r="N225" s="1">
        <v>45278.9186226852</v>
      </c>
      <c r="O225">
        <v>19975</v>
      </c>
      <c r="P225">
        <v>5</v>
      </c>
      <c r="Q225" t="str">
        <f>VLOOKUP(FACT_INVOICE9[[#This Row],[gender_sk]],DIM_GENDER[],2,FALSE)</f>
        <v>Female</v>
      </c>
      <c r="R225" t="str">
        <f>VLOOKUP(FACT_INVOICE9[[#This Row],[custype_sk]],DIM_CUSTYPE[],2,FALSE)</f>
        <v>Member</v>
      </c>
      <c r="S225">
        <v>3</v>
      </c>
      <c r="U225" s="6">
        <v>0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1</v>
      </c>
      <c r="AC225" s="6">
        <v>0</v>
      </c>
      <c r="AD225" s="6">
        <v>1</v>
      </c>
      <c r="AE225" s="6">
        <v>0</v>
      </c>
      <c r="AF225">
        <v>0</v>
      </c>
      <c r="AG225">
        <v>1</v>
      </c>
    </row>
    <row r="226" spans="1:33">
      <c r="A226">
        <v>1206</v>
      </c>
      <c r="B226" t="str">
        <f>VLOOKUP(FACT_INVOICE9[[#This Row],[Branch_SK]],DIM_BRANCH[],3,FALSE)</f>
        <v>Mandalay</v>
      </c>
      <c r="C226">
        <v>17983</v>
      </c>
      <c r="D226" t="str">
        <f>VLOOKUP(FACT_INVOICE9[[#This Row],[payment_SK]],DIM_PAYMENT[],2,FALSE)</f>
        <v>Credit card</v>
      </c>
      <c r="E226">
        <v>346804</v>
      </c>
      <c r="F226" t="str">
        <f>VLOOKUP(FACT_INVOICE9[[#This Row],[Product_SK]],DIM_PRODUCT[],3,FALSE)</f>
        <v>Home and lifestyle</v>
      </c>
      <c r="G226">
        <v>14268</v>
      </c>
      <c r="H226" t="s">
        <v>279</v>
      </c>
      <c r="I226">
        <v>7</v>
      </c>
      <c r="J226">
        <v>356.5485</v>
      </c>
      <c r="K226">
        <v>5.2</v>
      </c>
      <c r="L226" t="s">
        <v>33</v>
      </c>
      <c r="M226" s="1">
        <v>45276.3682291667</v>
      </c>
      <c r="N226" s="1">
        <v>45278.9186226852</v>
      </c>
      <c r="O226">
        <v>19541</v>
      </c>
      <c r="P226">
        <v>5</v>
      </c>
      <c r="Q226" t="str">
        <f>VLOOKUP(FACT_INVOICE9[[#This Row],[gender_sk]],DIM_GENDER[],2,FALSE)</f>
        <v>Female</v>
      </c>
      <c r="R226" t="str">
        <f>VLOOKUP(FACT_INVOICE9[[#This Row],[custype_sk]],DIM_CUSTYPE[],2,FALSE)</f>
        <v>Normal</v>
      </c>
      <c r="S226">
        <v>4</v>
      </c>
      <c r="U226" s="6">
        <v>1</v>
      </c>
      <c r="V226" s="6">
        <v>0</v>
      </c>
      <c r="W226" s="6">
        <v>0</v>
      </c>
      <c r="X226" s="6">
        <v>0</v>
      </c>
      <c r="Y226" s="6">
        <v>0</v>
      </c>
      <c r="Z226" s="6">
        <v>1</v>
      </c>
      <c r="AA226" s="6">
        <v>0</v>
      </c>
      <c r="AB226" s="6">
        <v>0</v>
      </c>
      <c r="AC226" s="6">
        <v>0</v>
      </c>
      <c r="AD226" s="6">
        <v>1</v>
      </c>
      <c r="AE226" s="6">
        <v>1</v>
      </c>
      <c r="AF226">
        <v>0</v>
      </c>
      <c r="AG226">
        <v>0</v>
      </c>
    </row>
    <row r="227" spans="1:33">
      <c r="A227">
        <v>1206</v>
      </c>
      <c r="B227" t="str">
        <f>VLOOKUP(FACT_INVOICE9[[#This Row],[Branch_SK]],DIM_BRANCH[],3,FALSE)</f>
        <v>Mandalay</v>
      </c>
      <c r="C227">
        <v>17983</v>
      </c>
      <c r="D227" t="str">
        <f>VLOOKUP(FACT_INVOICE9[[#This Row],[payment_SK]],DIM_PAYMENT[],2,FALSE)</f>
        <v>Credit card</v>
      </c>
      <c r="E227">
        <v>347234</v>
      </c>
      <c r="F227" t="str">
        <f>VLOOKUP(FACT_INVOICE9[[#This Row],[Product_SK]],DIM_PRODUCT[],3,FALSE)</f>
        <v>Fashion accessories</v>
      </c>
      <c r="G227">
        <v>14487</v>
      </c>
      <c r="H227" t="s">
        <v>280</v>
      </c>
      <c r="I227">
        <v>3</v>
      </c>
      <c r="J227">
        <v>242.676</v>
      </c>
      <c r="K227">
        <v>7.2</v>
      </c>
      <c r="L227" t="s">
        <v>33</v>
      </c>
      <c r="M227" s="1">
        <v>45276.3682291667</v>
      </c>
      <c r="N227" s="1">
        <v>45278.9186226852</v>
      </c>
      <c r="O227">
        <v>19525</v>
      </c>
      <c r="P227">
        <v>5</v>
      </c>
      <c r="Q227" t="str">
        <f>VLOOKUP(FACT_INVOICE9[[#This Row],[gender_sk]],DIM_GENDER[],2,FALSE)</f>
        <v>Female</v>
      </c>
      <c r="R227" t="str">
        <f>VLOOKUP(FACT_INVOICE9[[#This Row],[custype_sk]],DIM_CUSTYPE[],2,FALSE)</f>
        <v>Normal</v>
      </c>
      <c r="S227">
        <v>4</v>
      </c>
      <c r="U227" s="6">
        <v>1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1</v>
      </c>
      <c r="AD227" s="6">
        <v>0</v>
      </c>
      <c r="AE227" s="6">
        <v>1</v>
      </c>
      <c r="AF227">
        <v>0</v>
      </c>
      <c r="AG227">
        <v>0</v>
      </c>
    </row>
    <row r="228" spans="1:33">
      <c r="A228">
        <v>1207</v>
      </c>
      <c r="B228" t="str">
        <f>VLOOKUP(FACT_INVOICE9[[#This Row],[Branch_SK]],DIM_BRANCH[],3,FALSE)</f>
        <v>Naypyitaw</v>
      </c>
      <c r="C228">
        <v>17983</v>
      </c>
      <c r="D228" t="str">
        <f>VLOOKUP(FACT_INVOICE9[[#This Row],[payment_SK]],DIM_PAYMENT[],2,FALSE)</f>
        <v>Credit card</v>
      </c>
      <c r="E228">
        <v>347129</v>
      </c>
      <c r="F228" t="str">
        <f>VLOOKUP(FACT_INVOICE9[[#This Row],[Product_SK]],DIM_PRODUCT[],3,FALSE)</f>
        <v>Food and beverages</v>
      </c>
      <c r="G228">
        <v>14202</v>
      </c>
      <c r="H228" t="s">
        <v>281</v>
      </c>
      <c r="I228">
        <v>1</v>
      </c>
      <c r="J228">
        <v>84.9765</v>
      </c>
      <c r="K228">
        <v>9</v>
      </c>
      <c r="L228" t="s">
        <v>33</v>
      </c>
      <c r="M228" s="1">
        <v>45276.3682291667</v>
      </c>
      <c r="N228" s="1">
        <v>45278.9186226852</v>
      </c>
      <c r="O228">
        <v>19446</v>
      </c>
      <c r="P228">
        <v>6</v>
      </c>
      <c r="Q228" t="str">
        <f>VLOOKUP(FACT_INVOICE9[[#This Row],[gender_sk]],DIM_GENDER[],2,FALSE)</f>
        <v>Male</v>
      </c>
      <c r="R228" t="str">
        <f>VLOOKUP(FACT_INVOICE9[[#This Row],[custype_sk]],DIM_CUSTYPE[],2,FALSE)</f>
        <v>Member</v>
      </c>
      <c r="S228">
        <v>3</v>
      </c>
      <c r="U228" s="6">
        <v>1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1</v>
      </c>
      <c r="AC228" s="6">
        <v>0</v>
      </c>
      <c r="AD228" s="6">
        <v>0</v>
      </c>
      <c r="AE228" s="6">
        <v>1</v>
      </c>
      <c r="AF228">
        <v>1</v>
      </c>
      <c r="AG228">
        <v>1</v>
      </c>
    </row>
    <row r="229" spans="1:33">
      <c r="A229">
        <v>1207</v>
      </c>
      <c r="B229" t="str">
        <f>VLOOKUP(FACT_INVOICE9[[#This Row],[Branch_SK]],DIM_BRANCH[],3,FALSE)</f>
        <v>Naypyitaw</v>
      </c>
      <c r="C229">
        <v>17983</v>
      </c>
      <c r="D229" t="str">
        <f>VLOOKUP(FACT_INVOICE9[[#This Row],[payment_SK]],DIM_PAYMENT[],2,FALSE)</f>
        <v>Credit card</v>
      </c>
      <c r="E229">
        <v>347365</v>
      </c>
      <c r="F229" t="str">
        <f>VLOOKUP(FACT_INVOICE9[[#This Row],[Product_SK]],DIM_PRODUCT[],3,FALSE)</f>
        <v>Fashion accessories</v>
      </c>
      <c r="G229">
        <v>14532</v>
      </c>
      <c r="H229" t="s">
        <v>282</v>
      </c>
      <c r="I229">
        <v>3</v>
      </c>
      <c r="J229">
        <v>77.931</v>
      </c>
      <c r="K229">
        <v>10</v>
      </c>
      <c r="L229" t="s">
        <v>33</v>
      </c>
      <c r="M229" s="1">
        <v>45276.3682291667</v>
      </c>
      <c r="N229" s="1">
        <v>45278.9186226852</v>
      </c>
      <c r="O229">
        <v>19533</v>
      </c>
      <c r="P229">
        <v>5</v>
      </c>
      <c r="Q229" t="str">
        <f>VLOOKUP(FACT_INVOICE9[[#This Row],[gender_sk]],DIM_GENDER[],2,FALSE)</f>
        <v>Female</v>
      </c>
      <c r="R229" t="str">
        <f>VLOOKUP(FACT_INVOICE9[[#This Row],[custype_sk]],DIM_CUSTYPE[],2,FALSE)</f>
        <v>Member</v>
      </c>
      <c r="S229">
        <v>3</v>
      </c>
      <c r="U229" s="6">
        <v>1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1</v>
      </c>
      <c r="AD229" s="6">
        <v>0</v>
      </c>
      <c r="AE229" s="6">
        <v>1</v>
      </c>
      <c r="AF229">
        <v>0</v>
      </c>
      <c r="AG229">
        <v>1</v>
      </c>
    </row>
    <row r="230" spans="1:33">
      <c r="A230">
        <v>1208</v>
      </c>
      <c r="B230" t="str">
        <f>VLOOKUP(FACT_INVOICE9[[#This Row],[Branch_SK]],DIM_BRANCH[],3,FALSE)</f>
        <v>Yangon</v>
      </c>
      <c r="C230">
        <v>17982</v>
      </c>
      <c r="D230" t="str">
        <f>VLOOKUP(FACT_INVOICE9[[#This Row],[payment_SK]],DIM_PAYMENT[],2,FALSE)</f>
        <v>Cash</v>
      </c>
      <c r="E230">
        <v>346806</v>
      </c>
      <c r="F230" t="str">
        <f>VLOOKUP(FACT_INVOICE9[[#This Row],[Product_SK]],DIM_PRODUCT[],3,FALSE)</f>
        <v>Home and lifestyle</v>
      </c>
      <c r="G230">
        <v>14996</v>
      </c>
      <c r="H230" t="s">
        <v>283</v>
      </c>
      <c r="I230">
        <v>7</v>
      </c>
      <c r="J230">
        <v>295.6905</v>
      </c>
      <c r="K230">
        <v>9.6</v>
      </c>
      <c r="L230" t="s">
        <v>33</v>
      </c>
      <c r="M230" s="1">
        <v>45276.3682291667</v>
      </c>
      <c r="N230" s="1">
        <v>45278.9186226852</v>
      </c>
      <c r="O230">
        <v>19282</v>
      </c>
      <c r="P230">
        <v>5</v>
      </c>
      <c r="Q230" t="str">
        <f>VLOOKUP(FACT_INVOICE9[[#This Row],[gender_sk]],DIM_GENDER[],2,FALSE)</f>
        <v>Female</v>
      </c>
      <c r="R230" t="str">
        <f>VLOOKUP(FACT_INVOICE9[[#This Row],[custype_sk]],DIM_CUSTYPE[],2,FALSE)</f>
        <v>Normal</v>
      </c>
      <c r="S230">
        <v>4</v>
      </c>
      <c r="U230" s="6">
        <v>0</v>
      </c>
      <c r="V230" s="6">
        <v>0</v>
      </c>
      <c r="W230" s="6">
        <v>1</v>
      </c>
      <c r="X230" s="6">
        <v>0</v>
      </c>
      <c r="Y230" s="6">
        <v>0</v>
      </c>
      <c r="Z230" s="6">
        <v>1</v>
      </c>
      <c r="AA230" s="6">
        <v>0</v>
      </c>
      <c r="AB230" s="6">
        <v>0</v>
      </c>
      <c r="AC230" s="6">
        <v>0</v>
      </c>
      <c r="AD230" s="6">
        <v>1</v>
      </c>
      <c r="AE230" s="6">
        <v>1</v>
      </c>
      <c r="AF230">
        <v>0</v>
      </c>
      <c r="AG230">
        <v>0</v>
      </c>
    </row>
    <row r="231" spans="1:33">
      <c r="A231">
        <v>1207</v>
      </c>
      <c r="B231" t="str">
        <f>VLOOKUP(FACT_INVOICE9[[#This Row],[Branch_SK]],DIM_BRANCH[],3,FALSE)</f>
        <v>Naypyitaw</v>
      </c>
      <c r="C231">
        <v>17982</v>
      </c>
      <c r="D231" t="str">
        <f>VLOOKUP(FACT_INVOICE9[[#This Row],[payment_SK]],DIM_PAYMENT[],2,FALSE)</f>
        <v>Cash</v>
      </c>
      <c r="E231">
        <v>347124</v>
      </c>
      <c r="F231" t="str">
        <f>VLOOKUP(FACT_INVOICE9[[#This Row],[Product_SK]],DIM_PRODUCT[],3,FALSE)</f>
        <v>Food and beverages</v>
      </c>
      <c r="G231">
        <v>14859</v>
      </c>
      <c r="H231" t="s">
        <v>284</v>
      </c>
      <c r="I231">
        <v>9</v>
      </c>
      <c r="J231">
        <v>829.71</v>
      </c>
      <c r="K231">
        <v>9.2</v>
      </c>
      <c r="L231" t="s">
        <v>33</v>
      </c>
      <c r="M231" s="1">
        <v>45276.3682291667</v>
      </c>
      <c r="N231" s="1">
        <v>45278.9186226852</v>
      </c>
      <c r="O231">
        <v>19213</v>
      </c>
      <c r="P231">
        <v>5</v>
      </c>
      <c r="Q231" t="str">
        <f>VLOOKUP(FACT_INVOICE9[[#This Row],[gender_sk]],DIM_GENDER[],2,FALSE)</f>
        <v>Female</v>
      </c>
      <c r="R231" t="str">
        <f>VLOOKUP(FACT_INVOICE9[[#This Row],[custype_sk]],DIM_CUSTYPE[],2,FALSE)</f>
        <v>Normal</v>
      </c>
      <c r="S231">
        <v>4</v>
      </c>
      <c r="U231" s="6">
        <v>0</v>
      </c>
      <c r="V231" s="6">
        <v>0</v>
      </c>
      <c r="W231" s="6">
        <v>1</v>
      </c>
      <c r="X231" s="6">
        <v>0</v>
      </c>
      <c r="Y231" s="6">
        <v>0</v>
      </c>
      <c r="Z231" s="6">
        <v>0</v>
      </c>
      <c r="AA231" s="6">
        <v>0</v>
      </c>
      <c r="AB231" s="6">
        <v>1</v>
      </c>
      <c r="AC231" s="6">
        <v>0</v>
      </c>
      <c r="AD231" s="6">
        <v>1</v>
      </c>
      <c r="AE231" s="6">
        <v>1</v>
      </c>
      <c r="AF231">
        <v>0</v>
      </c>
      <c r="AG231">
        <v>0</v>
      </c>
    </row>
    <row r="232" spans="1:33">
      <c r="A232">
        <v>1206</v>
      </c>
      <c r="B232" t="str">
        <f>VLOOKUP(FACT_INVOICE9[[#This Row],[Branch_SK]],DIM_BRANCH[],3,FALSE)</f>
        <v>Mandalay</v>
      </c>
      <c r="C232">
        <v>17983</v>
      </c>
      <c r="D232" t="str">
        <f>VLOOKUP(FACT_INVOICE9[[#This Row],[payment_SK]],DIM_PAYMENT[],2,FALSE)</f>
        <v>Credit card</v>
      </c>
      <c r="E232">
        <v>346517</v>
      </c>
      <c r="F232" t="str">
        <f>VLOOKUP(FACT_INVOICE9[[#This Row],[Product_SK]],DIM_PRODUCT[],3,FALSE)</f>
        <v>Health and beauty</v>
      </c>
      <c r="G232">
        <v>14172</v>
      </c>
      <c r="H232" t="s">
        <v>285</v>
      </c>
      <c r="I232">
        <v>4</v>
      </c>
      <c r="J232">
        <v>164.682</v>
      </c>
      <c r="K232">
        <v>9</v>
      </c>
      <c r="L232" t="s">
        <v>33</v>
      </c>
      <c r="M232" s="1">
        <v>45276.3682291667</v>
      </c>
      <c r="N232" s="1">
        <v>45278.9186226852</v>
      </c>
      <c r="O232">
        <v>19485</v>
      </c>
      <c r="P232">
        <v>6</v>
      </c>
      <c r="Q232" t="str">
        <f>VLOOKUP(FACT_INVOICE9[[#This Row],[gender_sk]],DIM_GENDER[],2,FALSE)</f>
        <v>Male</v>
      </c>
      <c r="R232" t="str">
        <f>VLOOKUP(FACT_INVOICE9[[#This Row],[custype_sk]],DIM_CUSTYPE[],2,FALSE)</f>
        <v>Normal</v>
      </c>
      <c r="S232">
        <v>4</v>
      </c>
      <c r="U232" s="6">
        <v>1</v>
      </c>
      <c r="V232" s="6">
        <v>0</v>
      </c>
      <c r="W232" s="6">
        <v>0</v>
      </c>
      <c r="X232" s="6">
        <v>1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1</v>
      </c>
      <c r="AF232">
        <v>1</v>
      </c>
      <c r="AG232">
        <v>0</v>
      </c>
    </row>
    <row r="233" spans="1:33">
      <c r="A233">
        <v>1206</v>
      </c>
      <c r="B233" t="str">
        <f>VLOOKUP(FACT_INVOICE9[[#This Row],[Branch_SK]],DIM_BRANCH[],3,FALSE)</f>
        <v>Mandalay</v>
      </c>
      <c r="C233">
        <v>17983</v>
      </c>
      <c r="D233" t="str">
        <f>VLOOKUP(FACT_INVOICE9[[#This Row],[payment_SK]],DIM_PAYMENT[],2,FALSE)</f>
        <v>Credit card</v>
      </c>
      <c r="E233">
        <v>346775</v>
      </c>
      <c r="F233" t="str">
        <f>VLOOKUP(FACT_INVOICE9[[#This Row],[Product_SK]],DIM_PRODUCT[],3,FALSE)</f>
        <v>Home and lifestyle</v>
      </c>
      <c r="G233">
        <v>14358</v>
      </c>
      <c r="H233" t="s">
        <v>286</v>
      </c>
      <c r="I233">
        <v>2</v>
      </c>
      <c r="J233">
        <v>145.068</v>
      </c>
      <c r="K233">
        <v>6.9</v>
      </c>
      <c r="L233" t="s">
        <v>33</v>
      </c>
      <c r="M233" s="1">
        <v>45276.3682291667</v>
      </c>
      <c r="N233" s="1">
        <v>45278.9186226852</v>
      </c>
      <c r="O233">
        <v>19637</v>
      </c>
      <c r="P233">
        <v>6</v>
      </c>
      <c r="Q233" t="str">
        <f>VLOOKUP(FACT_INVOICE9[[#This Row],[gender_sk]],DIM_GENDER[],2,FALSE)</f>
        <v>Male</v>
      </c>
      <c r="R233" t="str">
        <f>VLOOKUP(FACT_INVOICE9[[#This Row],[custype_sk]],DIM_CUSTYPE[],2,FALSE)</f>
        <v>Normal</v>
      </c>
      <c r="S233">
        <v>4</v>
      </c>
      <c r="U233" s="6">
        <v>1</v>
      </c>
      <c r="V233" s="6">
        <v>0</v>
      </c>
      <c r="W233" s="6">
        <v>0</v>
      </c>
      <c r="X233" s="6">
        <v>0</v>
      </c>
      <c r="Y233" s="6">
        <v>0</v>
      </c>
      <c r="Z233" s="6">
        <v>1</v>
      </c>
      <c r="AA233" s="6">
        <v>0</v>
      </c>
      <c r="AB233" s="6">
        <v>0</v>
      </c>
      <c r="AC233" s="6">
        <v>0</v>
      </c>
      <c r="AD233" s="6">
        <v>0</v>
      </c>
      <c r="AE233" s="6">
        <v>1</v>
      </c>
      <c r="AF233">
        <v>1</v>
      </c>
      <c r="AG233">
        <v>0</v>
      </c>
    </row>
    <row r="234" spans="1:33">
      <c r="A234">
        <v>1208</v>
      </c>
      <c r="B234" t="str">
        <f>VLOOKUP(FACT_INVOICE9[[#This Row],[Branch_SK]],DIM_BRANCH[],3,FALSE)</f>
        <v>Yangon</v>
      </c>
      <c r="C234">
        <v>17984</v>
      </c>
      <c r="D234" t="str">
        <f>VLOOKUP(FACT_INVOICE9[[#This Row],[payment_SK]],DIM_PAYMENT[],2,FALSE)</f>
        <v>Ewallet</v>
      </c>
      <c r="E234">
        <v>347080</v>
      </c>
      <c r="F234" t="str">
        <f>VLOOKUP(FACT_INVOICE9[[#This Row],[Product_SK]],DIM_PRODUCT[],3,FALSE)</f>
        <v>Food and beverages</v>
      </c>
      <c r="G234">
        <v>14227</v>
      </c>
      <c r="H234" t="s">
        <v>287</v>
      </c>
      <c r="I234">
        <v>9</v>
      </c>
      <c r="J234">
        <v>705.6315</v>
      </c>
      <c r="K234">
        <v>9.4</v>
      </c>
      <c r="L234" t="s">
        <v>33</v>
      </c>
      <c r="M234" s="1">
        <v>45276.3682291667</v>
      </c>
      <c r="N234" s="1">
        <v>45278.9186226852</v>
      </c>
      <c r="O234">
        <v>20016</v>
      </c>
      <c r="P234">
        <v>6</v>
      </c>
      <c r="Q234" t="str">
        <f>VLOOKUP(FACT_INVOICE9[[#This Row],[gender_sk]],DIM_GENDER[],2,FALSE)</f>
        <v>Male</v>
      </c>
      <c r="R234" t="str">
        <f>VLOOKUP(FACT_INVOICE9[[#This Row],[custype_sk]],DIM_CUSTYPE[],2,FALSE)</f>
        <v>Normal</v>
      </c>
      <c r="S234">
        <v>4</v>
      </c>
      <c r="U234" s="6">
        <v>0</v>
      </c>
      <c r="V234" s="6">
        <v>1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1</v>
      </c>
      <c r="AC234" s="6">
        <v>0</v>
      </c>
      <c r="AD234" s="6">
        <v>1</v>
      </c>
      <c r="AE234" s="6">
        <v>1</v>
      </c>
      <c r="AF234">
        <v>1</v>
      </c>
      <c r="AG234">
        <v>0</v>
      </c>
    </row>
    <row r="235" spans="1:33">
      <c r="A235">
        <v>1208</v>
      </c>
      <c r="B235" t="str">
        <f>VLOOKUP(FACT_INVOICE9[[#This Row],[Branch_SK]],DIM_BRANCH[],3,FALSE)</f>
        <v>Yangon</v>
      </c>
      <c r="C235">
        <v>17984</v>
      </c>
      <c r="D235" t="str">
        <f>VLOOKUP(FACT_INVOICE9[[#This Row],[payment_SK]],DIM_PAYMENT[],2,FALSE)</f>
        <v>Ewallet</v>
      </c>
      <c r="E235">
        <v>347273</v>
      </c>
      <c r="F235" t="str">
        <f>VLOOKUP(FACT_INVOICE9[[#This Row],[Product_SK]],DIM_PRODUCT[],3,FALSE)</f>
        <v>Fashion accessories</v>
      </c>
      <c r="G235">
        <v>14500</v>
      </c>
      <c r="H235" t="s">
        <v>288</v>
      </c>
      <c r="I235">
        <v>6</v>
      </c>
      <c r="J235">
        <v>160.209</v>
      </c>
      <c r="K235">
        <v>7</v>
      </c>
      <c r="L235" t="s">
        <v>33</v>
      </c>
      <c r="M235" s="1">
        <v>45276.3682291667</v>
      </c>
      <c r="N235" s="1">
        <v>45278.9186226852</v>
      </c>
      <c r="O235">
        <v>19724</v>
      </c>
      <c r="P235">
        <v>6</v>
      </c>
      <c r="Q235" t="str">
        <f>VLOOKUP(FACT_INVOICE9[[#This Row],[gender_sk]],DIM_GENDER[],2,FALSE)</f>
        <v>Male</v>
      </c>
      <c r="R235" t="str">
        <f>VLOOKUP(FACT_INVOICE9[[#This Row],[custype_sk]],DIM_CUSTYPE[],2,FALSE)</f>
        <v>Normal</v>
      </c>
      <c r="S235">
        <v>4</v>
      </c>
      <c r="U235" s="6">
        <v>0</v>
      </c>
      <c r="V235" s="6">
        <v>1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1</v>
      </c>
      <c r="AD235" s="6">
        <v>1</v>
      </c>
      <c r="AE235" s="6">
        <v>1</v>
      </c>
      <c r="AF235">
        <v>1</v>
      </c>
      <c r="AG235">
        <v>0</v>
      </c>
    </row>
    <row r="236" spans="1:33">
      <c r="A236">
        <v>1207</v>
      </c>
      <c r="B236" t="str">
        <f>VLOOKUP(FACT_INVOICE9[[#This Row],[Branch_SK]],DIM_BRANCH[],3,FALSE)</f>
        <v>Naypyitaw</v>
      </c>
      <c r="C236">
        <v>17984</v>
      </c>
      <c r="D236" t="str">
        <f>VLOOKUP(FACT_INVOICE9[[#This Row],[payment_SK]],DIM_PAYMENT[],2,FALSE)</f>
        <v>Ewallet</v>
      </c>
      <c r="E236">
        <v>346920</v>
      </c>
      <c r="F236" t="str">
        <f>VLOOKUP(FACT_INVOICE9[[#This Row],[Product_SK]],DIM_PRODUCT[],3,FALSE)</f>
        <v>Sports and travel</v>
      </c>
      <c r="G236">
        <v>14277</v>
      </c>
      <c r="H236" t="s">
        <v>289</v>
      </c>
      <c r="I236">
        <v>3</v>
      </c>
      <c r="J236">
        <v>267.3405</v>
      </c>
      <c r="K236">
        <v>7.4</v>
      </c>
      <c r="L236" t="s">
        <v>33</v>
      </c>
      <c r="M236" s="1">
        <v>45276.3682291667</v>
      </c>
      <c r="N236" s="1">
        <v>45278.9186226852</v>
      </c>
      <c r="O236">
        <v>20022</v>
      </c>
      <c r="P236">
        <v>5</v>
      </c>
      <c r="Q236" t="str">
        <f>VLOOKUP(FACT_INVOICE9[[#This Row],[gender_sk]],DIM_GENDER[],2,FALSE)</f>
        <v>Female</v>
      </c>
      <c r="R236" t="str">
        <f>VLOOKUP(FACT_INVOICE9[[#This Row],[custype_sk]],DIM_CUSTYPE[],2,FALSE)</f>
        <v>Member</v>
      </c>
      <c r="S236">
        <v>3</v>
      </c>
      <c r="U236" s="6">
        <v>0</v>
      </c>
      <c r="V236" s="6">
        <v>1</v>
      </c>
      <c r="W236" s="6">
        <v>0</v>
      </c>
      <c r="X236" s="6">
        <v>0</v>
      </c>
      <c r="Y236" s="6">
        <v>0</v>
      </c>
      <c r="Z236" s="6">
        <v>0</v>
      </c>
      <c r="AA236" s="6">
        <v>1</v>
      </c>
      <c r="AB236" s="6">
        <v>0</v>
      </c>
      <c r="AC236" s="6">
        <v>0</v>
      </c>
      <c r="AD236" s="6">
        <v>0</v>
      </c>
      <c r="AE236" s="6">
        <v>1</v>
      </c>
      <c r="AF236">
        <v>0</v>
      </c>
      <c r="AG236">
        <v>1</v>
      </c>
    </row>
    <row r="237" spans="1:33">
      <c r="A237">
        <v>1208</v>
      </c>
      <c r="B237" t="str">
        <f>VLOOKUP(FACT_INVOICE9[[#This Row],[Branch_SK]],DIM_BRANCH[],3,FALSE)</f>
        <v>Yangon</v>
      </c>
      <c r="C237">
        <v>17984</v>
      </c>
      <c r="D237" t="str">
        <f>VLOOKUP(FACT_INVOICE9[[#This Row],[payment_SK]],DIM_PAYMENT[],2,FALSE)</f>
        <v>Ewallet</v>
      </c>
      <c r="E237">
        <v>347394</v>
      </c>
      <c r="F237" t="str">
        <f>VLOOKUP(FACT_INVOICE9[[#This Row],[Product_SK]],DIM_PRODUCT[],3,FALSE)</f>
        <v>Fashion accessories</v>
      </c>
      <c r="G237">
        <v>14094</v>
      </c>
      <c r="H237" t="s">
        <v>290</v>
      </c>
      <c r="I237">
        <v>5</v>
      </c>
      <c r="J237">
        <v>202.335</v>
      </c>
      <c r="K237">
        <v>5.6</v>
      </c>
      <c r="L237" t="s">
        <v>33</v>
      </c>
      <c r="M237" s="1">
        <v>45276.3682291667</v>
      </c>
      <c r="N237" s="1">
        <v>45278.9186226852</v>
      </c>
      <c r="O237">
        <v>19775</v>
      </c>
      <c r="P237">
        <v>6</v>
      </c>
      <c r="Q237" t="str">
        <f>VLOOKUP(FACT_INVOICE9[[#This Row],[gender_sk]],DIM_GENDER[],2,FALSE)</f>
        <v>Male</v>
      </c>
      <c r="R237" t="str">
        <f>VLOOKUP(FACT_INVOICE9[[#This Row],[custype_sk]],DIM_CUSTYPE[],2,FALSE)</f>
        <v>Member</v>
      </c>
      <c r="S237">
        <v>3</v>
      </c>
      <c r="U237" s="6">
        <v>0</v>
      </c>
      <c r="V237" s="6">
        <v>1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1</v>
      </c>
      <c r="AD237" s="6">
        <v>0</v>
      </c>
      <c r="AE237" s="6">
        <v>1</v>
      </c>
      <c r="AF237">
        <v>1</v>
      </c>
      <c r="AG237">
        <v>1</v>
      </c>
    </row>
    <row r="238" spans="1:33">
      <c r="A238">
        <v>1208</v>
      </c>
      <c r="B238" t="str">
        <f>VLOOKUP(FACT_INVOICE9[[#This Row],[Branch_SK]],DIM_BRANCH[],3,FALSE)</f>
        <v>Yangon</v>
      </c>
      <c r="C238">
        <v>17983</v>
      </c>
      <c r="D238" t="str">
        <f>VLOOKUP(FACT_INVOICE9[[#This Row],[payment_SK]],DIM_PAYMENT[],2,FALSE)</f>
        <v>Credit card</v>
      </c>
      <c r="E238">
        <v>346773</v>
      </c>
      <c r="F238" t="str">
        <f>VLOOKUP(FACT_INVOICE9[[#This Row],[Product_SK]],DIM_PRODUCT[],3,FALSE)</f>
        <v>Home and lifestyle</v>
      </c>
      <c r="G238">
        <v>14109</v>
      </c>
      <c r="H238" t="s">
        <v>291</v>
      </c>
      <c r="I238">
        <v>4</v>
      </c>
      <c r="J238">
        <v>345.786</v>
      </c>
      <c r="K238">
        <v>7.5</v>
      </c>
      <c r="L238" t="s">
        <v>33</v>
      </c>
      <c r="M238" s="1">
        <v>45276.3682291667</v>
      </c>
      <c r="N238" s="1">
        <v>45278.9186226852</v>
      </c>
      <c r="O238">
        <v>19579</v>
      </c>
      <c r="P238">
        <v>6</v>
      </c>
      <c r="Q238" t="str">
        <f>VLOOKUP(FACT_INVOICE9[[#This Row],[gender_sk]],DIM_GENDER[],2,FALSE)</f>
        <v>Male</v>
      </c>
      <c r="R238" t="str">
        <f>VLOOKUP(FACT_INVOICE9[[#This Row],[custype_sk]],DIM_CUSTYPE[],2,FALSE)</f>
        <v>Member</v>
      </c>
      <c r="S238">
        <v>3</v>
      </c>
      <c r="U238" s="6">
        <v>1</v>
      </c>
      <c r="V238" s="6">
        <v>0</v>
      </c>
      <c r="W238" s="6">
        <v>0</v>
      </c>
      <c r="X238" s="6">
        <v>0</v>
      </c>
      <c r="Y238" s="6">
        <v>0</v>
      </c>
      <c r="Z238" s="6">
        <v>1</v>
      </c>
      <c r="AA238" s="6">
        <v>0</v>
      </c>
      <c r="AB238" s="6">
        <v>0</v>
      </c>
      <c r="AC238" s="6">
        <v>0</v>
      </c>
      <c r="AD238" s="6">
        <v>0</v>
      </c>
      <c r="AE238" s="6">
        <v>1</v>
      </c>
      <c r="AF238">
        <v>1</v>
      </c>
      <c r="AG238">
        <v>1</v>
      </c>
    </row>
    <row r="239" spans="1:33">
      <c r="A239">
        <v>1206</v>
      </c>
      <c r="B239" t="str">
        <f>VLOOKUP(FACT_INVOICE9[[#This Row],[Branch_SK]],DIM_BRANCH[],3,FALSE)</f>
        <v>Mandalay</v>
      </c>
      <c r="C239">
        <v>17982</v>
      </c>
      <c r="D239" t="str">
        <f>VLOOKUP(FACT_INVOICE9[[#This Row],[payment_SK]],DIM_PAYMENT[],2,FALSE)</f>
        <v>Cash</v>
      </c>
      <c r="E239">
        <v>347262</v>
      </c>
      <c r="F239" t="str">
        <f>VLOOKUP(FACT_INVOICE9[[#This Row],[Product_SK]],DIM_PRODUCT[],3,FALSE)</f>
        <v>Fashion accessories</v>
      </c>
      <c r="G239">
        <v>14294</v>
      </c>
      <c r="H239" t="s">
        <v>292</v>
      </c>
      <c r="I239">
        <v>2</v>
      </c>
      <c r="J239">
        <v>170.877</v>
      </c>
      <c r="K239">
        <v>6.5</v>
      </c>
      <c r="L239" t="s">
        <v>33</v>
      </c>
      <c r="M239" s="1">
        <v>45276.3682291667</v>
      </c>
      <c r="N239" s="1">
        <v>45278.9186226852</v>
      </c>
      <c r="O239">
        <v>19182</v>
      </c>
      <c r="P239">
        <v>5</v>
      </c>
      <c r="Q239" t="str">
        <f>VLOOKUP(FACT_INVOICE9[[#This Row],[gender_sk]],DIM_GENDER[],2,FALSE)</f>
        <v>Female</v>
      </c>
      <c r="R239" t="str">
        <f>VLOOKUP(FACT_INVOICE9[[#This Row],[custype_sk]],DIM_CUSTYPE[],2,FALSE)</f>
        <v>Normal</v>
      </c>
      <c r="S239">
        <v>4</v>
      </c>
      <c r="U239" s="6">
        <v>0</v>
      </c>
      <c r="V239" s="6">
        <v>0</v>
      </c>
      <c r="W239" s="6">
        <v>1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1</v>
      </c>
      <c r="AD239" s="6">
        <v>0</v>
      </c>
      <c r="AE239" s="6">
        <v>1</v>
      </c>
      <c r="AF239">
        <v>0</v>
      </c>
      <c r="AG239">
        <v>0</v>
      </c>
    </row>
    <row r="240" spans="1:33">
      <c r="A240">
        <v>1208</v>
      </c>
      <c r="B240" t="str">
        <f>VLOOKUP(FACT_INVOICE9[[#This Row],[Branch_SK]],DIM_BRANCH[],3,FALSE)</f>
        <v>Yangon</v>
      </c>
      <c r="C240">
        <v>17982</v>
      </c>
      <c r="D240" t="str">
        <f>VLOOKUP(FACT_INVOICE9[[#This Row],[payment_SK]],DIM_PAYMENT[],2,FALSE)</f>
        <v>Cash</v>
      </c>
      <c r="E240">
        <v>346527</v>
      </c>
      <c r="F240" t="str">
        <f>VLOOKUP(FACT_INVOICE9[[#This Row],[Product_SK]],DIM_PRODUCT[],3,FALSE)</f>
        <v>Health and beauty</v>
      </c>
      <c r="G240">
        <v>14854</v>
      </c>
      <c r="H240" t="s">
        <v>293</v>
      </c>
      <c r="I240">
        <v>4</v>
      </c>
      <c r="J240">
        <v>99.75</v>
      </c>
      <c r="K240">
        <v>5.2</v>
      </c>
      <c r="L240" t="s">
        <v>33</v>
      </c>
      <c r="M240" s="1">
        <v>45276.3682291667</v>
      </c>
      <c r="N240" s="1">
        <v>45278.9186226852</v>
      </c>
      <c r="O240">
        <v>19101</v>
      </c>
      <c r="P240">
        <v>6</v>
      </c>
      <c r="Q240" t="str">
        <f>VLOOKUP(FACT_INVOICE9[[#This Row],[gender_sk]],DIM_GENDER[],2,FALSE)</f>
        <v>Male</v>
      </c>
      <c r="R240" t="str">
        <f>VLOOKUP(FACT_INVOICE9[[#This Row],[custype_sk]],DIM_CUSTYPE[],2,FALSE)</f>
        <v>Normal</v>
      </c>
      <c r="S240">
        <v>4</v>
      </c>
      <c r="U240" s="6">
        <v>0</v>
      </c>
      <c r="V240" s="6">
        <v>0</v>
      </c>
      <c r="W240" s="6">
        <v>1</v>
      </c>
      <c r="X240" s="6">
        <v>1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1</v>
      </c>
      <c r="AF240">
        <v>1</v>
      </c>
      <c r="AG240">
        <v>0</v>
      </c>
    </row>
    <row r="241" spans="1:33">
      <c r="A241">
        <v>1206</v>
      </c>
      <c r="B241" t="str">
        <f>VLOOKUP(FACT_INVOICE9[[#This Row],[Branch_SK]],DIM_BRANCH[],3,FALSE)</f>
        <v>Mandalay</v>
      </c>
      <c r="C241">
        <v>17982</v>
      </c>
      <c r="D241" t="str">
        <f>VLOOKUP(FACT_INVOICE9[[#This Row],[payment_SK]],DIM_PAYMENT[],2,FALSE)</f>
        <v>Cash</v>
      </c>
      <c r="E241">
        <v>346885</v>
      </c>
      <c r="F241" t="str">
        <f>VLOOKUP(FACT_INVOICE9[[#This Row],[Product_SK]],DIM_PRODUCT[],3,FALSE)</f>
        <v>Home and lifestyle</v>
      </c>
      <c r="G241">
        <v>14987</v>
      </c>
      <c r="H241" t="s">
        <v>294</v>
      </c>
      <c r="I241">
        <v>5</v>
      </c>
      <c r="J241">
        <v>321.7725</v>
      </c>
      <c r="K241">
        <v>7</v>
      </c>
      <c r="L241" t="s">
        <v>33</v>
      </c>
      <c r="M241" s="1">
        <v>45276.3682291667</v>
      </c>
      <c r="N241" s="1">
        <v>45278.9186226852</v>
      </c>
      <c r="O241">
        <v>19192</v>
      </c>
      <c r="P241">
        <v>6</v>
      </c>
      <c r="Q241" t="str">
        <f>VLOOKUP(FACT_INVOICE9[[#This Row],[gender_sk]],DIM_GENDER[],2,FALSE)</f>
        <v>Male</v>
      </c>
      <c r="R241" t="str">
        <f>VLOOKUP(FACT_INVOICE9[[#This Row],[custype_sk]],DIM_CUSTYPE[],2,FALSE)</f>
        <v>Member</v>
      </c>
      <c r="S241">
        <v>3</v>
      </c>
      <c r="U241" s="6">
        <v>0</v>
      </c>
      <c r="V241" s="6">
        <v>0</v>
      </c>
      <c r="W241" s="6">
        <v>1</v>
      </c>
      <c r="X241" s="6">
        <v>0</v>
      </c>
      <c r="Y241" s="6">
        <v>0</v>
      </c>
      <c r="Z241" s="6">
        <v>1</v>
      </c>
      <c r="AA241" s="6">
        <v>0</v>
      </c>
      <c r="AB241" s="6">
        <v>0</v>
      </c>
      <c r="AC241" s="6">
        <v>0</v>
      </c>
      <c r="AD241" s="6">
        <v>0</v>
      </c>
      <c r="AE241" s="6">
        <v>1</v>
      </c>
      <c r="AF241">
        <v>1</v>
      </c>
      <c r="AG241">
        <v>1</v>
      </c>
    </row>
    <row r="242" spans="1:33">
      <c r="A242">
        <v>1206</v>
      </c>
      <c r="B242" t="str">
        <f>VLOOKUP(FACT_INVOICE9[[#This Row],[Branch_SK]],DIM_BRANCH[],3,FALSE)</f>
        <v>Mandalay</v>
      </c>
      <c r="C242">
        <v>17984</v>
      </c>
      <c r="D242" t="str">
        <f>VLOOKUP(FACT_INVOICE9[[#This Row],[payment_SK]],DIM_PAYMENT[],2,FALSE)</f>
        <v>Ewallet</v>
      </c>
      <c r="E242">
        <v>347374</v>
      </c>
      <c r="F242" t="str">
        <f>VLOOKUP(FACT_INVOICE9[[#This Row],[Product_SK]],DIM_PRODUCT[],3,FALSE)</f>
        <v>Fashion accessories</v>
      </c>
      <c r="G242">
        <v>14715</v>
      </c>
      <c r="H242" t="s">
        <v>295</v>
      </c>
      <c r="I242">
        <v>5</v>
      </c>
      <c r="J242">
        <v>115.185</v>
      </c>
      <c r="K242">
        <v>5.3</v>
      </c>
      <c r="L242" t="s">
        <v>33</v>
      </c>
      <c r="M242" s="1">
        <v>45276.3682291667</v>
      </c>
      <c r="N242" s="1">
        <v>45278.9186226852</v>
      </c>
      <c r="O242">
        <v>19766</v>
      </c>
      <c r="P242">
        <v>6</v>
      </c>
      <c r="Q242" t="str">
        <f>VLOOKUP(FACT_INVOICE9[[#This Row],[gender_sk]],DIM_GENDER[],2,FALSE)</f>
        <v>Male</v>
      </c>
      <c r="R242" t="str">
        <f>VLOOKUP(FACT_INVOICE9[[#This Row],[custype_sk]],DIM_CUSTYPE[],2,FALSE)</f>
        <v>Member</v>
      </c>
      <c r="S242">
        <v>3</v>
      </c>
      <c r="U242" s="6">
        <v>0</v>
      </c>
      <c r="V242" s="6">
        <v>1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1</v>
      </c>
      <c r="AD242" s="6">
        <v>0</v>
      </c>
      <c r="AE242" s="6">
        <v>1</v>
      </c>
      <c r="AF242">
        <v>1</v>
      </c>
      <c r="AG242">
        <v>1</v>
      </c>
    </row>
    <row r="243" spans="1:33">
      <c r="A243">
        <v>1208</v>
      </c>
      <c r="B243" t="str">
        <f>VLOOKUP(FACT_INVOICE9[[#This Row],[Branch_SK]],DIM_BRANCH[],3,FALSE)</f>
        <v>Yangon</v>
      </c>
      <c r="C243">
        <v>17984</v>
      </c>
      <c r="D243" t="str">
        <f>VLOOKUP(FACT_INVOICE9[[#This Row],[payment_SK]],DIM_PAYMENT[],2,FALSE)</f>
        <v>Ewallet</v>
      </c>
      <c r="E243">
        <v>346593</v>
      </c>
      <c r="F243" t="str">
        <f>VLOOKUP(FACT_INVOICE9[[#This Row],[Product_SK]],DIM_PRODUCT[],3,FALSE)</f>
        <v>Health and beauty</v>
      </c>
      <c r="G243">
        <v>14994</v>
      </c>
      <c r="H243" t="s">
        <v>296</v>
      </c>
      <c r="I243">
        <v>6</v>
      </c>
      <c r="J243">
        <v>216.846</v>
      </c>
      <c r="K243">
        <v>7.5</v>
      </c>
      <c r="L243" t="s">
        <v>33</v>
      </c>
      <c r="M243" s="1">
        <v>45276.3682291667</v>
      </c>
      <c r="N243" s="1">
        <v>45278.9186226852</v>
      </c>
      <c r="O243">
        <v>19866</v>
      </c>
      <c r="P243">
        <v>5</v>
      </c>
      <c r="Q243" t="str">
        <f>VLOOKUP(FACT_INVOICE9[[#This Row],[gender_sk]],DIM_GENDER[],2,FALSE)</f>
        <v>Female</v>
      </c>
      <c r="R243" t="str">
        <f>VLOOKUP(FACT_INVOICE9[[#This Row],[custype_sk]],DIM_CUSTYPE[],2,FALSE)</f>
        <v>Member</v>
      </c>
      <c r="S243">
        <v>3</v>
      </c>
      <c r="U243" s="6">
        <v>0</v>
      </c>
      <c r="V243" s="6">
        <v>1</v>
      </c>
      <c r="W243" s="6">
        <v>0</v>
      </c>
      <c r="X243" s="6">
        <v>1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1</v>
      </c>
      <c r="AE243" s="6">
        <v>1</v>
      </c>
      <c r="AF243">
        <v>0</v>
      </c>
      <c r="AG243">
        <v>1</v>
      </c>
    </row>
    <row r="244" spans="1:33">
      <c r="A244">
        <v>1206</v>
      </c>
      <c r="B244" t="str">
        <f>VLOOKUP(FACT_INVOICE9[[#This Row],[Branch_SK]],DIM_BRANCH[],3,FALSE)</f>
        <v>Mandalay</v>
      </c>
      <c r="C244">
        <v>17982</v>
      </c>
      <c r="D244" t="str">
        <f>VLOOKUP(FACT_INVOICE9[[#This Row],[payment_SK]],DIM_PAYMENT[],2,FALSE)</f>
        <v>Cash</v>
      </c>
      <c r="E244">
        <v>346985</v>
      </c>
      <c r="F244" t="str">
        <f>VLOOKUP(FACT_INVOICE9[[#This Row],[Product_SK]],DIM_PRODUCT[],3,FALSE)</f>
        <v>Sports and travel</v>
      </c>
      <c r="G244">
        <v>14656</v>
      </c>
      <c r="H244" t="s">
        <v>297</v>
      </c>
      <c r="I244">
        <v>1</v>
      </c>
      <c r="J244">
        <v>63.315</v>
      </c>
      <c r="K244">
        <v>6</v>
      </c>
      <c r="L244" t="s">
        <v>33</v>
      </c>
      <c r="M244" s="1">
        <v>45276.3682291667</v>
      </c>
      <c r="N244" s="1">
        <v>45278.9186226852</v>
      </c>
      <c r="O244">
        <v>19214</v>
      </c>
      <c r="P244">
        <v>6</v>
      </c>
      <c r="Q244" t="str">
        <f>VLOOKUP(FACT_INVOICE9[[#This Row],[gender_sk]],DIM_GENDER[],2,FALSE)</f>
        <v>Male</v>
      </c>
      <c r="R244" t="str">
        <f>VLOOKUP(FACT_INVOICE9[[#This Row],[custype_sk]],DIM_CUSTYPE[],2,FALSE)</f>
        <v>Normal</v>
      </c>
      <c r="S244">
        <v>4</v>
      </c>
      <c r="U244" s="6">
        <v>0</v>
      </c>
      <c r="V244" s="6">
        <v>0</v>
      </c>
      <c r="W244" s="6">
        <v>1</v>
      </c>
      <c r="X244" s="6">
        <v>0</v>
      </c>
      <c r="Y244" s="6">
        <v>0</v>
      </c>
      <c r="Z244" s="6">
        <v>0</v>
      </c>
      <c r="AA244" s="6">
        <v>1</v>
      </c>
      <c r="AB244" s="6">
        <v>0</v>
      </c>
      <c r="AC244" s="6">
        <v>0</v>
      </c>
      <c r="AD244" s="6">
        <v>0</v>
      </c>
      <c r="AE244" s="6">
        <v>1</v>
      </c>
      <c r="AF244">
        <v>1</v>
      </c>
      <c r="AG244">
        <v>0</v>
      </c>
    </row>
    <row r="245" spans="1:33">
      <c r="A245">
        <v>1206</v>
      </c>
      <c r="B245" t="str">
        <f>VLOOKUP(FACT_INVOICE9[[#This Row],[Branch_SK]],DIM_BRANCH[],3,FALSE)</f>
        <v>Mandalay</v>
      </c>
      <c r="C245">
        <v>17983</v>
      </c>
      <c r="D245" t="str">
        <f>VLOOKUP(FACT_INVOICE9[[#This Row],[payment_SK]],DIM_PAYMENT[],2,FALSE)</f>
        <v>Credit card</v>
      </c>
      <c r="E245">
        <v>346632</v>
      </c>
      <c r="F245" t="str">
        <f>VLOOKUP(FACT_INVOICE9[[#This Row],[Product_SK]],DIM_PRODUCT[],3,FALSE)</f>
        <v>Electronic accessories</v>
      </c>
      <c r="G245">
        <v>14127</v>
      </c>
      <c r="H245" t="s">
        <v>298</v>
      </c>
      <c r="I245">
        <v>1</v>
      </c>
      <c r="J245">
        <v>28.4235</v>
      </c>
      <c r="K245">
        <v>5.3</v>
      </c>
      <c r="L245" t="s">
        <v>33</v>
      </c>
      <c r="M245" s="1">
        <v>45276.3682291667</v>
      </c>
      <c r="N245" s="1">
        <v>45278.9186226852</v>
      </c>
      <c r="O245">
        <v>19671</v>
      </c>
      <c r="P245">
        <v>5</v>
      </c>
      <c r="Q245" t="str">
        <f>VLOOKUP(FACT_INVOICE9[[#This Row],[gender_sk]],DIM_GENDER[],2,FALSE)</f>
        <v>Female</v>
      </c>
      <c r="R245" t="str">
        <f>VLOOKUP(FACT_INVOICE9[[#This Row],[custype_sk]],DIM_CUSTYPE[],2,FALSE)</f>
        <v>Member</v>
      </c>
      <c r="S245">
        <v>3</v>
      </c>
      <c r="U245" s="6">
        <v>1</v>
      </c>
      <c r="V245" s="6">
        <v>0</v>
      </c>
      <c r="W245" s="6">
        <v>0</v>
      </c>
      <c r="X245" s="6">
        <v>0</v>
      </c>
      <c r="Y245" s="6">
        <v>1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1</v>
      </c>
      <c r="AF245">
        <v>0</v>
      </c>
      <c r="AG245">
        <v>1</v>
      </c>
    </row>
    <row r="246" spans="1:33">
      <c r="A246">
        <v>1206</v>
      </c>
      <c r="B246" t="str">
        <f>VLOOKUP(FACT_INVOICE9[[#This Row],[Branch_SK]],DIM_BRANCH[],3,FALSE)</f>
        <v>Mandalay</v>
      </c>
      <c r="C246">
        <v>17982</v>
      </c>
      <c r="D246" t="str">
        <f>VLOOKUP(FACT_INVOICE9[[#This Row],[payment_SK]],DIM_PAYMENT[],2,FALSE)</f>
        <v>Cash</v>
      </c>
      <c r="E246">
        <v>346635</v>
      </c>
      <c r="F246" t="str">
        <f>VLOOKUP(FACT_INVOICE9[[#This Row],[Product_SK]],DIM_PRODUCT[],3,FALSE)</f>
        <v>Electronic accessories</v>
      </c>
      <c r="G246">
        <v>14763</v>
      </c>
      <c r="H246" t="s">
        <v>299</v>
      </c>
      <c r="I246">
        <v>7</v>
      </c>
      <c r="J246">
        <v>383.523</v>
      </c>
      <c r="K246">
        <v>9.3</v>
      </c>
      <c r="L246" t="s">
        <v>33</v>
      </c>
      <c r="M246" s="1">
        <v>45276.3682291667</v>
      </c>
      <c r="N246" s="1">
        <v>45278.9186226852</v>
      </c>
      <c r="O246">
        <v>19026</v>
      </c>
      <c r="P246">
        <v>5</v>
      </c>
      <c r="Q246" t="str">
        <f>VLOOKUP(FACT_INVOICE9[[#This Row],[gender_sk]],DIM_GENDER[],2,FALSE)</f>
        <v>Female</v>
      </c>
      <c r="R246" t="str">
        <f>VLOOKUP(FACT_INVOICE9[[#This Row],[custype_sk]],DIM_CUSTYPE[],2,FALSE)</f>
        <v>Member</v>
      </c>
      <c r="S246">
        <v>3</v>
      </c>
      <c r="U246" s="6">
        <v>0</v>
      </c>
      <c r="V246" s="6">
        <v>0</v>
      </c>
      <c r="W246" s="6">
        <v>1</v>
      </c>
      <c r="X246" s="6">
        <v>0</v>
      </c>
      <c r="Y246" s="6">
        <v>1</v>
      </c>
      <c r="Z246" s="6">
        <v>0</v>
      </c>
      <c r="AA246" s="6">
        <v>0</v>
      </c>
      <c r="AB246" s="6">
        <v>0</v>
      </c>
      <c r="AC246" s="6">
        <v>0</v>
      </c>
      <c r="AD246" s="6">
        <v>1</v>
      </c>
      <c r="AE246" s="6">
        <v>1</v>
      </c>
      <c r="AF246">
        <v>0</v>
      </c>
      <c r="AG246">
        <v>1</v>
      </c>
    </row>
    <row r="247" spans="1:33">
      <c r="A247">
        <v>1206</v>
      </c>
      <c r="B247" t="str">
        <f>VLOOKUP(FACT_INVOICE9[[#This Row],[Branch_SK]],DIM_BRANCH[],3,FALSE)</f>
        <v>Mandalay</v>
      </c>
      <c r="C247">
        <v>17982</v>
      </c>
      <c r="D247" t="str">
        <f>VLOOKUP(FACT_INVOICE9[[#This Row],[payment_SK]],DIM_PAYMENT[],2,FALSE)</f>
        <v>Cash</v>
      </c>
      <c r="E247">
        <v>347031</v>
      </c>
      <c r="F247" t="str">
        <f>VLOOKUP(FACT_INVOICE9[[#This Row],[Product_SK]],DIM_PRODUCT[],3,FALSE)</f>
        <v>Sports and travel</v>
      </c>
      <c r="G247">
        <v>14157</v>
      </c>
      <c r="H247" t="s">
        <v>300</v>
      </c>
      <c r="I247">
        <v>6</v>
      </c>
      <c r="J247">
        <v>590.436</v>
      </c>
      <c r="K247">
        <v>4.5</v>
      </c>
      <c r="L247" t="s">
        <v>33</v>
      </c>
      <c r="M247" s="1">
        <v>45276.3682291667</v>
      </c>
      <c r="N247" s="1">
        <v>45278.9186226852</v>
      </c>
      <c r="O247">
        <v>19209</v>
      </c>
      <c r="P247">
        <v>5</v>
      </c>
      <c r="Q247" t="str">
        <f>VLOOKUP(FACT_INVOICE9[[#This Row],[gender_sk]],DIM_GENDER[],2,FALSE)</f>
        <v>Female</v>
      </c>
      <c r="R247" t="str">
        <f>VLOOKUP(FACT_INVOICE9[[#This Row],[custype_sk]],DIM_CUSTYPE[],2,FALSE)</f>
        <v>Member</v>
      </c>
      <c r="S247">
        <v>3</v>
      </c>
      <c r="U247" s="6">
        <v>0</v>
      </c>
      <c r="V247" s="6">
        <v>0</v>
      </c>
      <c r="W247" s="6">
        <v>1</v>
      </c>
      <c r="X247" s="6">
        <v>0</v>
      </c>
      <c r="Y247" s="6">
        <v>0</v>
      </c>
      <c r="Z247" s="6">
        <v>0</v>
      </c>
      <c r="AA247" s="6">
        <v>1</v>
      </c>
      <c r="AB247" s="6">
        <v>0</v>
      </c>
      <c r="AC247" s="6">
        <v>0</v>
      </c>
      <c r="AD247" s="6">
        <v>1</v>
      </c>
      <c r="AE247" s="6">
        <v>0</v>
      </c>
      <c r="AF247">
        <v>0</v>
      </c>
      <c r="AG247">
        <v>1</v>
      </c>
    </row>
    <row r="248" spans="1:33">
      <c r="A248">
        <v>1207</v>
      </c>
      <c r="B248" t="str">
        <f>VLOOKUP(FACT_INVOICE9[[#This Row],[Branch_SK]],DIM_BRANCH[],3,FALSE)</f>
        <v>Naypyitaw</v>
      </c>
      <c r="C248">
        <v>17984</v>
      </c>
      <c r="D248" t="str">
        <f>VLOOKUP(FACT_INVOICE9[[#This Row],[payment_SK]],DIM_PAYMENT[],2,FALSE)</f>
        <v>Ewallet</v>
      </c>
      <c r="E248">
        <v>346711</v>
      </c>
      <c r="F248" t="str">
        <f>VLOOKUP(FACT_INVOICE9[[#This Row],[Product_SK]],DIM_PRODUCT[],3,FALSE)</f>
        <v>Electronic accessories</v>
      </c>
      <c r="G248">
        <v>14617</v>
      </c>
      <c r="H248" t="s">
        <v>301</v>
      </c>
      <c r="I248">
        <v>5</v>
      </c>
      <c r="J248">
        <v>451.71</v>
      </c>
      <c r="K248">
        <v>4.8</v>
      </c>
      <c r="L248" t="s">
        <v>33</v>
      </c>
      <c r="M248" s="1">
        <v>45276.3682291667</v>
      </c>
      <c r="N248" s="1">
        <v>45278.9186226852</v>
      </c>
      <c r="O248">
        <v>19945</v>
      </c>
      <c r="P248">
        <v>6</v>
      </c>
      <c r="Q248" t="str">
        <f>VLOOKUP(FACT_INVOICE9[[#This Row],[gender_sk]],DIM_GENDER[],2,FALSE)</f>
        <v>Male</v>
      </c>
      <c r="R248" t="str">
        <f>VLOOKUP(FACT_INVOICE9[[#This Row],[custype_sk]],DIM_CUSTYPE[],2,FALSE)</f>
        <v>Member</v>
      </c>
      <c r="S248">
        <v>3</v>
      </c>
      <c r="U248" s="6">
        <v>0</v>
      </c>
      <c r="V248" s="6">
        <v>1</v>
      </c>
      <c r="W248" s="6">
        <v>0</v>
      </c>
      <c r="X248" s="6">
        <v>0</v>
      </c>
      <c r="Y248" s="6">
        <v>1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>
        <v>1</v>
      </c>
      <c r="AG248">
        <v>1</v>
      </c>
    </row>
    <row r="249" spans="1:33">
      <c r="A249">
        <v>1208</v>
      </c>
      <c r="B249" t="str">
        <f>VLOOKUP(FACT_INVOICE9[[#This Row],[Branch_SK]],DIM_BRANCH[],3,FALSE)</f>
        <v>Yangon</v>
      </c>
      <c r="C249">
        <v>17982</v>
      </c>
      <c r="D249" t="str">
        <f>VLOOKUP(FACT_INVOICE9[[#This Row],[payment_SK]],DIM_PAYMENT[],2,FALSE)</f>
        <v>Cash</v>
      </c>
      <c r="E249">
        <v>346778</v>
      </c>
      <c r="F249" t="str">
        <f>VLOOKUP(FACT_INVOICE9[[#This Row],[Product_SK]],DIM_PRODUCT[],3,FALSE)</f>
        <v>Home and lifestyle</v>
      </c>
      <c r="G249">
        <v>14151</v>
      </c>
      <c r="H249" t="s">
        <v>302</v>
      </c>
      <c r="I249">
        <v>7</v>
      </c>
      <c r="J249">
        <v>140.385</v>
      </c>
      <c r="K249">
        <v>9.7</v>
      </c>
      <c r="L249" t="s">
        <v>33</v>
      </c>
      <c r="M249" s="1">
        <v>45276.3682291667</v>
      </c>
      <c r="N249" s="1">
        <v>45278.9186226852</v>
      </c>
      <c r="O249">
        <v>19116</v>
      </c>
      <c r="P249">
        <v>5</v>
      </c>
      <c r="Q249" t="str">
        <f>VLOOKUP(FACT_INVOICE9[[#This Row],[gender_sk]],DIM_GENDER[],2,FALSE)</f>
        <v>Female</v>
      </c>
      <c r="R249" t="str">
        <f>VLOOKUP(FACT_INVOICE9[[#This Row],[custype_sk]],DIM_CUSTYPE[],2,FALSE)</f>
        <v>Normal</v>
      </c>
      <c r="S249">
        <v>4</v>
      </c>
      <c r="U249" s="6">
        <v>0</v>
      </c>
      <c r="V249" s="6">
        <v>0</v>
      </c>
      <c r="W249" s="6">
        <v>1</v>
      </c>
      <c r="X249" s="6">
        <v>0</v>
      </c>
      <c r="Y249" s="6">
        <v>0</v>
      </c>
      <c r="Z249" s="6">
        <v>1</v>
      </c>
      <c r="AA249" s="6">
        <v>0</v>
      </c>
      <c r="AB249" s="6">
        <v>0</v>
      </c>
      <c r="AC249" s="6">
        <v>0</v>
      </c>
      <c r="AD249" s="6">
        <v>1</v>
      </c>
      <c r="AE249" s="6">
        <v>1</v>
      </c>
      <c r="AF249">
        <v>0</v>
      </c>
      <c r="AG249">
        <v>0</v>
      </c>
    </row>
    <row r="250" spans="1:33">
      <c r="A250">
        <v>1206</v>
      </c>
      <c r="B250" t="str">
        <f>VLOOKUP(FACT_INVOICE9[[#This Row],[Branch_SK]],DIM_BRANCH[],3,FALSE)</f>
        <v>Mandalay</v>
      </c>
      <c r="C250">
        <v>17983</v>
      </c>
      <c r="D250" t="str">
        <f>VLOOKUP(FACT_INVOICE9[[#This Row],[payment_SK]],DIM_PAYMENT[],2,FALSE)</f>
        <v>Credit card</v>
      </c>
      <c r="E250">
        <v>347278</v>
      </c>
      <c r="F250" t="str">
        <f>VLOOKUP(FACT_INVOICE9[[#This Row],[Product_SK]],DIM_PRODUCT[],3,FALSE)</f>
        <v>Fashion accessories</v>
      </c>
      <c r="G250">
        <v>14890</v>
      </c>
      <c r="H250" t="s">
        <v>303</v>
      </c>
      <c r="I250">
        <v>8</v>
      </c>
      <c r="J250">
        <v>213.528</v>
      </c>
      <c r="K250">
        <v>6.7</v>
      </c>
      <c r="L250" t="s">
        <v>33</v>
      </c>
      <c r="M250" s="1">
        <v>45276.3682291667</v>
      </c>
      <c r="N250" s="1">
        <v>45278.9186226852</v>
      </c>
      <c r="O250">
        <v>19452</v>
      </c>
      <c r="P250">
        <v>6</v>
      </c>
      <c r="Q250" t="str">
        <f>VLOOKUP(FACT_INVOICE9[[#This Row],[gender_sk]],DIM_GENDER[],2,FALSE)</f>
        <v>Male</v>
      </c>
      <c r="R250" t="str">
        <f>VLOOKUP(FACT_INVOICE9[[#This Row],[custype_sk]],DIM_CUSTYPE[],2,FALSE)</f>
        <v>Member</v>
      </c>
      <c r="S250">
        <v>3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1</v>
      </c>
      <c r="AD250" s="6">
        <v>1</v>
      </c>
      <c r="AE250" s="6">
        <v>1</v>
      </c>
      <c r="AF250">
        <v>1</v>
      </c>
      <c r="AG250">
        <v>1</v>
      </c>
    </row>
    <row r="251" spans="1:33">
      <c r="A251">
        <v>1207</v>
      </c>
      <c r="B251" t="str">
        <f>VLOOKUP(FACT_INVOICE9[[#This Row],[Branch_SK]],DIM_BRANCH[],3,FALSE)</f>
        <v>Naypyitaw</v>
      </c>
      <c r="C251">
        <v>17983</v>
      </c>
      <c r="D251" t="str">
        <f>VLOOKUP(FACT_INVOICE9[[#This Row],[payment_SK]],DIM_PAYMENT[],2,FALSE)</f>
        <v>Credit card</v>
      </c>
      <c r="E251">
        <v>346856</v>
      </c>
      <c r="F251" t="str">
        <f>VLOOKUP(FACT_INVOICE9[[#This Row],[Product_SK]],DIM_PRODUCT[],3,FALSE)</f>
        <v>Home and lifestyle</v>
      </c>
      <c r="G251">
        <v>14688</v>
      </c>
      <c r="H251" t="s">
        <v>304</v>
      </c>
      <c r="I251">
        <v>6</v>
      </c>
      <c r="J251">
        <v>293.139</v>
      </c>
      <c r="K251">
        <v>4.3</v>
      </c>
      <c r="L251" t="s">
        <v>33</v>
      </c>
      <c r="M251" s="1">
        <v>45276.3682291667</v>
      </c>
      <c r="N251" s="1">
        <v>45278.9186226852</v>
      </c>
      <c r="O251">
        <v>19538</v>
      </c>
      <c r="P251">
        <v>6</v>
      </c>
      <c r="Q251" t="str">
        <f>VLOOKUP(FACT_INVOICE9[[#This Row],[gender_sk]],DIM_GENDER[],2,FALSE)</f>
        <v>Male</v>
      </c>
      <c r="R251" t="str">
        <f>VLOOKUP(FACT_INVOICE9[[#This Row],[custype_sk]],DIM_CUSTYPE[],2,FALSE)</f>
        <v>Member</v>
      </c>
      <c r="S251">
        <v>3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1</v>
      </c>
      <c r="AA251" s="6">
        <v>0</v>
      </c>
      <c r="AB251" s="6">
        <v>0</v>
      </c>
      <c r="AC251" s="6">
        <v>0</v>
      </c>
      <c r="AD251" s="6">
        <v>1</v>
      </c>
      <c r="AE251" s="6">
        <v>0</v>
      </c>
      <c r="AF251">
        <v>1</v>
      </c>
      <c r="AG251">
        <v>1</v>
      </c>
    </row>
    <row r="252" spans="1:33">
      <c r="A252">
        <v>1206</v>
      </c>
      <c r="B252" t="str">
        <f>VLOOKUP(FACT_INVOICE9[[#This Row],[Branch_SK]],DIM_BRANCH[],3,FALSE)</f>
        <v>Mandalay</v>
      </c>
      <c r="C252">
        <v>17984</v>
      </c>
      <c r="D252" t="str">
        <f>VLOOKUP(FACT_INVOICE9[[#This Row],[payment_SK]],DIM_PAYMENT[],2,FALSE)</f>
        <v>Ewallet</v>
      </c>
      <c r="E252">
        <v>346993</v>
      </c>
      <c r="F252" t="str">
        <f>VLOOKUP(FACT_INVOICE9[[#This Row],[Product_SK]],DIM_PRODUCT[],3,FALSE)</f>
        <v>Sports and travel</v>
      </c>
      <c r="G252">
        <v>14681</v>
      </c>
      <c r="H252" t="s">
        <v>305</v>
      </c>
      <c r="I252">
        <v>10</v>
      </c>
      <c r="J252">
        <v>1022.49</v>
      </c>
      <c r="K252">
        <v>4.4</v>
      </c>
      <c r="L252" t="s">
        <v>33</v>
      </c>
      <c r="M252" s="1">
        <v>45276.3682291667</v>
      </c>
      <c r="N252" s="1">
        <v>45278.9186226852</v>
      </c>
      <c r="O252">
        <v>19817</v>
      </c>
      <c r="P252">
        <v>5</v>
      </c>
      <c r="Q252" t="str">
        <f>VLOOKUP(FACT_INVOICE9[[#This Row],[gender_sk]],DIM_GENDER[],2,FALSE)</f>
        <v>Female</v>
      </c>
      <c r="R252" t="str">
        <f>VLOOKUP(FACT_INVOICE9[[#This Row],[custype_sk]],DIM_CUSTYPE[],2,FALSE)</f>
        <v>Normal</v>
      </c>
      <c r="S252">
        <v>4</v>
      </c>
      <c r="U252" s="6">
        <v>0</v>
      </c>
      <c r="V252" s="6">
        <v>1</v>
      </c>
      <c r="W252" s="6">
        <v>0</v>
      </c>
      <c r="X252" s="6">
        <v>0</v>
      </c>
      <c r="Y252" s="6">
        <v>0</v>
      </c>
      <c r="Z252" s="6">
        <v>0</v>
      </c>
      <c r="AA252" s="6">
        <v>1</v>
      </c>
      <c r="AB252" s="6">
        <v>0</v>
      </c>
      <c r="AC252" s="6">
        <v>0</v>
      </c>
      <c r="AD252" s="6">
        <v>1</v>
      </c>
      <c r="AE252" s="6">
        <v>0</v>
      </c>
      <c r="AF252">
        <v>0</v>
      </c>
      <c r="AG252">
        <v>0</v>
      </c>
    </row>
    <row r="253" spans="1:33">
      <c r="A253">
        <v>1208</v>
      </c>
      <c r="B253" t="str">
        <f>VLOOKUP(FACT_INVOICE9[[#This Row],[Branch_SK]],DIM_BRANCH[],3,FALSE)</f>
        <v>Yangon</v>
      </c>
      <c r="C253">
        <v>17982</v>
      </c>
      <c r="D253" t="str">
        <f>VLOOKUP(FACT_INVOICE9[[#This Row],[payment_SK]],DIM_PAYMENT[],2,FALSE)</f>
        <v>Cash</v>
      </c>
      <c r="E253">
        <v>347089</v>
      </c>
      <c r="F253" t="str">
        <f>VLOOKUP(FACT_INVOICE9[[#This Row],[Product_SK]],DIM_PRODUCT[],3,FALSE)</f>
        <v>Food and beverages</v>
      </c>
      <c r="G253">
        <v>14518</v>
      </c>
      <c r="H253" t="s">
        <v>306</v>
      </c>
      <c r="I253">
        <v>3</v>
      </c>
      <c r="J253">
        <v>211.365</v>
      </c>
      <c r="K253">
        <v>7.5</v>
      </c>
      <c r="L253" t="s">
        <v>33</v>
      </c>
      <c r="M253" s="1">
        <v>45276.3682291667</v>
      </c>
      <c r="N253" s="1">
        <v>45278.9186226852</v>
      </c>
      <c r="O253">
        <v>19084</v>
      </c>
      <c r="P253">
        <v>5</v>
      </c>
      <c r="Q253" t="str">
        <f>VLOOKUP(FACT_INVOICE9[[#This Row],[gender_sk]],DIM_GENDER[],2,FALSE)</f>
        <v>Female</v>
      </c>
      <c r="R253" t="str">
        <f>VLOOKUP(FACT_INVOICE9[[#This Row],[custype_sk]],DIM_CUSTYPE[],2,FALSE)</f>
        <v>Normal</v>
      </c>
      <c r="S253">
        <v>4</v>
      </c>
      <c r="U253" s="6">
        <v>0</v>
      </c>
      <c r="V253" s="6">
        <v>0</v>
      </c>
      <c r="W253" s="6">
        <v>1</v>
      </c>
      <c r="X253" s="6">
        <v>0</v>
      </c>
      <c r="Y253" s="6">
        <v>0</v>
      </c>
      <c r="Z253" s="6">
        <v>0</v>
      </c>
      <c r="AA253" s="6">
        <v>0</v>
      </c>
      <c r="AB253" s="6">
        <v>1</v>
      </c>
      <c r="AC253" s="6">
        <v>0</v>
      </c>
      <c r="AD253" s="6">
        <v>0</v>
      </c>
      <c r="AE253" s="6">
        <v>1</v>
      </c>
      <c r="AF253">
        <v>0</v>
      </c>
      <c r="AG253">
        <v>0</v>
      </c>
    </row>
    <row r="254" spans="1:33">
      <c r="A254">
        <v>1206</v>
      </c>
      <c r="B254" t="str">
        <f>VLOOKUP(FACT_INVOICE9[[#This Row],[Branch_SK]],DIM_BRANCH[],3,FALSE)</f>
        <v>Mandalay</v>
      </c>
      <c r="C254">
        <v>17984</v>
      </c>
      <c r="D254" t="str">
        <f>VLOOKUP(FACT_INVOICE9[[#This Row],[payment_SK]],DIM_PAYMENT[],2,FALSE)</f>
        <v>Ewallet</v>
      </c>
      <c r="E254">
        <v>346615</v>
      </c>
      <c r="F254" t="str">
        <f>VLOOKUP(FACT_INVOICE9[[#This Row],[Product_SK]],DIM_PRODUCT[],3,FALSE)</f>
        <v>Electronic accessories</v>
      </c>
      <c r="G254">
        <v>14697</v>
      </c>
      <c r="H254" t="s">
        <v>307</v>
      </c>
      <c r="I254">
        <v>8</v>
      </c>
      <c r="J254">
        <v>793.716</v>
      </c>
      <c r="K254">
        <v>7.5</v>
      </c>
      <c r="L254" t="s">
        <v>33</v>
      </c>
      <c r="M254" s="1">
        <v>45276.3682291667</v>
      </c>
      <c r="N254" s="1">
        <v>45278.9186226852</v>
      </c>
      <c r="O254">
        <v>19815</v>
      </c>
      <c r="P254">
        <v>5</v>
      </c>
      <c r="Q254" t="str">
        <f>VLOOKUP(FACT_INVOICE9[[#This Row],[gender_sk]],DIM_GENDER[],2,FALSE)</f>
        <v>Female</v>
      </c>
      <c r="R254" t="str">
        <f>VLOOKUP(FACT_INVOICE9[[#This Row],[custype_sk]],DIM_CUSTYPE[],2,FALSE)</f>
        <v>Member</v>
      </c>
      <c r="S254">
        <v>3</v>
      </c>
      <c r="U254" s="6">
        <v>0</v>
      </c>
      <c r="V254" s="6">
        <v>1</v>
      </c>
      <c r="W254" s="6">
        <v>0</v>
      </c>
      <c r="X254" s="6">
        <v>0</v>
      </c>
      <c r="Y254" s="6">
        <v>1</v>
      </c>
      <c r="Z254" s="6">
        <v>0</v>
      </c>
      <c r="AA254" s="6">
        <v>0</v>
      </c>
      <c r="AB254" s="6">
        <v>0</v>
      </c>
      <c r="AC254" s="6">
        <v>0</v>
      </c>
      <c r="AD254" s="6">
        <v>1</v>
      </c>
      <c r="AE254" s="6">
        <v>1</v>
      </c>
      <c r="AF254">
        <v>0</v>
      </c>
      <c r="AG254">
        <v>1</v>
      </c>
    </row>
    <row r="255" spans="1:33">
      <c r="A255">
        <v>1206</v>
      </c>
      <c r="B255" t="str">
        <f>VLOOKUP(FACT_INVOICE9[[#This Row],[Branch_SK]],DIM_BRANCH[],3,FALSE)</f>
        <v>Mandalay</v>
      </c>
      <c r="C255">
        <v>17982</v>
      </c>
      <c r="D255" t="str">
        <f>VLOOKUP(FACT_INVOICE9[[#This Row],[payment_SK]],DIM_PAYMENT[],2,FALSE)</f>
        <v>Cash</v>
      </c>
      <c r="E255">
        <v>347232</v>
      </c>
      <c r="F255" t="str">
        <f>VLOOKUP(FACT_INVOICE9[[#This Row],[Product_SK]],DIM_PRODUCT[],3,FALSE)</f>
        <v>Food and beverages</v>
      </c>
      <c r="G255">
        <v>14498</v>
      </c>
      <c r="H255" t="s">
        <v>308</v>
      </c>
      <c r="I255">
        <v>10</v>
      </c>
      <c r="J255">
        <v>633.99</v>
      </c>
      <c r="K255">
        <v>6</v>
      </c>
      <c r="L255" t="s">
        <v>33</v>
      </c>
      <c r="M255" s="1">
        <v>45276.3682291667</v>
      </c>
      <c r="N255" s="1">
        <v>45278.9186226852</v>
      </c>
      <c r="O255">
        <v>19085</v>
      </c>
      <c r="P255">
        <v>6</v>
      </c>
      <c r="Q255" t="str">
        <f>VLOOKUP(FACT_INVOICE9[[#This Row],[gender_sk]],DIM_GENDER[],2,FALSE)</f>
        <v>Male</v>
      </c>
      <c r="R255" t="str">
        <f>VLOOKUP(FACT_INVOICE9[[#This Row],[custype_sk]],DIM_CUSTYPE[],2,FALSE)</f>
        <v>Member</v>
      </c>
      <c r="S255">
        <v>3</v>
      </c>
      <c r="U255" s="6">
        <v>0</v>
      </c>
      <c r="V255" s="6">
        <v>0</v>
      </c>
      <c r="W255" s="6">
        <v>1</v>
      </c>
      <c r="X255" s="6">
        <v>0</v>
      </c>
      <c r="Y255" s="6">
        <v>0</v>
      </c>
      <c r="Z255" s="6">
        <v>0</v>
      </c>
      <c r="AA255" s="6">
        <v>0</v>
      </c>
      <c r="AB255" s="6">
        <v>1</v>
      </c>
      <c r="AC255" s="6">
        <v>0</v>
      </c>
      <c r="AD255" s="6">
        <v>1</v>
      </c>
      <c r="AE255" s="6">
        <v>1</v>
      </c>
      <c r="AF255">
        <v>1</v>
      </c>
      <c r="AG255">
        <v>1</v>
      </c>
    </row>
    <row r="256" spans="1:33">
      <c r="A256">
        <v>1206</v>
      </c>
      <c r="B256" t="str">
        <f>VLOOKUP(FACT_INVOICE9[[#This Row],[Branch_SK]],DIM_BRANCH[],3,FALSE)</f>
        <v>Mandalay</v>
      </c>
      <c r="C256">
        <v>17984</v>
      </c>
      <c r="D256" t="str">
        <f>VLOOKUP(FACT_INVOICE9[[#This Row],[payment_SK]],DIM_PAYMENT[],2,FALSE)</f>
        <v>Ewallet</v>
      </c>
      <c r="E256">
        <v>346609</v>
      </c>
      <c r="F256" t="str">
        <f>VLOOKUP(FACT_INVOICE9[[#This Row],[Product_SK]],DIM_PRODUCT[],3,FALSE)</f>
        <v>Electronic accessories</v>
      </c>
      <c r="G256">
        <v>14099</v>
      </c>
      <c r="H256" t="s">
        <v>309</v>
      </c>
      <c r="I256">
        <v>3</v>
      </c>
      <c r="J256">
        <v>68.985</v>
      </c>
      <c r="K256">
        <v>4.7</v>
      </c>
      <c r="L256" t="s">
        <v>33</v>
      </c>
      <c r="M256" s="1">
        <v>45276.3682291667</v>
      </c>
      <c r="N256" s="1">
        <v>45278.9186226852</v>
      </c>
      <c r="O256">
        <v>19983</v>
      </c>
      <c r="P256">
        <v>5</v>
      </c>
      <c r="Q256" t="str">
        <f>VLOOKUP(FACT_INVOICE9[[#This Row],[gender_sk]],DIM_GENDER[],2,FALSE)</f>
        <v>Female</v>
      </c>
      <c r="R256" t="str">
        <f>VLOOKUP(FACT_INVOICE9[[#This Row],[custype_sk]],DIM_CUSTYPE[],2,FALSE)</f>
        <v>Member</v>
      </c>
      <c r="S256">
        <v>3</v>
      </c>
      <c r="U256" s="6">
        <v>0</v>
      </c>
      <c r="V256" s="6">
        <v>1</v>
      </c>
      <c r="W256" s="6">
        <v>0</v>
      </c>
      <c r="X256" s="6">
        <v>0</v>
      </c>
      <c r="Y256" s="6">
        <v>1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>
        <v>0</v>
      </c>
      <c r="AG256">
        <v>1</v>
      </c>
    </row>
    <row r="257" spans="1:33">
      <c r="A257">
        <v>1208</v>
      </c>
      <c r="B257" t="str">
        <f>VLOOKUP(FACT_INVOICE9[[#This Row],[Branch_SK]],DIM_BRANCH[],3,FALSE)</f>
        <v>Yangon</v>
      </c>
      <c r="C257">
        <v>17983</v>
      </c>
      <c r="D257" t="str">
        <f>VLOOKUP(FACT_INVOICE9[[#This Row],[payment_SK]],DIM_PAYMENT[],2,FALSE)</f>
        <v>Credit card</v>
      </c>
      <c r="E257">
        <v>346818</v>
      </c>
      <c r="F257" t="str">
        <f>VLOOKUP(FACT_INVOICE9[[#This Row],[Product_SK]],DIM_PRODUCT[],3,FALSE)</f>
        <v>Home and lifestyle</v>
      </c>
      <c r="G257">
        <v>14412</v>
      </c>
      <c r="H257" t="s">
        <v>310</v>
      </c>
      <c r="I257">
        <v>1</v>
      </c>
      <c r="J257">
        <v>32.151</v>
      </c>
      <c r="K257">
        <v>4.1</v>
      </c>
      <c r="L257" t="s">
        <v>33</v>
      </c>
      <c r="M257" s="1">
        <v>45276.3682291667</v>
      </c>
      <c r="N257" s="1">
        <v>45278.9186226852</v>
      </c>
      <c r="O257">
        <v>19626</v>
      </c>
      <c r="P257">
        <v>5</v>
      </c>
      <c r="Q257" t="str">
        <f>VLOOKUP(FACT_INVOICE9[[#This Row],[gender_sk]],DIM_GENDER[],2,FALSE)</f>
        <v>Female</v>
      </c>
      <c r="R257" t="str">
        <f>VLOOKUP(FACT_INVOICE9[[#This Row],[custype_sk]],DIM_CUSTYPE[],2,FALSE)</f>
        <v>Member</v>
      </c>
      <c r="S257">
        <v>3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1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>
        <v>0</v>
      </c>
      <c r="AG257">
        <v>1</v>
      </c>
    </row>
    <row r="258" spans="1:33">
      <c r="A258">
        <v>1208</v>
      </c>
      <c r="B258" t="str">
        <f>VLOOKUP(FACT_INVOICE9[[#This Row],[Branch_SK]],DIM_BRANCH[],3,FALSE)</f>
        <v>Yangon</v>
      </c>
      <c r="C258">
        <v>17982</v>
      </c>
      <c r="D258" t="str">
        <f>VLOOKUP(FACT_INVOICE9[[#This Row],[payment_SK]],DIM_PAYMENT[],2,FALSE)</f>
        <v>Cash</v>
      </c>
      <c r="E258">
        <v>347303</v>
      </c>
      <c r="F258" t="str">
        <f>VLOOKUP(FACT_INVOICE9[[#This Row],[Product_SK]],DIM_PRODUCT[],3,FALSE)</f>
        <v>Fashion accessories</v>
      </c>
      <c r="G258">
        <v>14275</v>
      </c>
      <c r="H258" t="s">
        <v>311</v>
      </c>
      <c r="I258">
        <v>4</v>
      </c>
      <c r="J258">
        <v>252.042</v>
      </c>
      <c r="K258">
        <v>4.5</v>
      </c>
      <c r="L258" t="s">
        <v>33</v>
      </c>
      <c r="M258" s="1">
        <v>45276.3682291667</v>
      </c>
      <c r="N258" s="1">
        <v>45278.9186226852</v>
      </c>
      <c r="O258">
        <v>19244</v>
      </c>
      <c r="P258">
        <v>6</v>
      </c>
      <c r="Q258" t="str">
        <f>VLOOKUP(FACT_INVOICE9[[#This Row],[gender_sk]],DIM_GENDER[],2,FALSE)</f>
        <v>Male</v>
      </c>
      <c r="R258" t="str">
        <f>VLOOKUP(FACT_INVOICE9[[#This Row],[custype_sk]],DIM_CUSTYPE[],2,FALSE)</f>
        <v>Member</v>
      </c>
      <c r="S258">
        <v>3</v>
      </c>
      <c r="U258" s="6">
        <v>0</v>
      </c>
      <c r="V258" s="6">
        <v>0</v>
      </c>
      <c r="W258" s="6">
        <v>1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1</v>
      </c>
      <c r="AD258" s="6">
        <v>0</v>
      </c>
      <c r="AE258" s="6">
        <v>0</v>
      </c>
      <c r="AF258">
        <v>1</v>
      </c>
      <c r="AG258">
        <v>1</v>
      </c>
    </row>
    <row r="259" spans="1:33">
      <c r="A259">
        <v>1206</v>
      </c>
      <c r="B259" t="str">
        <f>VLOOKUP(FACT_INVOICE9[[#This Row],[Branch_SK]],DIM_BRANCH[],3,FALSE)</f>
        <v>Mandalay</v>
      </c>
      <c r="C259">
        <v>17984</v>
      </c>
      <c r="D259" t="str">
        <f>VLOOKUP(FACT_INVOICE9[[#This Row],[payment_SK]],DIM_PAYMENT[],2,FALSE)</f>
        <v>Ewallet</v>
      </c>
      <c r="E259">
        <v>346777</v>
      </c>
      <c r="F259" t="str">
        <f>VLOOKUP(FACT_INVOICE9[[#This Row],[Product_SK]],DIM_PRODUCT[],3,FALSE)</f>
        <v>Home and lifestyle</v>
      </c>
      <c r="G259">
        <v>14746</v>
      </c>
      <c r="H259" t="s">
        <v>312</v>
      </c>
      <c r="I259">
        <v>5</v>
      </c>
      <c r="J259">
        <v>263.97</v>
      </c>
      <c r="K259">
        <v>9.7</v>
      </c>
      <c r="L259" t="s">
        <v>33</v>
      </c>
      <c r="M259" s="1">
        <v>45276.3682291667</v>
      </c>
      <c r="N259" s="1">
        <v>45278.9186226852</v>
      </c>
      <c r="O259">
        <v>19939</v>
      </c>
      <c r="P259">
        <v>6</v>
      </c>
      <c r="Q259" t="str">
        <f>VLOOKUP(FACT_INVOICE9[[#This Row],[gender_sk]],DIM_GENDER[],2,FALSE)</f>
        <v>Male</v>
      </c>
      <c r="R259" t="str">
        <f>VLOOKUP(FACT_INVOICE9[[#This Row],[custype_sk]],DIM_CUSTYPE[],2,FALSE)</f>
        <v>Normal</v>
      </c>
      <c r="S259">
        <v>4</v>
      </c>
      <c r="U259" s="6">
        <v>0</v>
      </c>
      <c r="V259" s="6">
        <v>1</v>
      </c>
      <c r="W259" s="6">
        <v>0</v>
      </c>
      <c r="X259" s="6">
        <v>0</v>
      </c>
      <c r="Y259" s="6">
        <v>0</v>
      </c>
      <c r="Z259" s="6">
        <v>1</v>
      </c>
      <c r="AA259" s="6">
        <v>0</v>
      </c>
      <c r="AB259" s="6">
        <v>0</v>
      </c>
      <c r="AC259" s="6">
        <v>0</v>
      </c>
      <c r="AD259" s="6">
        <v>0</v>
      </c>
      <c r="AE259" s="6">
        <v>1</v>
      </c>
      <c r="AF259">
        <v>1</v>
      </c>
      <c r="AG259">
        <v>0</v>
      </c>
    </row>
    <row r="260" spans="1:33">
      <c r="A260">
        <v>1208</v>
      </c>
      <c r="B260" t="str">
        <f>VLOOKUP(FACT_INVOICE9[[#This Row],[Branch_SK]],DIM_BRANCH[],3,FALSE)</f>
        <v>Yangon</v>
      </c>
      <c r="C260">
        <v>17983</v>
      </c>
      <c r="D260" t="str">
        <f>VLOOKUP(FACT_INVOICE9[[#This Row],[payment_SK]],DIM_PAYMENT[],2,FALSE)</f>
        <v>Credit card</v>
      </c>
      <c r="E260">
        <v>346925</v>
      </c>
      <c r="F260" t="str">
        <f>VLOOKUP(FACT_INVOICE9[[#This Row],[Product_SK]],DIM_PRODUCT[],3,FALSE)</f>
        <v>Sports and travel</v>
      </c>
      <c r="G260">
        <v>14290</v>
      </c>
      <c r="H260" t="s">
        <v>313</v>
      </c>
      <c r="I260">
        <v>1</v>
      </c>
      <c r="J260">
        <v>12.6945</v>
      </c>
      <c r="K260">
        <v>8.2</v>
      </c>
      <c r="L260" t="s">
        <v>33</v>
      </c>
      <c r="M260" s="1">
        <v>45276.3682291667</v>
      </c>
      <c r="N260" s="1">
        <v>45278.9186226852</v>
      </c>
      <c r="O260">
        <v>19516</v>
      </c>
      <c r="P260">
        <v>5</v>
      </c>
      <c r="Q260" t="str">
        <f>VLOOKUP(FACT_INVOICE9[[#This Row],[gender_sk]],DIM_GENDER[],2,FALSE)</f>
        <v>Female</v>
      </c>
      <c r="R260" t="str">
        <f>VLOOKUP(FACT_INVOICE9[[#This Row],[custype_sk]],DIM_CUSTYPE[],2,FALSE)</f>
        <v>Normal</v>
      </c>
      <c r="S260">
        <v>4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1</v>
      </c>
      <c r="AB260" s="6">
        <v>0</v>
      </c>
      <c r="AC260" s="6">
        <v>0</v>
      </c>
      <c r="AD260" s="6">
        <v>0</v>
      </c>
      <c r="AE260" s="6">
        <v>1</v>
      </c>
      <c r="AF260">
        <v>0</v>
      </c>
      <c r="AG260">
        <v>0</v>
      </c>
    </row>
    <row r="261" spans="1:33">
      <c r="A261">
        <v>1208</v>
      </c>
      <c r="B261" t="str">
        <f>VLOOKUP(FACT_INVOICE9[[#This Row],[Branch_SK]],DIM_BRANCH[],3,FALSE)</f>
        <v>Yangon</v>
      </c>
      <c r="C261">
        <v>17983</v>
      </c>
      <c r="D261" t="str">
        <f>VLOOKUP(FACT_INVOICE9[[#This Row],[payment_SK]],DIM_PAYMENT[],2,FALSE)</f>
        <v>Credit card</v>
      </c>
      <c r="E261">
        <v>346771</v>
      </c>
      <c r="F261" t="str">
        <f>VLOOKUP(FACT_INVOICE9[[#This Row],[Product_SK]],DIM_PRODUCT[],3,FALSE)</f>
        <v>Home and lifestyle</v>
      </c>
      <c r="G261">
        <v>14766</v>
      </c>
      <c r="H261" t="s">
        <v>314</v>
      </c>
      <c r="I261">
        <v>10</v>
      </c>
      <c r="J261">
        <v>548.73</v>
      </c>
      <c r="K261">
        <v>6.2</v>
      </c>
      <c r="L261" t="s">
        <v>33</v>
      </c>
      <c r="M261" s="1">
        <v>45276.3682291667</v>
      </c>
      <c r="N261" s="1">
        <v>45278.9186226852</v>
      </c>
      <c r="O261">
        <v>19659</v>
      </c>
      <c r="P261">
        <v>5</v>
      </c>
      <c r="Q261" t="str">
        <f>VLOOKUP(FACT_INVOICE9[[#This Row],[gender_sk]],DIM_GENDER[],2,FALSE)</f>
        <v>Female</v>
      </c>
      <c r="R261" t="str">
        <f>VLOOKUP(FACT_INVOICE9[[#This Row],[custype_sk]],DIM_CUSTYPE[],2,FALSE)</f>
        <v>Member</v>
      </c>
      <c r="S261">
        <v>3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1</v>
      </c>
      <c r="AA261" s="6">
        <v>0</v>
      </c>
      <c r="AB261" s="6">
        <v>0</v>
      </c>
      <c r="AC261" s="6">
        <v>0</v>
      </c>
      <c r="AD261" s="6">
        <v>1</v>
      </c>
      <c r="AE261" s="6">
        <v>1</v>
      </c>
      <c r="AF261">
        <v>0</v>
      </c>
      <c r="AG261">
        <v>1</v>
      </c>
    </row>
    <row r="262" spans="1:33">
      <c r="A262">
        <v>1208</v>
      </c>
      <c r="B262" t="str">
        <f>VLOOKUP(FACT_INVOICE9[[#This Row],[Branch_SK]],DIM_BRANCH[],3,FALSE)</f>
        <v>Yangon</v>
      </c>
      <c r="C262">
        <v>17983</v>
      </c>
      <c r="D262" t="str">
        <f>VLOOKUP(FACT_INVOICE9[[#This Row],[payment_SK]],DIM_PAYMENT[],2,FALSE)</f>
        <v>Credit card</v>
      </c>
      <c r="E262">
        <v>346756</v>
      </c>
      <c r="F262" t="str">
        <f>VLOOKUP(FACT_INVOICE9[[#This Row],[Product_SK]],DIM_PRODUCT[],3,FALSE)</f>
        <v>Electronic accessories</v>
      </c>
      <c r="G262">
        <v>14626</v>
      </c>
      <c r="H262" t="s">
        <v>315</v>
      </c>
      <c r="I262">
        <v>4</v>
      </c>
      <c r="J262">
        <v>306.81</v>
      </c>
      <c r="K262">
        <v>4.9</v>
      </c>
      <c r="L262" t="s">
        <v>33</v>
      </c>
      <c r="M262" s="1">
        <v>45276.3682291667</v>
      </c>
      <c r="N262" s="1">
        <v>45278.9186226852</v>
      </c>
      <c r="O262">
        <v>19574</v>
      </c>
      <c r="P262">
        <v>5</v>
      </c>
      <c r="Q262" t="str">
        <f>VLOOKUP(FACT_INVOICE9[[#This Row],[gender_sk]],DIM_GENDER[],2,FALSE)</f>
        <v>Female</v>
      </c>
      <c r="R262" t="str">
        <f>VLOOKUP(FACT_INVOICE9[[#This Row],[custype_sk]],DIM_CUSTYPE[],2,FALSE)</f>
        <v>Normal</v>
      </c>
      <c r="S262">
        <v>4</v>
      </c>
      <c r="U262" s="6">
        <v>1</v>
      </c>
      <c r="V262" s="6">
        <v>0</v>
      </c>
      <c r="W262" s="6">
        <v>0</v>
      </c>
      <c r="X262" s="6">
        <v>0</v>
      </c>
      <c r="Y262" s="6">
        <v>1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>
        <v>0</v>
      </c>
      <c r="AG262">
        <v>0</v>
      </c>
    </row>
    <row r="263" spans="1:33">
      <c r="A263">
        <v>1206</v>
      </c>
      <c r="B263" t="str">
        <f>VLOOKUP(FACT_INVOICE9[[#This Row],[Branch_SK]],DIM_BRANCH[],3,FALSE)</f>
        <v>Mandalay</v>
      </c>
      <c r="C263">
        <v>17983</v>
      </c>
      <c r="D263" t="str">
        <f>VLOOKUP(FACT_INVOICE9[[#This Row],[payment_SK]],DIM_PAYMENT[],2,FALSE)</f>
        <v>Credit card</v>
      </c>
      <c r="E263">
        <v>347280</v>
      </c>
      <c r="F263" t="str">
        <f>VLOOKUP(FACT_INVOICE9[[#This Row],[Product_SK]],DIM_PRODUCT[],3,FALSE)</f>
        <v>Fashion accessories</v>
      </c>
      <c r="G263">
        <v>14576</v>
      </c>
      <c r="H263" t="s">
        <v>316</v>
      </c>
      <c r="I263">
        <v>10</v>
      </c>
      <c r="J263">
        <v>335.895</v>
      </c>
      <c r="K263">
        <v>9.9</v>
      </c>
      <c r="L263" t="s">
        <v>33</v>
      </c>
      <c r="M263" s="1">
        <v>45276.3682291667</v>
      </c>
      <c r="N263" s="1">
        <v>45278.9186226852</v>
      </c>
      <c r="O263">
        <v>19371</v>
      </c>
      <c r="P263">
        <v>6</v>
      </c>
      <c r="Q263" t="str">
        <f>VLOOKUP(FACT_INVOICE9[[#This Row],[gender_sk]],DIM_GENDER[],2,FALSE)</f>
        <v>Male</v>
      </c>
      <c r="R263" t="str">
        <f>VLOOKUP(FACT_INVOICE9[[#This Row],[custype_sk]],DIM_CUSTYPE[],2,FALSE)</f>
        <v>Member</v>
      </c>
      <c r="S263">
        <v>3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1</v>
      </c>
      <c r="AD263" s="6">
        <v>1</v>
      </c>
      <c r="AE263" s="6">
        <v>1</v>
      </c>
      <c r="AF263">
        <v>1</v>
      </c>
      <c r="AG263">
        <v>1</v>
      </c>
    </row>
    <row r="264" spans="1:33">
      <c r="A264">
        <v>1206</v>
      </c>
      <c r="B264" t="str">
        <f>VLOOKUP(FACT_INVOICE9[[#This Row],[Branch_SK]],DIM_BRANCH[],3,FALSE)</f>
        <v>Mandalay</v>
      </c>
      <c r="C264">
        <v>17983</v>
      </c>
      <c r="D264" t="str">
        <f>VLOOKUP(FACT_INVOICE9[[#This Row],[payment_SK]],DIM_PAYMENT[],2,FALSE)</f>
        <v>Credit card</v>
      </c>
      <c r="E264">
        <v>347190</v>
      </c>
      <c r="F264" t="str">
        <f>VLOOKUP(FACT_INVOICE9[[#This Row],[Product_SK]],DIM_PRODUCT[],3,FALSE)</f>
        <v>Food and beverages</v>
      </c>
      <c r="G264">
        <v>14973</v>
      </c>
      <c r="H264" t="s">
        <v>317</v>
      </c>
      <c r="I264">
        <v>3</v>
      </c>
      <c r="J264">
        <v>91.8225</v>
      </c>
      <c r="K264">
        <v>7.3</v>
      </c>
      <c r="L264" t="s">
        <v>33</v>
      </c>
      <c r="M264" s="1">
        <v>45276.3682291667</v>
      </c>
      <c r="N264" s="1">
        <v>45278.9186226852</v>
      </c>
      <c r="O264">
        <v>19663</v>
      </c>
      <c r="P264">
        <v>5</v>
      </c>
      <c r="Q264" t="str">
        <f>VLOOKUP(FACT_INVOICE9[[#This Row],[gender_sk]],DIM_GENDER[],2,FALSE)</f>
        <v>Female</v>
      </c>
      <c r="R264" t="str">
        <f>VLOOKUP(FACT_INVOICE9[[#This Row],[custype_sk]],DIM_CUSTYPE[],2,FALSE)</f>
        <v>Member</v>
      </c>
      <c r="S264">
        <v>3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1</v>
      </c>
      <c r="AC264" s="6">
        <v>0</v>
      </c>
      <c r="AD264" s="6">
        <v>0</v>
      </c>
      <c r="AE264" s="6">
        <v>1</v>
      </c>
      <c r="AF264">
        <v>0</v>
      </c>
      <c r="AG264">
        <v>1</v>
      </c>
    </row>
    <row r="265" spans="1:33">
      <c r="A265">
        <v>1207</v>
      </c>
      <c r="B265" t="str">
        <f>VLOOKUP(FACT_INVOICE9[[#This Row],[Branch_SK]],DIM_BRANCH[],3,FALSE)</f>
        <v>Naypyitaw</v>
      </c>
      <c r="C265">
        <v>17982</v>
      </c>
      <c r="D265" t="str">
        <f>VLOOKUP(FACT_INVOICE9[[#This Row],[payment_SK]],DIM_PAYMENT[],2,FALSE)</f>
        <v>Cash</v>
      </c>
      <c r="E265">
        <v>346540</v>
      </c>
      <c r="F265" t="str">
        <f>VLOOKUP(FACT_INVOICE9[[#This Row],[Product_SK]],DIM_PRODUCT[],3,FALSE)</f>
        <v>Health and beauty</v>
      </c>
      <c r="G265">
        <v>14162</v>
      </c>
      <c r="H265" t="s">
        <v>318</v>
      </c>
      <c r="I265">
        <v>7</v>
      </c>
      <c r="J265">
        <v>597.0405</v>
      </c>
      <c r="K265">
        <v>9</v>
      </c>
      <c r="L265" t="s">
        <v>33</v>
      </c>
      <c r="M265" s="1">
        <v>45276.3682291667</v>
      </c>
      <c r="N265" s="1">
        <v>45278.9186226852</v>
      </c>
      <c r="O265">
        <v>19241</v>
      </c>
      <c r="P265">
        <v>6</v>
      </c>
      <c r="Q265" t="str">
        <f>VLOOKUP(FACT_INVOICE9[[#This Row],[gender_sk]],DIM_GENDER[],2,FALSE)</f>
        <v>Male</v>
      </c>
      <c r="R265" t="str">
        <f>VLOOKUP(FACT_INVOICE9[[#This Row],[custype_sk]],DIM_CUSTYPE[],2,FALSE)</f>
        <v>Member</v>
      </c>
      <c r="S265">
        <v>3</v>
      </c>
      <c r="U265" s="6">
        <v>0</v>
      </c>
      <c r="V265" s="6">
        <v>0</v>
      </c>
      <c r="W265" s="6">
        <v>1</v>
      </c>
      <c r="X265" s="6">
        <v>1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1</v>
      </c>
      <c r="AE265" s="6">
        <v>1</v>
      </c>
      <c r="AF265">
        <v>1</v>
      </c>
      <c r="AG265">
        <v>1</v>
      </c>
    </row>
    <row r="266" spans="1:33">
      <c r="A266">
        <v>1207</v>
      </c>
      <c r="B266" t="str">
        <f>VLOOKUP(FACT_INVOICE9[[#This Row],[Branch_SK]],DIM_BRANCH[],3,FALSE)</f>
        <v>Naypyitaw</v>
      </c>
      <c r="C266">
        <v>17984</v>
      </c>
      <c r="D266" t="str">
        <f>VLOOKUP(FACT_INVOICE9[[#This Row],[payment_SK]],DIM_PAYMENT[],2,FALSE)</f>
        <v>Ewallet</v>
      </c>
      <c r="E266">
        <v>346657</v>
      </c>
      <c r="F266" t="str">
        <f>VLOOKUP(FACT_INVOICE9[[#This Row],[Product_SK]],DIM_PRODUCT[],3,FALSE)</f>
        <v>Electronic accessories</v>
      </c>
      <c r="G266">
        <v>14610</v>
      </c>
      <c r="H266" t="s">
        <v>319</v>
      </c>
      <c r="I266">
        <v>10</v>
      </c>
      <c r="J266">
        <v>772.38</v>
      </c>
      <c r="K266">
        <v>8</v>
      </c>
      <c r="L266" t="s">
        <v>33</v>
      </c>
      <c r="M266" s="1">
        <v>45276.3682291667</v>
      </c>
      <c r="N266" s="1">
        <v>45278.9186226852</v>
      </c>
      <c r="O266">
        <v>19807</v>
      </c>
      <c r="P266">
        <v>5</v>
      </c>
      <c r="Q266" t="str">
        <f>VLOOKUP(FACT_INVOICE9[[#This Row],[gender_sk]],DIM_GENDER[],2,FALSE)</f>
        <v>Female</v>
      </c>
      <c r="R266" t="str">
        <f>VLOOKUP(FACT_INVOICE9[[#This Row],[custype_sk]],DIM_CUSTYPE[],2,FALSE)</f>
        <v>Normal</v>
      </c>
      <c r="S266">
        <v>4</v>
      </c>
      <c r="U266" s="6">
        <v>0</v>
      </c>
      <c r="V266" s="6">
        <v>1</v>
      </c>
      <c r="W266" s="6">
        <v>0</v>
      </c>
      <c r="X266" s="6">
        <v>0</v>
      </c>
      <c r="Y266" s="6">
        <v>1</v>
      </c>
      <c r="Z266" s="6">
        <v>0</v>
      </c>
      <c r="AA266" s="6">
        <v>0</v>
      </c>
      <c r="AB266" s="6">
        <v>0</v>
      </c>
      <c r="AC266" s="6">
        <v>0</v>
      </c>
      <c r="AD266" s="6">
        <v>1</v>
      </c>
      <c r="AE266" s="6">
        <v>1</v>
      </c>
      <c r="AF266">
        <v>0</v>
      </c>
      <c r="AG266">
        <v>0</v>
      </c>
    </row>
    <row r="267" spans="1:33">
      <c r="A267">
        <v>1208</v>
      </c>
      <c r="B267" t="str">
        <f>VLOOKUP(FACT_INVOICE9[[#This Row],[Branch_SK]],DIM_BRANCH[],3,FALSE)</f>
        <v>Yangon</v>
      </c>
      <c r="C267">
        <v>17984</v>
      </c>
      <c r="D267" t="str">
        <f>VLOOKUP(FACT_INVOICE9[[#This Row],[payment_SK]],DIM_PAYMENT[],2,FALSE)</f>
        <v>Ewallet</v>
      </c>
      <c r="E267">
        <v>347201</v>
      </c>
      <c r="F267" t="str">
        <f>VLOOKUP(FACT_INVOICE9[[#This Row],[Product_SK]],DIM_PRODUCT[],3,FALSE)</f>
        <v>Food and beverages</v>
      </c>
      <c r="G267">
        <v>14816</v>
      </c>
      <c r="H267" t="s">
        <v>320</v>
      </c>
      <c r="I267">
        <v>5</v>
      </c>
      <c r="J267">
        <v>284.9175</v>
      </c>
      <c r="K267">
        <v>4.6</v>
      </c>
      <c r="L267" t="s">
        <v>33</v>
      </c>
      <c r="M267" s="1">
        <v>45276.3682291667</v>
      </c>
      <c r="N267" s="1">
        <v>45278.9186226852</v>
      </c>
      <c r="O267">
        <v>19877</v>
      </c>
      <c r="P267">
        <v>5</v>
      </c>
      <c r="Q267" t="str">
        <f>VLOOKUP(FACT_INVOICE9[[#This Row],[gender_sk]],DIM_GENDER[],2,FALSE)</f>
        <v>Female</v>
      </c>
      <c r="R267" t="str">
        <f>VLOOKUP(FACT_INVOICE9[[#This Row],[custype_sk]],DIM_CUSTYPE[],2,FALSE)</f>
        <v>Normal</v>
      </c>
      <c r="S267">
        <v>4</v>
      </c>
      <c r="U267" s="6">
        <v>0</v>
      </c>
      <c r="V267" s="6">
        <v>1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1</v>
      </c>
      <c r="AC267" s="6">
        <v>0</v>
      </c>
      <c r="AD267" s="6">
        <v>0</v>
      </c>
      <c r="AE267" s="6">
        <v>0</v>
      </c>
      <c r="AF267">
        <v>0</v>
      </c>
      <c r="AG267">
        <v>0</v>
      </c>
    </row>
    <row r="268" spans="1:33">
      <c r="A268">
        <v>1206</v>
      </c>
      <c r="B268" t="str">
        <f>VLOOKUP(FACT_INVOICE9[[#This Row],[Branch_SK]],DIM_BRANCH[],3,FALSE)</f>
        <v>Mandalay</v>
      </c>
      <c r="C268">
        <v>17983</v>
      </c>
      <c r="D268" t="str">
        <f>VLOOKUP(FACT_INVOICE9[[#This Row],[payment_SK]],DIM_PAYMENT[],2,FALSE)</f>
        <v>Credit card</v>
      </c>
      <c r="E268">
        <v>347335</v>
      </c>
      <c r="F268" t="str">
        <f>VLOOKUP(FACT_INVOICE9[[#This Row],[Product_SK]],DIM_PRODUCT[],3,FALSE)</f>
        <v>Fashion accessories</v>
      </c>
      <c r="G268">
        <v>14283</v>
      </c>
      <c r="H268" t="s">
        <v>321</v>
      </c>
      <c r="I268">
        <v>5</v>
      </c>
      <c r="J268">
        <v>420.2625</v>
      </c>
      <c r="K268">
        <v>9.4</v>
      </c>
      <c r="L268" t="s">
        <v>33</v>
      </c>
      <c r="M268" s="1">
        <v>45276.3682291667</v>
      </c>
      <c r="N268" s="1">
        <v>45278.9186226852</v>
      </c>
      <c r="O268">
        <v>19444</v>
      </c>
      <c r="P268">
        <v>6</v>
      </c>
      <c r="Q268" t="str">
        <f>VLOOKUP(FACT_INVOICE9[[#This Row],[gender_sk]],DIM_GENDER[],2,FALSE)</f>
        <v>Male</v>
      </c>
      <c r="R268" t="str">
        <f>VLOOKUP(FACT_INVOICE9[[#This Row],[custype_sk]],DIM_CUSTYPE[],2,FALSE)</f>
        <v>Member</v>
      </c>
      <c r="S268">
        <v>3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1</v>
      </c>
      <c r="AD268" s="6">
        <v>0</v>
      </c>
      <c r="AE268" s="6">
        <v>1</v>
      </c>
      <c r="AF268">
        <v>1</v>
      </c>
      <c r="AG268">
        <v>1</v>
      </c>
    </row>
    <row r="269" spans="1:33">
      <c r="A269">
        <v>1208</v>
      </c>
      <c r="B269" t="str">
        <f>VLOOKUP(FACT_INVOICE9[[#This Row],[Branch_SK]],DIM_BRANCH[],3,FALSE)</f>
        <v>Yangon</v>
      </c>
      <c r="C269">
        <v>17982</v>
      </c>
      <c r="D269" t="str">
        <f>VLOOKUP(FACT_INVOICE9[[#This Row],[payment_SK]],DIM_PAYMENT[],2,FALSE)</f>
        <v>Cash</v>
      </c>
      <c r="E269">
        <v>346934</v>
      </c>
      <c r="F269" t="str">
        <f>VLOOKUP(FACT_INVOICE9[[#This Row],[Product_SK]],DIM_PRODUCT[],3,FALSE)</f>
        <v>Sports and travel</v>
      </c>
      <c r="G269">
        <v>14243</v>
      </c>
      <c r="H269" t="s">
        <v>322</v>
      </c>
      <c r="I269">
        <v>9</v>
      </c>
      <c r="J269">
        <v>450.1035</v>
      </c>
      <c r="K269">
        <v>5</v>
      </c>
      <c r="L269" t="s">
        <v>33</v>
      </c>
      <c r="M269" s="1">
        <v>45276.3682291667</v>
      </c>
      <c r="N269" s="1">
        <v>45278.9186226852</v>
      </c>
      <c r="O269">
        <v>19301</v>
      </c>
      <c r="P269">
        <v>5</v>
      </c>
      <c r="Q269" t="str">
        <f>VLOOKUP(FACT_INVOICE9[[#This Row],[gender_sk]],DIM_GENDER[],2,FALSE)</f>
        <v>Female</v>
      </c>
      <c r="R269" t="str">
        <f>VLOOKUP(FACT_INVOICE9[[#This Row],[custype_sk]],DIM_CUSTYPE[],2,FALSE)</f>
        <v>Member</v>
      </c>
      <c r="S269">
        <v>3</v>
      </c>
      <c r="U269" s="6">
        <v>0</v>
      </c>
      <c r="V269" s="6">
        <v>0</v>
      </c>
      <c r="W269" s="6">
        <v>1</v>
      </c>
      <c r="X269" s="6">
        <v>0</v>
      </c>
      <c r="Y269" s="6">
        <v>0</v>
      </c>
      <c r="Z269" s="6">
        <v>0</v>
      </c>
      <c r="AA269" s="6">
        <v>1</v>
      </c>
      <c r="AB269" s="6">
        <v>0</v>
      </c>
      <c r="AC269" s="6">
        <v>0</v>
      </c>
      <c r="AD269" s="6">
        <v>1</v>
      </c>
      <c r="AE269" s="6">
        <v>0</v>
      </c>
      <c r="AF269">
        <v>0</v>
      </c>
      <c r="AG269">
        <v>1</v>
      </c>
    </row>
    <row r="270" spans="1:33">
      <c r="A270">
        <v>1208</v>
      </c>
      <c r="B270" t="str">
        <f>VLOOKUP(FACT_INVOICE9[[#This Row],[Branch_SK]],DIM_BRANCH[],3,FALSE)</f>
        <v>Yangon</v>
      </c>
      <c r="C270">
        <v>17982</v>
      </c>
      <c r="D270" t="str">
        <f>VLOOKUP(FACT_INVOICE9[[#This Row],[payment_SK]],DIM_PAYMENT[],2,FALSE)</f>
        <v>Cash</v>
      </c>
      <c r="E270">
        <v>347277</v>
      </c>
      <c r="F270" t="str">
        <f>VLOOKUP(FACT_INVOICE9[[#This Row],[Product_SK]],DIM_PRODUCT[],3,FALSE)</f>
        <v>Fashion accessories</v>
      </c>
      <c r="G270">
        <v>14219</v>
      </c>
      <c r="H270" t="s">
        <v>323</v>
      </c>
      <c r="I270">
        <v>2</v>
      </c>
      <c r="J270">
        <v>76.356</v>
      </c>
      <c r="K270">
        <v>7.1</v>
      </c>
      <c r="L270" t="s">
        <v>33</v>
      </c>
      <c r="M270" s="1">
        <v>45276.3682291667</v>
      </c>
      <c r="N270" s="1">
        <v>45278.9186226852</v>
      </c>
      <c r="O270">
        <v>19260</v>
      </c>
      <c r="P270">
        <v>5</v>
      </c>
      <c r="Q270" t="str">
        <f>VLOOKUP(FACT_INVOICE9[[#This Row],[gender_sk]],DIM_GENDER[],2,FALSE)</f>
        <v>Female</v>
      </c>
      <c r="R270" t="str">
        <f>VLOOKUP(FACT_INVOICE9[[#This Row],[custype_sk]],DIM_CUSTYPE[],2,FALSE)</f>
        <v>Member</v>
      </c>
      <c r="S270">
        <v>3</v>
      </c>
      <c r="U270" s="6">
        <v>0</v>
      </c>
      <c r="V270" s="6">
        <v>0</v>
      </c>
      <c r="W270" s="6">
        <v>1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1</v>
      </c>
      <c r="AD270" s="6">
        <v>0</v>
      </c>
      <c r="AE270" s="6">
        <v>1</v>
      </c>
      <c r="AF270">
        <v>0</v>
      </c>
      <c r="AG270">
        <v>1</v>
      </c>
    </row>
    <row r="271" spans="1:33">
      <c r="A271">
        <v>1208</v>
      </c>
      <c r="B271" t="str">
        <f>VLOOKUP(FACT_INVOICE9[[#This Row],[Branch_SK]],DIM_BRANCH[],3,FALSE)</f>
        <v>Yangon</v>
      </c>
      <c r="C271">
        <v>17984</v>
      </c>
      <c r="D271" t="str">
        <f>VLOOKUP(FACT_INVOICE9[[#This Row],[payment_SK]],DIM_PAYMENT[],2,FALSE)</f>
        <v>Ewallet</v>
      </c>
      <c r="E271">
        <v>346721</v>
      </c>
      <c r="F271" t="str">
        <f>VLOOKUP(FACT_INVOICE9[[#This Row],[Product_SK]],DIM_PRODUCT[],3,FALSE)</f>
        <v>Electronic accessories</v>
      </c>
      <c r="G271">
        <v>14242</v>
      </c>
      <c r="H271" t="s">
        <v>324</v>
      </c>
      <c r="I271">
        <v>1</v>
      </c>
      <c r="J271">
        <v>32.1405</v>
      </c>
      <c r="K271">
        <v>5.2</v>
      </c>
      <c r="L271" t="s">
        <v>33</v>
      </c>
      <c r="M271" s="1">
        <v>45276.3682291667</v>
      </c>
      <c r="N271" s="1">
        <v>45278.9186226852</v>
      </c>
      <c r="O271">
        <v>19913</v>
      </c>
      <c r="P271">
        <v>6</v>
      </c>
      <c r="Q271" t="str">
        <f>VLOOKUP(FACT_INVOICE9[[#This Row],[gender_sk]],DIM_GENDER[],2,FALSE)</f>
        <v>Male</v>
      </c>
      <c r="R271" t="str">
        <f>VLOOKUP(FACT_INVOICE9[[#This Row],[custype_sk]],DIM_CUSTYPE[],2,FALSE)</f>
        <v>Normal</v>
      </c>
      <c r="S271">
        <v>4</v>
      </c>
      <c r="U271" s="6">
        <v>0</v>
      </c>
      <c r="V271" s="6">
        <v>1</v>
      </c>
      <c r="W271" s="6">
        <v>0</v>
      </c>
      <c r="X271" s="6">
        <v>0</v>
      </c>
      <c r="Y271" s="6">
        <v>1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1</v>
      </c>
      <c r="AF271">
        <v>1</v>
      </c>
      <c r="AG271">
        <v>0</v>
      </c>
    </row>
    <row r="272" spans="1:33">
      <c r="A272">
        <v>1206</v>
      </c>
      <c r="B272" t="str">
        <f>VLOOKUP(FACT_INVOICE9[[#This Row],[Branch_SK]],DIM_BRANCH[],3,FALSE)</f>
        <v>Mandalay</v>
      </c>
      <c r="C272">
        <v>17982</v>
      </c>
      <c r="D272" t="str">
        <f>VLOOKUP(FACT_INVOICE9[[#This Row],[payment_SK]],DIM_PAYMENT[],2,FALSE)</f>
        <v>Cash</v>
      </c>
      <c r="E272">
        <v>347269</v>
      </c>
      <c r="F272" t="str">
        <f>VLOOKUP(FACT_INVOICE9[[#This Row],[Product_SK]],DIM_PRODUCT[],3,FALSE)</f>
        <v>Fashion accessories</v>
      </c>
      <c r="G272">
        <v>14651</v>
      </c>
      <c r="H272" t="s">
        <v>325</v>
      </c>
      <c r="I272">
        <v>6</v>
      </c>
      <c r="J272">
        <v>485.037</v>
      </c>
      <c r="K272">
        <v>6.1</v>
      </c>
      <c r="L272" t="s">
        <v>33</v>
      </c>
      <c r="M272" s="1">
        <v>45276.3682291667</v>
      </c>
      <c r="N272" s="1">
        <v>45278.9186226852</v>
      </c>
      <c r="O272">
        <v>19073</v>
      </c>
      <c r="P272">
        <v>5</v>
      </c>
      <c r="Q272" t="str">
        <f>VLOOKUP(FACT_INVOICE9[[#This Row],[gender_sk]],DIM_GENDER[],2,FALSE)</f>
        <v>Female</v>
      </c>
      <c r="R272" t="str">
        <f>VLOOKUP(FACT_INVOICE9[[#This Row],[custype_sk]],DIM_CUSTYPE[],2,FALSE)</f>
        <v>Normal</v>
      </c>
      <c r="S272">
        <v>4</v>
      </c>
      <c r="U272" s="6">
        <v>0</v>
      </c>
      <c r="V272" s="6">
        <v>0</v>
      </c>
      <c r="W272" s="6">
        <v>1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1</v>
      </c>
      <c r="AD272" s="6">
        <v>1</v>
      </c>
      <c r="AE272" s="6">
        <v>1</v>
      </c>
      <c r="AF272">
        <v>0</v>
      </c>
      <c r="AG272">
        <v>0</v>
      </c>
    </row>
    <row r="273" spans="1:33">
      <c r="A273">
        <v>1207</v>
      </c>
      <c r="B273" t="str">
        <f>VLOOKUP(FACT_INVOICE9[[#This Row],[Branch_SK]],DIM_BRANCH[],3,FALSE)</f>
        <v>Naypyitaw</v>
      </c>
      <c r="C273">
        <v>17982</v>
      </c>
      <c r="D273" t="str">
        <f>VLOOKUP(FACT_INVOICE9[[#This Row],[payment_SK]],DIM_PAYMENT[],2,FALSE)</f>
        <v>Cash</v>
      </c>
      <c r="E273">
        <v>346835</v>
      </c>
      <c r="F273" t="str">
        <f>VLOOKUP(FACT_INVOICE9[[#This Row],[Product_SK]],DIM_PRODUCT[],3,FALSE)</f>
        <v>Home and lifestyle</v>
      </c>
      <c r="G273">
        <v>14877</v>
      </c>
      <c r="H273" t="s">
        <v>326</v>
      </c>
      <c r="I273">
        <v>1</v>
      </c>
      <c r="J273">
        <v>48.51</v>
      </c>
      <c r="K273">
        <v>6.3</v>
      </c>
      <c r="L273" t="s">
        <v>33</v>
      </c>
      <c r="M273" s="1">
        <v>45276.3682291667</v>
      </c>
      <c r="N273" s="1">
        <v>45278.9186226852</v>
      </c>
      <c r="O273">
        <v>19076</v>
      </c>
      <c r="P273">
        <v>5</v>
      </c>
      <c r="Q273" t="str">
        <f>VLOOKUP(FACT_INVOICE9[[#This Row],[gender_sk]],DIM_GENDER[],2,FALSE)</f>
        <v>Female</v>
      </c>
      <c r="R273" t="str">
        <f>VLOOKUP(FACT_INVOICE9[[#This Row],[custype_sk]],DIM_CUSTYPE[],2,FALSE)</f>
        <v>Normal</v>
      </c>
      <c r="S273">
        <v>4</v>
      </c>
      <c r="U273" s="6">
        <v>0</v>
      </c>
      <c r="V273" s="6">
        <v>0</v>
      </c>
      <c r="W273" s="6">
        <v>1</v>
      </c>
      <c r="X273" s="6">
        <v>0</v>
      </c>
      <c r="Y273" s="6">
        <v>0</v>
      </c>
      <c r="Z273" s="6">
        <v>1</v>
      </c>
      <c r="AA273" s="6">
        <v>0</v>
      </c>
      <c r="AB273" s="6">
        <v>0</v>
      </c>
      <c r="AC273" s="6">
        <v>0</v>
      </c>
      <c r="AD273" s="6">
        <v>0</v>
      </c>
      <c r="AE273" s="6">
        <v>1</v>
      </c>
      <c r="AF273">
        <v>0</v>
      </c>
      <c r="AG273">
        <v>0</v>
      </c>
    </row>
    <row r="274" spans="1:33">
      <c r="A274">
        <v>1206</v>
      </c>
      <c r="B274" t="str">
        <f>VLOOKUP(FACT_INVOICE9[[#This Row],[Branch_SK]],DIM_BRANCH[],3,FALSE)</f>
        <v>Mandalay</v>
      </c>
      <c r="C274">
        <v>17984</v>
      </c>
      <c r="D274" t="str">
        <f>VLOOKUP(FACT_INVOICE9[[#This Row],[payment_SK]],DIM_PAYMENT[],2,FALSE)</f>
        <v>Ewallet</v>
      </c>
      <c r="E274">
        <v>347027</v>
      </c>
      <c r="F274" t="str">
        <f>VLOOKUP(FACT_INVOICE9[[#This Row],[Product_SK]],DIM_PRODUCT[],3,FALSE)</f>
        <v>Sports and travel</v>
      </c>
      <c r="G274">
        <v>14796</v>
      </c>
      <c r="H274" t="s">
        <v>327</v>
      </c>
      <c r="I274">
        <v>2</v>
      </c>
      <c r="J274">
        <v>84.63</v>
      </c>
      <c r="K274">
        <v>4.4</v>
      </c>
      <c r="L274" t="s">
        <v>33</v>
      </c>
      <c r="M274" s="1">
        <v>45276.3682291667</v>
      </c>
      <c r="N274" s="1">
        <v>45278.9186226852</v>
      </c>
      <c r="O274">
        <v>19806</v>
      </c>
      <c r="P274">
        <v>5</v>
      </c>
      <c r="Q274" t="str">
        <f>VLOOKUP(FACT_INVOICE9[[#This Row],[gender_sk]],DIM_GENDER[],2,FALSE)</f>
        <v>Female</v>
      </c>
      <c r="R274" t="str">
        <f>VLOOKUP(FACT_INVOICE9[[#This Row],[custype_sk]],DIM_CUSTYPE[],2,FALSE)</f>
        <v>Normal</v>
      </c>
      <c r="S274">
        <v>4</v>
      </c>
      <c r="U274" s="6">
        <v>0</v>
      </c>
      <c r="V274" s="6">
        <v>1</v>
      </c>
      <c r="W274" s="6">
        <v>0</v>
      </c>
      <c r="X274" s="6">
        <v>0</v>
      </c>
      <c r="Y274" s="6">
        <v>0</v>
      </c>
      <c r="Z274" s="6">
        <v>0</v>
      </c>
      <c r="AA274" s="6">
        <v>1</v>
      </c>
      <c r="AB274" s="6">
        <v>0</v>
      </c>
      <c r="AC274" s="6">
        <v>0</v>
      </c>
      <c r="AD274" s="6">
        <v>0</v>
      </c>
      <c r="AE274" s="6">
        <v>0</v>
      </c>
      <c r="AF274">
        <v>0</v>
      </c>
      <c r="AG274">
        <v>0</v>
      </c>
    </row>
    <row r="275" spans="1:33">
      <c r="A275">
        <v>1208</v>
      </c>
      <c r="B275" t="str">
        <f>VLOOKUP(FACT_INVOICE9[[#This Row],[Branch_SK]],DIM_BRANCH[],3,FALSE)</f>
        <v>Yangon</v>
      </c>
      <c r="C275">
        <v>17982</v>
      </c>
      <c r="D275" t="str">
        <f>VLOOKUP(FACT_INVOICE9[[#This Row],[payment_SK]],DIM_PAYMENT[],2,FALSE)</f>
        <v>Cash</v>
      </c>
      <c r="E275">
        <v>347158</v>
      </c>
      <c r="F275" t="str">
        <f>VLOOKUP(FACT_INVOICE9[[#This Row],[Product_SK]],DIM_PRODUCT[],3,FALSE)</f>
        <v>Food and beverages</v>
      </c>
      <c r="G275">
        <v>14587</v>
      </c>
      <c r="H275" t="s">
        <v>328</v>
      </c>
      <c r="I275">
        <v>3</v>
      </c>
      <c r="J275">
        <v>298.116</v>
      </c>
      <c r="K275">
        <v>5.5</v>
      </c>
      <c r="L275" t="s">
        <v>33</v>
      </c>
      <c r="M275" s="1">
        <v>45276.3682291667</v>
      </c>
      <c r="N275" s="1">
        <v>45278.9186226852</v>
      </c>
      <c r="O275">
        <v>19274</v>
      </c>
      <c r="P275">
        <v>5</v>
      </c>
      <c r="Q275" t="str">
        <f>VLOOKUP(FACT_INVOICE9[[#This Row],[gender_sk]],DIM_GENDER[],2,FALSE)</f>
        <v>Female</v>
      </c>
      <c r="R275" t="str">
        <f>VLOOKUP(FACT_INVOICE9[[#This Row],[custype_sk]],DIM_CUSTYPE[],2,FALSE)</f>
        <v>Member</v>
      </c>
      <c r="S275">
        <v>3</v>
      </c>
      <c r="U275" s="6">
        <v>0</v>
      </c>
      <c r="V275" s="6">
        <v>0</v>
      </c>
      <c r="W275" s="6">
        <v>1</v>
      </c>
      <c r="X275" s="6">
        <v>0</v>
      </c>
      <c r="Y275" s="6">
        <v>0</v>
      </c>
      <c r="Z275" s="6">
        <v>0</v>
      </c>
      <c r="AA275" s="6">
        <v>0</v>
      </c>
      <c r="AB275" s="6">
        <v>1</v>
      </c>
      <c r="AC275" s="6">
        <v>0</v>
      </c>
      <c r="AD275" s="6">
        <v>0</v>
      </c>
      <c r="AE275" s="6">
        <v>1</v>
      </c>
      <c r="AF275">
        <v>0</v>
      </c>
      <c r="AG275">
        <v>1</v>
      </c>
    </row>
    <row r="276" spans="1:33">
      <c r="A276">
        <v>1207</v>
      </c>
      <c r="B276" t="str">
        <f>VLOOKUP(FACT_INVOICE9[[#This Row],[Branch_SK]],DIM_BRANCH[],3,FALSE)</f>
        <v>Naypyitaw</v>
      </c>
      <c r="C276">
        <v>17982</v>
      </c>
      <c r="D276" t="str">
        <f>VLOOKUP(FACT_INVOICE9[[#This Row],[payment_SK]],DIM_PAYMENT[],2,FALSE)</f>
        <v>Cash</v>
      </c>
      <c r="E276">
        <v>347296</v>
      </c>
      <c r="F276" t="str">
        <f>VLOOKUP(FACT_INVOICE9[[#This Row],[Product_SK]],DIM_PRODUCT[],3,FALSE)</f>
        <v>Fashion accessories</v>
      </c>
      <c r="G276">
        <v>14865</v>
      </c>
      <c r="H276" t="s">
        <v>329</v>
      </c>
      <c r="I276">
        <v>1</v>
      </c>
      <c r="J276">
        <v>23.751</v>
      </c>
      <c r="K276">
        <v>6.4</v>
      </c>
      <c r="L276" t="s">
        <v>33</v>
      </c>
      <c r="M276" s="1">
        <v>45276.3682291667</v>
      </c>
      <c r="N276" s="1">
        <v>45278.9186226852</v>
      </c>
      <c r="O276">
        <v>19136</v>
      </c>
      <c r="P276">
        <v>5</v>
      </c>
      <c r="Q276" t="str">
        <f>VLOOKUP(FACT_INVOICE9[[#This Row],[gender_sk]],DIM_GENDER[],2,FALSE)</f>
        <v>Female</v>
      </c>
      <c r="R276" t="str">
        <f>VLOOKUP(FACT_INVOICE9[[#This Row],[custype_sk]],DIM_CUSTYPE[],2,FALSE)</f>
        <v>Member</v>
      </c>
      <c r="S276">
        <v>3</v>
      </c>
      <c r="U276" s="6">
        <v>0</v>
      </c>
      <c r="V276" s="6">
        <v>0</v>
      </c>
      <c r="W276" s="6">
        <v>1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1</v>
      </c>
      <c r="AD276" s="6">
        <v>0</v>
      </c>
      <c r="AE276" s="6">
        <v>1</v>
      </c>
      <c r="AF276">
        <v>0</v>
      </c>
      <c r="AG276">
        <v>1</v>
      </c>
    </row>
    <row r="277" spans="1:33">
      <c r="A277">
        <v>1207</v>
      </c>
      <c r="B277" t="str">
        <f>VLOOKUP(FACT_INVOICE9[[#This Row],[Branch_SK]],DIM_BRANCH[],3,FALSE)</f>
        <v>Naypyitaw</v>
      </c>
      <c r="C277">
        <v>17982</v>
      </c>
      <c r="D277" t="str">
        <f>VLOOKUP(FACT_INVOICE9[[#This Row],[payment_SK]],DIM_PAYMENT[],2,FALSE)</f>
        <v>Cash</v>
      </c>
      <c r="E277">
        <v>346548</v>
      </c>
      <c r="F277" t="str">
        <f>VLOOKUP(FACT_INVOICE9[[#This Row],[Product_SK]],DIM_PRODUCT[],3,FALSE)</f>
        <v>Health and beauty</v>
      </c>
      <c r="G277">
        <v>14710</v>
      </c>
      <c r="H277" t="s">
        <v>330</v>
      </c>
      <c r="I277">
        <v>1</v>
      </c>
      <c r="J277">
        <v>31.752</v>
      </c>
      <c r="K277">
        <v>8.4</v>
      </c>
      <c r="L277" t="s">
        <v>33</v>
      </c>
      <c r="M277" s="1">
        <v>45276.3682291667</v>
      </c>
      <c r="N277" s="1">
        <v>45278.9186226852</v>
      </c>
      <c r="O277">
        <v>19152</v>
      </c>
      <c r="P277">
        <v>5</v>
      </c>
      <c r="Q277" t="str">
        <f>VLOOKUP(FACT_INVOICE9[[#This Row],[gender_sk]],DIM_GENDER[],2,FALSE)</f>
        <v>Female</v>
      </c>
      <c r="R277" t="str">
        <f>VLOOKUP(FACT_INVOICE9[[#This Row],[custype_sk]],DIM_CUSTYPE[],2,FALSE)</f>
        <v>Normal</v>
      </c>
      <c r="S277">
        <v>4</v>
      </c>
      <c r="U277" s="6">
        <v>0</v>
      </c>
      <c r="V277" s="6">
        <v>0</v>
      </c>
      <c r="W277" s="6">
        <v>1</v>
      </c>
      <c r="X277" s="6">
        <v>1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1</v>
      </c>
      <c r="AF277">
        <v>0</v>
      </c>
      <c r="AG277">
        <v>0</v>
      </c>
    </row>
    <row r="278" spans="1:33">
      <c r="A278">
        <v>1206</v>
      </c>
      <c r="B278" t="str">
        <f>VLOOKUP(FACT_INVOICE9[[#This Row],[Branch_SK]],DIM_BRANCH[],3,FALSE)</f>
        <v>Mandalay</v>
      </c>
      <c r="C278">
        <v>17983</v>
      </c>
      <c r="D278" t="str">
        <f>VLOOKUP(FACT_INVOICE9[[#This Row],[payment_SK]],DIM_PAYMENT[],2,FALSE)</f>
        <v>Credit card</v>
      </c>
      <c r="E278">
        <v>347329</v>
      </c>
      <c r="F278" t="str">
        <f>VLOOKUP(FACT_INVOICE9[[#This Row],[Product_SK]],DIM_PRODUCT[],3,FALSE)</f>
        <v>Fashion accessories</v>
      </c>
      <c r="G278">
        <v>14139</v>
      </c>
      <c r="H278" t="s">
        <v>331</v>
      </c>
      <c r="I278">
        <v>1</v>
      </c>
      <c r="J278">
        <v>36.5505</v>
      </c>
      <c r="K278">
        <v>7</v>
      </c>
      <c r="L278" t="s">
        <v>33</v>
      </c>
      <c r="M278" s="1">
        <v>45276.3682291667</v>
      </c>
      <c r="N278" s="1">
        <v>45278.9186226852</v>
      </c>
      <c r="O278">
        <v>19673</v>
      </c>
      <c r="P278">
        <v>5</v>
      </c>
      <c r="Q278" t="str">
        <f>VLOOKUP(FACT_INVOICE9[[#This Row],[gender_sk]],DIM_GENDER[],2,FALSE)</f>
        <v>Female</v>
      </c>
      <c r="R278" t="str">
        <f>VLOOKUP(FACT_INVOICE9[[#This Row],[custype_sk]],DIM_CUSTYPE[],2,FALSE)</f>
        <v>Normal</v>
      </c>
      <c r="S278">
        <v>4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1</v>
      </c>
      <c r="AD278" s="6">
        <v>0</v>
      </c>
      <c r="AE278" s="6">
        <v>1</v>
      </c>
      <c r="AF278">
        <v>0</v>
      </c>
      <c r="AG278">
        <v>0</v>
      </c>
    </row>
    <row r="279" spans="1:33">
      <c r="A279">
        <v>1206</v>
      </c>
      <c r="B279" t="str">
        <f>VLOOKUP(FACT_INVOICE9[[#This Row],[Branch_SK]],DIM_BRANCH[],3,FALSE)</f>
        <v>Mandalay</v>
      </c>
      <c r="C279">
        <v>17983</v>
      </c>
      <c r="D279" t="str">
        <f>VLOOKUP(FACT_INVOICE9[[#This Row],[payment_SK]],DIM_PAYMENT[],2,FALSE)</f>
        <v>Credit card</v>
      </c>
      <c r="E279">
        <v>346505</v>
      </c>
      <c r="F279" t="str">
        <f>VLOOKUP(FACT_INVOICE9[[#This Row],[Product_SK]],DIM_PRODUCT[],3,FALSE)</f>
        <v>Health and beauty</v>
      </c>
      <c r="G279">
        <v>14531</v>
      </c>
      <c r="H279" t="s">
        <v>332</v>
      </c>
      <c r="I279">
        <v>1</v>
      </c>
      <c r="J279">
        <v>92.7255</v>
      </c>
      <c r="K279">
        <v>5.2</v>
      </c>
      <c r="L279" t="s">
        <v>33</v>
      </c>
      <c r="M279" s="1">
        <v>45276.3682291667</v>
      </c>
      <c r="N279" s="1">
        <v>45278.9186226852</v>
      </c>
      <c r="O279">
        <v>19393</v>
      </c>
      <c r="P279">
        <v>6</v>
      </c>
      <c r="Q279" t="str">
        <f>VLOOKUP(FACT_INVOICE9[[#This Row],[gender_sk]],DIM_GENDER[],2,FALSE)</f>
        <v>Male</v>
      </c>
      <c r="R279" t="str">
        <f>VLOOKUP(FACT_INVOICE9[[#This Row],[custype_sk]],DIM_CUSTYPE[],2,FALSE)</f>
        <v>Member</v>
      </c>
      <c r="S279">
        <v>3</v>
      </c>
      <c r="U279" s="6">
        <v>1</v>
      </c>
      <c r="V279" s="6">
        <v>0</v>
      </c>
      <c r="W279" s="6">
        <v>0</v>
      </c>
      <c r="X279" s="6">
        <v>1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1</v>
      </c>
      <c r="AF279">
        <v>1</v>
      </c>
      <c r="AG279">
        <v>1</v>
      </c>
    </row>
    <row r="280" spans="1:33">
      <c r="A280">
        <v>1206</v>
      </c>
      <c r="B280" t="str">
        <f>VLOOKUP(FACT_INVOICE9[[#This Row],[Branch_SK]],DIM_BRANCH[],3,FALSE)</f>
        <v>Mandalay</v>
      </c>
      <c r="C280">
        <v>17982</v>
      </c>
      <c r="D280" t="str">
        <f>VLOOKUP(FACT_INVOICE9[[#This Row],[payment_SK]],DIM_PAYMENT[],2,FALSE)</f>
        <v>Cash</v>
      </c>
      <c r="E280">
        <v>346536</v>
      </c>
      <c r="F280" t="str">
        <f>VLOOKUP(FACT_INVOICE9[[#This Row],[Product_SK]],DIM_PRODUCT[],3,FALSE)</f>
        <v>Health and beauty</v>
      </c>
      <c r="G280">
        <v>14385</v>
      </c>
      <c r="H280" t="s">
        <v>333</v>
      </c>
      <c r="I280">
        <v>3</v>
      </c>
      <c r="J280">
        <v>135.3555</v>
      </c>
      <c r="K280">
        <v>9.3</v>
      </c>
      <c r="L280" t="s">
        <v>33</v>
      </c>
      <c r="M280" s="1">
        <v>45276.3682291667</v>
      </c>
      <c r="N280" s="1">
        <v>45278.9186226852</v>
      </c>
      <c r="O280">
        <v>19170</v>
      </c>
      <c r="P280">
        <v>5</v>
      </c>
      <c r="Q280" t="str">
        <f>VLOOKUP(FACT_INVOICE9[[#This Row],[gender_sk]],DIM_GENDER[],2,FALSE)</f>
        <v>Female</v>
      </c>
      <c r="R280" t="str">
        <f>VLOOKUP(FACT_INVOICE9[[#This Row],[custype_sk]],DIM_CUSTYPE[],2,FALSE)</f>
        <v>Normal</v>
      </c>
      <c r="S280">
        <v>4</v>
      </c>
      <c r="U280" s="6">
        <v>0</v>
      </c>
      <c r="V280" s="6">
        <v>0</v>
      </c>
      <c r="W280" s="6">
        <v>1</v>
      </c>
      <c r="X280" s="6">
        <v>1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1</v>
      </c>
      <c r="AF280">
        <v>0</v>
      </c>
      <c r="AG280">
        <v>0</v>
      </c>
    </row>
    <row r="281" spans="1:33">
      <c r="A281">
        <v>1207</v>
      </c>
      <c r="B281" t="str">
        <f>VLOOKUP(FACT_INVOICE9[[#This Row],[Branch_SK]],DIM_BRANCH[],3,FALSE)</f>
        <v>Naypyitaw</v>
      </c>
      <c r="C281">
        <v>17984</v>
      </c>
      <c r="D281" t="str">
        <f>VLOOKUP(FACT_INVOICE9[[#This Row],[payment_SK]],DIM_PAYMENT[],2,FALSE)</f>
        <v>Ewallet</v>
      </c>
      <c r="E281">
        <v>346650</v>
      </c>
      <c r="F281" t="str">
        <f>VLOOKUP(FACT_INVOICE9[[#This Row],[Product_SK]],DIM_PRODUCT[],3,FALSE)</f>
        <v>Electronic accessories</v>
      </c>
      <c r="G281">
        <v>14699</v>
      </c>
      <c r="H281" t="s">
        <v>334</v>
      </c>
      <c r="I281">
        <v>8</v>
      </c>
      <c r="J281">
        <v>253.68</v>
      </c>
      <c r="K281">
        <v>5.1</v>
      </c>
      <c r="L281" t="s">
        <v>33</v>
      </c>
      <c r="M281" s="1">
        <v>45276.3682291667</v>
      </c>
      <c r="N281" s="1">
        <v>45278.9186226852</v>
      </c>
      <c r="O281">
        <v>19985</v>
      </c>
      <c r="P281">
        <v>5</v>
      </c>
      <c r="Q281" t="str">
        <f>VLOOKUP(FACT_INVOICE9[[#This Row],[gender_sk]],DIM_GENDER[],2,FALSE)</f>
        <v>Female</v>
      </c>
      <c r="R281" t="str">
        <f>VLOOKUP(FACT_INVOICE9[[#This Row],[custype_sk]],DIM_CUSTYPE[],2,FALSE)</f>
        <v>Member</v>
      </c>
      <c r="S281">
        <v>3</v>
      </c>
      <c r="U281" s="6">
        <v>0</v>
      </c>
      <c r="V281" s="6">
        <v>1</v>
      </c>
      <c r="W281" s="6">
        <v>0</v>
      </c>
      <c r="X281" s="6">
        <v>0</v>
      </c>
      <c r="Y281" s="6">
        <v>1</v>
      </c>
      <c r="Z281" s="6">
        <v>0</v>
      </c>
      <c r="AA281" s="6">
        <v>0</v>
      </c>
      <c r="AB281" s="6">
        <v>0</v>
      </c>
      <c r="AC281" s="6">
        <v>0</v>
      </c>
      <c r="AD281" s="6">
        <v>1</v>
      </c>
      <c r="AE281" s="6">
        <v>1</v>
      </c>
      <c r="AF281">
        <v>0</v>
      </c>
      <c r="AG281">
        <v>1</v>
      </c>
    </row>
    <row r="282" spans="1:33">
      <c r="A282">
        <v>1208</v>
      </c>
      <c r="B282" t="str">
        <f>VLOOKUP(FACT_INVOICE9[[#This Row],[Branch_SK]],DIM_BRANCH[],3,FALSE)</f>
        <v>Yangon</v>
      </c>
      <c r="C282">
        <v>17982</v>
      </c>
      <c r="D282" t="str">
        <f>VLOOKUP(FACT_INVOICE9[[#This Row],[payment_SK]],DIM_PAYMENT[],2,FALSE)</f>
        <v>Cash</v>
      </c>
      <c r="E282">
        <v>347141</v>
      </c>
      <c r="F282" t="str">
        <f>VLOOKUP(FACT_INVOICE9[[#This Row],[Product_SK]],DIM_PRODUCT[],3,FALSE)</f>
        <v>Food and beverages</v>
      </c>
      <c r="G282">
        <v>14414</v>
      </c>
      <c r="H282" t="s">
        <v>335</v>
      </c>
      <c r="I282">
        <v>2</v>
      </c>
      <c r="J282">
        <v>43.869</v>
      </c>
      <c r="K282">
        <v>9.8</v>
      </c>
      <c r="L282" t="s">
        <v>33</v>
      </c>
      <c r="M282" s="1">
        <v>45276.3682291667</v>
      </c>
      <c r="N282" s="1">
        <v>45278.9186226852</v>
      </c>
      <c r="O282">
        <v>19362</v>
      </c>
      <c r="P282">
        <v>6</v>
      </c>
      <c r="Q282" t="str">
        <f>VLOOKUP(FACT_INVOICE9[[#This Row],[gender_sk]],DIM_GENDER[],2,FALSE)</f>
        <v>Male</v>
      </c>
      <c r="R282" t="str">
        <f>VLOOKUP(FACT_INVOICE9[[#This Row],[custype_sk]],DIM_CUSTYPE[],2,FALSE)</f>
        <v>Member</v>
      </c>
      <c r="S282">
        <v>3</v>
      </c>
      <c r="U282" s="6">
        <v>0</v>
      </c>
      <c r="V282" s="6">
        <v>0</v>
      </c>
      <c r="W282" s="6">
        <v>1</v>
      </c>
      <c r="X282" s="6">
        <v>0</v>
      </c>
      <c r="Y282" s="6">
        <v>0</v>
      </c>
      <c r="Z282" s="6">
        <v>0</v>
      </c>
      <c r="AA282" s="6">
        <v>0</v>
      </c>
      <c r="AB282" s="6">
        <v>1</v>
      </c>
      <c r="AC282" s="6">
        <v>0</v>
      </c>
      <c r="AD282" s="6">
        <v>0</v>
      </c>
      <c r="AE282" s="6">
        <v>1</v>
      </c>
      <c r="AF282">
        <v>1</v>
      </c>
      <c r="AG282">
        <v>1</v>
      </c>
    </row>
    <row r="283" spans="1:33">
      <c r="A283">
        <v>1208</v>
      </c>
      <c r="B283" t="str">
        <f>VLOOKUP(FACT_INVOICE9[[#This Row],[Branch_SK]],DIM_BRANCH[],3,FALSE)</f>
        <v>Yangon</v>
      </c>
      <c r="C283">
        <v>17984</v>
      </c>
      <c r="D283" t="str">
        <f>VLOOKUP(FACT_INVOICE9[[#This Row],[payment_SK]],DIM_PAYMENT[],2,FALSE)</f>
        <v>Ewallet</v>
      </c>
      <c r="E283">
        <v>347290</v>
      </c>
      <c r="F283" t="str">
        <f>VLOOKUP(FACT_INVOICE9[[#This Row],[Product_SK]],DIM_PRODUCT[],3,FALSE)</f>
        <v>Fashion accessories</v>
      </c>
      <c r="G283">
        <v>14752</v>
      </c>
      <c r="H283" t="s">
        <v>336</v>
      </c>
      <c r="I283">
        <v>10</v>
      </c>
      <c r="J283">
        <v>951.825</v>
      </c>
      <c r="K283">
        <v>7.3</v>
      </c>
      <c r="L283" t="s">
        <v>33</v>
      </c>
      <c r="M283" s="1">
        <v>45276.3682291667</v>
      </c>
      <c r="N283" s="1">
        <v>45278.9186226852</v>
      </c>
      <c r="O283">
        <v>19848</v>
      </c>
      <c r="P283">
        <v>5</v>
      </c>
      <c r="Q283" t="str">
        <f>VLOOKUP(FACT_INVOICE9[[#This Row],[gender_sk]],DIM_GENDER[],2,FALSE)</f>
        <v>Female</v>
      </c>
      <c r="R283" t="str">
        <f>VLOOKUP(FACT_INVOICE9[[#This Row],[custype_sk]],DIM_CUSTYPE[],2,FALSE)</f>
        <v>Member</v>
      </c>
      <c r="S283">
        <v>3</v>
      </c>
      <c r="U283" s="6">
        <v>0</v>
      </c>
      <c r="V283" s="6">
        <v>1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1</v>
      </c>
      <c r="AD283" s="6">
        <v>1</v>
      </c>
      <c r="AE283" s="6">
        <v>1</v>
      </c>
      <c r="AF283">
        <v>0</v>
      </c>
      <c r="AG283">
        <v>1</v>
      </c>
    </row>
    <row r="284" spans="1:33">
      <c r="A284">
        <v>1208</v>
      </c>
      <c r="B284" t="str">
        <f>VLOOKUP(FACT_INVOICE9[[#This Row],[Branch_SK]],DIM_BRANCH[],3,FALSE)</f>
        <v>Yangon</v>
      </c>
      <c r="C284">
        <v>17984</v>
      </c>
      <c r="D284" t="str">
        <f>VLOOKUP(FACT_INVOICE9[[#This Row],[payment_SK]],DIM_PAYMENT[],2,FALSE)</f>
        <v>Ewallet</v>
      </c>
      <c r="E284">
        <v>346587</v>
      </c>
      <c r="F284" t="str">
        <f>VLOOKUP(FACT_INVOICE9[[#This Row],[Product_SK]],DIM_PRODUCT[],3,FALSE)</f>
        <v>Health and beauty</v>
      </c>
      <c r="G284">
        <v>14416</v>
      </c>
      <c r="H284" t="s">
        <v>337</v>
      </c>
      <c r="I284">
        <v>1</v>
      </c>
      <c r="J284">
        <v>92.295</v>
      </c>
      <c r="K284">
        <v>6.7</v>
      </c>
      <c r="L284" t="s">
        <v>33</v>
      </c>
      <c r="M284" s="1">
        <v>45276.3682291667</v>
      </c>
      <c r="N284" s="1">
        <v>45278.9186226852</v>
      </c>
      <c r="O284">
        <v>19774</v>
      </c>
      <c r="P284">
        <v>6</v>
      </c>
      <c r="Q284" t="str">
        <f>VLOOKUP(FACT_INVOICE9[[#This Row],[gender_sk]],DIM_GENDER[],2,FALSE)</f>
        <v>Male</v>
      </c>
      <c r="R284" t="str">
        <f>VLOOKUP(FACT_INVOICE9[[#This Row],[custype_sk]],DIM_CUSTYPE[],2,FALSE)</f>
        <v>Member</v>
      </c>
      <c r="S284">
        <v>3</v>
      </c>
      <c r="U284" s="6">
        <v>0</v>
      </c>
      <c r="V284" s="6">
        <v>1</v>
      </c>
      <c r="W284" s="6">
        <v>0</v>
      </c>
      <c r="X284" s="6">
        <v>1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1</v>
      </c>
      <c r="AF284">
        <v>1</v>
      </c>
      <c r="AG284">
        <v>1</v>
      </c>
    </row>
    <row r="285" spans="1:33">
      <c r="A285">
        <v>1207</v>
      </c>
      <c r="B285" t="str">
        <f>VLOOKUP(FACT_INVOICE9[[#This Row],[Branch_SK]],DIM_BRANCH[],3,FALSE)</f>
        <v>Naypyitaw</v>
      </c>
      <c r="C285">
        <v>17982</v>
      </c>
      <c r="D285" t="str">
        <f>VLOOKUP(FACT_INVOICE9[[#This Row],[payment_SK]],DIM_PAYMENT[],2,FALSE)</f>
        <v>Cash</v>
      </c>
      <c r="E285">
        <v>346496</v>
      </c>
      <c r="F285" t="str">
        <f>VLOOKUP(FACT_INVOICE9[[#This Row],[Product_SK]],DIM_PRODUCT[],3,FALSE)</f>
        <v>Health and beauty</v>
      </c>
      <c r="G285">
        <v>14301</v>
      </c>
      <c r="H285" t="s">
        <v>338</v>
      </c>
      <c r="I285">
        <v>10</v>
      </c>
      <c r="J285">
        <v>488.985</v>
      </c>
      <c r="K285">
        <v>7.6</v>
      </c>
      <c r="L285" t="s">
        <v>33</v>
      </c>
      <c r="M285" s="1">
        <v>45276.3682291667</v>
      </c>
      <c r="N285" s="1">
        <v>45278.9186226852</v>
      </c>
      <c r="O285">
        <v>19163</v>
      </c>
      <c r="P285">
        <v>5</v>
      </c>
      <c r="Q285" t="str">
        <f>VLOOKUP(FACT_INVOICE9[[#This Row],[gender_sk]],DIM_GENDER[],2,FALSE)</f>
        <v>Female</v>
      </c>
      <c r="R285" t="str">
        <f>VLOOKUP(FACT_INVOICE9[[#This Row],[custype_sk]],DIM_CUSTYPE[],2,FALSE)</f>
        <v>Member</v>
      </c>
      <c r="S285">
        <v>3</v>
      </c>
      <c r="U285" s="6">
        <v>0</v>
      </c>
      <c r="V285" s="6">
        <v>0</v>
      </c>
      <c r="W285" s="6">
        <v>1</v>
      </c>
      <c r="X285" s="6">
        <v>1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1</v>
      </c>
      <c r="AE285" s="6">
        <v>1</v>
      </c>
      <c r="AF285">
        <v>0</v>
      </c>
      <c r="AG285">
        <v>1</v>
      </c>
    </row>
    <row r="286" spans="1:33">
      <c r="A286">
        <v>1207</v>
      </c>
      <c r="B286" t="str">
        <f>VLOOKUP(FACT_INVOICE9[[#This Row],[Branch_SK]],DIM_BRANCH[],3,FALSE)</f>
        <v>Naypyitaw</v>
      </c>
      <c r="C286">
        <v>17982</v>
      </c>
      <c r="D286" t="str">
        <f>VLOOKUP(FACT_INVOICE9[[#This Row],[payment_SK]],DIM_PAYMENT[],2,FALSE)</f>
        <v>Cash</v>
      </c>
      <c r="E286">
        <v>346831</v>
      </c>
      <c r="F286" t="str">
        <f>VLOOKUP(FACT_INVOICE9[[#This Row],[Product_SK]],DIM_PRODUCT[],3,FALSE)</f>
        <v>Home and lifestyle</v>
      </c>
      <c r="G286">
        <v>14381</v>
      </c>
      <c r="H286" t="s">
        <v>339</v>
      </c>
      <c r="I286">
        <v>4</v>
      </c>
      <c r="J286">
        <v>310.59</v>
      </c>
      <c r="K286">
        <v>6.1</v>
      </c>
      <c r="L286" t="s">
        <v>33</v>
      </c>
      <c r="M286" s="1">
        <v>45276.3682291667</v>
      </c>
      <c r="N286" s="1">
        <v>45278.9186226852</v>
      </c>
      <c r="O286">
        <v>19305</v>
      </c>
      <c r="P286">
        <v>5</v>
      </c>
      <c r="Q286" t="str">
        <f>VLOOKUP(FACT_INVOICE9[[#This Row],[gender_sk]],DIM_GENDER[],2,FALSE)</f>
        <v>Female</v>
      </c>
      <c r="R286" t="str">
        <f>VLOOKUP(FACT_INVOICE9[[#This Row],[custype_sk]],DIM_CUSTYPE[],2,FALSE)</f>
        <v>Normal</v>
      </c>
      <c r="S286">
        <v>4</v>
      </c>
      <c r="U286" s="6">
        <v>0</v>
      </c>
      <c r="V286" s="6">
        <v>0</v>
      </c>
      <c r="W286" s="6">
        <v>1</v>
      </c>
      <c r="X286" s="6">
        <v>0</v>
      </c>
      <c r="Y286" s="6">
        <v>0</v>
      </c>
      <c r="Z286" s="6">
        <v>1</v>
      </c>
      <c r="AA286" s="6">
        <v>0</v>
      </c>
      <c r="AB286" s="6">
        <v>0</v>
      </c>
      <c r="AC286" s="6">
        <v>0</v>
      </c>
      <c r="AD286" s="6">
        <v>0</v>
      </c>
      <c r="AE286" s="6">
        <v>1</v>
      </c>
      <c r="AF286">
        <v>0</v>
      </c>
      <c r="AG286">
        <v>0</v>
      </c>
    </row>
    <row r="287" spans="1:33">
      <c r="A287">
        <v>1207</v>
      </c>
      <c r="B287" t="str">
        <f>VLOOKUP(FACT_INVOICE9[[#This Row],[Branch_SK]],DIM_BRANCH[],3,FALSE)</f>
        <v>Naypyitaw</v>
      </c>
      <c r="C287">
        <v>17982</v>
      </c>
      <c r="D287" t="str">
        <f>VLOOKUP(FACT_INVOICE9[[#This Row],[payment_SK]],DIM_PAYMENT[],2,FALSE)</f>
        <v>Cash</v>
      </c>
      <c r="E287">
        <v>347364</v>
      </c>
      <c r="F287" t="str">
        <f>VLOOKUP(FACT_INVOICE9[[#This Row],[Product_SK]],DIM_PRODUCT[],3,FALSE)</f>
        <v>Fashion accessories</v>
      </c>
      <c r="G287">
        <v>14382</v>
      </c>
      <c r="H287" t="s">
        <v>340</v>
      </c>
      <c r="I287">
        <v>7</v>
      </c>
      <c r="J287">
        <v>671.79</v>
      </c>
      <c r="K287">
        <v>9.5</v>
      </c>
      <c r="L287" t="s">
        <v>33</v>
      </c>
      <c r="M287" s="1">
        <v>45276.3682291667</v>
      </c>
      <c r="N287" s="1">
        <v>45278.9186226852</v>
      </c>
      <c r="O287">
        <v>19276</v>
      </c>
      <c r="P287">
        <v>6</v>
      </c>
      <c r="Q287" t="str">
        <f>VLOOKUP(FACT_INVOICE9[[#This Row],[gender_sk]],DIM_GENDER[],2,FALSE)</f>
        <v>Male</v>
      </c>
      <c r="R287" t="str">
        <f>VLOOKUP(FACT_INVOICE9[[#This Row],[custype_sk]],DIM_CUSTYPE[],2,FALSE)</f>
        <v>Member</v>
      </c>
      <c r="S287">
        <v>3</v>
      </c>
      <c r="U287" s="6">
        <v>0</v>
      </c>
      <c r="V287" s="6">
        <v>0</v>
      </c>
      <c r="W287" s="6">
        <v>1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1</v>
      </c>
      <c r="AD287" s="6">
        <v>1</v>
      </c>
      <c r="AE287" s="6">
        <v>1</v>
      </c>
      <c r="AF287">
        <v>1</v>
      </c>
      <c r="AG287">
        <v>1</v>
      </c>
    </row>
    <row r="288" spans="1:33">
      <c r="A288">
        <v>1206</v>
      </c>
      <c r="B288" t="str">
        <f>VLOOKUP(FACT_INVOICE9[[#This Row],[Branch_SK]],DIM_BRANCH[],3,FALSE)</f>
        <v>Mandalay</v>
      </c>
      <c r="C288">
        <v>17982</v>
      </c>
      <c r="D288" t="str">
        <f>VLOOKUP(FACT_INVOICE9[[#This Row],[payment_SK]],DIM_PAYMENT[],2,FALSE)</f>
        <v>Cash</v>
      </c>
      <c r="E288">
        <v>347257</v>
      </c>
      <c r="F288" t="str">
        <f>VLOOKUP(FACT_INVOICE9[[#This Row],[Product_SK]],DIM_PRODUCT[],3,FALSE)</f>
        <v>Fashion accessories</v>
      </c>
      <c r="G288">
        <v>14136</v>
      </c>
      <c r="H288" t="s">
        <v>341</v>
      </c>
      <c r="I288">
        <v>6</v>
      </c>
      <c r="J288">
        <v>457.38</v>
      </c>
      <c r="K288">
        <v>6.9</v>
      </c>
      <c r="L288" t="s">
        <v>33</v>
      </c>
      <c r="M288" s="1">
        <v>45276.3682291667</v>
      </c>
      <c r="N288" s="1">
        <v>45278.9186226852</v>
      </c>
      <c r="O288">
        <v>19326</v>
      </c>
      <c r="P288">
        <v>6</v>
      </c>
      <c r="Q288" t="str">
        <f>VLOOKUP(FACT_INVOICE9[[#This Row],[gender_sk]],DIM_GENDER[],2,FALSE)</f>
        <v>Male</v>
      </c>
      <c r="R288" t="str">
        <f>VLOOKUP(FACT_INVOICE9[[#This Row],[custype_sk]],DIM_CUSTYPE[],2,FALSE)</f>
        <v>Member</v>
      </c>
      <c r="S288">
        <v>3</v>
      </c>
      <c r="U288" s="6">
        <v>0</v>
      </c>
      <c r="V288" s="6">
        <v>0</v>
      </c>
      <c r="W288" s="6">
        <v>1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1</v>
      </c>
      <c r="AD288" s="6">
        <v>1</v>
      </c>
      <c r="AE288" s="6">
        <v>1</v>
      </c>
      <c r="AF288">
        <v>1</v>
      </c>
      <c r="AG288">
        <v>1</v>
      </c>
    </row>
    <row r="289" spans="1:33">
      <c r="A289">
        <v>1208</v>
      </c>
      <c r="B289" t="str">
        <f>VLOOKUP(FACT_INVOICE9[[#This Row],[Branch_SK]],DIM_BRANCH[],3,FALSE)</f>
        <v>Yangon</v>
      </c>
      <c r="C289">
        <v>17983</v>
      </c>
      <c r="D289" t="str">
        <f>VLOOKUP(FACT_INVOICE9[[#This Row],[payment_SK]],DIM_PAYMENT[],2,FALSE)</f>
        <v>Credit card</v>
      </c>
      <c r="E289">
        <v>346491</v>
      </c>
      <c r="F289" t="str">
        <f>VLOOKUP(FACT_INVOICE9[[#This Row],[Product_SK]],DIM_PRODUCT[],3,FALSE)</f>
        <v>Health and beauty</v>
      </c>
      <c r="G289">
        <v>14224</v>
      </c>
      <c r="H289" t="s">
        <v>342</v>
      </c>
      <c r="I289">
        <v>3</v>
      </c>
      <c r="J289">
        <v>172.2105</v>
      </c>
      <c r="K289">
        <v>8.6</v>
      </c>
      <c r="L289" t="s">
        <v>33</v>
      </c>
      <c r="M289" s="1">
        <v>45276.3682291667</v>
      </c>
      <c r="N289" s="1">
        <v>45278.9186226852</v>
      </c>
      <c r="O289">
        <v>19421</v>
      </c>
      <c r="P289">
        <v>6</v>
      </c>
      <c r="Q289" t="str">
        <f>VLOOKUP(FACT_INVOICE9[[#This Row],[gender_sk]],DIM_GENDER[],2,FALSE)</f>
        <v>Male</v>
      </c>
      <c r="R289" t="str">
        <f>VLOOKUP(FACT_INVOICE9[[#This Row],[custype_sk]],DIM_CUSTYPE[],2,FALSE)</f>
        <v>Normal</v>
      </c>
      <c r="S289">
        <v>4</v>
      </c>
      <c r="U289" s="6">
        <v>1</v>
      </c>
      <c r="V289" s="6">
        <v>0</v>
      </c>
      <c r="W289" s="6">
        <v>0</v>
      </c>
      <c r="X289" s="6">
        <v>1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1</v>
      </c>
      <c r="AF289">
        <v>1</v>
      </c>
      <c r="AG289">
        <v>0</v>
      </c>
    </row>
    <row r="290" spans="1:33">
      <c r="A290">
        <v>1208</v>
      </c>
      <c r="B290" t="str">
        <f>VLOOKUP(FACT_INVOICE9[[#This Row],[Branch_SK]],DIM_BRANCH[],3,FALSE)</f>
        <v>Yangon</v>
      </c>
      <c r="C290">
        <v>17982</v>
      </c>
      <c r="D290" t="str">
        <f>VLOOKUP(FACT_INVOICE9[[#This Row],[payment_SK]],DIM_PAYMENT[],2,FALSE)</f>
        <v>Cash</v>
      </c>
      <c r="E290">
        <v>346538</v>
      </c>
      <c r="F290" t="str">
        <f>VLOOKUP(FACT_INVOICE9[[#This Row],[Product_SK]],DIM_PRODUCT[],3,FALSE)</f>
        <v>Health and beauty</v>
      </c>
      <c r="G290">
        <v>14984</v>
      </c>
      <c r="H290" t="s">
        <v>343</v>
      </c>
      <c r="I290">
        <v>7</v>
      </c>
      <c r="J290">
        <v>74.088</v>
      </c>
      <c r="K290">
        <v>4.2</v>
      </c>
      <c r="L290" t="s">
        <v>33</v>
      </c>
      <c r="M290" s="1">
        <v>45276.3682291667</v>
      </c>
      <c r="N290" s="1">
        <v>45278.9186226852</v>
      </c>
      <c r="O290">
        <v>19228</v>
      </c>
      <c r="P290">
        <v>6</v>
      </c>
      <c r="Q290" t="str">
        <f>VLOOKUP(FACT_INVOICE9[[#This Row],[gender_sk]],DIM_GENDER[],2,FALSE)</f>
        <v>Male</v>
      </c>
      <c r="R290" t="str">
        <f>VLOOKUP(FACT_INVOICE9[[#This Row],[custype_sk]],DIM_CUSTYPE[],2,FALSE)</f>
        <v>Member</v>
      </c>
      <c r="S290">
        <v>3</v>
      </c>
      <c r="U290" s="6">
        <v>0</v>
      </c>
      <c r="V290" s="6">
        <v>0</v>
      </c>
      <c r="W290" s="6">
        <v>1</v>
      </c>
      <c r="X290" s="6">
        <v>1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1</v>
      </c>
      <c r="AE290" s="6">
        <v>0</v>
      </c>
      <c r="AF290">
        <v>1</v>
      </c>
      <c r="AG290">
        <v>1</v>
      </c>
    </row>
    <row r="291" spans="1:33">
      <c r="A291">
        <v>1207</v>
      </c>
      <c r="B291" t="str">
        <f>VLOOKUP(FACT_INVOICE9[[#This Row],[Branch_SK]],DIM_BRANCH[],3,FALSE)</f>
        <v>Naypyitaw</v>
      </c>
      <c r="C291">
        <v>17984</v>
      </c>
      <c r="D291" t="str">
        <f>VLOOKUP(FACT_INVOICE9[[#This Row],[payment_SK]],DIM_PAYMENT[],2,FALSE)</f>
        <v>Ewallet</v>
      </c>
      <c r="E291">
        <v>346915</v>
      </c>
      <c r="F291" t="str">
        <f>VLOOKUP(FACT_INVOICE9[[#This Row],[Product_SK]],DIM_PRODUCT[],3,FALSE)</f>
        <v>Sports and travel</v>
      </c>
      <c r="G291">
        <v>14928</v>
      </c>
      <c r="H291" t="s">
        <v>344</v>
      </c>
      <c r="I291">
        <v>8</v>
      </c>
      <c r="J291">
        <v>461.328</v>
      </c>
      <c r="K291">
        <v>7.6</v>
      </c>
      <c r="L291" t="s">
        <v>33</v>
      </c>
      <c r="M291" s="1">
        <v>45276.3682291667</v>
      </c>
      <c r="N291" s="1">
        <v>45278.9186226852</v>
      </c>
      <c r="O291">
        <v>19810</v>
      </c>
      <c r="P291">
        <v>5</v>
      </c>
      <c r="Q291" t="str">
        <f>VLOOKUP(FACT_INVOICE9[[#This Row],[gender_sk]],DIM_GENDER[],2,FALSE)</f>
        <v>Female</v>
      </c>
      <c r="R291" t="str">
        <f>VLOOKUP(FACT_INVOICE9[[#This Row],[custype_sk]],DIM_CUSTYPE[],2,FALSE)</f>
        <v>Normal</v>
      </c>
      <c r="S291">
        <v>4</v>
      </c>
      <c r="U291" s="6">
        <v>0</v>
      </c>
      <c r="V291" s="6">
        <v>1</v>
      </c>
      <c r="W291" s="6">
        <v>0</v>
      </c>
      <c r="X291" s="6">
        <v>0</v>
      </c>
      <c r="Y291" s="6">
        <v>0</v>
      </c>
      <c r="Z291" s="6">
        <v>0</v>
      </c>
      <c r="AA291" s="6">
        <v>1</v>
      </c>
      <c r="AB291" s="6">
        <v>0</v>
      </c>
      <c r="AC291" s="6">
        <v>0</v>
      </c>
      <c r="AD291" s="6">
        <v>1</v>
      </c>
      <c r="AE291" s="6">
        <v>1</v>
      </c>
      <c r="AF291">
        <v>0</v>
      </c>
      <c r="AG291">
        <v>0</v>
      </c>
    </row>
    <row r="292" spans="1:33">
      <c r="A292">
        <v>1208</v>
      </c>
      <c r="B292" t="str">
        <f>VLOOKUP(FACT_INVOICE9[[#This Row],[Branch_SK]],DIM_BRANCH[],3,FALSE)</f>
        <v>Yangon</v>
      </c>
      <c r="C292">
        <v>17984</v>
      </c>
      <c r="D292" t="str">
        <f>VLOOKUP(FACT_INVOICE9[[#This Row],[payment_SK]],DIM_PAYMENT[],2,FALSE)</f>
        <v>Ewallet</v>
      </c>
      <c r="E292">
        <v>346832</v>
      </c>
      <c r="F292" t="str">
        <f>VLOOKUP(FACT_INVOICE9[[#This Row],[Product_SK]],DIM_PRODUCT[],3,FALSE)</f>
        <v>Home and lifestyle</v>
      </c>
      <c r="G292">
        <v>14938</v>
      </c>
      <c r="H292" t="s">
        <v>345</v>
      </c>
      <c r="I292">
        <v>2</v>
      </c>
      <c r="J292">
        <v>147.672</v>
      </c>
      <c r="K292">
        <v>9.6</v>
      </c>
      <c r="L292" t="s">
        <v>33</v>
      </c>
      <c r="M292" s="1">
        <v>45276.3682291667</v>
      </c>
      <c r="N292" s="1">
        <v>45278.9186226852</v>
      </c>
      <c r="O292">
        <v>19852</v>
      </c>
      <c r="P292">
        <v>5</v>
      </c>
      <c r="Q292" t="str">
        <f>VLOOKUP(FACT_INVOICE9[[#This Row],[gender_sk]],DIM_GENDER[],2,FALSE)</f>
        <v>Female</v>
      </c>
      <c r="R292" t="str">
        <f>VLOOKUP(FACT_INVOICE9[[#This Row],[custype_sk]],DIM_CUSTYPE[],2,FALSE)</f>
        <v>Member</v>
      </c>
      <c r="S292">
        <v>3</v>
      </c>
      <c r="U292" s="6">
        <v>0</v>
      </c>
      <c r="V292" s="6">
        <v>1</v>
      </c>
      <c r="W292" s="6">
        <v>0</v>
      </c>
      <c r="X292" s="6">
        <v>0</v>
      </c>
      <c r="Y292" s="6">
        <v>0</v>
      </c>
      <c r="Z292" s="6">
        <v>1</v>
      </c>
      <c r="AA292" s="6">
        <v>0</v>
      </c>
      <c r="AB292" s="6">
        <v>0</v>
      </c>
      <c r="AC292" s="6">
        <v>0</v>
      </c>
      <c r="AD292" s="6">
        <v>0</v>
      </c>
      <c r="AE292" s="6">
        <v>1</v>
      </c>
      <c r="AF292">
        <v>0</v>
      </c>
      <c r="AG292">
        <v>1</v>
      </c>
    </row>
    <row r="293" spans="1:33">
      <c r="A293">
        <v>1207</v>
      </c>
      <c r="B293" t="str">
        <f>VLOOKUP(FACT_INVOICE9[[#This Row],[Branch_SK]],DIM_BRANCH[],3,FALSE)</f>
        <v>Naypyitaw</v>
      </c>
      <c r="C293">
        <v>17983</v>
      </c>
      <c r="D293" t="str">
        <f>VLOOKUP(FACT_INVOICE9[[#This Row],[payment_SK]],DIM_PAYMENT[],2,FALSE)</f>
        <v>Credit card</v>
      </c>
      <c r="E293">
        <v>347228</v>
      </c>
      <c r="F293" t="str">
        <f>VLOOKUP(FACT_INVOICE9[[#This Row],[Product_SK]],DIM_PRODUCT[],3,FALSE)</f>
        <v>Food and beverages</v>
      </c>
      <c r="G293">
        <v>14822</v>
      </c>
      <c r="H293" t="s">
        <v>346</v>
      </c>
      <c r="I293">
        <v>8</v>
      </c>
      <c r="J293">
        <v>536.844</v>
      </c>
      <c r="K293">
        <v>4.6</v>
      </c>
      <c r="L293" t="s">
        <v>33</v>
      </c>
      <c r="M293" s="1">
        <v>45276.3682291667</v>
      </c>
      <c r="N293" s="1">
        <v>45278.9186226852</v>
      </c>
      <c r="O293">
        <v>19398</v>
      </c>
      <c r="P293">
        <v>6</v>
      </c>
      <c r="Q293" t="str">
        <f>VLOOKUP(FACT_INVOICE9[[#This Row],[gender_sk]],DIM_GENDER[],2,FALSE)</f>
        <v>Male</v>
      </c>
      <c r="R293" t="str">
        <f>VLOOKUP(FACT_INVOICE9[[#This Row],[custype_sk]],DIM_CUSTYPE[],2,FALSE)</f>
        <v>Member</v>
      </c>
      <c r="S293">
        <v>3</v>
      </c>
      <c r="U293" s="6">
        <v>1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1</v>
      </c>
      <c r="AC293" s="6">
        <v>0</v>
      </c>
      <c r="AD293" s="6">
        <v>1</v>
      </c>
      <c r="AE293" s="6">
        <v>0</v>
      </c>
      <c r="AF293">
        <v>1</v>
      </c>
      <c r="AG293">
        <v>1</v>
      </c>
    </row>
    <row r="294" spans="1:33">
      <c r="A294">
        <v>1207</v>
      </c>
      <c r="B294" t="str">
        <f>VLOOKUP(FACT_INVOICE9[[#This Row],[Branch_SK]],DIM_BRANCH[],3,FALSE)</f>
        <v>Naypyitaw</v>
      </c>
      <c r="C294">
        <v>17982</v>
      </c>
      <c r="D294" t="str">
        <f>VLOOKUP(FACT_INVOICE9[[#This Row],[payment_SK]],DIM_PAYMENT[],2,FALSE)</f>
        <v>Cash</v>
      </c>
      <c r="E294">
        <v>347267</v>
      </c>
      <c r="F294" t="str">
        <f>VLOOKUP(FACT_INVOICE9[[#This Row],[Product_SK]],DIM_PRODUCT[],3,FALSE)</f>
        <v>Fashion accessories</v>
      </c>
      <c r="G294">
        <v>14417</v>
      </c>
      <c r="H294" t="s">
        <v>347</v>
      </c>
      <c r="I294">
        <v>10</v>
      </c>
      <c r="J294">
        <v>720.3</v>
      </c>
      <c r="K294">
        <v>9.1</v>
      </c>
      <c r="L294" t="s">
        <v>33</v>
      </c>
      <c r="M294" s="1">
        <v>45276.3682291667</v>
      </c>
      <c r="N294" s="1">
        <v>45278.9186226852</v>
      </c>
      <c r="O294">
        <v>19277</v>
      </c>
      <c r="P294">
        <v>5</v>
      </c>
      <c r="Q294" t="str">
        <f>VLOOKUP(FACT_INVOICE9[[#This Row],[gender_sk]],DIM_GENDER[],2,FALSE)</f>
        <v>Female</v>
      </c>
      <c r="R294" t="str">
        <f>VLOOKUP(FACT_INVOICE9[[#This Row],[custype_sk]],DIM_CUSTYPE[],2,FALSE)</f>
        <v>Member</v>
      </c>
      <c r="S294">
        <v>3</v>
      </c>
      <c r="U294" s="6">
        <v>0</v>
      </c>
      <c r="V294" s="6">
        <v>0</v>
      </c>
      <c r="W294" s="6">
        <v>1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1</v>
      </c>
      <c r="AD294" s="6">
        <v>1</v>
      </c>
      <c r="AE294" s="6">
        <v>1</v>
      </c>
      <c r="AF294">
        <v>0</v>
      </c>
      <c r="AG294">
        <v>1</v>
      </c>
    </row>
    <row r="295" spans="1:33">
      <c r="A295">
        <v>1206</v>
      </c>
      <c r="B295" t="str">
        <f>VLOOKUP(FACT_INVOICE9[[#This Row],[Branch_SK]],DIM_BRANCH[],3,FALSE)</f>
        <v>Mandalay</v>
      </c>
      <c r="C295">
        <v>17983</v>
      </c>
      <c r="D295" t="str">
        <f>VLOOKUP(FACT_INVOICE9[[#This Row],[payment_SK]],DIM_PAYMENT[],2,FALSE)</f>
        <v>Credit card</v>
      </c>
      <c r="E295">
        <v>346938</v>
      </c>
      <c r="F295" t="str">
        <f>VLOOKUP(FACT_INVOICE9[[#This Row],[Product_SK]],DIM_PRODUCT[],3,FALSE)</f>
        <v>Sports and travel</v>
      </c>
      <c r="G295">
        <v>14045</v>
      </c>
      <c r="H295" t="s">
        <v>348</v>
      </c>
      <c r="I295">
        <v>1</v>
      </c>
      <c r="J295">
        <v>77.658</v>
      </c>
      <c r="K295">
        <v>5</v>
      </c>
      <c r="L295" t="s">
        <v>33</v>
      </c>
      <c r="M295" s="1">
        <v>45276.3682291667</v>
      </c>
      <c r="N295" s="1">
        <v>45278.9186226852</v>
      </c>
      <c r="O295">
        <v>19646</v>
      </c>
      <c r="P295">
        <v>5</v>
      </c>
      <c r="Q295" t="str">
        <f>VLOOKUP(FACT_INVOICE9[[#This Row],[gender_sk]],DIM_GENDER[],2,FALSE)</f>
        <v>Female</v>
      </c>
      <c r="R295" t="str">
        <f>VLOOKUP(FACT_INVOICE9[[#This Row],[custype_sk]],DIM_CUSTYPE[],2,FALSE)</f>
        <v>Member</v>
      </c>
      <c r="S295">
        <v>3</v>
      </c>
      <c r="U295" s="6">
        <v>1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1</v>
      </c>
      <c r="AB295" s="6">
        <v>0</v>
      </c>
      <c r="AC295" s="6">
        <v>0</v>
      </c>
      <c r="AD295" s="6">
        <v>0</v>
      </c>
      <c r="AE295" s="6">
        <v>0</v>
      </c>
      <c r="AF295">
        <v>0</v>
      </c>
      <c r="AG295">
        <v>1</v>
      </c>
    </row>
    <row r="296" spans="1:33">
      <c r="A296">
        <v>1207</v>
      </c>
      <c r="B296" t="str">
        <f>VLOOKUP(FACT_INVOICE9[[#This Row],[Branch_SK]],DIM_BRANCH[],3,FALSE)</f>
        <v>Naypyitaw</v>
      </c>
      <c r="C296">
        <v>17983</v>
      </c>
      <c r="D296" t="str">
        <f>VLOOKUP(FACT_INVOICE9[[#This Row],[payment_SK]],DIM_PAYMENT[],2,FALSE)</f>
        <v>Credit card</v>
      </c>
      <c r="E296">
        <v>346679</v>
      </c>
      <c r="F296" t="str">
        <f>VLOOKUP(FACT_INVOICE9[[#This Row],[Product_SK]],DIM_PRODUCT[],3,FALSE)</f>
        <v>Electronic accessories</v>
      </c>
      <c r="G296">
        <v>14506</v>
      </c>
      <c r="H296" t="s">
        <v>349</v>
      </c>
      <c r="I296">
        <v>2</v>
      </c>
      <c r="J296">
        <v>195.258</v>
      </c>
      <c r="K296">
        <v>8</v>
      </c>
      <c r="L296" t="s">
        <v>33</v>
      </c>
      <c r="M296" s="1">
        <v>45276.3682291667</v>
      </c>
      <c r="N296" s="1">
        <v>45278.9186226852</v>
      </c>
      <c r="O296">
        <v>19628</v>
      </c>
      <c r="P296">
        <v>5</v>
      </c>
      <c r="Q296" t="str">
        <f>VLOOKUP(FACT_INVOICE9[[#This Row],[gender_sk]],DIM_GENDER[],2,FALSE)</f>
        <v>Female</v>
      </c>
      <c r="R296" t="str">
        <f>VLOOKUP(FACT_INVOICE9[[#This Row],[custype_sk]],DIM_CUSTYPE[],2,FALSE)</f>
        <v>Member</v>
      </c>
      <c r="S296">
        <v>3</v>
      </c>
      <c r="U296" s="6">
        <v>1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1</v>
      </c>
      <c r="AF296">
        <v>0</v>
      </c>
      <c r="AG296">
        <v>1</v>
      </c>
    </row>
    <row r="297" spans="1:33">
      <c r="A297">
        <v>1206</v>
      </c>
      <c r="B297" t="str">
        <f>VLOOKUP(FACT_INVOICE9[[#This Row],[Branch_SK]],DIM_BRANCH[],3,FALSE)</f>
        <v>Mandalay</v>
      </c>
      <c r="C297">
        <v>17984</v>
      </c>
      <c r="D297" t="str">
        <f>VLOOKUP(FACT_INVOICE9[[#This Row],[payment_SK]],DIM_PAYMENT[],2,FALSE)</f>
        <v>Ewallet</v>
      </c>
      <c r="E297">
        <v>347384</v>
      </c>
      <c r="F297" t="str">
        <f>VLOOKUP(FACT_INVOICE9[[#This Row],[Product_SK]],DIM_PRODUCT[],3,FALSE)</f>
        <v>Fashion accessories</v>
      </c>
      <c r="G297">
        <v>14131</v>
      </c>
      <c r="H297" t="s">
        <v>350</v>
      </c>
      <c r="I297">
        <v>2</v>
      </c>
      <c r="J297">
        <v>125.706</v>
      </c>
      <c r="K297">
        <v>6.7</v>
      </c>
      <c r="L297" t="s">
        <v>33</v>
      </c>
      <c r="M297" s="1">
        <v>45276.3682291667</v>
      </c>
      <c r="N297" s="1">
        <v>45278.9186226852</v>
      </c>
      <c r="O297">
        <v>19719</v>
      </c>
      <c r="P297">
        <v>6</v>
      </c>
      <c r="Q297" t="str">
        <f>VLOOKUP(FACT_INVOICE9[[#This Row],[gender_sk]],DIM_GENDER[],2,FALSE)</f>
        <v>Male</v>
      </c>
      <c r="R297" t="str">
        <f>VLOOKUP(FACT_INVOICE9[[#This Row],[custype_sk]],DIM_CUSTYPE[],2,FALSE)</f>
        <v>Member</v>
      </c>
      <c r="S297">
        <v>3</v>
      </c>
      <c r="U297" s="6">
        <v>0</v>
      </c>
      <c r="V297" s="6">
        <v>1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1</v>
      </c>
      <c r="AD297" s="6">
        <v>0</v>
      </c>
      <c r="AE297" s="6">
        <v>1</v>
      </c>
      <c r="AF297">
        <v>1</v>
      </c>
      <c r="AG297">
        <v>1</v>
      </c>
    </row>
    <row r="298" spans="1:33">
      <c r="A298">
        <v>1206</v>
      </c>
      <c r="B298" t="str">
        <f>VLOOKUP(FACT_INVOICE9[[#This Row],[Branch_SK]],DIM_BRANCH[],3,FALSE)</f>
        <v>Mandalay</v>
      </c>
      <c r="C298">
        <v>17984</v>
      </c>
      <c r="D298" t="str">
        <f>VLOOKUP(FACT_INVOICE9[[#This Row],[payment_SK]],DIM_PAYMENT[],2,FALSE)</f>
        <v>Ewallet</v>
      </c>
      <c r="E298">
        <v>347161</v>
      </c>
      <c r="F298" t="str">
        <f>VLOOKUP(FACT_INVOICE9[[#This Row],[Product_SK]],DIM_PRODUCT[],3,FALSE)</f>
        <v>Food and beverages</v>
      </c>
      <c r="G298">
        <v>14669</v>
      </c>
      <c r="H298" t="s">
        <v>351</v>
      </c>
      <c r="I298">
        <v>7</v>
      </c>
      <c r="J298">
        <v>597.6285</v>
      </c>
      <c r="K298">
        <v>6.3</v>
      </c>
      <c r="L298" t="s">
        <v>33</v>
      </c>
      <c r="M298" s="1">
        <v>45276.3682291667</v>
      </c>
      <c r="N298" s="1">
        <v>45278.9186226852</v>
      </c>
      <c r="O298">
        <v>19757</v>
      </c>
      <c r="P298">
        <v>6</v>
      </c>
      <c r="Q298" t="str">
        <f>VLOOKUP(FACT_INVOICE9[[#This Row],[gender_sk]],DIM_GENDER[],2,FALSE)</f>
        <v>Male</v>
      </c>
      <c r="R298" t="str">
        <f>VLOOKUP(FACT_INVOICE9[[#This Row],[custype_sk]],DIM_CUSTYPE[],2,FALSE)</f>
        <v>Member</v>
      </c>
      <c r="S298">
        <v>3</v>
      </c>
      <c r="U298" s="6">
        <v>0</v>
      </c>
      <c r="V298" s="6">
        <v>1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1</v>
      </c>
      <c r="AC298" s="6">
        <v>0</v>
      </c>
      <c r="AD298" s="6">
        <v>1</v>
      </c>
      <c r="AE298" s="6">
        <v>1</v>
      </c>
      <c r="AF298">
        <v>1</v>
      </c>
      <c r="AG298">
        <v>1</v>
      </c>
    </row>
    <row r="299" spans="1:33">
      <c r="A299">
        <v>1208</v>
      </c>
      <c r="B299" t="str">
        <f>VLOOKUP(FACT_INVOICE9[[#This Row],[Branch_SK]],DIM_BRANCH[],3,FALSE)</f>
        <v>Yangon</v>
      </c>
      <c r="C299">
        <v>17982</v>
      </c>
      <c r="D299" t="str">
        <f>VLOOKUP(FACT_INVOICE9[[#This Row],[payment_SK]],DIM_PAYMENT[],2,FALSE)</f>
        <v>Cash</v>
      </c>
      <c r="E299">
        <v>346842</v>
      </c>
      <c r="F299" t="str">
        <f>VLOOKUP(FACT_INVOICE9[[#This Row],[Product_SK]],DIM_PRODUCT[],3,FALSE)</f>
        <v>Home and lifestyle</v>
      </c>
      <c r="G299">
        <v>14266</v>
      </c>
      <c r="H299" t="s">
        <v>352</v>
      </c>
      <c r="I299">
        <v>4</v>
      </c>
      <c r="J299">
        <v>168.21</v>
      </c>
      <c r="K299">
        <v>9.7</v>
      </c>
      <c r="L299" t="s">
        <v>33</v>
      </c>
      <c r="M299" s="1">
        <v>45276.3682291667</v>
      </c>
      <c r="N299" s="1">
        <v>45278.9186226852</v>
      </c>
      <c r="O299">
        <v>19289</v>
      </c>
      <c r="P299">
        <v>5</v>
      </c>
      <c r="Q299" t="str">
        <f>VLOOKUP(FACT_INVOICE9[[#This Row],[gender_sk]],DIM_GENDER[],2,FALSE)</f>
        <v>Female</v>
      </c>
      <c r="R299" t="str">
        <f>VLOOKUP(FACT_INVOICE9[[#This Row],[custype_sk]],DIM_CUSTYPE[],2,FALSE)</f>
        <v>Member</v>
      </c>
      <c r="S299">
        <v>3</v>
      </c>
      <c r="U299" s="6">
        <v>0</v>
      </c>
      <c r="V299" s="6">
        <v>0</v>
      </c>
      <c r="W299" s="6">
        <v>1</v>
      </c>
      <c r="X299" s="6">
        <v>0</v>
      </c>
      <c r="Y299" s="6">
        <v>0</v>
      </c>
      <c r="Z299" s="6">
        <v>1</v>
      </c>
      <c r="AA299" s="6">
        <v>0</v>
      </c>
      <c r="AB299" s="6">
        <v>0</v>
      </c>
      <c r="AC299" s="6">
        <v>0</v>
      </c>
      <c r="AD299" s="6">
        <v>0</v>
      </c>
      <c r="AE299" s="6">
        <v>1</v>
      </c>
      <c r="AF299">
        <v>0</v>
      </c>
      <c r="AG299">
        <v>1</v>
      </c>
    </row>
    <row r="300" spans="1:33">
      <c r="A300">
        <v>1208</v>
      </c>
      <c r="B300" t="str">
        <f>VLOOKUP(FACT_INVOICE9[[#This Row],[Branch_SK]],DIM_BRANCH[],3,FALSE)</f>
        <v>Yangon</v>
      </c>
      <c r="C300">
        <v>17982</v>
      </c>
      <c r="D300" t="str">
        <f>VLOOKUP(FACT_INVOICE9[[#This Row],[payment_SK]],DIM_PAYMENT[],2,FALSE)</f>
        <v>Cash</v>
      </c>
      <c r="E300">
        <v>347162</v>
      </c>
      <c r="F300" t="str">
        <f>VLOOKUP(FACT_INVOICE9[[#This Row],[Product_SK]],DIM_PRODUCT[],3,FALSE)</f>
        <v>Food and beverages</v>
      </c>
      <c r="G300">
        <v>14944</v>
      </c>
      <c r="H300" t="s">
        <v>353</v>
      </c>
      <c r="I300">
        <v>4</v>
      </c>
      <c r="J300">
        <v>152.712</v>
      </c>
      <c r="K300">
        <v>7.6</v>
      </c>
      <c r="L300" t="s">
        <v>33</v>
      </c>
      <c r="M300" s="1">
        <v>45276.3682291667</v>
      </c>
      <c r="N300" s="1">
        <v>45278.9186226852</v>
      </c>
      <c r="O300">
        <v>19296</v>
      </c>
      <c r="P300">
        <v>6</v>
      </c>
      <c r="Q300" t="str">
        <f>VLOOKUP(FACT_INVOICE9[[#This Row],[gender_sk]],DIM_GENDER[],2,FALSE)</f>
        <v>Male</v>
      </c>
      <c r="R300" t="str">
        <f>VLOOKUP(FACT_INVOICE9[[#This Row],[custype_sk]],DIM_CUSTYPE[],2,FALSE)</f>
        <v>Member</v>
      </c>
      <c r="S300">
        <v>3</v>
      </c>
      <c r="U300" s="6">
        <v>0</v>
      </c>
      <c r="V300" s="6">
        <v>0</v>
      </c>
      <c r="W300" s="6">
        <v>1</v>
      </c>
      <c r="X300" s="6">
        <v>0</v>
      </c>
      <c r="Y300" s="6">
        <v>0</v>
      </c>
      <c r="Z300" s="6">
        <v>0</v>
      </c>
      <c r="AA300" s="6">
        <v>0</v>
      </c>
      <c r="AB300" s="6">
        <v>1</v>
      </c>
      <c r="AC300" s="6">
        <v>0</v>
      </c>
      <c r="AD300" s="6">
        <v>0</v>
      </c>
      <c r="AE300" s="6">
        <v>1</v>
      </c>
      <c r="AF300">
        <v>1</v>
      </c>
      <c r="AG300">
        <v>1</v>
      </c>
    </row>
    <row r="301" spans="1:33">
      <c r="A301">
        <v>1207</v>
      </c>
      <c r="B301" t="str">
        <f>VLOOKUP(FACT_INVOICE9[[#This Row],[Branch_SK]],DIM_BRANCH[],3,FALSE)</f>
        <v>Naypyitaw</v>
      </c>
      <c r="C301">
        <v>17984</v>
      </c>
      <c r="D301" t="str">
        <f>VLOOKUP(FACT_INVOICE9[[#This Row],[payment_SK]],DIM_PAYMENT[],2,FALSE)</f>
        <v>Ewallet</v>
      </c>
      <c r="E301">
        <v>346707</v>
      </c>
      <c r="F301" t="str">
        <f>VLOOKUP(FACT_INVOICE9[[#This Row],[Product_SK]],DIM_PRODUCT[],3,FALSE)</f>
        <v>Electronic accessories</v>
      </c>
      <c r="G301">
        <v>14319</v>
      </c>
      <c r="H301" t="s">
        <v>354</v>
      </c>
      <c r="I301">
        <v>3</v>
      </c>
      <c r="J301">
        <v>273.42</v>
      </c>
      <c r="K301">
        <v>9.9</v>
      </c>
      <c r="L301" t="s">
        <v>33</v>
      </c>
      <c r="M301" s="1">
        <v>45276.3682291667</v>
      </c>
      <c r="N301" s="1">
        <v>45278.9186226852</v>
      </c>
      <c r="O301">
        <v>19782</v>
      </c>
      <c r="P301">
        <v>6</v>
      </c>
      <c r="Q301" t="str">
        <f>VLOOKUP(FACT_INVOICE9[[#This Row],[gender_sk]],DIM_GENDER[],2,FALSE)</f>
        <v>Male</v>
      </c>
      <c r="R301" t="str">
        <f>VLOOKUP(FACT_INVOICE9[[#This Row],[custype_sk]],DIM_CUSTYPE[],2,FALSE)</f>
        <v>Member</v>
      </c>
      <c r="S301">
        <v>3</v>
      </c>
      <c r="U301" s="6">
        <v>0</v>
      </c>
      <c r="V301" s="6">
        <v>1</v>
      </c>
      <c r="W301" s="6">
        <v>0</v>
      </c>
      <c r="X301" s="6">
        <v>0</v>
      </c>
      <c r="Y301" s="6">
        <v>1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1</v>
      </c>
      <c r="AF301">
        <v>1</v>
      </c>
      <c r="AG301">
        <v>1</v>
      </c>
    </row>
    <row r="302" spans="1:33">
      <c r="A302">
        <v>1206</v>
      </c>
      <c r="B302" t="str">
        <f>VLOOKUP(FACT_INVOICE9[[#This Row],[Branch_SK]],DIM_BRANCH[],3,FALSE)</f>
        <v>Mandalay</v>
      </c>
      <c r="C302">
        <v>17982</v>
      </c>
      <c r="D302" t="str">
        <f>VLOOKUP(FACT_INVOICE9[[#This Row],[payment_SK]],DIM_PAYMENT[],2,FALSE)</f>
        <v>Cash</v>
      </c>
      <c r="E302">
        <v>347160</v>
      </c>
      <c r="F302" t="str">
        <f>VLOOKUP(FACT_INVOICE9[[#This Row],[Product_SK]],DIM_PRODUCT[],3,FALSE)</f>
        <v>Food and beverages</v>
      </c>
      <c r="G302">
        <v>14329</v>
      </c>
      <c r="H302" t="s">
        <v>355</v>
      </c>
      <c r="I302">
        <v>10</v>
      </c>
      <c r="J302">
        <v>280.035</v>
      </c>
      <c r="K302">
        <v>8.6</v>
      </c>
      <c r="L302" t="s">
        <v>33</v>
      </c>
      <c r="M302" s="1">
        <v>45276.3682291667</v>
      </c>
      <c r="N302" s="1">
        <v>45278.9186226852</v>
      </c>
      <c r="O302">
        <v>19338</v>
      </c>
      <c r="P302">
        <v>6</v>
      </c>
      <c r="Q302" t="str">
        <f>VLOOKUP(FACT_INVOICE9[[#This Row],[gender_sk]],DIM_GENDER[],2,FALSE)</f>
        <v>Male</v>
      </c>
      <c r="R302" t="str">
        <f>VLOOKUP(FACT_INVOICE9[[#This Row],[custype_sk]],DIM_CUSTYPE[],2,FALSE)</f>
        <v>Member</v>
      </c>
      <c r="S302">
        <v>3</v>
      </c>
      <c r="U302" s="6">
        <v>0</v>
      </c>
      <c r="V302" s="6">
        <v>0</v>
      </c>
      <c r="W302" s="6">
        <v>1</v>
      </c>
      <c r="X302" s="6">
        <v>0</v>
      </c>
      <c r="Y302" s="6">
        <v>0</v>
      </c>
      <c r="Z302" s="6">
        <v>0</v>
      </c>
      <c r="AA302" s="6">
        <v>0</v>
      </c>
      <c r="AB302" s="6">
        <v>1</v>
      </c>
      <c r="AC302" s="6">
        <v>0</v>
      </c>
      <c r="AD302" s="6">
        <v>1</v>
      </c>
      <c r="AE302" s="6">
        <v>1</v>
      </c>
      <c r="AF302">
        <v>1</v>
      </c>
      <c r="AG302">
        <v>1</v>
      </c>
    </row>
    <row r="303" spans="1:33">
      <c r="A303">
        <v>1206</v>
      </c>
      <c r="B303" t="str">
        <f>VLOOKUP(FACT_INVOICE9[[#This Row],[Branch_SK]],DIM_BRANCH[],3,FALSE)</f>
        <v>Mandalay</v>
      </c>
      <c r="C303">
        <v>17982</v>
      </c>
      <c r="D303" t="str">
        <f>VLOOKUP(FACT_INVOICE9[[#This Row],[payment_SK]],DIM_PAYMENT[],2,FALSE)</f>
        <v>Cash</v>
      </c>
      <c r="E303">
        <v>347014</v>
      </c>
      <c r="F303" t="str">
        <f>VLOOKUP(FACT_INVOICE9[[#This Row],[Product_SK]],DIM_PRODUCT[],3,FALSE)</f>
        <v>Sports and travel</v>
      </c>
      <c r="G303">
        <v>14098</v>
      </c>
      <c r="H303" t="s">
        <v>356</v>
      </c>
      <c r="I303">
        <v>8</v>
      </c>
      <c r="J303">
        <v>99.54</v>
      </c>
      <c r="K303">
        <v>4.1</v>
      </c>
      <c r="L303" t="s">
        <v>33</v>
      </c>
      <c r="M303" s="1">
        <v>45276.3682291667</v>
      </c>
      <c r="N303" s="1">
        <v>45278.9186226852</v>
      </c>
      <c r="O303">
        <v>19160</v>
      </c>
      <c r="P303">
        <v>5</v>
      </c>
      <c r="Q303" t="str">
        <f>VLOOKUP(FACT_INVOICE9[[#This Row],[gender_sk]],DIM_GENDER[],2,FALSE)</f>
        <v>Female</v>
      </c>
      <c r="R303" t="str">
        <f>VLOOKUP(FACT_INVOICE9[[#This Row],[custype_sk]],DIM_CUSTYPE[],2,FALSE)</f>
        <v>Member</v>
      </c>
      <c r="S303">
        <v>3</v>
      </c>
      <c r="U303" s="6">
        <v>0</v>
      </c>
      <c r="V303" s="6">
        <v>0</v>
      </c>
      <c r="W303" s="6">
        <v>1</v>
      </c>
      <c r="X303" s="6">
        <v>0</v>
      </c>
      <c r="Y303" s="6">
        <v>0</v>
      </c>
      <c r="Z303" s="6">
        <v>0</v>
      </c>
      <c r="AA303" s="6">
        <v>1</v>
      </c>
      <c r="AB303" s="6">
        <v>0</v>
      </c>
      <c r="AC303" s="6">
        <v>0</v>
      </c>
      <c r="AD303" s="6">
        <v>1</v>
      </c>
      <c r="AE303" s="6">
        <v>0</v>
      </c>
      <c r="AF303">
        <v>0</v>
      </c>
      <c r="AG303">
        <v>1</v>
      </c>
    </row>
    <row r="304" spans="1:33">
      <c r="A304">
        <v>1207</v>
      </c>
      <c r="B304" t="str">
        <f>VLOOKUP(FACT_INVOICE9[[#This Row],[Branch_SK]],DIM_BRANCH[],3,FALSE)</f>
        <v>Naypyitaw</v>
      </c>
      <c r="C304">
        <v>17983</v>
      </c>
      <c r="D304" t="str">
        <f>VLOOKUP(FACT_INVOICE9[[#This Row],[payment_SK]],DIM_PAYMENT[],2,FALSE)</f>
        <v>Credit card</v>
      </c>
      <c r="E304">
        <v>346494</v>
      </c>
      <c r="F304" t="str">
        <f>VLOOKUP(FACT_INVOICE9[[#This Row],[Product_SK]],DIM_PRODUCT[],3,FALSE)</f>
        <v>Health and beauty</v>
      </c>
      <c r="G304">
        <v>14030</v>
      </c>
      <c r="H304" t="s">
        <v>357</v>
      </c>
      <c r="I304">
        <v>1</v>
      </c>
      <c r="J304">
        <v>79.674</v>
      </c>
      <c r="K304">
        <v>7.1</v>
      </c>
      <c r="L304" t="s">
        <v>33</v>
      </c>
      <c r="M304" s="1">
        <v>45276.3682291667</v>
      </c>
      <c r="N304" s="1">
        <v>45278.9186226852</v>
      </c>
      <c r="O304">
        <v>19471</v>
      </c>
      <c r="P304">
        <v>6</v>
      </c>
      <c r="Q304" t="str">
        <f>VLOOKUP(FACT_INVOICE9[[#This Row],[gender_sk]],DIM_GENDER[],2,FALSE)</f>
        <v>Male</v>
      </c>
      <c r="R304" t="str">
        <f>VLOOKUP(FACT_INVOICE9[[#This Row],[custype_sk]],DIM_CUSTYPE[],2,FALSE)</f>
        <v>Member</v>
      </c>
      <c r="S304">
        <v>3</v>
      </c>
      <c r="U304" s="6">
        <v>1</v>
      </c>
      <c r="V304" s="6">
        <v>0</v>
      </c>
      <c r="W304" s="6">
        <v>0</v>
      </c>
      <c r="X304" s="6">
        <v>1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1</v>
      </c>
      <c r="AF304">
        <v>1</v>
      </c>
      <c r="AG304">
        <v>1</v>
      </c>
    </row>
    <row r="305" spans="1:33">
      <c r="A305">
        <v>1208</v>
      </c>
      <c r="B305" t="str">
        <f>VLOOKUP(FACT_INVOICE9[[#This Row],[Branch_SK]],DIM_BRANCH[],3,FALSE)</f>
        <v>Yangon</v>
      </c>
      <c r="C305">
        <v>17983</v>
      </c>
      <c r="D305" t="str">
        <f>VLOOKUP(FACT_INVOICE9[[#This Row],[payment_SK]],DIM_PAYMENT[],2,FALSE)</f>
        <v>Credit card</v>
      </c>
      <c r="E305">
        <v>347207</v>
      </c>
      <c r="F305" t="str">
        <f>VLOOKUP(FACT_INVOICE9[[#This Row],[Product_SK]],DIM_PRODUCT[],3,FALSE)</f>
        <v>Food and beverages</v>
      </c>
      <c r="G305">
        <v>14755</v>
      </c>
      <c r="H305" t="s">
        <v>358</v>
      </c>
      <c r="I305">
        <v>6</v>
      </c>
      <c r="J305">
        <v>214.137</v>
      </c>
      <c r="K305">
        <v>7.7</v>
      </c>
      <c r="L305" t="s">
        <v>33</v>
      </c>
      <c r="M305" s="1">
        <v>45276.3682291667</v>
      </c>
      <c r="N305" s="1">
        <v>45278.9186226852</v>
      </c>
      <c r="O305">
        <v>19469</v>
      </c>
      <c r="P305">
        <v>6</v>
      </c>
      <c r="Q305" t="str">
        <f>VLOOKUP(FACT_INVOICE9[[#This Row],[gender_sk]],DIM_GENDER[],2,FALSE)</f>
        <v>Male</v>
      </c>
      <c r="R305" t="str">
        <f>VLOOKUP(FACT_INVOICE9[[#This Row],[custype_sk]],DIM_CUSTYPE[],2,FALSE)</f>
        <v>Normal</v>
      </c>
      <c r="S305">
        <v>4</v>
      </c>
      <c r="U305" s="6">
        <v>1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1</v>
      </c>
      <c r="AC305" s="6">
        <v>0</v>
      </c>
      <c r="AD305" s="6">
        <v>1</v>
      </c>
      <c r="AE305" s="6">
        <v>1</v>
      </c>
      <c r="AF305">
        <v>1</v>
      </c>
      <c r="AG305">
        <v>0</v>
      </c>
    </row>
    <row r="306" spans="1:33">
      <c r="A306">
        <v>1207</v>
      </c>
      <c r="B306" t="str">
        <f>VLOOKUP(FACT_INVOICE9[[#This Row],[Branch_SK]],DIM_BRANCH[],3,FALSE)</f>
        <v>Naypyitaw</v>
      </c>
      <c r="C306">
        <v>17983</v>
      </c>
      <c r="D306" t="str">
        <f>VLOOKUP(FACT_INVOICE9[[#This Row],[payment_SK]],DIM_PAYMENT[],2,FALSE)</f>
        <v>Credit card</v>
      </c>
      <c r="E306">
        <v>346654</v>
      </c>
      <c r="F306" t="str">
        <f>VLOOKUP(FACT_INVOICE9[[#This Row],[Product_SK]],DIM_PRODUCT[],3,FALSE)</f>
        <v>Electronic accessories</v>
      </c>
      <c r="G306">
        <v>14025</v>
      </c>
      <c r="H306" t="s">
        <v>359</v>
      </c>
      <c r="I306">
        <v>8</v>
      </c>
      <c r="J306">
        <v>266.028</v>
      </c>
      <c r="K306">
        <v>5.6</v>
      </c>
      <c r="L306" t="s">
        <v>33</v>
      </c>
      <c r="M306" s="1">
        <v>45276.3682291667</v>
      </c>
      <c r="N306" s="1">
        <v>45278.9186226852</v>
      </c>
      <c r="O306">
        <v>19399</v>
      </c>
      <c r="P306">
        <v>5</v>
      </c>
      <c r="Q306" t="str">
        <f>VLOOKUP(FACT_INVOICE9[[#This Row],[gender_sk]],DIM_GENDER[],2,FALSE)</f>
        <v>Female</v>
      </c>
      <c r="R306" t="str">
        <f>VLOOKUP(FACT_INVOICE9[[#This Row],[custype_sk]],DIM_CUSTYPE[],2,FALSE)</f>
        <v>Member</v>
      </c>
      <c r="S306">
        <v>3</v>
      </c>
      <c r="U306" s="6">
        <v>1</v>
      </c>
      <c r="V306" s="6">
        <v>0</v>
      </c>
      <c r="W306" s="6">
        <v>0</v>
      </c>
      <c r="X306" s="6">
        <v>0</v>
      </c>
      <c r="Y306" s="6">
        <v>1</v>
      </c>
      <c r="Z306" s="6">
        <v>0</v>
      </c>
      <c r="AA306" s="6">
        <v>0</v>
      </c>
      <c r="AB306" s="6">
        <v>0</v>
      </c>
      <c r="AC306" s="6">
        <v>0</v>
      </c>
      <c r="AD306" s="6">
        <v>1</v>
      </c>
      <c r="AE306" s="6">
        <v>1</v>
      </c>
      <c r="AF306">
        <v>0</v>
      </c>
      <c r="AG306">
        <v>1</v>
      </c>
    </row>
    <row r="307" spans="1:33">
      <c r="A307">
        <v>1206</v>
      </c>
      <c r="B307" t="str">
        <f>VLOOKUP(FACT_INVOICE9[[#This Row],[Branch_SK]],DIM_BRANCH[],3,FALSE)</f>
        <v>Mandalay</v>
      </c>
      <c r="C307">
        <v>17982</v>
      </c>
      <c r="D307" t="str">
        <f>VLOOKUP(FACT_INVOICE9[[#This Row],[payment_SK]],DIM_PAYMENT[],2,FALSE)</f>
        <v>Cash</v>
      </c>
      <c r="E307">
        <v>347391</v>
      </c>
      <c r="F307" t="str">
        <f>VLOOKUP(FACT_INVOICE9[[#This Row],[Product_SK]],DIM_PRODUCT[],3,FALSE)</f>
        <v>Fashion accessories</v>
      </c>
      <c r="G307">
        <v>14711</v>
      </c>
      <c r="H307" t="s">
        <v>360</v>
      </c>
      <c r="I307">
        <v>9</v>
      </c>
      <c r="J307">
        <v>181.818</v>
      </c>
      <c r="K307">
        <v>8</v>
      </c>
      <c r="L307" t="s">
        <v>33</v>
      </c>
      <c r="M307" s="1">
        <v>45276.3682291667</v>
      </c>
      <c r="N307" s="1">
        <v>45278.9186226852</v>
      </c>
      <c r="O307">
        <v>19177</v>
      </c>
      <c r="P307">
        <v>6</v>
      </c>
      <c r="Q307" t="str">
        <f>VLOOKUP(FACT_INVOICE9[[#This Row],[gender_sk]],DIM_GENDER[],2,FALSE)</f>
        <v>Male</v>
      </c>
      <c r="R307" t="str">
        <f>VLOOKUP(FACT_INVOICE9[[#This Row],[custype_sk]],DIM_CUSTYPE[],2,FALSE)</f>
        <v>Member</v>
      </c>
      <c r="S307">
        <v>3</v>
      </c>
      <c r="U307" s="6">
        <v>0</v>
      </c>
      <c r="V307" s="6">
        <v>0</v>
      </c>
      <c r="W307" s="6">
        <v>1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1</v>
      </c>
      <c r="AD307" s="6">
        <v>1</v>
      </c>
      <c r="AE307" s="6">
        <v>1</v>
      </c>
      <c r="AF307">
        <v>1</v>
      </c>
      <c r="AG307">
        <v>1</v>
      </c>
    </row>
    <row r="308" spans="1:33">
      <c r="A308">
        <v>1206</v>
      </c>
      <c r="B308" t="str">
        <f>VLOOKUP(FACT_INVOICE9[[#This Row],[Branch_SK]],DIM_BRANCH[],3,FALSE)</f>
        <v>Mandalay</v>
      </c>
      <c r="C308">
        <v>17982</v>
      </c>
      <c r="D308" t="str">
        <f>VLOOKUP(FACT_INVOICE9[[#This Row],[payment_SK]],DIM_PAYMENT[],2,FALSE)</f>
        <v>Cash</v>
      </c>
      <c r="E308">
        <v>347132</v>
      </c>
      <c r="F308" t="str">
        <f>VLOOKUP(FACT_INVOICE9[[#This Row],[Product_SK]],DIM_PRODUCT[],3,FALSE)</f>
        <v>Food and beverages</v>
      </c>
      <c r="G308">
        <v>14685</v>
      </c>
      <c r="H308" t="s">
        <v>361</v>
      </c>
      <c r="I308">
        <v>5</v>
      </c>
      <c r="J308">
        <v>69.405</v>
      </c>
      <c r="K308">
        <v>4.3</v>
      </c>
      <c r="L308" t="s">
        <v>33</v>
      </c>
      <c r="M308" s="1">
        <v>45276.3682291667</v>
      </c>
      <c r="N308" s="1">
        <v>45278.9186226852</v>
      </c>
      <c r="O308">
        <v>19184</v>
      </c>
      <c r="P308">
        <v>5</v>
      </c>
      <c r="Q308" t="str">
        <f>VLOOKUP(FACT_INVOICE9[[#This Row],[gender_sk]],DIM_GENDER[],2,FALSE)</f>
        <v>Female</v>
      </c>
      <c r="R308" t="str">
        <f>VLOOKUP(FACT_INVOICE9[[#This Row],[custype_sk]],DIM_CUSTYPE[],2,FALSE)</f>
        <v>Member</v>
      </c>
      <c r="S308">
        <v>3</v>
      </c>
      <c r="U308" s="6">
        <v>0</v>
      </c>
      <c r="V308" s="6">
        <v>0</v>
      </c>
      <c r="W308" s="6">
        <v>1</v>
      </c>
      <c r="X308" s="6">
        <v>0</v>
      </c>
      <c r="Y308" s="6">
        <v>0</v>
      </c>
      <c r="Z308" s="6">
        <v>0</v>
      </c>
      <c r="AA308" s="6">
        <v>0</v>
      </c>
      <c r="AB308" s="6">
        <v>1</v>
      </c>
      <c r="AC308" s="6">
        <v>0</v>
      </c>
      <c r="AD308" s="6">
        <v>0</v>
      </c>
      <c r="AE308" s="6">
        <v>0</v>
      </c>
      <c r="AF308">
        <v>0</v>
      </c>
      <c r="AG308">
        <v>1</v>
      </c>
    </row>
    <row r="309" spans="1:33">
      <c r="A309">
        <v>1206</v>
      </c>
      <c r="B309" t="str">
        <f>VLOOKUP(FACT_INVOICE9[[#This Row],[Branch_SK]],DIM_BRANCH[],3,FALSE)</f>
        <v>Mandalay</v>
      </c>
      <c r="C309">
        <v>17984</v>
      </c>
      <c r="D309" t="str">
        <f>VLOOKUP(FACT_INVOICE9[[#This Row],[payment_SK]],DIM_PAYMENT[],2,FALSE)</f>
        <v>Ewallet</v>
      </c>
      <c r="E309">
        <v>347112</v>
      </c>
      <c r="F309" t="str">
        <f>VLOOKUP(FACT_INVOICE9[[#This Row],[Product_SK]],DIM_PRODUCT[],3,FALSE)</f>
        <v>Food and beverages</v>
      </c>
      <c r="G309">
        <v>14386</v>
      </c>
      <c r="H309" t="s">
        <v>362</v>
      </c>
      <c r="I309">
        <v>9</v>
      </c>
      <c r="J309">
        <v>520.4115</v>
      </c>
      <c r="K309">
        <v>10</v>
      </c>
      <c r="L309" t="s">
        <v>33</v>
      </c>
      <c r="M309" s="1">
        <v>45276.3682291667</v>
      </c>
      <c r="N309" s="1">
        <v>45278.9186226852</v>
      </c>
      <c r="O309">
        <v>19838</v>
      </c>
      <c r="P309">
        <v>5</v>
      </c>
      <c r="Q309" t="str">
        <f>VLOOKUP(FACT_INVOICE9[[#This Row],[gender_sk]],DIM_GENDER[],2,FALSE)</f>
        <v>Female</v>
      </c>
      <c r="R309" t="str">
        <f>VLOOKUP(FACT_INVOICE9[[#This Row],[custype_sk]],DIM_CUSTYPE[],2,FALSE)</f>
        <v>Member</v>
      </c>
      <c r="S309">
        <v>3</v>
      </c>
      <c r="U309" s="6">
        <v>0</v>
      </c>
      <c r="V309" s="6">
        <v>1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1</v>
      </c>
      <c r="AC309" s="6">
        <v>0</v>
      </c>
      <c r="AD309" s="6">
        <v>1</v>
      </c>
      <c r="AE309" s="6">
        <v>1</v>
      </c>
      <c r="AF309">
        <v>0</v>
      </c>
      <c r="AG309">
        <v>1</v>
      </c>
    </row>
    <row r="310" spans="1:33">
      <c r="A310">
        <v>1208</v>
      </c>
      <c r="B310" t="str">
        <f>VLOOKUP(FACT_INVOICE9[[#This Row],[Branch_SK]],DIM_BRANCH[],3,FALSE)</f>
        <v>Yangon</v>
      </c>
      <c r="C310">
        <v>17982</v>
      </c>
      <c r="D310" t="str">
        <f>VLOOKUP(FACT_INVOICE9[[#This Row],[payment_SK]],DIM_PAYMENT[],2,FALSE)</f>
        <v>Cash</v>
      </c>
      <c r="E310">
        <v>347302</v>
      </c>
      <c r="F310" t="str">
        <f>VLOOKUP(FACT_INVOICE9[[#This Row],[Product_SK]],DIM_PRODUCT[],3,FALSE)</f>
        <v>Fashion accessories</v>
      </c>
      <c r="G310">
        <v>14596</v>
      </c>
      <c r="H310" t="s">
        <v>363</v>
      </c>
      <c r="I310">
        <v>1</v>
      </c>
      <c r="J310">
        <v>69.111</v>
      </c>
      <c r="K310">
        <v>4.1</v>
      </c>
      <c r="L310" t="s">
        <v>33</v>
      </c>
      <c r="M310" s="1">
        <v>45276.3682291667</v>
      </c>
      <c r="N310" s="1">
        <v>45278.9186226852</v>
      </c>
      <c r="O310">
        <v>19130</v>
      </c>
      <c r="P310">
        <v>6</v>
      </c>
      <c r="Q310" t="str">
        <f>VLOOKUP(FACT_INVOICE9[[#This Row],[gender_sk]],DIM_GENDER[],2,FALSE)</f>
        <v>Male</v>
      </c>
      <c r="R310" t="str">
        <f>VLOOKUP(FACT_INVOICE9[[#This Row],[custype_sk]],DIM_CUSTYPE[],2,FALSE)</f>
        <v>Normal</v>
      </c>
      <c r="S310">
        <v>4</v>
      </c>
      <c r="U310" s="6">
        <v>0</v>
      </c>
      <c r="V310" s="6">
        <v>0</v>
      </c>
      <c r="W310" s="6">
        <v>1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1</v>
      </c>
      <c r="AD310" s="6">
        <v>0</v>
      </c>
      <c r="AE310" s="6">
        <v>0</v>
      </c>
      <c r="AF310">
        <v>1</v>
      </c>
      <c r="AG310">
        <v>0</v>
      </c>
    </row>
    <row r="311" spans="1:33">
      <c r="A311">
        <v>1206</v>
      </c>
      <c r="B311" t="str">
        <f>VLOOKUP(FACT_INVOICE9[[#This Row],[Branch_SK]],DIM_BRANCH[],3,FALSE)</f>
        <v>Mandalay</v>
      </c>
      <c r="C311">
        <v>17983</v>
      </c>
      <c r="D311" t="str">
        <f>VLOOKUP(FACT_INVOICE9[[#This Row],[payment_SK]],DIM_PAYMENT[],2,FALSE)</f>
        <v>Credit card</v>
      </c>
      <c r="E311">
        <v>347321</v>
      </c>
      <c r="F311" t="str">
        <f>VLOOKUP(FACT_INVOICE9[[#This Row],[Product_SK]],DIM_PRODUCT[],3,FALSE)</f>
        <v>Fashion accessories</v>
      </c>
      <c r="G311">
        <v>14169</v>
      </c>
      <c r="H311" t="s">
        <v>364</v>
      </c>
      <c r="I311">
        <v>7</v>
      </c>
      <c r="J311">
        <v>666.939</v>
      </c>
      <c r="K311">
        <v>6.2</v>
      </c>
      <c r="L311" t="s">
        <v>33</v>
      </c>
      <c r="M311" s="1">
        <v>45276.3682291667</v>
      </c>
      <c r="N311" s="1">
        <v>45278.9186226852</v>
      </c>
      <c r="O311">
        <v>19676</v>
      </c>
      <c r="P311">
        <v>5</v>
      </c>
      <c r="Q311" t="str">
        <f>VLOOKUP(FACT_INVOICE9[[#This Row],[gender_sk]],DIM_GENDER[],2,FALSE)</f>
        <v>Female</v>
      </c>
      <c r="R311" t="str">
        <f>VLOOKUP(FACT_INVOICE9[[#This Row],[custype_sk]],DIM_CUSTYPE[],2,FALSE)</f>
        <v>Member</v>
      </c>
      <c r="S311">
        <v>3</v>
      </c>
      <c r="U311" s="6">
        <v>1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1</v>
      </c>
      <c r="AD311" s="6">
        <v>1</v>
      </c>
      <c r="AE311" s="6">
        <v>1</v>
      </c>
      <c r="AF311">
        <v>0</v>
      </c>
      <c r="AG311">
        <v>1</v>
      </c>
    </row>
    <row r="312" spans="1:33">
      <c r="A312">
        <v>1206</v>
      </c>
      <c r="B312" t="str">
        <f>VLOOKUP(FACT_INVOICE9[[#This Row],[Branch_SK]],DIM_BRANCH[],3,FALSE)</f>
        <v>Mandalay</v>
      </c>
      <c r="C312">
        <v>17984</v>
      </c>
      <c r="D312" t="str">
        <f>VLOOKUP(FACT_INVOICE9[[#This Row],[payment_SK]],DIM_PAYMENT[],2,FALSE)</f>
        <v>Ewallet</v>
      </c>
      <c r="E312">
        <v>346466</v>
      </c>
      <c r="F312" t="str">
        <f>VLOOKUP(FACT_INVOICE9[[#This Row],[Product_SK]],DIM_PRODUCT[],3,FALSE)</f>
        <v>Health and beauty</v>
      </c>
      <c r="G312">
        <v>14174</v>
      </c>
      <c r="H312" t="s">
        <v>365</v>
      </c>
      <c r="I312">
        <v>2</v>
      </c>
      <c r="J312">
        <v>121.569</v>
      </c>
      <c r="K312">
        <v>8.9</v>
      </c>
      <c r="L312" t="s">
        <v>33</v>
      </c>
      <c r="M312" s="1">
        <v>45276.3682291667</v>
      </c>
      <c r="N312" s="1">
        <v>45278.9186226852</v>
      </c>
      <c r="O312">
        <v>19779</v>
      </c>
      <c r="P312">
        <v>6</v>
      </c>
      <c r="Q312" t="str">
        <f>VLOOKUP(FACT_INVOICE9[[#This Row],[gender_sk]],DIM_GENDER[],2,FALSE)</f>
        <v>Male</v>
      </c>
      <c r="R312" t="str">
        <f>VLOOKUP(FACT_INVOICE9[[#This Row],[custype_sk]],DIM_CUSTYPE[],2,FALSE)</f>
        <v>Member</v>
      </c>
      <c r="S312">
        <v>3</v>
      </c>
      <c r="U312" s="6">
        <v>0</v>
      </c>
      <c r="V312" s="6">
        <v>1</v>
      </c>
      <c r="W312" s="6">
        <v>0</v>
      </c>
      <c r="X312" s="6">
        <v>1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1</v>
      </c>
      <c r="AF312">
        <v>1</v>
      </c>
      <c r="AG312">
        <v>1</v>
      </c>
    </row>
    <row r="313" spans="1:33">
      <c r="A313">
        <v>1206</v>
      </c>
      <c r="B313" t="str">
        <f>VLOOKUP(FACT_INVOICE9[[#This Row],[Branch_SK]],DIM_BRANCH[],3,FALSE)</f>
        <v>Mandalay</v>
      </c>
      <c r="C313">
        <v>17984</v>
      </c>
      <c r="D313" t="str">
        <f>VLOOKUP(FACT_INVOICE9[[#This Row],[payment_SK]],DIM_PAYMENT[],2,FALSE)</f>
        <v>Ewallet</v>
      </c>
      <c r="E313">
        <v>346881</v>
      </c>
      <c r="F313" t="str">
        <f>VLOOKUP(FACT_INVOICE9[[#This Row],[Product_SK]],DIM_PRODUCT[],3,FALSE)</f>
        <v>Home and lifestyle</v>
      </c>
      <c r="G313">
        <v>14426</v>
      </c>
      <c r="H313" t="s">
        <v>366</v>
      </c>
      <c r="I313">
        <v>4</v>
      </c>
      <c r="J313">
        <v>60.816</v>
      </c>
      <c r="K313">
        <v>4.5</v>
      </c>
      <c r="L313" t="s">
        <v>33</v>
      </c>
      <c r="M313" s="1">
        <v>45276.3682291667</v>
      </c>
      <c r="N313" s="1">
        <v>45278.9186226852</v>
      </c>
      <c r="O313">
        <v>19825</v>
      </c>
      <c r="P313">
        <v>5</v>
      </c>
      <c r="Q313" t="str">
        <f>VLOOKUP(FACT_INVOICE9[[#This Row],[gender_sk]],DIM_GENDER[],2,FALSE)</f>
        <v>Female</v>
      </c>
      <c r="R313" t="str">
        <f>VLOOKUP(FACT_INVOICE9[[#This Row],[custype_sk]],DIM_CUSTYPE[],2,FALSE)</f>
        <v>Member</v>
      </c>
      <c r="S313">
        <v>3</v>
      </c>
      <c r="U313" s="6">
        <v>0</v>
      </c>
      <c r="V313" s="6">
        <v>1</v>
      </c>
      <c r="W313" s="6">
        <v>0</v>
      </c>
      <c r="X313" s="6">
        <v>0</v>
      </c>
      <c r="Y313" s="6">
        <v>0</v>
      </c>
      <c r="Z313" s="6">
        <v>1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>
        <v>0</v>
      </c>
      <c r="AG313">
        <v>1</v>
      </c>
    </row>
    <row r="314" spans="1:33">
      <c r="A314">
        <v>1206</v>
      </c>
      <c r="B314" t="str">
        <f>VLOOKUP(FACT_INVOICE9[[#This Row],[Branch_SK]],DIM_BRANCH[],3,FALSE)</f>
        <v>Mandalay</v>
      </c>
      <c r="C314">
        <v>17982</v>
      </c>
      <c r="D314" t="str">
        <f>VLOOKUP(FACT_INVOICE9[[#This Row],[payment_SK]],DIM_PAYMENT[],2,FALSE)</f>
        <v>Cash</v>
      </c>
      <c r="E314">
        <v>346888</v>
      </c>
      <c r="F314" t="str">
        <f>VLOOKUP(FACT_INVOICE9[[#This Row],[Product_SK]],DIM_PRODUCT[],3,FALSE)</f>
        <v>Home and lifestyle</v>
      </c>
      <c r="G314">
        <v>14457</v>
      </c>
      <c r="H314" t="s">
        <v>367</v>
      </c>
      <c r="I314">
        <v>6</v>
      </c>
      <c r="J314">
        <v>435.456</v>
      </c>
      <c r="K314">
        <v>5.6</v>
      </c>
      <c r="L314" t="s">
        <v>33</v>
      </c>
      <c r="M314" s="1">
        <v>45276.3682291667</v>
      </c>
      <c r="N314" s="1">
        <v>45278.9186226852</v>
      </c>
      <c r="O314">
        <v>19063</v>
      </c>
      <c r="P314">
        <v>5</v>
      </c>
      <c r="Q314" t="str">
        <f>VLOOKUP(FACT_INVOICE9[[#This Row],[gender_sk]],DIM_GENDER[],2,FALSE)</f>
        <v>Female</v>
      </c>
      <c r="R314" t="str">
        <f>VLOOKUP(FACT_INVOICE9[[#This Row],[custype_sk]],DIM_CUSTYPE[],2,FALSE)</f>
        <v>Member</v>
      </c>
      <c r="S314">
        <v>3</v>
      </c>
      <c r="U314" s="6">
        <v>0</v>
      </c>
      <c r="V314" s="6">
        <v>0</v>
      </c>
      <c r="W314" s="6">
        <v>1</v>
      </c>
      <c r="X314" s="6">
        <v>0</v>
      </c>
      <c r="Y314" s="6">
        <v>0</v>
      </c>
      <c r="Z314" s="6">
        <v>1</v>
      </c>
      <c r="AA314" s="6">
        <v>0</v>
      </c>
      <c r="AB314" s="6">
        <v>0</v>
      </c>
      <c r="AC314" s="6">
        <v>0</v>
      </c>
      <c r="AD314" s="6">
        <v>1</v>
      </c>
      <c r="AE314" s="6">
        <v>1</v>
      </c>
      <c r="AF314">
        <v>0</v>
      </c>
      <c r="AG314">
        <v>1</v>
      </c>
    </row>
    <row r="315" spans="1:33">
      <c r="A315">
        <v>1208</v>
      </c>
      <c r="B315" t="str">
        <f>VLOOKUP(FACT_INVOICE9[[#This Row],[Branch_SK]],DIM_BRANCH[],3,FALSE)</f>
        <v>Yangon</v>
      </c>
      <c r="C315">
        <v>17982</v>
      </c>
      <c r="D315" t="str">
        <f>VLOOKUP(FACT_INVOICE9[[#This Row],[payment_SK]],DIM_PAYMENT[],2,FALSE)</f>
        <v>Cash</v>
      </c>
      <c r="E315">
        <v>346501</v>
      </c>
      <c r="F315" t="str">
        <f>VLOOKUP(FACT_INVOICE9[[#This Row],[Product_SK]],DIM_PRODUCT[],3,FALSE)</f>
        <v>Health and beauty</v>
      </c>
      <c r="G315">
        <v>14560</v>
      </c>
      <c r="H315" t="s">
        <v>368</v>
      </c>
      <c r="I315">
        <v>6</v>
      </c>
      <c r="J315">
        <v>216.846</v>
      </c>
      <c r="K315">
        <v>9.8</v>
      </c>
      <c r="L315" t="s">
        <v>33</v>
      </c>
      <c r="M315" s="1">
        <v>45276.3682291667</v>
      </c>
      <c r="N315" s="1">
        <v>45278.9186226852</v>
      </c>
      <c r="O315">
        <v>19349</v>
      </c>
      <c r="P315">
        <v>5</v>
      </c>
      <c r="Q315" t="str">
        <f>VLOOKUP(FACT_INVOICE9[[#This Row],[gender_sk]],DIM_GENDER[],2,FALSE)</f>
        <v>Female</v>
      </c>
      <c r="R315" t="str">
        <f>VLOOKUP(FACT_INVOICE9[[#This Row],[custype_sk]],DIM_CUSTYPE[],2,FALSE)</f>
        <v>Member</v>
      </c>
      <c r="S315">
        <v>3</v>
      </c>
      <c r="U315" s="6">
        <v>0</v>
      </c>
      <c r="V315" s="6">
        <v>0</v>
      </c>
      <c r="W315" s="6">
        <v>1</v>
      </c>
      <c r="X315" s="6">
        <v>1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1</v>
      </c>
      <c r="AE315" s="6">
        <v>1</v>
      </c>
      <c r="AF315">
        <v>0</v>
      </c>
      <c r="AG315">
        <v>1</v>
      </c>
    </row>
    <row r="316" spans="1:33">
      <c r="A316">
        <v>1206</v>
      </c>
      <c r="B316" t="str">
        <f>VLOOKUP(FACT_INVOICE9[[#This Row],[Branch_SK]],DIM_BRANCH[],3,FALSE)</f>
        <v>Mandalay</v>
      </c>
      <c r="C316">
        <v>17983</v>
      </c>
      <c r="D316" t="str">
        <f>VLOOKUP(FACT_INVOICE9[[#This Row],[payment_SK]],DIM_PAYMENT[],2,FALSE)</f>
        <v>Credit card</v>
      </c>
      <c r="E316">
        <v>347166</v>
      </c>
      <c r="F316" t="str">
        <f>VLOOKUP(FACT_INVOICE9[[#This Row],[Product_SK]],DIM_PRODUCT[],3,FALSE)</f>
        <v>Food and beverages</v>
      </c>
      <c r="G316">
        <v>14137</v>
      </c>
      <c r="H316" t="s">
        <v>369</v>
      </c>
      <c r="I316">
        <v>2</v>
      </c>
      <c r="J316">
        <v>152.019</v>
      </c>
      <c r="K316">
        <v>8.1</v>
      </c>
      <c r="L316" t="s">
        <v>33</v>
      </c>
      <c r="M316" s="1">
        <v>45276.3682291667</v>
      </c>
      <c r="N316" s="1">
        <v>45278.9186226852</v>
      </c>
      <c r="O316">
        <v>19459</v>
      </c>
      <c r="P316">
        <v>6</v>
      </c>
      <c r="Q316" t="str">
        <f>VLOOKUP(FACT_INVOICE9[[#This Row],[gender_sk]],DIM_GENDER[],2,FALSE)</f>
        <v>Male</v>
      </c>
      <c r="R316" t="str">
        <f>VLOOKUP(FACT_INVOICE9[[#This Row],[custype_sk]],DIM_CUSTYPE[],2,FALSE)</f>
        <v>Normal</v>
      </c>
      <c r="S316">
        <v>4</v>
      </c>
      <c r="U316" s="6">
        <v>1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1</v>
      </c>
      <c r="AC316" s="6">
        <v>0</v>
      </c>
      <c r="AD316" s="6">
        <v>0</v>
      </c>
      <c r="AE316" s="6">
        <v>1</v>
      </c>
      <c r="AF316">
        <v>1</v>
      </c>
      <c r="AG316">
        <v>0</v>
      </c>
    </row>
    <row r="317" spans="1:33">
      <c r="A317">
        <v>1208</v>
      </c>
      <c r="B317" t="str">
        <f>VLOOKUP(FACT_INVOICE9[[#This Row],[Branch_SK]],DIM_BRANCH[],3,FALSE)</f>
        <v>Yangon</v>
      </c>
      <c r="C317">
        <v>17984</v>
      </c>
      <c r="D317" t="str">
        <f>VLOOKUP(FACT_INVOICE9[[#This Row],[payment_SK]],DIM_PAYMENT[],2,FALSE)</f>
        <v>Ewallet</v>
      </c>
      <c r="E317">
        <v>346826</v>
      </c>
      <c r="F317" t="str">
        <f>VLOOKUP(FACT_INVOICE9[[#This Row],[Product_SK]],DIM_PRODUCT[],3,FALSE)</f>
        <v>Home and lifestyle</v>
      </c>
      <c r="G317">
        <v>14621</v>
      </c>
      <c r="H317" t="s">
        <v>370</v>
      </c>
      <c r="I317">
        <v>6</v>
      </c>
      <c r="J317">
        <v>433.692</v>
      </c>
      <c r="K317">
        <v>5.8</v>
      </c>
      <c r="L317" t="s">
        <v>33</v>
      </c>
      <c r="M317" s="1">
        <v>45276.3682291667</v>
      </c>
      <c r="N317" s="1">
        <v>45278.9186226852</v>
      </c>
      <c r="O317">
        <v>19899</v>
      </c>
      <c r="P317">
        <v>5</v>
      </c>
      <c r="Q317" t="str">
        <f>VLOOKUP(FACT_INVOICE9[[#This Row],[gender_sk]],DIM_GENDER[],2,FALSE)</f>
        <v>Female</v>
      </c>
      <c r="R317" t="str">
        <f>VLOOKUP(FACT_INVOICE9[[#This Row],[custype_sk]],DIM_CUSTYPE[],2,FALSE)</f>
        <v>Member</v>
      </c>
      <c r="S317">
        <v>3</v>
      </c>
      <c r="U317" s="6">
        <v>0</v>
      </c>
      <c r="V317" s="6">
        <v>1</v>
      </c>
      <c r="W317" s="6">
        <v>0</v>
      </c>
      <c r="X317" s="6">
        <v>0</v>
      </c>
      <c r="Y317" s="6">
        <v>0</v>
      </c>
      <c r="Z317" s="6">
        <v>1</v>
      </c>
      <c r="AA317" s="6">
        <v>0</v>
      </c>
      <c r="AB317" s="6">
        <v>0</v>
      </c>
      <c r="AC317" s="6">
        <v>0</v>
      </c>
      <c r="AD317" s="6">
        <v>1</v>
      </c>
      <c r="AE317" s="6">
        <v>1</v>
      </c>
      <c r="AF317">
        <v>0</v>
      </c>
      <c r="AG317">
        <v>1</v>
      </c>
    </row>
    <row r="318" spans="1:33">
      <c r="A318">
        <v>1206</v>
      </c>
      <c r="B318" t="str">
        <f>VLOOKUP(FACT_INVOICE9[[#This Row],[Branch_SK]],DIM_BRANCH[],3,FALSE)</f>
        <v>Mandalay</v>
      </c>
      <c r="C318">
        <v>17983</v>
      </c>
      <c r="D318" t="str">
        <f>VLOOKUP(FACT_INVOICE9[[#This Row],[payment_SK]],DIM_PAYMENT[],2,FALSE)</f>
        <v>Credit card</v>
      </c>
      <c r="E318">
        <v>346683</v>
      </c>
      <c r="F318" t="str">
        <f>VLOOKUP(FACT_INVOICE9[[#This Row],[Product_SK]],DIM_PRODUCT[],3,FALSE)</f>
        <v>Electronic accessories</v>
      </c>
      <c r="G318">
        <v>14211</v>
      </c>
      <c r="H318" t="s">
        <v>371</v>
      </c>
      <c r="I318">
        <v>3</v>
      </c>
      <c r="J318">
        <v>118.062</v>
      </c>
      <c r="K318">
        <v>7.7</v>
      </c>
      <c r="L318" t="s">
        <v>33</v>
      </c>
      <c r="M318" s="1">
        <v>45276.3682291667</v>
      </c>
      <c r="N318" s="1">
        <v>45278.9186226852</v>
      </c>
      <c r="O318">
        <v>19445</v>
      </c>
      <c r="P318">
        <v>6</v>
      </c>
      <c r="Q318" t="str">
        <f>VLOOKUP(FACT_INVOICE9[[#This Row],[gender_sk]],DIM_GENDER[],2,FALSE)</f>
        <v>Male</v>
      </c>
      <c r="R318" t="str">
        <f>VLOOKUP(FACT_INVOICE9[[#This Row],[custype_sk]],DIM_CUSTYPE[],2,FALSE)</f>
        <v>Normal</v>
      </c>
      <c r="S318">
        <v>4</v>
      </c>
      <c r="U318" s="6">
        <v>1</v>
      </c>
      <c r="V318" s="6">
        <v>0</v>
      </c>
      <c r="W318" s="6">
        <v>0</v>
      </c>
      <c r="X318" s="6">
        <v>0</v>
      </c>
      <c r="Y318" s="6">
        <v>1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1</v>
      </c>
      <c r="AF318">
        <v>1</v>
      </c>
      <c r="AG318">
        <v>0</v>
      </c>
    </row>
    <row r="319" spans="1:33">
      <c r="A319">
        <v>1207</v>
      </c>
      <c r="B319" t="str">
        <f>VLOOKUP(FACT_INVOICE9[[#This Row],[Branch_SK]],DIM_BRANCH[],3,FALSE)</f>
        <v>Naypyitaw</v>
      </c>
      <c r="C319">
        <v>17984</v>
      </c>
      <c r="D319" t="str">
        <f>VLOOKUP(FACT_INVOICE9[[#This Row],[payment_SK]],DIM_PAYMENT[],2,FALSE)</f>
        <v>Ewallet</v>
      </c>
      <c r="E319">
        <v>346847</v>
      </c>
      <c r="F319" t="str">
        <f>VLOOKUP(FACT_INVOICE9[[#This Row],[Product_SK]],DIM_PRODUCT[],3,FALSE)</f>
        <v>Home and lifestyle</v>
      </c>
      <c r="G319">
        <v>14364</v>
      </c>
      <c r="H319" t="s">
        <v>372</v>
      </c>
      <c r="I319">
        <v>6</v>
      </c>
      <c r="J319">
        <v>551.124</v>
      </c>
      <c r="K319">
        <v>5.1</v>
      </c>
      <c r="L319" t="s">
        <v>33</v>
      </c>
      <c r="M319" s="1">
        <v>45276.3682291667</v>
      </c>
      <c r="N319" s="1">
        <v>45278.9186226852</v>
      </c>
      <c r="O319">
        <v>19973</v>
      </c>
      <c r="P319">
        <v>5</v>
      </c>
      <c r="Q319" t="str">
        <f>VLOOKUP(FACT_INVOICE9[[#This Row],[gender_sk]],DIM_GENDER[],2,FALSE)</f>
        <v>Female</v>
      </c>
      <c r="R319" t="str">
        <f>VLOOKUP(FACT_INVOICE9[[#This Row],[custype_sk]],DIM_CUSTYPE[],2,FALSE)</f>
        <v>Member</v>
      </c>
      <c r="S319">
        <v>3</v>
      </c>
      <c r="U319" s="6">
        <v>0</v>
      </c>
      <c r="V319" s="6">
        <v>1</v>
      </c>
      <c r="W319" s="6">
        <v>0</v>
      </c>
      <c r="X319" s="6">
        <v>0</v>
      </c>
      <c r="Y319" s="6">
        <v>0</v>
      </c>
      <c r="Z319" s="6">
        <v>1</v>
      </c>
      <c r="AA319" s="6">
        <v>0</v>
      </c>
      <c r="AB319" s="6">
        <v>0</v>
      </c>
      <c r="AC319" s="6">
        <v>0</v>
      </c>
      <c r="AD319" s="6">
        <v>1</v>
      </c>
      <c r="AE319" s="6">
        <v>1</v>
      </c>
      <c r="AF319">
        <v>0</v>
      </c>
      <c r="AG319">
        <v>1</v>
      </c>
    </row>
    <row r="320" spans="1:33">
      <c r="A320">
        <v>1206</v>
      </c>
      <c r="B320" t="str">
        <f>VLOOKUP(FACT_INVOICE9[[#This Row],[Branch_SK]],DIM_BRANCH[],3,FALSE)</f>
        <v>Mandalay</v>
      </c>
      <c r="C320">
        <v>17983</v>
      </c>
      <c r="D320" t="str">
        <f>VLOOKUP(FACT_INVOICE9[[#This Row],[payment_SK]],DIM_PAYMENT[],2,FALSE)</f>
        <v>Credit card</v>
      </c>
      <c r="E320">
        <v>347062</v>
      </c>
      <c r="F320" t="str">
        <f>VLOOKUP(FACT_INVOICE9[[#This Row],[Product_SK]],DIM_PRODUCT[],3,FALSE)</f>
        <v>Sports and travel</v>
      </c>
      <c r="G320">
        <v>14148</v>
      </c>
      <c r="H320" t="s">
        <v>373</v>
      </c>
      <c r="I320">
        <v>4</v>
      </c>
      <c r="J320">
        <v>75.936</v>
      </c>
      <c r="K320">
        <v>9.5</v>
      </c>
      <c r="L320" t="s">
        <v>33</v>
      </c>
      <c r="M320" s="1">
        <v>45276.3682291667</v>
      </c>
      <c r="N320" s="1">
        <v>45278.9186226852</v>
      </c>
      <c r="O320">
        <v>19378</v>
      </c>
      <c r="P320">
        <v>5</v>
      </c>
      <c r="Q320" t="str">
        <f>VLOOKUP(FACT_INVOICE9[[#This Row],[gender_sk]],DIM_GENDER[],2,FALSE)</f>
        <v>Female</v>
      </c>
      <c r="R320" t="str">
        <f>VLOOKUP(FACT_INVOICE9[[#This Row],[custype_sk]],DIM_CUSTYPE[],2,FALSE)</f>
        <v>Member</v>
      </c>
      <c r="S320">
        <v>3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1</v>
      </c>
      <c r="AB320" s="6">
        <v>0</v>
      </c>
      <c r="AC320" s="6">
        <v>0</v>
      </c>
      <c r="AD320" s="6">
        <v>0</v>
      </c>
      <c r="AE320" s="6">
        <v>1</v>
      </c>
      <c r="AF320">
        <v>0</v>
      </c>
      <c r="AG320">
        <v>1</v>
      </c>
    </row>
    <row r="321" spans="1:33">
      <c r="A321">
        <v>1206</v>
      </c>
      <c r="B321" t="str">
        <f>VLOOKUP(FACT_INVOICE9[[#This Row],[Branch_SK]],DIM_BRANCH[],3,FALSE)</f>
        <v>Mandalay</v>
      </c>
      <c r="C321">
        <v>17983</v>
      </c>
      <c r="D321" t="str">
        <f>VLOOKUP(FACT_INVOICE9[[#This Row],[payment_SK]],DIM_PAYMENT[],2,FALSE)</f>
        <v>Credit card</v>
      </c>
      <c r="E321">
        <v>347353</v>
      </c>
      <c r="F321" t="str">
        <f>VLOOKUP(FACT_INVOICE9[[#This Row],[Product_SK]],DIM_PRODUCT[],3,FALSE)</f>
        <v>Fashion accessories</v>
      </c>
      <c r="G321">
        <v>14843</v>
      </c>
      <c r="H321" t="s">
        <v>374</v>
      </c>
      <c r="I321">
        <v>1</v>
      </c>
      <c r="J321">
        <v>97.419</v>
      </c>
      <c r="K321">
        <v>9.8</v>
      </c>
      <c r="L321" t="s">
        <v>33</v>
      </c>
      <c r="M321" s="1">
        <v>45276.3682291667</v>
      </c>
      <c r="N321" s="1">
        <v>45278.9186226852</v>
      </c>
      <c r="O321">
        <v>19436</v>
      </c>
      <c r="P321">
        <v>6</v>
      </c>
      <c r="Q321" t="str">
        <f>VLOOKUP(FACT_INVOICE9[[#This Row],[gender_sk]],DIM_GENDER[],2,FALSE)</f>
        <v>Male</v>
      </c>
      <c r="R321" t="str">
        <f>VLOOKUP(FACT_INVOICE9[[#This Row],[custype_sk]],DIM_CUSTYPE[],2,FALSE)</f>
        <v>Normal</v>
      </c>
      <c r="S321">
        <v>4</v>
      </c>
      <c r="U321" s="6">
        <v>1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1</v>
      </c>
      <c r="AD321" s="6">
        <v>0</v>
      </c>
      <c r="AE321" s="6">
        <v>1</v>
      </c>
      <c r="AF321">
        <v>1</v>
      </c>
      <c r="AG321">
        <v>0</v>
      </c>
    </row>
    <row r="322" spans="1:33">
      <c r="A322">
        <v>1207</v>
      </c>
      <c r="B322" t="str">
        <f>VLOOKUP(FACT_INVOICE9[[#This Row],[Branch_SK]],DIM_BRANCH[],3,FALSE)</f>
        <v>Naypyitaw</v>
      </c>
      <c r="C322">
        <v>17982</v>
      </c>
      <c r="D322" t="str">
        <f>VLOOKUP(FACT_INVOICE9[[#This Row],[payment_SK]],DIM_PAYMENT[],2,FALSE)</f>
        <v>Cash</v>
      </c>
      <c r="E322">
        <v>347221</v>
      </c>
      <c r="F322" t="str">
        <f>VLOOKUP(FACT_INVOICE9[[#This Row],[Product_SK]],DIM_PRODUCT[],3,FALSE)</f>
        <v>Food and beverages</v>
      </c>
      <c r="G322">
        <v>14762</v>
      </c>
      <c r="H322" t="s">
        <v>375</v>
      </c>
      <c r="I322">
        <v>5</v>
      </c>
      <c r="J322">
        <v>256.7775</v>
      </c>
      <c r="K322">
        <v>6.6</v>
      </c>
      <c r="L322" t="s">
        <v>33</v>
      </c>
      <c r="M322" s="1">
        <v>45276.3682291667</v>
      </c>
      <c r="N322" s="1">
        <v>45278.9186226852</v>
      </c>
      <c r="O322">
        <v>19250</v>
      </c>
      <c r="P322">
        <v>6</v>
      </c>
      <c r="Q322" t="str">
        <f>VLOOKUP(FACT_INVOICE9[[#This Row],[gender_sk]],DIM_GENDER[],2,FALSE)</f>
        <v>Male</v>
      </c>
      <c r="R322" t="str">
        <f>VLOOKUP(FACT_INVOICE9[[#This Row],[custype_sk]],DIM_CUSTYPE[],2,FALSE)</f>
        <v>Member</v>
      </c>
      <c r="S322">
        <v>3</v>
      </c>
      <c r="U322" s="6">
        <v>0</v>
      </c>
      <c r="V322" s="6">
        <v>0</v>
      </c>
      <c r="W322" s="6">
        <v>1</v>
      </c>
      <c r="X322" s="6">
        <v>0</v>
      </c>
      <c r="Y322" s="6">
        <v>0</v>
      </c>
      <c r="Z322" s="6">
        <v>0</v>
      </c>
      <c r="AA322" s="6">
        <v>0</v>
      </c>
      <c r="AB322" s="6">
        <v>1</v>
      </c>
      <c r="AC322" s="6">
        <v>0</v>
      </c>
      <c r="AD322" s="6">
        <v>0</v>
      </c>
      <c r="AE322" s="6">
        <v>1</v>
      </c>
      <c r="AF322">
        <v>1</v>
      </c>
      <c r="AG322">
        <v>1</v>
      </c>
    </row>
    <row r="323" spans="1:33">
      <c r="A323">
        <v>1206</v>
      </c>
      <c r="B323" t="str">
        <f>VLOOKUP(FACT_INVOICE9[[#This Row],[Branch_SK]],DIM_BRANCH[],3,FALSE)</f>
        <v>Mandalay</v>
      </c>
      <c r="C323">
        <v>17983</v>
      </c>
      <c r="D323" t="str">
        <f>VLOOKUP(FACT_INVOICE9[[#This Row],[payment_SK]],DIM_PAYMENT[],2,FALSE)</f>
        <v>Credit card</v>
      </c>
      <c r="E323">
        <v>347191</v>
      </c>
      <c r="F323" t="str">
        <f>VLOOKUP(FACT_INVOICE9[[#This Row],[Product_SK]],DIM_PRODUCT[],3,FALSE)</f>
        <v>Food and beverages</v>
      </c>
      <c r="G323">
        <v>14849</v>
      </c>
      <c r="H323" t="s">
        <v>376</v>
      </c>
      <c r="I323">
        <v>8</v>
      </c>
      <c r="J323">
        <v>760.452</v>
      </c>
      <c r="K323">
        <v>6.5</v>
      </c>
      <c r="L323" t="s">
        <v>33</v>
      </c>
      <c r="M323" s="1">
        <v>45276.3682291667</v>
      </c>
      <c r="N323" s="1">
        <v>45278.9186226852</v>
      </c>
      <c r="O323">
        <v>19441</v>
      </c>
      <c r="P323">
        <v>6</v>
      </c>
      <c r="Q323" t="str">
        <f>VLOOKUP(FACT_INVOICE9[[#This Row],[gender_sk]],DIM_GENDER[],2,FALSE)</f>
        <v>Male</v>
      </c>
      <c r="R323" t="str">
        <f>VLOOKUP(FACT_INVOICE9[[#This Row],[custype_sk]],DIM_CUSTYPE[],2,FALSE)</f>
        <v>Member</v>
      </c>
      <c r="S323">
        <v>3</v>
      </c>
      <c r="U323" s="6">
        <v>1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1</v>
      </c>
      <c r="AC323" s="6">
        <v>0</v>
      </c>
      <c r="AD323" s="6">
        <v>1</v>
      </c>
      <c r="AE323" s="6">
        <v>1</v>
      </c>
      <c r="AF323">
        <v>1</v>
      </c>
      <c r="AG323">
        <v>1</v>
      </c>
    </row>
    <row r="324" spans="1:33">
      <c r="A324">
        <v>1208</v>
      </c>
      <c r="B324" t="str">
        <f>VLOOKUP(FACT_INVOICE9[[#This Row],[Branch_SK]],DIM_BRANCH[],3,FALSE)</f>
        <v>Yangon</v>
      </c>
      <c r="C324">
        <v>17982</v>
      </c>
      <c r="D324" t="str">
        <f>VLOOKUP(FACT_INVOICE9[[#This Row],[payment_SK]],DIM_PAYMENT[],2,FALSE)</f>
        <v>Cash</v>
      </c>
      <c r="E324">
        <v>347285</v>
      </c>
      <c r="F324" t="str">
        <f>VLOOKUP(FACT_INVOICE9[[#This Row],[Product_SK]],DIM_PRODUCT[],3,FALSE)</f>
        <v>Fashion accessories</v>
      </c>
      <c r="G324">
        <v>14993</v>
      </c>
      <c r="H324" t="s">
        <v>377</v>
      </c>
      <c r="I324">
        <v>5</v>
      </c>
      <c r="J324">
        <v>469.77</v>
      </c>
      <c r="K324">
        <v>7.4</v>
      </c>
      <c r="L324" t="s">
        <v>33</v>
      </c>
      <c r="M324" s="1">
        <v>45276.3682291667</v>
      </c>
      <c r="N324" s="1">
        <v>45278.9186226852</v>
      </c>
      <c r="O324">
        <v>19324</v>
      </c>
      <c r="P324">
        <v>5</v>
      </c>
      <c r="Q324" t="str">
        <f>VLOOKUP(FACT_INVOICE9[[#This Row],[gender_sk]],DIM_GENDER[],2,FALSE)</f>
        <v>Female</v>
      </c>
      <c r="R324" t="str">
        <f>VLOOKUP(FACT_INVOICE9[[#This Row],[custype_sk]],DIM_CUSTYPE[],2,FALSE)</f>
        <v>Normal</v>
      </c>
      <c r="S324">
        <v>4</v>
      </c>
      <c r="U324" s="6">
        <v>0</v>
      </c>
      <c r="V324" s="6">
        <v>0</v>
      </c>
      <c r="W324" s="6">
        <v>1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1</v>
      </c>
      <c r="AD324" s="6">
        <v>0</v>
      </c>
      <c r="AE324" s="6">
        <v>1</v>
      </c>
      <c r="AF324">
        <v>0</v>
      </c>
      <c r="AG324">
        <v>0</v>
      </c>
    </row>
    <row r="325" spans="1:33">
      <c r="A325">
        <v>1207</v>
      </c>
      <c r="B325" t="str">
        <f>VLOOKUP(FACT_INVOICE9[[#This Row],[Branch_SK]],DIM_BRANCH[],3,FALSE)</f>
        <v>Naypyitaw</v>
      </c>
      <c r="C325">
        <v>17982</v>
      </c>
      <c r="D325" t="str">
        <f>VLOOKUP(FACT_INVOICE9[[#This Row],[payment_SK]],DIM_PAYMENT[],2,FALSE)</f>
        <v>Cash</v>
      </c>
      <c r="E325">
        <v>347120</v>
      </c>
      <c r="F325" t="str">
        <f>VLOOKUP(FACT_INVOICE9[[#This Row],[Product_SK]],DIM_PRODUCT[],3,FALSE)</f>
        <v>Food and beverages</v>
      </c>
      <c r="G325">
        <v>14943</v>
      </c>
      <c r="H325" t="s">
        <v>378</v>
      </c>
      <c r="I325">
        <v>5</v>
      </c>
      <c r="J325">
        <v>401.73</v>
      </c>
      <c r="K325">
        <v>9.9</v>
      </c>
      <c r="L325" t="s">
        <v>33</v>
      </c>
      <c r="M325" s="1">
        <v>45276.3682291667</v>
      </c>
      <c r="N325" s="1">
        <v>45278.9186226852</v>
      </c>
      <c r="O325">
        <v>19031</v>
      </c>
      <c r="P325">
        <v>6</v>
      </c>
      <c r="Q325" t="str">
        <f>VLOOKUP(FACT_INVOICE9[[#This Row],[gender_sk]],DIM_GENDER[],2,FALSE)</f>
        <v>Male</v>
      </c>
      <c r="R325" t="str">
        <f>VLOOKUP(FACT_INVOICE9[[#This Row],[custype_sk]],DIM_CUSTYPE[],2,FALSE)</f>
        <v>Normal</v>
      </c>
      <c r="S325">
        <v>4</v>
      </c>
      <c r="U325" s="6">
        <v>0</v>
      </c>
      <c r="V325" s="6">
        <v>0</v>
      </c>
      <c r="W325" s="6">
        <v>1</v>
      </c>
      <c r="X325" s="6">
        <v>0</v>
      </c>
      <c r="Y325" s="6">
        <v>0</v>
      </c>
      <c r="Z325" s="6">
        <v>0</v>
      </c>
      <c r="AA325" s="6">
        <v>0</v>
      </c>
      <c r="AB325" s="6">
        <v>1</v>
      </c>
      <c r="AC325" s="6">
        <v>0</v>
      </c>
      <c r="AD325" s="6">
        <v>0</v>
      </c>
      <c r="AE325" s="6">
        <v>1</v>
      </c>
      <c r="AF325">
        <v>1</v>
      </c>
      <c r="AG325">
        <v>0</v>
      </c>
    </row>
    <row r="326" spans="1:33">
      <c r="A326">
        <v>1206</v>
      </c>
      <c r="B326" t="str">
        <f>VLOOKUP(FACT_INVOICE9[[#This Row],[Branch_SK]],DIM_BRANCH[],3,FALSE)</f>
        <v>Mandalay</v>
      </c>
      <c r="C326">
        <v>17982</v>
      </c>
      <c r="D326" t="str">
        <f>VLOOKUP(FACT_INVOICE9[[#This Row],[payment_SK]],DIM_PAYMENT[],2,FALSE)</f>
        <v>Cash</v>
      </c>
      <c r="E326">
        <v>346886</v>
      </c>
      <c r="F326" t="str">
        <f>VLOOKUP(FACT_INVOICE9[[#This Row],[Product_SK]],DIM_PRODUCT[],3,FALSE)</f>
        <v>Home and lifestyle</v>
      </c>
      <c r="G326">
        <v>14754</v>
      </c>
      <c r="H326" t="s">
        <v>379</v>
      </c>
      <c r="I326">
        <v>5</v>
      </c>
      <c r="J326">
        <v>92.5575</v>
      </c>
      <c r="K326">
        <v>8.5</v>
      </c>
      <c r="L326" t="s">
        <v>33</v>
      </c>
      <c r="M326" s="1">
        <v>45276.3682291667</v>
      </c>
      <c r="N326" s="1">
        <v>45278.9186226852</v>
      </c>
      <c r="O326">
        <v>19196</v>
      </c>
      <c r="P326">
        <v>5</v>
      </c>
      <c r="Q326" t="str">
        <f>VLOOKUP(FACT_INVOICE9[[#This Row],[gender_sk]],DIM_GENDER[],2,FALSE)</f>
        <v>Female</v>
      </c>
      <c r="R326" t="str">
        <f>VLOOKUP(FACT_INVOICE9[[#This Row],[custype_sk]],DIM_CUSTYPE[],2,FALSE)</f>
        <v>Member</v>
      </c>
      <c r="S326">
        <v>3</v>
      </c>
      <c r="U326" s="6">
        <v>0</v>
      </c>
      <c r="V326" s="6">
        <v>0</v>
      </c>
      <c r="W326" s="6">
        <v>1</v>
      </c>
      <c r="X326" s="6">
        <v>0</v>
      </c>
      <c r="Y326" s="6">
        <v>0</v>
      </c>
      <c r="Z326" s="6">
        <v>1</v>
      </c>
      <c r="AA326" s="6">
        <v>0</v>
      </c>
      <c r="AB326" s="6">
        <v>0</v>
      </c>
      <c r="AC326" s="6">
        <v>0</v>
      </c>
      <c r="AD326" s="6">
        <v>0</v>
      </c>
      <c r="AE326" s="6">
        <v>1</v>
      </c>
      <c r="AF326">
        <v>0</v>
      </c>
      <c r="AG326">
        <v>1</v>
      </c>
    </row>
    <row r="327" spans="1:33">
      <c r="A327">
        <v>1207</v>
      </c>
      <c r="B327" t="str">
        <f>VLOOKUP(FACT_INVOICE9[[#This Row],[Branch_SK]],DIM_BRANCH[],3,FALSE)</f>
        <v>Naypyitaw</v>
      </c>
      <c r="C327">
        <v>17982</v>
      </c>
      <c r="D327" t="str">
        <f>VLOOKUP(FACT_INVOICE9[[#This Row],[payment_SK]],DIM_PAYMENT[],2,FALSE)</f>
        <v>Cash</v>
      </c>
      <c r="E327">
        <v>346855</v>
      </c>
      <c r="F327" t="str">
        <f>VLOOKUP(FACT_INVOICE9[[#This Row],[Product_SK]],DIM_PRODUCT[],3,FALSE)</f>
        <v>Home and lifestyle</v>
      </c>
      <c r="G327">
        <v>15003</v>
      </c>
      <c r="H327" t="s">
        <v>380</v>
      </c>
      <c r="I327">
        <v>3</v>
      </c>
      <c r="J327">
        <v>304.983</v>
      </c>
      <c r="K327">
        <v>6.7</v>
      </c>
      <c r="L327" t="s">
        <v>33</v>
      </c>
      <c r="M327" s="1">
        <v>45276.3682291667</v>
      </c>
      <c r="N327" s="1">
        <v>45278.9186226852</v>
      </c>
      <c r="O327">
        <v>19235</v>
      </c>
      <c r="P327">
        <v>6</v>
      </c>
      <c r="Q327" t="str">
        <f>VLOOKUP(FACT_INVOICE9[[#This Row],[gender_sk]],DIM_GENDER[],2,FALSE)</f>
        <v>Male</v>
      </c>
      <c r="R327" t="str">
        <f>VLOOKUP(FACT_INVOICE9[[#This Row],[custype_sk]],DIM_CUSTYPE[],2,FALSE)</f>
        <v>Member</v>
      </c>
      <c r="S327">
        <v>3</v>
      </c>
      <c r="U327" s="6">
        <v>0</v>
      </c>
      <c r="V327" s="6">
        <v>0</v>
      </c>
      <c r="W327" s="6">
        <v>1</v>
      </c>
      <c r="X327" s="6">
        <v>0</v>
      </c>
      <c r="Y327" s="6">
        <v>0</v>
      </c>
      <c r="Z327" s="6">
        <v>1</v>
      </c>
      <c r="AA327" s="6">
        <v>0</v>
      </c>
      <c r="AB327" s="6">
        <v>0</v>
      </c>
      <c r="AC327" s="6">
        <v>0</v>
      </c>
      <c r="AD327" s="6">
        <v>0</v>
      </c>
      <c r="AE327" s="6">
        <v>1</v>
      </c>
      <c r="AF327">
        <v>1</v>
      </c>
      <c r="AG327">
        <v>1</v>
      </c>
    </row>
    <row r="328" spans="1:33">
      <c r="A328">
        <v>1206</v>
      </c>
      <c r="B328" t="str">
        <f>VLOOKUP(FACT_INVOICE9[[#This Row],[Branch_SK]],DIM_BRANCH[],3,FALSE)</f>
        <v>Mandalay</v>
      </c>
      <c r="C328">
        <v>17984</v>
      </c>
      <c r="D328" t="str">
        <f>VLOOKUP(FACT_INVOICE9[[#This Row],[payment_SK]],DIM_PAYMENT[],2,FALSE)</f>
        <v>Ewallet</v>
      </c>
      <c r="E328">
        <v>346521</v>
      </c>
      <c r="F328" t="str">
        <f>VLOOKUP(FACT_INVOICE9[[#This Row],[Product_SK]],DIM_PRODUCT[],3,FALSE)</f>
        <v>Health and beauty</v>
      </c>
      <c r="G328">
        <v>14613</v>
      </c>
      <c r="H328" t="s">
        <v>381</v>
      </c>
      <c r="I328">
        <v>8</v>
      </c>
      <c r="J328">
        <v>222.012</v>
      </c>
      <c r="K328">
        <v>8.9</v>
      </c>
      <c r="L328" t="s">
        <v>33</v>
      </c>
      <c r="M328" s="1">
        <v>45276.3682291667</v>
      </c>
      <c r="N328" s="1">
        <v>45278.9186226852</v>
      </c>
      <c r="O328">
        <v>19836</v>
      </c>
      <c r="P328">
        <v>5</v>
      </c>
      <c r="Q328" t="str">
        <f>VLOOKUP(FACT_INVOICE9[[#This Row],[gender_sk]],DIM_GENDER[],2,FALSE)</f>
        <v>Female</v>
      </c>
      <c r="R328" t="str">
        <f>VLOOKUP(FACT_INVOICE9[[#This Row],[custype_sk]],DIM_CUSTYPE[],2,FALSE)</f>
        <v>Normal</v>
      </c>
      <c r="S328">
        <v>4</v>
      </c>
      <c r="U328" s="6">
        <v>0</v>
      </c>
      <c r="V328" s="6">
        <v>1</v>
      </c>
      <c r="W328" s="6">
        <v>0</v>
      </c>
      <c r="X328" s="6">
        <v>1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1</v>
      </c>
      <c r="AE328" s="6">
        <v>1</v>
      </c>
      <c r="AF328">
        <v>0</v>
      </c>
      <c r="AG328">
        <v>0</v>
      </c>
    </row>
    <row r="329" spans="1:33">
      <c r="A329">
        <v>1208</v>
      </c>
      <c r="B329" t="str">
        <f>VLOOKUP(FACT_INVOICE9[[#This Row],[Branch_SK]],DIM_BRANCH[],3,FALSE)</f>
        <v>Yangon</v>
      </c>
      <c r="C329">
        <v>17984</v>
      </c>
      <c r="D329" t="str">
        <f>VLOOKUP(FACT_INVOICE9[[#This Row],[payment_SK]],DIM_PAYMENT[],2,FALSE)</f>
        <v>Ewallet</v>
      </c>
      <c r="E329">
        <v>346869</v>
      </c>
      <c r="F329" t="str">
        <f>VLOOKUP(FACT_INVOICE9[[#This Row],[Product_SK]],DIM_PRODUCT[],3,FALSE)</f>
        <v>Home and lifestyle</v>
      </c>
      <c r="G329">
        <v>14494</v>
      </c>
      <c r="H329" t="s">
        <v>382</v>
      </c>
      <c r="I329">
        <v>5</v>
      </c>
      <c r="J329">
        <v>246.4875</v>
      </c>
      <c r="K329">
        <v>7.1</v>
      </c>
      <c r="L329" t="s">
        <v>33</v>
      </c>
      <c r="M329" s="1">
        <v>45276.3682291667</v>
      </c>
      <c r="N329" s="1">
        <v>45278.9186226852</v>
      </c>
      <c r="O329">
        <v>19789</v>
      </c>
      <c r="P329">
        <v>5</v>
      </c>
      <c r="Q329" t="str">
        <f>VLOOKUP(FACT_INVOICE9[[#This Row],[gender_sk]],DIM_GENDER[],2,FALSE)</f>
        <v>Female</v>
      </c>
      <c r="R329" t="str">
        <f>VLOOKUP(FACT_INVOICE9[[#This Row],[custype_sk]],DIM_CUSTYPE[],2,FALSE)</f>
        <v>Normal</v>
      </c>
      <c r="S329">
        <v>4</v>
      </c>
      <c r="U329" s="6">
        <v>0</v>
      </c>
      <c r="V329" s="6">
        <v>1</v>
      </c>
      <c r="W329" s="6">
        <v>0</v>
      </c>
      <c r="X329" s="6">
        <v>0</v>
      </c>
      <c r="Y329" s="6">
        <v>0</v>
      </c>
      <c r="Z329" s="6">
        <v>1</v>
      </c>
      <c r="AA329" s="6">
        <v>0</v>
      </c>
      <c r="AB329" s="6">
        <v>0</v>
      </c>
      <c r="AC329" s="6">
        <v>0</v>
      </c>
      <c r="AD329" s="6">
        <v>0</v>
      </c>
      <c r="AE329" s="6">
        <v>1</v>
      </c>
      <c r="AF329">
        <v>0</v>
      </c>
      <c r="AG329">
        <v>0</v>
      </c>
    </row>
    <row r="330" spans="1:33">
      <c r="A330">
        <v>1208</v>
      </c>
      <c r="B330" t="str">
        <f>VLOOKUP(FACT_INVOICE9[[#This Row],[Branch_SK]],DIM_BRANCH[],3,FALSE)</f>
        <v>Yangon</v>
      </c>
      <c r="C330">
        <v>17984</v>
      </c>
      <c r="D330" t="str">
        <f>VLOOKUP(FACT_INVOICE9[[#This Row],[payment_SK]],DIM_PAYMENT[],2,FALSE)</f>
        <v>Ewallet</v>
      </c>
      <c r="E330">
        <v>347230</v>
      </c>
      <c r="F330" t="str">
        <f>VLOOKUP(FACT_INVOICE9[[#This Row],[Product_SK]],DIM_PRODUCT[],3,FALSE)</f>
        <v>Food and beverages</v>
      </c>
      <c r="G330">
        <v>15010</v>
      </c>
      <c r="H330" t="s">
        <v>383</v>
      </c>
      <c r="I330">
        <v>5</v>
      </c>
      <c r="J330">
        <v>246.4875</v>
      </c>
      <c r="K330">
        <v>7.1</v>
      </c>
      <c r="L330" t="s">
        <v>33</v>
      </c>
      <c r="M330" s="1">
        <v>45276.3682291667</v>
      </c>
      <c r="N330" s="1">
        <v>45278.9186226852</v>
      </c>
      <c r="O330">
        <v>19881</v>
      </c>
      <c r="P330">
        <v>5</v>
      </c>
      <c r="Q330" t="str">
        <f>VLOOKUP(FACT_INVOICE9[[#This Row],[gender_sk]],DIM_GENDER[],2,FALSE)</f>
        <v>Female</v>
      </c>
      <c r="R330" t="str">
        <f>VLOOKUP(FACT_INVOICE9[[#This Row],[custype_sk]],DIM_CUSTYPE[],2,FALSE)</f>
        <v>Normal</v>
      </c>
      <c r="S330">
        <v>4</v>
      </c>
      <c r="U330" s="6">
        <v>0</v>
      </c>
      <c r="V330" s="6">
        <v>1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1</v>
      </c>
      <c r="AC330" s="6">
        <v>0</v>
      </c>
      <c r="AD330" s="6">
        <v>0</v>
      </c>
      <c r="AE330" s="6">
        <v>1</v>
      </c>
      <c r="AF330">
        <v>0</v>
      </c>
      <c r="AG330">
        <v>0</v>
      </c>
    </row>
    <row r="331" spans="1:33">
      <c r="A331">
        <v>1208</v>
      </c>
      <c r="B331" t="str">
        <f>VLOOKUP(FACT_INVOICE9[[#This Row],[Branch_SK]],DIM_BRANCH[],3,FALSE)</f>
        <v>Yangon</v>
      </c>
      <c r="C331">
        <v>17982</v>
      </c>
      <c r="D331" t="str">
        <f>VLOOKUP(FACT_INVOICE9[[#This Row],[payment_SK]],DIM_PAYMENT[],2,FALSE)</f>
        <v>Cash</v>
      </c>
      <c r="E331">
        <v>347344</v>
      </c>
      <c r="F331" t="str">
        <f>VLOOKUP(FACT_INVOICE9[[#This Row],[Product_SK]],DIM_PRODUCT[],3,FALSE)</f>
        <v>Fashion accessories</v>
      </c>
      <c r="G331">
        <v>15008</v>
      </c>
      <c r="H331" t="s">
        <v>384</v>
      </c>
      <c r="I331">
        <v>10</v>
      </c>
      <c r="J331">
        <v>749.49</v>
      </c>
      <c r="K331">
        <v>5.7</v>
      </c>
      <c r="L331" t="s">
        <v>33</v>
      </c>
      <c r="M331" s="1">
        <v>45276.3682291667</v>
      </c>
      <c r="N331" s="1">
        <v>45278.9186226852</v>
      </c>
      <c r="O331">
        <v>19341</v>
      </c>
      <c r="P331">
        <v>5</v>
      </c>
      <c r="Q331" t="str">
        <f>VLOOKUP(FACT_INVOICE9[[#This Row],[gender_sk]],DIM_GENDER[],2,FALSE)</f>
        <v>Female</v>
      </c>
      <c r="R331" t="str">
        <f>VLOOKUP(FACT_INVOICE9[[#This Row],[custype_sk]],DIM_CUSTYPE[],2,FALSE)</f>
        <v>Normal</v>
      </c>
      <c r="S331">
        <v>4</v>
      </c>
      <c r="U331" s="6">
        <v>0</v>
      </c>
      <c r="V331" s="6">
        <v>0</v>
      </c>
      <c r="W331" s="6">
        <v>1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1</v>
      </c>
      <c r="AD331" s="6">
        <v>1</v>
      </c>
      <c r="AE331" s="6">
        <v>1</v>
      </c>
      <c r="AF331">
        <v>0</v>
      </c>
      <c r="AG331">
        <v>0</v>
      </c>
    </row>
    <row r="332" spans="1:33">
      <c r="A332">
        <v>1208</v>
      </c>
      <c r="B332" t="str">
        <f>VLOOKUP(FACT_INVOICE9[[#This Row],[Branch_SK]],DIM_BRANCH[],3,FALSE)</f>
        <v>Yangon</v>
      </c>
      <c r="C332">
        <v>17983</v>
      </c>
      <c r="D332" t="str">
        <f>VLOOKUP(FACT_INVOICE9[[#This Row],[payment_SK]],DIM_PAYMENT[],2,FALSE)</f>
        <v>Credit card</v>
      </c>
      <c r="E332">
        <v>346530</v>
      </c>
      <c r="F332" t="str">
        <f>VLOOKUP(FACT_INVOICE9[[#This Row],[Product_SK]],DIM_PRODUCT[],3,FALSE)</f>
        <v>Health and beauty</v>
      </c>
      <c r="G332">
        <v>15016</v>
      </c>
      <c r="H332" t="s">
        <v>385</v>
      </c>
      <c r="I332">
        <v>7</v>
      </c>
      <c r="J332">
        <v>506.6355</v>
      </c>
      <c r="K332">
        <v>4.6</v>
      </c>
      <c r="L332" t="s">
        <v>33</v>
      </c>
      <c r="M332" s="1">
        <v>45276.3682291667</v>
      </c>
      <c r="N332" s="1">
        <v>45278.9186226852</v>
      </c>
      <c r="O332">
        <v>19658</v>
      </c>
      <c r="P332">
        <v>5</v>
      </c>
      <c r="Q332" t="str">
        <f>VLOOKUP(FACT_INVOICE9[[#This Row],[gender_sk]],DIM_GENDER[],2,FALSE)</f>
        <v>Female</v>
      </c>
      <c r="R332" t="str">
        <f>VLOOKUP(FACT_INVOICE9[[#This Row],[custype_sk]],DIM_CUSTYPE[],2,FALSE)</f>
        <v>Member</v>
      </c>
      <c r="S332">
        <v>3</v>
      </c>
      <c r="U332" s="6">
        <v>1</v>
      </c>
      <c r="V332" s="6">
        <v>0</v>
      </c>
      <c r="W332" s="6">
        <v>0</v>
      </c>
      <c r="X332" s="6">
        <v>1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1</v>
      </c>
      <c r="AE332" s="6">
        <v>0</v>
      </c>
      <c r="AF332">
        <v>0</v>
      </c>
      <c r="AG332">
        <v>1</v>
      </c>
    </row>
    <row r="333" spans="1:33">
      <c r="A333">
        <v>1208</v>
      </c>
      <c r="B333" t="str">
        <f>VLOOKUP(FACT_INVOICE9[[#This Row],[Branch_SK]],DIM_BRANCH[],3,FALSE)</f>
        <v>Yangon</v>
      </c>
      <c r="C333">
        <v>17983</v>
      </c>
      <c r="D333" t="str">
        <f>VLOOKUP(FACT_INVOICE9[[#This Row],[payment_SK]],DIM_PAYMENT[],2,FALSE)</f>
        <v>Credit card</v>
      </c>
      <c r="E333">
        <v>347373</v>
      </c>
      <c r="F333" t="str">
        <f>VLOOKUP(FACT_INVOICE9[[#This Row],[Product_SK]],DIM_PRODUCT[],3,FALSE)</f>
        <v>Fashion accessories</v>
      </c>
      <c r="G333">
        <v>15006</v>
      </c>
      <c r="H333" t="s">
        <v>386</v>
      </c>
      <c r="I333">
        <v>3</v>
      </c>
      <c r="J333">
        <v>172.2105</v>
      </c>
      <c r="K333">
        <v>8.6</v>
      </c>
      <c r="L333" t="s">
        <v>33</v>
      </c>
      <c r="M333" s="1">
        <v>45276.3682291667</v>
      </c>
      <c r="N333" s="1">
        <v>45278.9186226852</v>
      </c>
      <c r="O333">
        <v>19604</v>
      </c>
      <c r="P333">
        <v>6</v>
      </c>
      <c r="Q333" t="str">
        <f>VLOOKUP(FACT_INVOICE9[[#This Row],[gender_sk]],DIM_GENDER[],2,FALSE)</f>
        <v>Male</v>
      </c>
      <c r="R333" t="str">
        <f>VLOOKUP(FACT_INVOICE9[[#This Row],[custype_sk]],DIM_CUSTYPE[],2,FALSE)</f>
        <v>Normal</v>
      </c>
      <c r="S333">
        <v>4</v>
      </c>
      <c r="U333" s="6">
        <v>1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1</v>
      </c>
      <c r="AD333" s="6">
        <v>0</v>
      </c>
      <c r="AE333" s="6">
        <v>1</v>
      </c>
      <c r="AF333">
        <v>1</v>
      </c>
      <c r="AG333">
        <v>0</v>
      </c>
    </row>
    <row r="334" spans="1:33">
      <c r="A334">
        <v>1207</v>
      </c>
      <c r="B334" t="str">
        <f>VLOOKUP(FACT_INVOICE9[[#This Row],[Branch_SK]],DIM_BRANCH[],3,FALSE)</f>
        <v>Naypyitaw</v>
      </c>
      <c r="C334">
        <v>17984</v>
      </c>
      <c r="D334" t="str">
        <f>VLOOKUP(FACT_INVOICE9[[#This Row],[payment_SK]],DIM_PAYMENT[],2,FALSE)</f>
        <v>Ewallet</v>
      </c>
      <c r="E334">
        <v>346674</v>
      </c>
      <c r="F334" t="str">
        <f>VLOOKUP(FACT_INVOICE9[[#This Row],[Product_SK]],DIM_PRODUCT[],3,FALSE)</f>
        <v>Electronic accessories</v>
      </c>
      <c r="G334">
        <v>15012</v>
      </c>
      <c r="H334" t="s">
        <v>387</v>
      </c>
      <c r="I334">
        <v>5</v>
      </c>
      <c r="J334">
        <v>451.71</v>
      </c>
      <c r="K334">
        <v>4.8</v>
      </c>
      <c r="L334" t="s">
        <v>33</v>
      </c>
      <c r="M334" s="1">
        <v>45276.3682291667</v>
      </c>
      <c r="N334" s="1">
        <v>45278.9186226852</v>
      </c>
      <c r="O334">
        <v>19687</v>
      </c>
      <c r="P334">
        <v>6</v>
      </c>
      <c r="Q334" t="str">
        <f>VLOOKUP(FACT_INVOICE9[[#This Row],[gender_sk]],DIM_GENDER[],2,FALSE)</f>
        <v>Male</v>
      </c>
      <c r="R334" t="str">
        <f>VLOOKUP(FACT_INVOICE9[[#This Row],[custype_sk]],DIM_CUSTYPE[],2,FALSE)</f>
        <v>Member</v>
      </c>
      <c r="S334">
        <v>3</v>
      </c>
      <c r="U334" s="6">
        <v>0</v>
      </c>
      <c r="V334" s="6">
        <v>1</v>
      </c>
      <c r="W334" s="6">
        <v>0</v>
      </c>
      <c r="X334" s="6">
        <v>0</v>
      </c>
      <c r="Y334" s="6">
        <v>1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>
        <v>1</v>
      </c>
      <c r="AG334">
        <v>1</v>
      </c>
    </row>
    <row r="335" spans="1:33">
      <c r="A335">
        <v>1206</v>
      </c>
      <c r="B335" t="str">
        <f>VLOOKUP(FACT_INVOICE9[[#This Row],[Branch_SK]],DIM_BRANCH[],3,FALSE)</f>
        <v>Mandalay</v>
      </c>
      <c r="C335">
        <v>17983</v>
      </c>
      <c r="D335" t="str">
        <f>VLOOKUP(FACT_INVOICE9[[#This Row],[payment_SK]],DIM_PAYMENT[],2,FALSE)</f>
        <v>Credit card</v>
      </c>
      <c r="E335">
        <v>346841</v>
      </c>
      <c r="F335" t="str">
        <f>VLOOKUP(FACT_INVOICE9[[#This Row],[Product_SK]],DIM_PRODUCT[],3,FALSE)</f>
        <v>Home and lifestyle</v>
      </c>
      <c r="G335">
        <v>15018</v>
      </c>
      <c r="H335" t="s">
        <v>388</v>
      </c>
      <c r="I335">
        <v>2</v>
      </c>
      <c r="J335">
        <v>69.72</v>
      </c>
      <c r="K335">
        <v>4.4</v>
      </c>
      <c r="L335" t="s">
        <v>33</v>
      </c>
      <c r="M335" s="1">
        <v>45276.3682291667</v>
      </c>
      <c r="N335" s="1">
        <v>45278.9186226852</v>
      </c>
      <c r="O335">
        <v>19404</v>
      </c>
      <c r="P335">
        <v>6</v>
      </c>
      <c r="Q335" t="str">
        <f>VLOOKUP(FACT_INVOICE9[[#This Row],[gender_sk]],DIM_GENDER[],2,FALSE)</f>
        <v>Male</v>
      </c>
      <c r="R335" t="str">
        <f>VLOOKUP(FACT_INVOICE9[[#This Row],[custype_sk]],DIM_CUSTYPE[],2,FALSE)</f>
        <v>Normal</v>
      </c>
      <c r="S335">
        <v>4</v>
      </c>
      <c r="U335" s="6">
        <v>1</v>
      </c>
      <c r="V335" s="6">
        <v>0</v>
      </c>
      <c r="W335" s="6">
        <v>0</v>
      </c>
      <c r="X335" s="6">
        <v>0</v>
      </c>
      <c r="Y335" s="6">
        <v>0</v>
      </c>
      <c r="Z335" s="6">
        <v>1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>
        <v>1</v>
      </c>
      <c r="AG335">
        <v>0</v>
      </c>
    </row>
    <row r="336" spans="1:33">
      <c r="A336">
        <v>1208</v>
      </c>
      <c r="B336" t="str">
        <f>VLOOKUP(FACT_INVOICE9[[#This Row],[Branch_SK]],DIM_BRANCH[],3,FALSE)</f>
        <v>Yangon</v>
      </c>
      <c r="C336">
        <v>17984</v>
      </c>
      <c r="D336" t="str">
        <f>VLOOKUP(FACT_INVOICE9[[#This Row],[payment_SK]],DIM_PAYMENT[],2,FALSE)</f>
        <v>Ewallet</v>
      </c>
      <c r="E336">
        <v>347142</v>
      </c>
      <c r="F336" t="str">
        <f>VLOOKUP(FACT_INVOICE9[[#This Row],[Product_SK]],DIM_PRODUCT[],3,FALSE)</f>
        <v>Food and beverages</v>
      </c>
      <c r="G336">
        <v>15013</v>
      </c>
      <c r="H336" t="s">
        <v>389</v>
      </c>
      <c r="I336">
        <v>3</v>
      </c>
      <c r="J336">
        <v>279.1845</v>
      </c>
      <c r="K336">
        <v>6</v>
      </c>
      <c r="L336" t="s">
        <v>33</v>
      </c>
      <c r="M336" s="1">
        <v>45276.3682291667</v>
      </c>
      <c r="N336" s="1">
        <v>45278.9186226852</v>
      </c>
      <c r="O336">
        <v>19699</v>
      </c>
      <c r="P336">
        <v>6</v>
      </c>
      <c r="Q336" t="str">
        <f>VLOOKUP(FACT_INVOICE9[[#This Row],[gender_sk]],DIM_GENDER[],2,FALSE)</f>
        <v>Male</v>
      </c>
      <c r="R336" t="str">
        <f>VLOOKUP(FACT_INVOICE9[[#This Row],[custype_sk]],DIM_CUSTYPE[],2,FALSE)</f>
        <v>Member</v>
      </c>
      <c r="S336">
        <v>3</v>
      </c>
      <c r="U336" s="6">
        <v>0</v>
      </c>
      <c r="V336" s="6">
        <v>1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1</v>
      </c>
      <c r="AC336" s="6">
        <v>0</v>
      </c>
      <c r="AD336" s="6">
        <v>0</v>
      </c>
      <c r="AE336" s="6">
        <v>1</v>
      </c>
      <c r="AF336">
        <v>1</v>
      </c>
      <c r="AG336">
        <v>1</v>
      </c>
    </row>
    <row r="337" spans="1:33">
      <c r="A337">
        <v>1206</v>
      </c>
      <c r="B337" t="str">
        <f>VLOOKUP(FACT_INVOICE9[[#This Row],[Branch_SK]],DIM_BRANCH[],3,FALSE)</f>
        <v>Mandalay</v>
      </c>
      <c r="C337">
        <v>17982</v>
      </c>
      <c r="D337" t="str">
        <f>VLOOKUP(FACT_INVOICE9[[#This Row],[payment_SK]],DIM_PAYMENT[],2,FALSE)</f>
        <v>Cash</v>
      </c>
      <c r="E337">
        <v>347126</v>
      </c>
      <c r="F337" t="str">
        <f>VLOOKUP(FACT_INVOICE9[[#This Row],[Product_SK]],DIM_PRODUCT[],3,FALSE)</f>
        <v>Food and beverages</v>
      </c>
      <c r="G337">
        <v>15009</v>
      </c>
      <c r="H337" t="s">
        <v>390</v>
      </c>
      <c r="I337">
        <v>1</v>
      </c>
      <c r="J337">
        <v>35.196</v>
      </c>
      <c r="K337">
        <v>6.7</v>
      </c>
      <c r="L337" t="s">
        <v>33</v>
      </c>
      <c r="M337" s="1">
        <v>45276.3682291667</v>
      </c>
      <c r="N337" s="1">
        <v>45278.9186226852</v>
      </c>
      <c r="O337">
        <v>19333</v>
      </c>
      <c r="P337">
        <v>6</v>
      </c>
      <c r="Q337" t="str">
        <f>VLOOKUP(FACT_INVOICE9[[#This Row],[gender_sk]],DIM_GENDER[],2,FALSE)</f>
        <v>Male</v>
      </c>
      <c r="R337" t="str">
        <f>VLOOKUP(FACT_INVOICE9[[#This Row],[custype_sk]],DIM_CUSTYPE[],2,FALSE)</f>
        <v>Normal</v>
      </c>
      <c r="S337">
        <v>4</v>
      </c>
      <c r="U337" s="6">
        <v>0</v>
      </c>
      <c r="V337" s="6">
        <v>0</v>
      </c>
      <c r="W337" s="6">
        <v>1</v>
      </c>
      <c r="X337" s="6">
        <v>0</v>
      </c>
      <c r="Y337" s="6">
        <v>0</v>
      </c>
      <c r="Z337" s="6">
        <v>0</v>
      </c>
      <c r="AA337" s="6">
        <v>0</v>
      </c>
      <c r="AB337" s="6">
        <v>1</v>
      </c>
      <c r="AC337" s="6">
        <v>0</v>
      </c>
      <c r="AD337" s="6">
        <v>0</v>
      </c>
      <c r="AE337" s="6">
        <v>1</v>
      </c>
      <c r="AF337">
        <v>1</v>
      </c>
      <c r="AG337">
        <v>0</v>
      </c>
    </row>
    <row r="338" spans="1:33">
      <c r="A338">
        <v>1206</v>
      </c>
      <c r="B338" t="str">
        <f>VLOOKUP(FACT_INVOICE9[[#This Row],[Branch_SK]],DIM_BRANCH[],3,FALSE)</f>
        <v>Mandalay</v>
      </c>
      <c r="C338">
        <v>17984</v>
      </c>
      <c r="D338" t="str">
        <f>VLOOKUP(FACT_INVOICE9[[#This Row],[payment_SK]],DIM_PAYMENT[],2,FALSE)</f>
        <v>Ewallet</v>
      </c>
      <c r="E338">
        <v>347172</v>
      </c>
      <c r="F338" t="str">
        <f>VLOOKUP(FACT_INVOICE9[[#This Row],[Product_SK]],DIM_PRODUCT[],3,FALSE)</f>
        <v>Food and beverages</v>
      </c>
      <c r="G338">
        <v>14946</v>
      </c>
      <c r="H338" t="s">
        <v>391</v>
      </c>
      <c r="I338">
        <v>4</v>
      </c>
      <c r="J338">
        <v>222.138</v>
      </c>
      <c r="K338">
        <v>6.7</v>
      </c>
      <c r="L338" t="s">
        <v>33</v>
      </c>
      <c r="M338" s="1">
        <v>45276.3682291667</v>
      </c>
      <c r="N338" s="1">
        <v>45278.9186226852</v>
      </c>
      <c r="O338">
        <v>20008</v>
      </c>
      <c r="P338">
        <v>6</v>
      </c>
      <c r="Q338" t="str">
        <f>VLOOKUP(FACT_INVOICE9[[#This Row],[gender_sk]],DIM_GENDER[],2,FALSE)</f>
        <v>Male</v>
      </c>
      <c r="R338" t="str">
        <f>VLOOKUP(FACT_INVOICE9[[#This Row],[custype_sk]],DIM_CUSTYPE[],2,FALSE)</f>
        <v>Normal</v>
      </c>
      <c r="S338">
        <v>4</v>
      </c>
      <c r="U338" s="6">
        <v>0</v>
      </c>
      <c r="V338" s="6">
        <v>1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1</v>
      </c>
      <c r="AC338" s="6">
        <v>0</v>
      </c>
      <c r="AD338" s="6">
        <v>0</v>
      </c>
      <c r="AE338" s="6">
        <v>1</v>
      </c>
      <c r="AF338">
        <v>1</v>
      </c>
      <c r="AG338">
        <v>0</v>
      </c>
    </row>
    <row r="339" spans="1:33">
      <c r="A339">
        <v>1208</v>
      </c>
      <c r="B339" t="str">
        <f>VLOOKUP(FACT_INVOICE9[[#This Row],[Branch_SK]],DIM_BRANCH[],3,FALSE)</f>
        <v>Yangon</v>
      </c>
      <c r="C339">
        <v>17983</v>
      </c>
      <c r="D339" t="str">
        <f>VLOOKUP(FACT_INVOICE9[[#This Row],[payment_SK]],DIM_PAYMENT[],2,FALSE)</f>
        <v>Credit card</v>
      </c>
      <c r="E339">
        <v>347146</v>
      </c>
      <c r="F339" t="str">
        <f>VLOOKUP(FACT_INVOICE9[[#This Row],[Product_SK]],DIM_PRODUCT[],3,FALSE)</f>
        <v>Food and beverages</v>
      </c>
      <c r="G339">
        <v>14350</v>
      </c>
      <c r="H339" t="s">
        <v>392</v>
      </c>
      <c r="I339">
        <v>1</v>
      </c>
      <c r="J339">
        <v>69.6675</v>
      </c>
      <c r="K339">
        <v>9.7</v>
      </c>
      <c r="L339" t="s">
        <v>33</v>
      </c>
      <c r="M339" s="1">
        <v>45276.3682291667</v>
      </c>
      <c r="N339" s="1">
        <v>45278.9186226852</v>
      </c>
      <c r="O339">
        <v>19512</v>
      </c>
      <c r="P339">
        <v>6</v>
      </c>
      <c r="Q339" t="str">
        <f>VLOOKUP(FACT_INVOICE9[[#This Row],[gender_sk]],DIM_GENDER[],2,FALSE)</f>
        <v>Male</v>
      </c>
      <c r="R339" t="str">
        <f>VLOOKUP(FACT_INVOICE9[[#This Row],[custype_sk]],DIM_CUSTYPE[],2,FALSE)</f>
        <v>Member</v>
      </c>
      <c r="S339">
        <v>3</v>
      </c>
      <c r="U339" s="6">
        <v>1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1</v>
      </c>
      <c r="AC339" s="6">
        <v>0</v>
      </c>
      <c r="AD339" s="6">
        <v>0</v>
      </c>
      <c r="AE339" s="6">
        <v>1</v>
      </c>
      <c r="AF339">
        <v>1</v>
      </c>
      <c r="AG339">
        <v>1</v>
      </c>
    </row>
    <row r="340" spans="1:33">
      <c r="A340">
        <v>1206</v>
      </c>
      <c r="B340" t="str">
        <f>VLOOKUP(FACT_INVOICE9[[#This Row],[Branch_SK]],DIM_BRANCH[],3,FALSE)</f>
        <v>Mandalay</v>
      </c>
      <c r="C340">
        <v>17984</v>
      </c>
      <c r="D340" t="str">
        <f>VLOOKUP(FACT_INVOICE9[[#This Row],[payment_SK]],DIM_PAYMENT[],2,FALSE)</f>
        <v>Ewallet</v>
      </c>
      <c r="E340">
        <v>347179</v>
      </c>
      <c r="F340" t="str">
        <f>VLOOKUP(FACT_INVOICE9[[#This Row],[Product_SK]],DIM_PRODUCT[],3,FALSE)</f>
        <v>Food and beverages</v>
      </c>
      <c r="G340">
        <v>14160</v>
      </c>
      <c r="H340" t="s">
        <v>393</v>
      </c>
      <c r="I340">
        <v>5</v>
      </c>
      <c r="J340">
        <v>397.215</v>
      </c>
      <c r="K340">
        <v>7.8</v>
      </c>
      <c r="L340" t="s">
        <v>33</v>
      </c>
      <c r="M340" s="1">
        <v>45276.3682291667</v>
      </c>
      <c r="N340" s="1">
        <v>45278.9186226852</v>
      </c>
      <c r="O340">
        <v>19920</v>
      </c>
      <c r="P340">
        <v>6</v>
      </c>
      <c r="Q340" t="str">
        <f>VLOOKUP(FACT_INVOICE9[[#This Row],[gender_sk]],DIM_GENDER[],2,FALSE)</f>
        <v>Male</v>
      </c>
      <c r="R340" t="str">
        <f>VLOOKUP(FACT_INVOICE9[[#This Row],[custype_sk]],DIM_CUSTYPE[],2,FALSE)</f>
        <v>Normal</v>
      </c>
      <c r="S340">
        <v>4</v>
      </c>
      <c r="U340" s="6">
        <v>0</v>
      </c>
      <c r="V340" s="6">
        <v>1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1</v>
      </c>
      <c r="AF340">
        <v>1</v>
      </c>
      <c r="AG340">
        <v>0</v>
      </c>
    </row>
    <row r="341" spans="1:33">
      <c r="A341">
        <v>1206</v>
      </c>
      <c r="B341" t="str">
        <f>VLOOKUP(FACT_INVOICE9[[#This Row],[Branch_SK]],DIM_BRANCH[],3,FALSE)</f>
        <v>Mandalay</v>
      </c>
      <c r="C341">
        <v>17983</v>
      </c>
      <c r="D341" t="str">
        <f>VLOOKUP(FACT_INVOICE9[[#This Row],[payment_SK]],DIM_PAYMENT[],2,FALSE)</f>
        <v>Credit card</v>
      </c>
      <c r="E341">
        <v>346894</v>
      </c>
      <c r="F341" t="str">
        <f>VLOOKUP(FACT_INVOICE9[[#This Row],[Product_SK]],DIM_PRODUCT[],3,FALSE)</f>
        <v>Home and lifestyle</v>
      </c>
      <c r="G341">
        <v>14648</v>
      </c>
      <c r="H341" t="s">
        <v>394</v>
      </c>
      <c r="I341">
        <v>9</v>
      </c>
      <c r="J341">
        <v>535.7205</v>
      </c>
      <c r="K341">
        <v>8.4</v>
      </c>
      <c r="L341" t="s">
        <v>33</v>
      </c>
      <c r="M341" s="1">
        <v>45276.3682291667</v>
      </c>
      <c r="N341" s="1">
        <v>45278.9186226852</v>
      </c>
      <c r="O341">
        <v>19442</v>
      </c>
      <c r="P341">
        <v>6</v>
      </c>
      <c r="Q341" t="str">
        <f>VLOOKUP(FACT_INVOICE9[[#This Row],[gender_sk]],DIM_GENDER[],2,FALSE)</f>
        <v>Male</v>
      </c>
      <c r="R341" t="str">
        <f>VLOOKUP(FACT_INVOICE9[[#This Row],[custype_sk]],DIM_CUSTYPE[],2,FALSE)</f>
        <v>Member</v>
      </c>
      <c r="S341">
        <v>3</v>
      </c>
      <c r="U341" s="6">
        <v>1</v>
      </c>
      <c r="V341" s="6">
        <v>0</v>
      </c>
      <c r="W341" s="6">
        <v>0</v>
      </c>
      <c r="X341" s="6">
        <v>0</v>
      </c>
      <c r="Y341" s="6">
        <v>0</v>
      </c>
      <c r="Z341" s="6">
        <v>1</v>
      </c>
      <c r="AA341" s="6">
        <v>0</v>
      </c>
      <c r="AB341" s="6">
        <v>0</v>
      </c>
      <c r="AC341" s="6">
        <v>0</v>
      </c>
      <c r="AD341" s="6">
        <v>1</v>
      </c>
      <c r="AE341" s="6">
        <v>1</v>
      </c>
      <c r="AF341">
        <v>1</v>
      </c>
      <c r="AG341">
        <v>1</v>
      </c>
    </row>
    <row r="342" spans="1:33">
      <c r="A342">
        <v>1207</v>
      </c>
      <c r="B342" t="str">
        <f>VLOOKUP(FACT_INVOICE9[[#This Row],[Branch_SK]],DIM_BRANCH[],3,FALSE)</f>
        <v>Naypyitaw</v>
      </c>
      <c r="C342">
        <v>17984</v>
      </c>
      <c r="D342" t="str">
        <f>VLOOKUP(FACT_INVOICE9[[#This Row],[payment_SK]],DIM_PAYMENT[],2,FALSE)</f>
        <v>Ewallet</v>
      </c>
      <c r="E342">
        <v>347041</v>
      </c>
      <c r="F342" t="str">
        <f>VLOOKUP(FACT_INVOICE9[[#This Row],[Product_SK]],DIM_PRODUCT[],3,FALSE)</f>
        <v>Sports and travel</v>
      </c>
      <c r="G342">
        <v>14096</v>
      </c>
      <c r="H342" t="s">
        <v>395</v>
      </c>
      <c r="I342">
        <v>6</v>
      </c>
      <c r="J342">
        <v>310.716</v>
      </c>
      <c r="K342">
        <v>7.1</v>
      </c>
      <c r="L342" t="s">
        <v>33</v>
      </c>
      <c r="M342" s="1">
        <v>45276.3682291667</v>
      </c>
      <c r="N342" s="1">
        <v>45278.9186226852</v>
      </c>
      <c r="O342">
        <v>19887</v>
      </c>
      <c r="P342">
        <v>5</v>
      </c>
      <c r="Q342" t="str">
        <f>VLOOKUP(FACT_INVOICE9[[#This Row],[gender_sk]],DIM_GENDER[],2,FALSE)</f>
        <v>Female</v>
      </c>
      <c r="R342" t="str">
        <f>VLOOKUP(FACT_INVOICE9[[#This Row],[custype_sk]],DIM_CUSTYPE[],2,FALSE)</f>
        <v>Normal</v>
      </c>
      <c r="S342">
        <v>4</v>
      </c>
      <c r="U342" s="6">
        <v>0</v>
      </c>
      <c r="V342" s="6">
        <v>1</v>
      </c>
      <c r="W342" s="6">
        <v>0</v>
      </c>
      <c r="X342" s="6">
        <v>0</v>
      </c>
      <c r="Y342" s="6">
        <v>0</v>
      </c>
      <c r="Z342" s="6">
        <v>0</v>
      </c>
      <c r="AA342" s="6">
        <v>1</v>
      </c>
      <c r="AB342" s="6">
        <v>0</v>
      </c>
      <c r="AC342" s="6">
        <v>0</v>
      </c>
      <c r="AD342" s="6">
        <v>1</v>
      </c>
      <c r="AE342" s="6">
        <v>1</v>
      </c>
      <c r="AF342">
        <v>0</v>
      </c>
      <c r="AG342">
        <v>0</v>
      </c>
    </row>
    <row r="343" spans="1:33">
      <c r="A343">
        <v>1206</v>
      </c>
      <c r="B343" t="str">
        <f>VLOOKUP(FACT_INVOICE9[[#This Row],[Branch_SK]],DIM_BRANCH[],3,FALSE)</f>
        <v>Mandalay</v>
      </c>
      <c r="C343">
        <v>17984</v>
      </c>
      <c r="D343" t="str">
        <f>VLOOKUP(FACT_INVOICE9[[#This Row],[payment_SK]],DIM_PAYMENT[],2,FALSE)</f>
        <v>Ewallet</v>
      </c>
      <c r="E343">
        <v>347198</v>
      </c>
      <c r="F343" t="str">
        <f>VLOOKUP(FACT_INVOICE9[[#This Row],[Product_SK]],DIM_PRODUCT[],3,FALSE)</f>
        <v>Food and beverages</v>
      </c>
      <c r="G343">
        <v>14714</v>
      </c>
      <c r="H343" t="s">
        <v>396</v>
      </c>
      <c r="I343">
        <v>3</v>
      </c>
      <c r="J343">
        <v>277.137</v>
      </c>
      <c r="K343">
        <v>5.1</v>
      </c>
      <c r="L343" t="s">
        <v>33</v>
      </c>
      <c r="M343" s="1">
        <v>45276.3682291667</v>
      </c>
      <c r="N343" s="1">
        <v>45278.9186226852</v>
      </c>
      <c r="O343">
        <v>19970</v>
      </c>
      <c r="P343">
        <v>6</v>
      </c>
      <c r="Q343" t="str">
        <f>VLOOKUP(FACT_INVOICE9[[#This Row],[gender_sk]],DIM_GENDER[],2,FALSE)</f>
        <v>Male</v>
      </c>
      <c r="R343" t="str">
        <f>VLOOKUP(FACT_INVOICE9[[#This Row],[custype_sk]],DIM_CUSTYPE[],2,FALSE)</f>
        <v>Normal</v>
      </c>
      <c r="S343">
        <v>4</v>
      </c>
      <c r="U343" s="6">
        <v>0</v>
      </c>
      <c r="V343" s="6">
        <v>1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1</v>
      </c>
      <c r="AC343" s="6">
        <v>0</v>
      </c>
      <c r="AD343" s="6">
        <v>0</v>
      </c>
      <c r="AE343" s="6">
        <v>1</v>
      </c>
      <c r="AF343">
        <v>1</v>
      </c>
      <c r="AG343">
        <v>0</v>
      </c>
    </row>
    <row r="344" spans="1:33">
      <c r="A344">
        <v>1207</v>
      </c>
      <c r="B344" t="str">
        <f>VLOOKUP(FACT_INVOICE9[[#This Row],[Branch_SK]],DIM_BRANCH[],3,FALSE)</f>
        <v>Naypyitaw</v>
      </c>
      <c r="C344">
        <v>17984</v>
      </c>
      <c r="D344" t="str">
        <f>VLOOKUP(FACT_INVOICE9[[#This Row],[payment_SK]],DIM_PAYMENT[],2,FALSE)</f>
        <v>Ewallet</v>
      </c>
      <c r="E344">
        <v>347034</v>
      </c>
      <c r="F344" t="str">
        <f>VLOOKUP(FACT_INVOICE9[[#This Row],[Product_SK]],DIM_PRODUCT[],3,FALSE)</f>
        <v>Sports and travel</v>
      </c>
      <c r="G344">
        <v>14323</v>
      </c>
      <c r="H344" t="s">
        <v>397</v>
      </c>
      <c r="I344">
        <v>5</v>
      </c>
      <c r="J344">
        <v>125.055</v>
      </c>
      <c r="K344">
        <v>5.4</v>
      </c>
      <c r="L344" t="s">
        <v>33</v>
      </c>
      <c r="M344" s="1">
        <v>45276.3682291667</v>
      </c>
      <c r="N344" s="1">
        <v>45278.9186226852</v>
      </c>
      <c r="O344">
        <v>19880</v>
      </c>
      <c r="P344">
        <v>5</v>
      </c>
      <c r="Q344" t="str">
        <f>VLOOKUP(FACT_INVOICE9[[#This Row],[gender_sk]],DIM_GENDER[],2,FALSE)</f>
        <v>Female</v>
      </c>
      <c r="R344" t="str">
        <f>VLOOKUP(FACT_INVOICE9[[#This Row],[custype_sk]],DIM_CUSTYPE[],2,FALSE)</f>
        <v>Normal</v>
      </c>
      <c r="S344">
        <v>4</v>
      </c>
      <c r="U344" s="6">
        <v>0</v>
      </c>
      <c r="V344" s="6">
        <v>1</v>
      </c>
      <c r="W344" s="6">
        <v>0</v>
      </c>
      <c r="X344" s="6">
        <v>0</v>
      </c>
      <c r="Y344" s="6">
        <v>0</v>
      </c>
      <c r="Z344" s="6">
        <v>0</v>
      </c>
      <c r="AA344" s="6">
        <v>1</v>
      </c>
      <c r="AB344" s="6">
        <v>0</v>
      </c>
      <c r="AC344" s="6">
        <v>0</v>
      </c>
      <c r="AD344" s="6">
        <v>0</v>
      </c>
      <c r="AE344" s="6">
        <v>1</v>
      </c>
      <c r="AF344">
        <v>0</v>
      </c>
      <c r="AG344">
        <v>0</v>
      </c>
    </row>
    <row r="345" spans="1:33">
      <c r="A345">
        <v>1207</v>
      </c>
      <c r="B345" t="str">
        <f>VLOOKUP(FACT_INVOICE9[[#This Row],[Branch_SK]],DIM_BRANCH[],3,FALSE)</f>
        <v>Naypyitaw</v>
      </c>
      <c r="C345">
        <v>17982</v>
      </c>
      <c r="D345" t="str">
        <f>VLOOKUP(FACT_INVOICE9[[#This Row],[payment_SK]],DIM_PAYMENT[],2,FALSE)</f>
        <v>Cash</v>
      </c>
      <c r="E345">
        <v>347041</v>
      </c>
      <c r="F345" t="str">
        <f>VLOOKUP(FACT_INVOICE9[[#This Row],[Product_SK]],DIM_PRODUCT[],3,FALSE)</f>
        <v>Sports and travel</v>
      </c>
      <c r="G345">
        <v>14165</v>
      </c>
      <c r="H345" t="s">
        <v>398</v>
      </c>
      <c r="I345">
        <v>9</v>
      </c>
      <c r="J345">
        <v>497.07</v>
      </c>
      <c r="K345">
        <v>7.6</v>
      </c>
      <c r="L345" t="s">
        <v>33</v>
      </c>
      <c r="M345" s="1">
        <v>45276.3682291667</v>
      </c>
      <c r="N345" s="1">
        <v>45278.9186226852</v>
      </c>
      <c r="O345">
        <v>19339</v>
      </c>
      <c r="P345">
        <v>5</v>
      </c>
      <c r="Q345" t="str">
        <f>VLOOKUP(FACT_INVOICE9[[#This Row],[gender_sk]],DIM_GENDER[],2,FALSE)</f>
        <v>Female</v>
      </c>
      <c r="R345" t="str">
        <f>VLOOKUP(FACT_INVOICE9[[#This Row],[custype_sk]],DIM_CUSTYPE[],2,FALSE)</f>
        <v>Normal</v>
      </c>
      <c r="S345">
        <v>4</v>
      </c>
      <c r="U345" s="6">
        <v>0</v>
      </c>
      <c r="V345" s="6">
        <v>0</v>
      </c>
      <c r="W345" s="6">
        <v>1</v>
      </c>
      <c r="X345" s="6">
        <v>0</v>
      </c>
      <c r="Y345" s="6">
        <v>0</v>
      </c>
      <c r="Z345" s="6">
        <v>0</v>
      </c>
      <c r="AA345" s="6">
        <v>1</v>
      </c>
      <c r="AB345" s="6">
        <v>0</v>
      </c>
      <c r="AC345" s="6">
        <v>0</v>
      </c>
      <c r="AD345" s="6">
        <v>1</v>
      </c>
      <c r="AE345" s="6">
        <v>1</v>
      </c>
      <c r="AF345">
        <v>0</v>
      </c>
      <c r="AG345">
        <v>0</v>
      </c>
    </row>
    <row r="346" spans="1:33">
      <c r="A346">
        <v>1208</v>
      </c>
      <c r="B346" t="str">
        <f>VLOOKUP(FACT_INVOICE9[[#This Row],[Branch_SK]],DIM_BRANCH[],3,FALSE)</f>
        <v>Yangon</v>
      </c>
      <c r="C346">
        <v>17984</v>
      </c>
      <c r="D346" t="str">
        <f>VLOOKUP(FACT_INVOICE9[[#This Row],[payment_SK]],DIM_PAYMENT[],2,FALSE)</f>
        <v>Ewallet</v>
      </c>
      <c r="E346">
        <v>347333</v>
      </c>
      <c r="F346" t="str">
        <f>VLOOKUP(FACT_INVOICE9[[#This Row],[Product_SK]],DIM_PRODUCT[],3,FALSE)</f>
        <v>Fashion accessories</v>
      </c>
      <c r="G346">
        <v>14533</v>
      </c>
      <c r="H346" t="s">
        <v>399</v>
      </c>
      <c r="I346">
        <v>6</v>
      </c>
      <c r="J346">
        <v>96.138</v>
      </c>
      <c r="K346">
        <v>9.8</v>
      </c>
      <c r="L346" t="s">
        <v>33</v>
      </c>
      <c r="M346" s="1">
        <v>45276.3682291667</v>
      </c>
      <c r="N346" s="1">
        <v>45278.9186226852</v>
      </c>
      <c r="O346">
        <v>19926</v>
      </c>
      <c r="P346">
        <v>6</v>
      </c>
      <c r="Q346" t="str">
        <f>VLOOKUP(FACT_INVOICE9[[#This Row],[gender_sk]],DIM_GENDER[],2,FALSE)</f>
        <v>Male</v>
      </c>
      <c r="R346" t="str">
        <f>VLOOKUP(FACT_INVOICE9[[#This Row],[custype_sk]],DIM_CUSTYPE[],2,FALSE)</f>
        <v>Normal</v>
      </c>
      <c r="S346">
        <v>4</v>
      </c>
      <c r="U346" s="6">
        <v>0</v>
      </c>
      <c r="V346" s="6">
        <v>1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1</v>
      </c>
      <c r="AD346" s="6">
        <v>1</v>
      </c>
      <c r="AE346" s="6">
        <v>1</v>
      </c>
      <c r="AF346">
        <v>1</v>
      </c>
      <c r="AG346">
        <v>0</v>
      </c>
    </row>
    <row r="347" spans="1:33">
      <c r="A347">
        <v>1207</v>
      </c>
      <c r="B347" t="str">
        <f>VLOOKUP(FACT_INVOICE9[[#This Row],[Branch_SK]],DIM_BRANCH[],3,FALSE)</f>
        <v>Naypyitaw</v>
      </c>
      <c r="C347">
        <v>17984</v>
      </c>
      <c r="D347" t="str">
        <f>VLOOKUP(FACT_INVOICE9[[#This Row],[payment_SK]],DIM_PAYMENT[],2,FALSE)</f>
        <v>Ewallet</v>
      </c>
      <c r="E347">
        <v>346835</v>
      </c>
      <c r="F347" t="str">
        <f>VLOOKUP(FACT_INVOICE9[[#This Row],[Product_SK]],DIM_PRODUCT[],3,FALSE)</f>
        <v>Home and lifestyle</v>
      </c>
      <c r="G347">
        <v>14840</v>
      </c>
      <c r="H347" t="s">
        <v>400</v>
      </c>
      <c r="I347">
        <v>10</v>
      </c>
      <c r="J347">
        <v>814.38</v>
      </c>
      <c r="K347">
        <v>6.9</v>
      </c>
      <c r="L347" t="s">
        <v>33</v>
      </c>
      <c r="M347" s="1">
        <v>45276.3682291667</v>
      </c>
      <c r="N347" s="1">
        <v>45278.9186226852</v>
      </c>
      <c r="O347">
        <v>19739</v>
      </c>
      <c r="P347">
        <v>6</v>
      </c>
      <c r="Q347" t="str">
        <f>VLOOKUP(FACT_INVOICE9[[#This Row],[gender_sk]],DIM_GENDER[],2,FALSE)</f>
        <v>Male</v>
      </c>
      <c r="R347" t="str">
        <f>VLOOKUP(FACT_INVOICE9[[#This Row],[custype_sk]],DIM_CUSTYPE[],2,FALSE)</f>
        <v>Normal</v>
      </c>
      <c r="S347">
        <v>4</v>
      </c>
      <c r="U347" s="6">
        <v>0</v>
      </c>
      <c r="V347" s="6">
        <v>1</v>
      </c>
      <c r="W347" s="6">
        <v>0</v>
      </c>
      <c r="X347" s="6">
        <v>0</v>
      </c>
      <c r="Y347" s="6">
        <v>0</v>
      </c>
      <c r="Z347" s="6">
        <v>1</v>
      </c>
      <c r="AA347" s="6">
        <v>0</v>
      </c>
      <c r="AB347" s="6">
        <v>0</v>
      </c>
      <c r="AC347" s="6">
        <v>0</v>
      </c>
      <c r="AD347" s="6">
        <v>1</v>
      </c>
      <c r="AE347" s="6">
        <v>1</v>
      </c>
      <c r="AF347">
        <v>1</v>
      </c>
      <c r="AG347">
        <v>0</v>
      </c>
    </row>
    <row r="348" spans="1:33">
      <c r="A348">
        <v>1208</v>
      </c>
      <c r="B348" t="str">
        <f>VLOOKUP(FACT_INVOICE9[[#This Row],[Branch_SK]],DIM_BRANCH[],3,FALSE)</f>
        <v>Yangon</v>
      </c>
      <c r="C348">
        <v>17984</v>
      </c>
      <c r="D348" t="str">
        <f>VLOOKUP(FACT_INVOICE9[[#This Row],[payment_SK]],DIM_PAYMENT[],2,FALSE)</f>
        <v>Ewallet</v>
      </c>
      <c r="E348">
        <v>346549</v>
      </c>
      <c r="F348" t="str">
        <f>VLOOKUP(FACT_INVOICE9[[#This Row],[Product_SK]],DIM_PRODUCT[],3,FALSE)</f>
        <v>Health and beauty</v>
      </c>
      <c r="G348">
        <v>14496</v>
      </c>
      <c r="H348" t="s">
        <v>401</v>
      </c>
      <c r="I348">
        <v>2</v>
      </c>
      <c r="J348">
        <v>150.423</v>
      </c>
      <c r="K348">
        <v>8.8</v>
      </c>
      <c r="L348" t="s">
        <v>33</v>
      </c>
      <c r="M348" s="1">
        <v>45276.3682291667</v>
      </c>
      <c r="N348" s="1">
        <v>45278.9186226852</v>
      </c>
      <c r="O348">
        <v>19870</v>
      </c>
      <c r="P348">
        <v>5</v>
      </c>
      <c r="Q348" t="str">
        <f>VLOOKUP(FACT_INVOICE9[[#This Row],[gender_sk]],DIM_GENDER[],2,FALSE)</f>
        <v>Female</v>
      </c>
      <c r="R348" t="str">
        <f>VLOOKUP(FACT_INVOICE9[[#This Row],[custype_sk]],DIM_CUSTYPE[],2,FALSE)</f>
        <v>Member</v>
      </c>
      <c r="S348">
        <v>3</v>
      </c>
      <c r="U348" s="6">
        <v>0</v>
      </c>
      <c r="V348" s="6">
        <v>1</v>
      </c>
      <c r="W348" s="6">
        <v>0</v>
      </c>
      <c r="X348" s="6">
        <v>1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1</v>
      </c>
      <c r="AF348">
        <v>0</v>
      </c>
      <c r="AG348">
        <v>1</v>
      </c>
    </row>
    <row r="349" spans="1:33">
      <c r="A349">
        <v>1208</v>
      </c>
      <c r="B349" t="str">
        <f>VLOOKUP(FACT_INVOICE9[[#This Row],[Branch_SK]],DIM_BRANCH[],3,FALSE)</f>
        <v>Yangon</v>
      </c>
      <c r="C349">
        <v>17984</v>
      </c>
      <c r="D349" t="str">
        <f>VLOOKUP(FACT_INVOICE9[[#This Row],[payment_SK]],DIM_PAYMENT[],2,FALSE)</f>
        <v>Ewallet</v>
      </c>
      <c r="E349">
        <v>346987</v>
      </c>
      <c r="F349" t="str">
        <f>VLOOKUP(FACT_INVOICE9[[#This Row],[Product_SK]],DIM_PRODUCT[],3,FALSE)</f>
        <v>Sports and travel</v>
      </c>
      <c r="G349">
        <v>14450</v>
      </c>
      <c r="H349" t="s">
        <v>402</v>
      </c>
      <c r="I349">
        <v>7</v>
      </c>
      <c r="J349">
        <v>634.3785</v>
      </c>
      <c r="K349">
        <v>5.3</v>
      </c>
      <c r="L349" t="s">
        <v>33</v>
      </c>
      <c r="M349" s="1">
        <v>45276.3682291667</v>
      </c>
      <c r="N349" s="1">
        <v>45278.9186226852</v>
      </c>
      <c r="O349">
        <v>20012</v>
      </c>
      <c r="P349">
        <v>6</v>
      </c>
      <c r="Q349" t="str">
        <f>VLOOKUP(FACT_INVOICE9[[#This Row],[gender_sk]],DIM_GENDER[],2,FALSE)</f>
        <v>Male</v>
      </c>
      <c r="R349" t="str">
        <f>VLOOKUP(FACT_INVOICE9[[#This Row],[custype_sk]],DIM_CUSTYPE[],2,FALSE)</f>
        <v>Normal</v>
      </c>
      <c r="S349">
        <v>4</v>
      </c>
      <c r="U349" s="6">
        <v>0</v>
      </c>
      <c r="V349" s="6">
        <v>1</v>
      </c>
      <c r="W349" s="6">
        <v>0</v>
      </c>
      <c r="X349" s="6">
        <v>0</v>
      </c>
      <c r="Y349" s="6">
        <v>0</v>
      </c>
      <c r="Z349" s="6">
        <v>0</v>
      </c>
      <c r="AA349" s="6">
        <v>1</v>
      </c>
      <c r="AB349" s="6">
        <v>0</v>
      </c>
      <c r="AC349" s="6">
        <v>0</v>
      </c>
      <c r="AD349" s="6">
        <v>1</v>
      </c>
      <c r="AE349" s="6">
        <v>1</v>
      </c>
      <c r="AF349">
        <v>1</v>
      </c>
      <c r="AG349">
        <v>0</v>
      </c>
    </row>
    <row r="350" spans="1:33">
      <c r="A350">
        <v>1207</v>
      </c>
      <c r="B350" t="str">
        <f>VLOOKUP(FACT_INVOICE9[[#This Row],[Branch_SK]],DIM_BRANCH[],3,FALSE)</f>
        <v>Naypyitaw</v>
      </c>
      <c r="C350">
        <v>17984</v>
      </c>
      <c r="D350" t="str">
        <f>VLOOKUP(FACT_INVOICE9[[#This Row],[payment_SK]],DIM_PAYMENT[],2,FALSE)</f>
        <v>Ewallet</v>
      </c>
      <c r="E350">
        <v>346641</v>
      </c>
      <c r="F350" t="str">
        <f>VLOOKUP(FACT_INVOICE9[[#This Row],[Product_SK]],DIM_PRODUCT[],3,FALSE)</f>
        <v>Electronic accessories</v>
      </c>
      <c r="G350">
        <v>14428</v>
      </c>
      <c r="H350" t="s">
        <v>403</v>
      </c>
      <c r="I350">
        <v>5</v>
      </c>
      <c r="J350">
        <v>188.0025</v>
      </c>
      <c r="K350">
        <v>7.9</v>
      </c>
      <c r="L350" t="s">
        <v>33</v>
      </c>
      <c r="M350" s="1">
        <v>45276.3682291667</v>
      </c>
      <c r="N350" s="1">
        <v>45278.9186226852</v>
      </c>
      <c r="O350">
        <v>19955</v>
      </c>
      <c r="P350">
        <v>6</v>
      </c>
      <c r="Q350" t="str">
        <f>VLOOKUP(FACT_INVOICE9[[#This Row],[gender_sk]],DIM_GENDER[],2,FALSE)</f>
        <v>Male</v>
      </c>
      <c r="R350" t="str">
        <f>VLOOKUP(FACT_INVOICE9[[#This Row],[custype_sk]],DIM_CUSTYPE[],2,FALSE)</f>
        <v>Member</v>
      </c>
      <c r="S350">
        <v>3</v>
      </c>
      <c r="U350" s="6">
        <v>0</v>
      </c>
      <c r="V350" s="6">
        <v>1</v>
      </c>
      <c r="W350" s="6">
        <v>0</v>
      </c>
      <c r="X350" s="6">
        <v>0</v>
      </c>
      <c r="Y350" s="6">
        <v>1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1</v>
      </c>
      <c r="AF350">
        <v>1</v>
      </c>
      <c r="AG350">
        <v>1</v>
      </c>
    </row>
    <row r="351" spans="1:33">
      <c r="A351">
        <v>1206</v>
      </c>
      <c r="B351" t="str">
        <f>VLOOKUP(FACT_INVOICE9[[#This Row],[Branch_SK]],DIM_BRANCH[],3,FALSE)</f>
        <v>Mandalay</v>
      </c>
      <c r="C351">
        <v>17983</v>
      </c>
      <c r="D351" t="str">
        <f>VLOOKUP(FACT_INVOICE9[[#This Row],[payment_SK]],DIM_PAYMENT[],2,FALSE)</f>
        <v>Credit card</v>
      </c>
      <c r="E351">
        <v>346608</v>
      </c>
      <c r="F351" t="str">
        <f>VLOOKUP(FACT_INVOICE9[[#This Row],[Product_SK]],DIM_PRODUCT[],3,FALSE)</f>
        <v>Electronic accessories</v>
      </c>
      <c r="G351">
        <v>14413</v>
      </c>
      <c r="H351" t="s">
        <v>404</v>
      </c>
      <c r="I351">
        <v>9</v>
      </c>
      <c r="J351">
        <v>404.649</v>
      </c>
      <c r="K351">
        <v>8.9</v>
      </c>
      <c r="L351" t="s">
        <v>33</v>
      </c>
      <c r="M351" s="1">
        <v>45276.3682291667</v>
      </c>
      <c r="N351" s="1">
        <v>45278.9186226852</v>
      </c>
      <c r="O351">
        <v>19559</v>
      </c>
      <c r="P351">
        <v>5</v>
      </c>
      <c r="Q351" t="str">
        <f>VLOOKUP(FACT_INVOICE9[[#This Row],[gender_sk]],DIM_GENDER[],2,FALSE)</f>
        <v>Female</v>
      </c>
      <c r="R351" t="str">
        <f>VLOOKUP(FACT_INVOICE9[[#This Row],[custype_sk]],DIM_CUSTYPE[],2,FALSE)</f>
        <v>Member</v>
      </c>
      <c r="S351">
        <v>3</v>
      </c>
      <c r="U351" s="6">
        <v>1</v>
      </c>
      <c r="V351" s="6">
        <v>0</v>
      </c>
      <c r="W351" s="6">
        <v>0</v>
      </c>
      <c r="X351" s="6">
        <v>0</v>
      </c>
      <c r="Y351" s="6">
        <v>1</v>
      </c>
      <c r="Z351" s="6">
        <v>0</v>
      </c>
      <c r="AA351" s="6">
        <v>0</v>
      </c>
      <c r="AB351" s="6">
        <v>0</v>
      </c>
      <c r="AC351" s="6">
        <v>0</v>
      </c>
      <c r="AD351" s="6">
        <v>1</v>
      </c>
      <c r="AE351" s="6">
        <v>1</v>
      </c>
      <c r="AF351">
        <v>0</v>
      </c>
      <c r="AG351">
        <v>1</v>
      </c>
    </row>
    <row r="352" spans="1:33">
      <c r="A352">
        <v>1206</v>
      </c>
      <c r="B352" t="str">
        <f>VLOOKUP(FACT_INVOICE9[[#This Row],[Branch_SK]],DIM_BRANCH[],3,FALSE)</f>
        <v>Mandalay</v>
      </c>
      <c r="C352">
        <v>17984</v>
      </c>
      <c r="D352" t="str">
        <f>VLOOKUP(FACT_INVOICE9[[#This Row],[payment_SK]],DIM_PAYMENT[],2,FALSE)</f>
        <v>Ewallet</v>
      </c>
      <c r="E352">
        <v>346713</v>
      </c>
      <c r="F352" t="str">
        <f>VLOOKUP(FACT_INVOICE9[[#This Row],[Product_SK]],DIM_PRODUCT[],3,FALSE)</f>
        <v>Electronic accessories</v>
      </c>
      <c r="G352">
        <v>14448</v>
      </c>
      <c r="H352" t="s">
        <v>405</v>
      </c>
      <c r="I352">
        <v>5</v>
      </c>
      <c r="J352">
        <v>334.4775</v>
      </c>
      <c r="K352">
        <v>8.5</v>
      </c>
      <c r="L352" t="s">
        <v>33</v>
      </c>
      <c r="M352" s="1">
        <v>45276.3682291667</v>
      </c>
      <c r="N352" s="1">
        <v>45278.9186226852</v>
      </c>
      <c r="O352">
        <v>19824</v>
      </c>
      <c r="P352">
        <v>5</v>
      </c>
      <c r="Q352" t="str">
        <f>VLOOKUP(FACT_INVOICE9[[#This Row],[gender_sk]],DIM_GENDER[],2,FALSE)</f>
        <v>Female</v>
      </c>
      <c r="R352" t="str">
        <f>VLOOKUP(FACT_INVOICE9[[#This Row],[custype_sk]],DIM_CUSTYPE[],2,FALSE)</f>
        <v>Normal</v>
      </c>
      <c r="S352">
        <v>4</v>
      </c>
      <c r="U352" s="6">
        <v>0</v>
      </c>
      <c r="V352" s="6">
        <v>1</v>
      </c>
      <c r="W352" s="6">
        <v>0</v>
      </c>
      <c r="X352" s="6">
        <v>0</v>
      </c>
      <c r="Y352" s="6">
        <v>1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1</v>
      </c>
      <c r="AF352">
        <v>0</v>
      </c>
      <c r="AG352">
        <v>0</v>
      </c>
    </row>
    <row r="353" spans="1:33">
      <c r="A353">
        <v>1206</v>
      </c>
      <c r="B353" t="str">
        <f>VLOOKUP(FACT_INVOICE9[[#This Row],[Branch_SK]],DIM_BRANCH[],3,FALSE)</f>
        <v>Mandalay</v>
      </c>
      <c r="C353">
        <v>17984</v>
      </c>
      <c r="D353" t="str">
        <f>VLOOKUP(FACT_INVOICE9[[#This Row],[payment_SK]],DIM_PAYMENT[],2,FALSE)</f>
        <v>Ewallet</v>
      </c>
      <c r="E353">
        <v>346933</v>
      </c>
      <c r="F353" t="str">
        <f>VLOOKUP(FACT_INVOICE9[[#This Row],[Product_SK]],DIM_PRODUCT[],3,FALSE)</f>
        <v>Sports and travel</v>
      </c>
      <c r="G353">
        <v>14201</v>
      </c>
      <c r="H353" t="s">
        <v>406</v>
      </c>
      <c r="I353">
        <v>3</v>
      </c>
      <c r="J353">
        <v>198.639</v>
      </c>
      <c r="K353">
        <v>7</v>
      </c>
      <c r="L353" t="s">
        <v>33</v>
      </c>
      <c r="M353" s="1">
        <v>45276.3682291667</v>
      </c>
      <c r="N353" s="1">
        <v>45278.9186226852</v>
      </c>
      <c r="O353">
        <v>19971</v>
      </c>
      <c r="P353">
        <v>6</v>
      </c>
      <c r="Q353" t="str">
        <f>VLOOKUP(FACT_INVOICE9[[#This Row],[gender_sk]],DIM_GENDER[],2,FALSE)</f>
        <v>Male</v>
      </c>
      <c r="R353" t="str">
        <f>VLOOKUP(FACT_INVOICE9[[#This Row],[custype_sk]],DIM_CUSTYPE[],2,FALSE)</f>
        <v>Normal</v>
      </c>
      <c r="S353">
        <v>4</v>
      </c>
      <c r="U353" s="6">
        <v>0</v>
      </c>
      <c r="V353" s="6">
        <v>1</v>
      </c>
      <c r="W353" s="6">
        <v>0</v>
      </c>
      <c r="X353" s="6">
        <v>0</v>
      </c>
      <c r="Y353" s="6">
        <v>0</v>
      </c>
      <c r="Z353" s="6">
        <v>0</v>
      </c>
      <c r="AA353" s="6">
        <v>1</v>
      </c>
      <c r="AB353" s="6">
        <v>0</v>
      </c>
      <c r="AC353" s="6">
        <v>0</v>
      </c>
      <c r="AD353" s="6">
        <v>0</v>
      </c>
      <c r="AE353" s="6">
        <v>1</v>
      </c>
      <c r="AF353">
        <v>1</v>
      </c>
      <c r="AG353">
        <v>0</v>
      </c>
    </row>
    <row r="354" spans="1:33">
      <c r="A354">
        <v>1206</v>
      </c>
      <c r="B354" t="str">
        <f>VLOOKUP(FACT_INVOICE9[[#This Row],[Branch_SK]],DIM_BRANCH[],3,FALSE)</f>
        <v>Mandalay</v>
      </c>
      <c r="C354">
        <v>17983</v>
      </c>
      <c r="D354" t="str">
        <f>VLOOKUP(FACT_INVOICE9[[#This Row],[payment_SK]],DIM_PAYMENT[],2,FALSE)</f>
        <v>Credit card</v>
      </c>
      <c r="E354">
        <v>347044</v>
      </c>
      <c r="F354" t="str">
        <f>VLOOKUP(FACT_INVOICE9[[#This Row],[Product_SK]],DIM_PRODUCT[],3,FALSE)</f>
        <v>Sports and travel</v>
      </c>
      <c r="G354">
        <v>14375</v>
      </c>
      <c r="H354" t="s">
        <v>407</v>
      </c>
      <c r="I354">
        <v>8</v>
      </c>
      <c r="J354">
        <v>788.508</v>
      </c>
      <c r="K354">
        <v>8.3</v>
      </c>
      <c r="L354" t="s">
        <v>33</v>
      </c>
      <c r="M354" s="1">
        <v>45276.3682291667</v>
      </c>
      <c r="N354" s="1">
        <v>45278.9186226852</v>
      </c>
      <c r="O354">
        <v>19634</v>
      </c>
      <c r="P354">
        <v>6</v>
      </c>
      <c r="Q354" t="str">
        <f>VLOOKUP(FACT_INVOICE9[[#This Row],[gender_sk]],DIM_GENDER[],2,FALSE)</f>
        <v>Male</v>
      </c>
      <c r="R354" t="str">
        <f>VLOOKUP(FACT_INVOICE9[[#This Row],[custype_sk]],DIM_CUSTYPE[],2,FALSE)</f>
        <v>Normal</v>
      </c>
      <c r="S354">
        <v>4</v>
      </c>
      <c r="U354" s="6">
        <v>1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1</v>
      </c>
      <c r="AB354" s="6">
        <v>0</v>
      </c>
      <c r="AC354" s="6">
        <v>0</v>
      </c>
      <c r="AD354" s="6">
        <v>1</v>
      </c>
      <c r="AE354" s="6">
        <v>1</v>
      </c>
      <c r="AF354">
        <v>1</v>
      </c>
      <c r="AG354">
        <v>0</v>
      </c>
    </row>
    <row r="355" spans="1:33">
      <c r="A355">
        <v>1207</v>
      </c>
      <c r="B355" t="str">
        <f>VLOOKUP(FACT_INVOICE9[[#This Row],[Branch_SK]],DIM_BRANCH[],3,FALSE)</f>
        <v>Naypyitaw</v>
      </c>
      <c r="C355">
        <v>17984</v>
      </c>
      <c r="D355" t="str">
        <f>VLOOKUP(FACT_INVOICE9[[#This Row],[payment_SK]],DIM_PAYMENT[],2,FALSE)</f>
        <v>Ewallet</v>
      </c>
      <c r="E355">
        <v>346676</v>
      </c>
      <c r="F355" t="str">
        <f>VLOOKUP(FACT_INVOICE9[[#This Row],[Product_SK]],DIM_PRODUCT[],3,FALSE)</f>
        <v>Electronic accessories</v>
      </c>
      <c r="G355">
        <v>14369</v>
      </c>
      <c r="H355" t="s">
        <v>408</v>
      </c>
      <c r="I355">
        <v>4</v>
      </c>
      <c r="J355">
        <v>400.764</v>
      </c>
      <c r="K355">
        <v>6.4</v>
      </c>
      <c r="L355" t="s">
        <v>33</v>
      </c>
      <c r="M355" s="1">
        <v>45276.3682291667</v>
      </c>
      <c r="N355" s="1">
        <v>45278.9186226852</v>
      </c>
      <c r="O355">
        <v>20021</v>
      </c>
      <c r="P355">
        <v>5</v>
      </c>
      <c r="Q355" t="str">
        <f>VLOOKUP(FACT_INVOICE9[[#This Row],[gender_sk]],DIM_GENDER[],2,FALSE)</f>
        <v>Female</v>
      </c>
      <c r="R355" t="str">
        <f>VLOOKUP(FACT_INVOICE9[[#This Row],[custype_sk]],DIM_CUSTYPE[],2,FALSE)</f>
        <v>Normal</v>
      </c>
      <c r="S355">
        <v>4</v>
      </c>
      <c r="U355" s="6">
        <v>0</v>
      </c>
      <c r="V355" s="6">
        <v>1</v>
      </c>
      <c r="W355" s="6">
        <v>0</v>
      </c>
      <c r="X355" s="6">
        <v>0</v>
      </c>
      <c r="Y355" s="6">
        <v>1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1</v>
      </c>
      <c r="AF355">
        <v>0</v>
      </c>
      <c r="AG355">
        <v>0</v>
      </c>
    </row>
    <row r="356" spans="1:33">
      <c r="A356">
        <v>1207</v>
      </c>
      <c r="B356" t="str">
        <f>VLOOKUP(FACT_INVOICE9[[#This Row],[Branch_SK]],DIM_BRANCH[],3,FALSE)</f>
        <v>Naypyitaw</v>
      </c>
      <c r="C356">
        <v>17983</v>
      </c>
      <c r="D356" t="str">
        <f>VLOOKUP(FACT_INVOICE9[[#This Row],[payment_SK]],DIM_PAYMENT[],2,FALSE)</f>
        <v>Credit card</v>
      </c>
      <c r="E356">
        <v>347109</v>
      </c>
      <c r="F356" t="str">
        <f>VLOOKUP(FACT_INVOICE9[[#This Row],[Product_SK]],DIM_PRODUCT[],3,FALSE)</f>
        <v>Food and beverages</v>
      </c>
      <c r="G356">
        <v>14144</v>
      </c>
      <c r="H356" t="s">
        <v>409</v>
      </c>
      <c r="I356">
        <v>9</v>
      </c>
      <c r="J356">
        <v>423.738</v>
      </c>
      <c r="K356">
        <v>7.5</v>
      </c>
      <c r="L356" t="s">
        <v>33</v>
      </c>
      <c r="M356" s="1">
        <v>45276.3682291667</v>
      </c>
      <c r="N356" s="1">
        <v>45278.9186226852</v>
      </c>
      <c r="O356">
        <v>19601</v>
      </c>
      <c r="P356">
        <v>5</v>
      </c>
      <c r="Q356" t="str">
        <f>VLOOKUP(FACT_INVOICE9[[#This Row],[gender_sk]],DIM_GENDER[],2,FALSE)</f>
        <v>Female</v>
      </c>
      <c r="R356" t="str">
        <f>VLOOKUP(FACT_INVOICE9[[#This Row],[custype_sk]],DIM_CUSTYPE[],2,FALSE)</f>
        <v>Member</v>
      </c>
      <c r="S356">
        <v>3</v>
      </c>
      <c r="U356" s="6">
        <v>1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1</v>
      </c>
      <c r="AC356" s="6">
        <v>0</v>
      </c>
      <c r="AD356" s="6">
        <v>1</v>
      </c>
      <c r="AE356" s="6">
        <v>1</v>
      </c>
      <c r="AF356">
        <v>0</v>
      </c>
      <c r="AG356">
        <v>1</v>
      </c>
    </row>
    <row r="357" spans="1:33">
      <c r="A357">
        <v>1206</v>
      </c>
      <c r="B357" t="str">
        <f>VLOOKUP(FACT_INVOICE9[[#This Row],[Branch_SK]],DIM_BRANCH[],3,FALSE)</f>
        <v>Mandalay</v>
      </c>
      <c r="C357">
        <v>17983</v>
      </c>
      <c r="D357" t="str">
        <f>VLOOKUP(FACT_INVOICE9[[#This Row],[payment_SK]],DIM_PAYMENT[],2,FALSE)</f>
        <v>Credit card</v>
      </c>
      <c r="E357">
        <v>347079</v>
      </c>
      <c r="F357" t="str">
        <f>VLOOKUP(FACT_INVOICE9[[#This Row],[Product_SK]],DIM_PRODUCT[],3,FALSE)</f>
        <v>Food and beverages</v>
      </c>
      <c r="G357">
        <v>14483</v>
      </c>
      <c r="H357" t="s">
        <v>410</v>
      </c>
      <c r="I357">
        <v>3</v>
      </c>
      <c r="J357">
        <v>151.4835</v>
      </c>
      <c r="K357">
        <v>7.8</v>
      </c>
      <c r="L357" t="s">
        <v>33</v>
      </c>
      <c r="M357" s="1">
        <v>45276.3682291667</v>
      </c>
      <c r="N357" s="1">
        <v>45278.9186226852</v>
      </c>
      <c r="O357">
        <v>19462</v>
      </c>
      <c r="P357">
        <v>6</v>
      </c>
      <c r="Q357" t="str">
        <f>VLOOKUP(FACT_INVOICE9[[#This Row],[gender_sk]],DIM_GENDER[],2,FALSE)</f>
        <v>Male</v>
      </c>
      <c r="R357" t="str">
        <f>VLOOKUP(FACT_INVOICE9[[#This Row],[custype_sk]],DIM_CUSTYPE[],2,FALSE)</f>
        <v>Member</v>
      </c>
      <c r="S357">
        <v>3</v>
      </c>
      <c r="U357" s="6">
        <v>1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1</v>
      </c>
      <c r="AC357" s="6">
        <v>0</v>
      </c>
      <c r="AD357" s="6">
        <v>0</v>
      </c>
      <c r="AE357" s="6">
        <v>1</v>
      </c>
      <c r="AF357">
        <v>1</v>
      </c>
      <c r="AG357">
        <v>1</v>
      </c>
    </row>
    <row r="358" spans="1:33">
      <c r="A358">
        <v>1206</v>
      </c>
      <c r="B358" t="str">
        <f>VLOOKUP(FACT_INVOICE9[[#This Row],[Branch_SK]],DIM_BRANCH[],3,FALSE)</f>
        <v>Mandalay</v>
      </c>
      <c r="C358">
        <v>17984</v>
      </c>
      <c r="D358" t="str">
        <f>VLOOKUP(FACT_INVOICE9[[#This Row],[payment_SK]],DIM_PAYMENT[],2,FALSE)</f>
        <v>Ewallet</v>
      </c>
      <c r="E358">
        <v>347037</v>
      </c>
      <c r="F358" t="str">
        <f>VLOOKUP(FACT_INVOICE9[[#This Row],[Product_SK]],DIM_PRODUCT[],3,FALSE)</f>
        <v>Sports and travel</v>
      </c>
      <c r="G358">
        <v>14218</v>
      </c>
      <c r="H358" t="s">
        <v>411</v>
      </c>
      <c r="I358">
        <v>2</v>
      </c>
      <c r="J358">
        <v>112.224</v>
      </c>
      <c r="K358">
        <v>4.1</v>
      </c>
      <c r="L358" t="s">
        <v>33</v>
      </c>
      <c r="M358" s="1">
        <v>45276.3682291667</v>
      </c>
      <c r="N358" s="1">
        <v>45278.9186226852</v>
      </c>
      <c r="O358">
        <v>19938</v>
      </c>
      <c r="P358">
        <v>6</v>
      </c>
      <c r="Q358" t="str">
        <f>VLOOKUP(FACT_INVOICE9[[#This Row],[gender_sk]],DIM_GENDER[],2,FALSE)</f>
        <v>Male</v>
      </c>
      <c r="R358" t="str">
        <f>VLOOKUP(FACT_INVOICE9[[#This Row],[custype_sk]],DIM_CUSTYPE[],2,FALSE)</f>
        <v>Normal</v>
      </c>
      <c r="S358">
        <v>4</v>
      </c>
      <c r="U358" s="6">
        <v>0</v>
      </c>
      <c r="V358" s="6">
        <v>1</v>
      </c>
      <c r="W358" s="6">
        <v>0</v>
      </c>
      <c r="X358" s="6">
        <v>0</v>
      </c>
      <c r="Y358" s="6">
        <v>0</v>
      </c>
      <c r="Z358" s="6">
        <v>0</v>
      </c>
      <c r="AA358" s="6">
        <v>1</v>
      </c>
      <c r="AB358" s="6">
        <v>0</v>
      </c>
      <c r="AC358" s="6">
        <v>0</v>
      </c>
      <c r="AD358" s="6">
        <v>0</v>
      </c>
      <c r="AE358" s="6">
        <v>0</v>
      </c>
      <c r="AF358">
        <v>1</v>
      </c>
      <c r="AG358">
        <v>0</v>
      </c>
    </row>
    <row r="359" spans="1:33">
      <c r="A359">
        <v>1207</v>
      </c>
      <c r="B359" t="str">
        <f>VLOOKUP(FACT_INVOICE9[[#This Row],[Branch_SK]],DIM_BRANCH[],3,FALSE)</f>
        <v>Naypyitaw</v>
      </c>
      <c r="C359">
        <v>17982</v>
      </c>
      <c r="D359" t="str">
        <f>VLOOKUP(FACT_INVOICE9[[#This Row],[payment_SK]],DIM_PAYMENT[],2,FALSE)</f>
        <v>Cash</v>
      </c>
      <c r="E359">
        <v>347077</v>
      </c>
      <c r="F359" t="str">
        <f>VLOOKUP(FACT_INVOICE9[[#This Row],[Product_SK]],DIM_PRODUCT[],3,FALSE)</f>
        <v>Food and beverages</v>
      </c>
      <c r="G359">
        <v>14823</v>
      </c>
      <c r="H359" t="s">
        <v>412</v>
      </c>
      <c r="I359">
        <v>10</v>
      </c>
      <c r="J359">
        <v>625.905</v>
      </c>
      <c r="K359">
        <v>5.3</v>
      </c>
      <c r="L359" t="s">
        <v>33</v>
      </c>
      <c r="M359" s="1">
        <v>45276.3682291667</v>
      </c>
      <c r="N359" s="1">
        <v>45278.9186226852</v>
      </c>
      <c r="O359">
        <v>19158</v>
      </c>
      <c r="P359">
        <v>6</v>
      </c>
      <c r="Q359" t="str">
        <f>VLOOKUP(FACT_INVOICE9[[#This Row],[gender_sk]],DIM_GENDER[],2,FALSE)</f>
        <v>Male</v>
      </c>
      <c r="R359" t="str">
        <f>VLOOKUP(FACT_INVOICE9[[#This Row],[custype_sk]],DIM_CUSTYPE[],2,FALSE)</f>
        <v>Normal</v>
      </c>
      <c r="S359">
        <v>4</v>
      </c>
      <c r="U359" s="6">
        <v>0</v>
      </c>
      <c r="V359" s="6">
        <v>0</v>
      </c>
      <c r="W359" s="6">
        <v>1</v>
      </c>
      <c r="X359" s="6">
        <v>0</v>
      </c>
      <c r="Y359" s="6">
        <v>0</v>
      </c>
      <c r="Z359" s="6">
        <v>0</v>
      </c>
      <c r="AA359" s="6">
        <v>0</v>
      </c>
      <c r="AB359" s="6">
        <v>1</v>
      </c>
      <c r="AC359" s="6">
        <v>0</v>
      </c>
      <c r="AD359" s="6">
        <v>1</v>
      </c>
      <c r="AE359" s="6">
        <v>1</v>
      </c>
      <c r="AF359">
        <v>1</v>
      </c>
      <c r="AG359">
        <v>0</v>
      </c>
    </row>
    <row r="360" spans="1:33">
      <c r="A360">
        <v>1208</v>
      </c>
      <c r="B360" t="str">
        <f>VLOOKUP(FACT_INVOICE9[[#This Row],[Branch_SK]],DIM_BRANCH[],3,FALSE)</f>
        <v>Yangon</v>
      </c>
      <c r="C360">
        <v>17983</v>
      </c>
      <c r="D360" t="str">
        <f>VLOOKUP(FACT_INVOICE9[[#This Row],[payment_SK]],DIM_PAYMENT[],2,FALSE)</f>
        <v>Credit card</v>
      </c>
      <c r="E360">
        <v>347392</v>
      </c>
      <c r="F360" t="str">
        <f>VLOOKUP(FACT_INVOICE9[[#This Row],[Product_SK]],DIM_PRODUCT[],3,FALSE)</f>
        <v>Fashion accessories</v>
      </c>
      <c r="G360">
        <v>14615</v>
      </c>
      <c r="H360" t="s">
        <v>413</v>
      </c>
      <c r="I360">
        <v>10</v>
      </c>
      <c r="J360">
        <v>422.73</v>
      </c>
      <c r="K360">
        <v>5</v>
      </c>
      <c r="L360" t="s">
        <v>33</v>
      </c>
      <c r="M360" s="1">
        <v>45276.3682291667</v>
      </c>
      <c r="N360" s="1">
        <v>45278.9186226852</v>
      </c>
      <c r="O360">
        <v>19544</v>
      </c>
      <c r="P360">
        <v>5</v>
      </c>
      <c r="Q360" t="str">
        <f>VLOOKUP(FACT_INVOICE9[[#This Row],[gender_sk]],DIM_GENDER[],2,FALSE)</f>
        <v>Female</v>
      </c>
      <c r="R360" t="str">
        <f>VLOOKUP(FACT_INVOICE9[[#This Row],[custype_sk]],DIM_CUSTYPE[],2,FALSE)</f>
        <v>Normal</v>
      </c>
      <c r="S360">
        <v>4</v>
      </c>
      <c r="U360" s="6">
        <v>1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1</v>
      </c>
      <c r="AD360" s="6">
        <v>1</v>
      </c>
      <c r="AE360" s="6">
        <v>0</v>
      </c>
      <c r="AF360">
        <v>0</v>
      </c>
      <c r="AG360">
        <v>0</v>
      </c>
    </row>
    <row r="361" spans="1:33">
      <c r="A361">
        <v>1207</v>
      </c>
      <c r="B361" t="str">
        <f>VLOOKUP(FACT_INVOICE9[[#This Row],[Branch_SK]],DIM_BRANCH[],3,FALSE)</f>
        <v>Naypyitaw</v>
      </c>
      <c r="C361">
        <v>17983</v>
      </c>
      <c r="D361" t="str">
        <f>VLOOKUP(FACT_INVOICE9[[#This Row],[payment_SK]],DIM_PAYMENT[],2,FALSE)</f>
        <v>Credit card</v>
      </c>
      <c r="E361">
        <v>346965</v>
      </c>
      <c r="F361" t="str">
        <f>VLOOKUP(FACT_INVOICE9[[#This Row],[Product_SK]],DIM_PRODUCT[],3,FALSE)</f>
        <v>Sports and travel</v>
      </c>
      <c r="G361">
        <v>14436</v>
      </c>
      <c r="H361" t="s">
        <v>414</v>
      </c>
      <c r="I361">
        <v>4</v>
      </c>
      <c r="J361">
        <v>276.948</v>
      </c>
      <c r="K361">
        <v>6.9</v>
      </c>
      <c r="L361" t="s">
        <v>33</v>
      </c>
      <c r="M361" s="1">
        <v>45276.3682291667</v>
      </c>
      <c r="N361" s="1">
        <v>45278.9186226852</v>
      </c>
      <c r="O361">
        <v>19387</v>
      </c>
      <c r="P361">
        <v>6</v>
      </c>
      <c r="Q361" t="str">
        <f>VLOOKUP(FACT_INVOICE9[[#This Row],[gender_sk]],DIM_GENDER[],2,FALSE)</f>
        <v>Male</v>
      </c>
      <c r="R361" t="str">
        <f>VLOOKUP(FACT_INVOICE9[[#This Row],[custype_sk]],DIM_CUSTYPE[],2,FALSE)</f>
        <v>Member</v>
      </c>
      <c r="S361">
        <v>3</v>
      </c>
      <c r="U361" s="6">
        <v>1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1</v>
      </c>
      <c r="AB361" s="6">
        <v>0</v>
      </c>
      <c r="AC361" s="6">
        <v>0</v>
      </c>
      <c r="AD361" s="6">
        <v>0</v>
      </c>
      <c r="AE361" s="6">
        <v>1</v>
      </c>
      <c r="AF361">
        <v>1</v>
      </c>
      <c r="AG361">
        <v>1</v>
      </c>
    </row>
    <row r="362" spans="1:33">
      <c r="A362">
        <v>1208</v>
      </c>
      <c r="B362" t="str">
        <f>VLOOKUP(FACT_INVOICE9[[#This Row],[Branch_SK]],DIM_BRANCH[],3,FALSE)</f>
        <v>Yangon</v>
      </c>
      <c r="C362">
        <v>17983</v>
      </c>
      <c r="D362" t="str">
        <f>VLOOKUP(FACT_INVOICE9[[#This Row],[payment_SK]],DIM_PAYMENT[],2,FALSE)</f>
        <v>Credit card</v>
      </c>
      <c r="E362">
        <v>347332</v>
      </c>
      <c r="F362" t="str">
        <f>VLOOKUP(FACT_INVOICE9[[#This Row],[Product_SK]],DIM_PRODUCT[],3,FALSE)</f>
        <v>Fashion accessories</v>
      </c>
      <c r="G362">
        <v>14121</v>
      </c>
      <c r="H362" t="s">
        <v>415</v>
      </c>
      <c r="I362">
        <v>9</v>
      </c>
      <c r="J362">
        <v>189.0945</v>
      </c>
      <c r="K362">
        <v>5.7</v>
      </c>
      <c r="L362" t="s">
        <v>33</v>
      </c>
      <c r="M362" s="1">
        <v>45276.3682291667</v>
      </c>
      <c r="N362" s="1">
        <v>45278.9186226852</v>
      </c>
      <c r="O362">
        <v>19599</v>
      </c>
      <c r="P362">
        <v>5</v>
      </c>
      <c r="Q362" t="str">
        <f>VLOOKUP(FACT_INVOICE9[[#This Row],[gender_sk]],DIM_GENDER[],2,FALSE)</f>
        <v>Female</v>
      </c>
      <c r="R362" t="str">
        <f>VLOOKUP(FACT_INVOICE9[[#This Row],[custype_sk]],DIM_CUSTYPE[],2,FALSE)</f>
        <v>Member</v>
      </c>
      <c r="S362">
        <v>3</v>
      </c>
      <c r="U362" s="6">
        <v>1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1</v>
      </c>
      <c r="AD362" s="6">
        <v>1</v>
      </c>
      <c r="AE362" s="6">
        <v>1</v>
      </c>
      <c r="AF362">
        <v>0</v>
      </c>
      <c r="AG362">
        <v>1</v>
      </c>
    </row>
    <row r="363" spans="1:33">
      <c r="A363">
        <v>1208</v>
      </c>
      <c r="B363" t="str">
        <f>VLOOKUP(FACT_INVOICE9[[#This Row],[Branch_SK]],DIM_BRANCH[],3,FALSE)</f>
        <v>Yangon</v>
      </c>
      <c r="C363">
        <v>17982</v>
      </c>
      <c r="D363" t="str">
        <f>VLOOKUP(FACT_INVOICE9[[#This Row],[payment_SK]],DIM_PAYMENT[],2,FALSE)</f>
        <v>Cash</v>
      </c>
      <c r="E363">
        <v>346858</v>
      </c>
      <c r="F363" t="str">
        <f>VLOOKUP(FACT_INVOICE9[[#This Row],[Product_SK]],DIM_PRODUCT[],3,FALSE)</f>
        <v>Home and lifestyle</v>
      </c>
      <c r="G363">
        <v>14376</v>
      </c>
      <c r="H363" t="s">
        <v>416</v>
      </c>
      <c r="I363">
        <v>1</v>
      </c>
      <c r="J363">
        <v>19.2465</v>
      </c>
      <c r="K363">
        <v>4.3</v>
      </c>
      <c r="L363" t="s">
        <v>33</v>
      </c>
      <c r="M363" s="1">
        <v>45276.3682291667</v>
      </c>
      <c r="N363" s="1">
        <v>45278.9186226852</v>
      </c>
      <c r="O363">
        <v>19331</v>
      </c>
      <c r="P363">
        <v>5</v>
      </c>
      <c r="Q363" t="str">
        <f>VLOOKUP(FACT_INVOICE9[[#This Row],[gender_sk]],DIM_GENDER[],2,FALSE)</f>
        <v>Female</v>
      </c>
      <c r="R363" t="str">
        <f>VLOOKUP(FACT_INVOICE9[[#This Row],[custype_sk]],DIM_CUSTYPE[],2,FALSE)</f>
        <v>Member</v>
      </c>
      <c r="S363">
        <v>3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1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>
        <v>0</v>
      </c>
      <c r="AG363">
        <v>1</v>
      </c>
    </row>
    <row r="364" spans="1:33">
      <c r="A364">
        <v>1207</v>
      </c>
      <c r="B364" t="str">
        <f>VLOOKUP(FACT_INVOICE9[[#This Row],[Branch_SK]],DIM_BRANCH[],3,FALSE)</f>
        <v>Naypyitaw</v>
      </c>
      <c r="C364">
        <v>17982</v>
      </c>
      <c r="D364" t="str">
        <f>VLOOKUP(FACT_INVOICE9[[#This Row],[payment_SK]],DIM_PAYMENT[],2,FALSE)</f>
        <v>Cash</v>
      </c>
      <c r="E364">
        <v>346811</v>
      </c>
      <c r="F364" t="str">
        <f>VLOOKUP(FACT_INVOICE9[[#This Row],[Product_SK]],DIM_PRODUCT[],3,FALSE)</f>
        <v>Home and lifestyle</v>
      </c>
      <c r="G364">
        <v>14331</v>
      </c>
      <c r="H364" t="s">
        <v>417</v>
      </c>
      <c r="I364">
        <v>6</v>
      </c>
      <c r="J364">
        <v>265.104</v>
      </c>
      <c r="K364">
        <v>8.9</v>
      </c>
      <c r="L364" t="s">
        <v>33</v>
      </c>
      <c r="M364" s="1">
        <v>45276.3682291667</v>
      </c>
      <c r="N364" s="1">
        <v>45278.9186226852</v>
      </c>
      <c r="O364">
        <v>19179</v>
      </c>
      <c r="P364">
        <v>6</v>
      </c>
      <c r="Q364" t="str">
        <f>VLOOKUP(FACT_INVOICE9[[#This Row],[gender_sk]],DIM_GENDER[],2,FALSE)</f>
        <v>Male</v>
      </c>
      <c r="R364" t="str">
        <f>VLOOKUP(FACT_INVOICE9[[#This Row],[custype_sk]],DIM_CUSTYPE[],2,FALSE)</f>
        <v>Normal</v>
      </c>
      <c r="S364">
        <v>4</v>
      </c>
      <c r="U364" s="6">
        <v>0</v>
      </c>
      <c r="V364" s="6">
        <v>0</v>
      </c>
      <c r="W364" s="6">
        <v>1</v>
      </c>
      <c r="X364" s="6">
        <v>0</v>
      </c>
      <c r="Y364" s="6">
        <v>0</v>
      </c>
      <c r="Z364" s="6">
        <v>1</v>
      </c>
      <c r="AA364" s="6">
        <v>0</v>
      </c>
      <c r="AB364" s="6">
        <v>0</v>
      </c>
      <c r="AC364" s="6">
        <v>0</v>
      </c>
      <c r="AD364" s="6">
        <v>1</v>
      </c>
      <c r="AE364" s="6">
        <v>1</v>
      </c>
      <c r="AF364">
        <v>1</v>
      </c>
      <c r="AG364">
        <v>0</v>
      </c>
    </row>
    <row r="365" spans="1:33">
      <c r="A365">
        <v>1208</v>
      </c>
      <c r="B365" t="str">
        <f>VLOOKUP(FACT_INVOICE9[[#This Row],[Branch_SK]],DIM_BRANCH[],3,FALSE)</f>
        <v>Yangon</v>
      </c>
      <c r="C365">
        <v>17982</v>
      </c>
      <c r="D365" t="str">
        <f>VLOOKUP(FACT_INVOICE9[[#This Row],[payment_SK]],DIM_PAYMENT[],2,FALSE)</f>
        <v>Cash</v>
      </c>
      <c r="E365">
        <v>347140</v>
      </c>
      <c r="F365" t="str">
        <f>VLOOKUP(FACT_INVOICE9[[#This Row],[Product_SK]],DIM_PRODUCT[],3,FALSE)</f>
        <v>Food and beverages</v>
      </c>
      <c r="G365">
        <v>14567</v>
      </c>
      <c r="H365" t="s">
        <v>418</v>
      </c>
      <c r="I365">
        <v>9</v>
      </c>
      <c r="J365">
        <v>932.337</v>
      </c>
      <c r="K365">
        <v>8.4</v>
      </c>
      <c r="L365" t="s">
        <v>33</v>
      </c>
      <c r="M365" s="1">
        <v>45276.3682291667</v>
      </c>
      <c r="N365" s="1">
        <v>45278.9186226852</v>
      </c>
      <c r="O365">
        <v>19238</v>
      </c>
      <c r="P365">
        <v>5</v>
      </c>
      <c r="Q365" t="str">
        <f>VLOOKUP(FACT_INVOICE9[[#This Row],[gender_sk]],DIM_GENDER[],2,FALSE)</f>
        <v>Female</v>
      </c>
      <c r="R365" t="str">
        <f>VLOOKUP(FACT_INVOICE9[[#This Row],[custype_sk]],DIM_CUSTYPE[],2,FALSE)</f>
        <v>Member</v>
      </c>
      <c r="S365">
        <v>3</v>
      </c>
      <c r="U365" s="6">
        <v>0</v>
      </c>
      <c r="V365" s="6">
        <v>0</v>
      </c>
      <c r="W365" s="6">
        <v>1</v>
      </c>
      <c r="X365" s="6">
        <v>0</v>
      </c>
      <c r="Y365" s="6">
        <v>0</v>
      </c>
      <c r="Z365" s="6">
        <v>0</v>
      </c>
      <c r="AA365" s="6">
        <v>0</v>
      </c>
      <c r="AB365" s="6">
        <v>1</v>
      </c>
      <c r="AC365" s="6">
        <v>0</v>
      </c>
      <c r="AD365" s="6">
        <v>1</v>
      </c>
      <c r="AE365" s="6">
        <v>1</v>
      </c>
      <c r="AF365">
        <v>0</v>
      </c>
      <c r="AG365">
        <v>1</v>
      </c>
    </row>
    <row r="366" spans="1:33">
      <c r="A366">
        <v>1207</v>
      </c>
      <c r="B366" t="str">
        <f>VLOOKUP(FACT_INVOICE9[[#This Row],[Branch_SK]],DIM_BRANCH[],3,FALSE)</f>
        <v>Naypyitaw</v>
      </c>
      <c r="C366">
        <v>17983</v>
      </c>
      <c r="D366" t="str">
        <f>VLOOKUP(FACT_INVOICE9[[#This Row],[payment_SK]],DIM_PAYMENT[],2,FALSE)</f>
        <v>Credit card</v>
      </c>
      <c r="E366">
        <v>346483</v>
      </c>
      <c r="F366" t="str">
        <f>VLOOKUP(FACT_INVOICE9[[#This Row],[Product_SK]],DIM_PRODUCT[],3,FALSE)</f>
        <v>Health and beauty</v>
      </c>
      <c r="G366">
        <v>14929</v>
      </c>
      <c r="H366" t="s">
        <v>419</v>
      </c>
      <c r="I366">
        <v>7</v>
      </c>
      <c r="J366">
        <v>596.82</v>
      </c>
      <c r="K366">
        <v>8.1</v>
      </c>
      <c r="L366" t="s">
        <v>33</v>
      </c>
      <c r="M366" s="1">
        <v>45276.3682291667</v>
      </c>
      <c r="N366" s="1">
        <v>45278.9186226852</v>
      </c>
      <c r="O366">
        <v>19391</v>
      </c>
      <c r="P366">
        <v>5</v>
      </c>
      <c r="Q366" t="str">
        <f>VLOOKUP(FACT_INVOICE9[[#This Row],[gender_sk]],DIM_GENDER[],2,FALSE)</f>
        <v>Female</v>
      </c>
      <c r="R366" t="str">
        <f>VLOOKUP(FACT_INVOICE9[[#This Row],[custype_sk]],DIM_CUSTYPE[],2,FALSE)</f>
        <v>Member</v>
      </c>
      <c r="S366">
        <v>3</v>
      </c>
      <c r="U366" s="6">
        <v>1</v>
      </c>
      <c r="V366" s="6">
        <v>0</v>
      </c>
      <c r="W366" s="6">
        <v>0</v>
      </c>
      <c r="X366" s="6">
        <v>1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1</v>
      </c>
      <c r="AE366" s="6">
        <v>1</v>
      </c>
      <c r="AF366">
        <v>0</v>
      </c>
      <c r="AG366">
        <v>1</v>
      </c>
    </row>
    <row r="367" spans="1:33">
      <c r="A367">
        <v>1206</v>
      </c>
      <c r="B367" t="str">
        <f>VLOOKUP(FACT_INVOICE9[[#This Row],[Branch_SK]],DIM_BRANCH[],3,FALSE)</f>
        <v>Mandalay</v>
      </c>
      <c r="C367">
        <v>17982</v>
      </c>
      <c r="D367" t="str">
        <f>VLOOKUP(FACT_INVOICE9[[#This Row],[payment_SK]],DIM_PAYMENT[],2,FALSE)</f>
        <v>Cash</v>
      </c>
      <c r="E367">
        <v>347355</v>
      </c>
      <c r="F367" t="str">
        <f>VLOOKUP(FACT_INVOICE9[[#This Row],[Product_SK]],DIM_PRODUCT[],3,FALSE)</f>
        <v>Fashion accessories</v>
      </c>
      <c r="G367">
        <v>14076</v>
      </c>
      <c r="H367" t="s">
        <v>420</v>
      </c>
      <c r="I367">
        <v>3</v>
      </c>
      <c r="J367">
        <v>152.775</v>
      </c>
      <c r="K367">
        <v>6.7</v>
      </c>
      <c r="L367" t="s">
        <v>33</v>
      </c>
      <c r="M367" s="1">
        <v>45276.3682291667</v>
      </c>
      <c r="N367" s="1">
        <v>45278.9186226852</v>
      </c>
      <c r="O367">
        <v>19186</v>
      </c>
      <c r="P367">
        <v>5</v>
      </c>
      <c r="Q367" t="str">
        <f>VLOOKUP(FACT_INVOICE9[[#This Row],[gender_sk]],DIM_GENDER[],2,FALSE)</f>
        <v>Female</v>
      </c>
      <c r="R367" t="str">
        <f>VLOOKUP(FACT_INVOICE9[[#This Row],[custype_sk]],DIM_CUSTYPE[],2,FALSE)</f>
        <v>Member</v>
      </c>
      <c r="S367">
        <v>3</v>
      </c>
      <c r="U367" s="6">
        <v>0</v>
      </c>
      <c r="V367" s="6">
        <v>0</v>
      </c>
      <c r="W367" s="6">
        <v>1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1</v>
      </c>
      <c r="AF367">
        <v>0</v>
      </c>
      <c r="AG367">
        <v>1</v>
      </c>
    </row>
    <row r="368" spans="1:33">
      <c r="A368">
        <v>1206</v>
      </c>
      <c r="B368" t="str">
        <f>VLOOKUP(FACT_INVOICE9[[#This Row],[Branch_SK]],DIM_BRANCH[],3,FALSE)</f>
        <v>Mandalay</v>
      </c>
      <c r="C368">
        <v>17982</v>
      </c>
      <c r="D368" t="str">
        <f>VLOOKUP(FACT_INVOICE9[[#This Row],[payment_SK]],DIM_PAYMENT[],2,FALSE)</f>
        <v>Cash</v>
      </c>
      <c r="E368">
        <v>346918</v>
      </c>
      <c r="F368" t="str">
        <f>VLOOKUP(FACT_INVOICE9[[#This Row],[Product_SK]],DIM_PRODUCT[],3,FALSE)</f>
        <v>Sports and travel</v>
      </c>
      <c r="G368">
        <v>14505</v>
      </c>
      <c r="H368" t="s">
        <v>421</v>
      </c>
      <c r="I368">
        <v>6</v>
      </c>
      <c r="J368">
        <v>86.247</v>
      </c>
      <c r="K368">
        <v>6.3</v>
      </c>
      <c r="L368" t="s">
        <v>33</v>
      </c>
      <c r="M368" s="1">
        <v>45276.3682291667</v>
      </c>
      <c r="N368" s="1">
        <v>45278.9186226852</v>
      </c>
      <c r="O368">
        <v>19352</v>
      </c>
      <c r="P368">
        <v>6</v>
      </c>
      <c r="Q368" t="str">
        <f>VLOOKUP(FACT_INVOICE9[[#This Row],[gender_sk]],DIM_GENDER[],2,FALSE)</f>
        <v>Male</v>
      </c>
      <c r="R368" t="str">
        <f>VLOOKUP(FACT_INVOICE9[[#This Row],[custype_sk]],DIM_CUSTYPE[],2,FALSE)</f>
        <v>Normal</v>
      </c>
      <c r="S368">
        <v>4</v>
      </c>
      <c r="U368" s="6">
        <v>0</v>
      </c>
      <c r="V368" s="6">
        <v>0</v>
      </c>
      <c r="W368" s="6">
        <v>1</v>
      </c>
      <c r="X368" s="6">
        <v>0</v>
      </c>
      <c r="Y368" s="6">
        <v>0</v>
      </c>
      <c r="Z368" s="6">
        <v>0</v>
      </c>
      <c r="AA368" s="6">
        <v>1</v>
      </c>
      <c r="AB368" s="6">
        <v>0</v>
      </c>
      <c r="AC368" s="6">
        <v>0</v>
      </c>
      <c r="AD368" s="6">
        <v>1</v>
      </c>
      <c r="AE368" s="6">
        <v>1</v>
      </c>
      <c r="AF368">
        <v>1</v>
      </c>
      <c r="AG368">
        <v>0</v>
      </c>
    </row>
    <row r="369" spans="1:33">
      <c r="A369">
        <v>1207</v>
      </c>
      <c r="B369" t="str">
        <f>VLOOKUP(FACT_INVOICE9[[#This Row],[Branch_SK]],DIM_BRANCH[],3,FALSE)</f>
        <v>Naypyitaw</v>
      </c>
      <c r="C369">
        <v>17982</v>
      </c>
      <c r="D369" t="str">
        <f>VLOOKUP(FACT_INVOICE9[[#This Row],[payment_SK]],DIM_PAYMENT[],2,FALSE)</f>
        <v>Cash</v>
      </c>
      <c r="E369">
        <v>347009</v>
      </c>
      <c r="F369" t="str">
        <f>VLOOKUP(FACT_INVOICE9[[#This Row],[Product_SK]],DIM_PRODUCT[],3,FALSE)</f>
        <v>Sports and travel</v>
      </c>
      <c r="G369">
        <v>14553</v>
      </c>
      <c r="H369" t="s">
        <v>422</v>
      </c>
      <c r="I369">
        <v>5</v>
      </c>
      <c r="J369">
        <v>62.0025</v>
      </c>
      <c r="K369">
        <v>9.4</v>
      </c>
      <c r="L369" t="s">
        <v>33</v>
      </c>
      <c r="M369" s="1">
        <v>45276.3682291667</v>
      </c>
      <c r="N369" s="1">
        <v>45278.9186226852</v>
      </c>
      <c r="O369">
        <v>19319</v>
      </c>
      <c r="P369">
        <v>6</v>
      </c>
      <c r="Q369" t="str">
        <f>VLOOKUP(FACT_INVOICE9[[#This Row],[gender_sk]],DIM_GENDER[],2,FALSE)</f>
        <v>Male</v>
      </c>
      <c r="R369" t="str">
        <f>VLOOKUP(FACT_INVOICE9[[#This Row],[custype_sk]],DIM_CUSTYPE[],2,FALSE)</f>
        <v>Normal</v>
      </c>
      <c r="S369">
        <v>4</v>
      </c>
      <c r="U369" s="6">
        <v>0</v>
      </c>
      <c r="V369" s="6">
        <v>0</v>
      </c>
      <c r="W369" s="6">
        <v>1</v>
      </c>
      <c r="X369" s="6">
        <v>0</v>
      </c>
      <c r="Y369" s="6">
        <v>0</v>
      </c>
      <c r="Z369" s="6">
        <v>0</v>
      </c>
      <c r="AA369" s="6">
        <v>1</v>
      </c>
      <c r="AB369" s="6">
        <v>0</v>
      </c>
      <c r="AC369" s="6">
        <v>0</v>
      </c>
      <c r="AD369" s="6">
        <v>0</v>
      </c>
      <c r="AE369" s="6">
        <v>1</v>
      </c>
      <c r="AF369">
        <v>1</v>
      </c>
      <c r="AG369">
        <v>0</v>
      </c>
    </row>
    <row r="370" spans="1:33">
      <c r="A370">
        <v>1207</v>
      </c>
      <c r="B370" t="str">
        <f>VLOOKUP(FACT_INVOICE9[[#This Row],[Branch_SK]],DIM_BRANCH[],3,FALSE)</f>
        <v>Naypyitaw</v>
      </c>
      <c r="C370">
        <v>17982</v>
      </c>
      <c r="D370" t="str">
        <f>VLOOKUP(FACT_INVOICE9[[#This Row],[payment_SK]],DIM_PAYMENT[],2,FALSE)</f>
        <v>Cash</v>
      </c>
      <c r="E370">
        <v>346829</v>
      </c>
      <c r="F370" t="str">
        <f>VLOOKUP(FACT_INVOICE9[[#This Row],[Product_SK]],DIM_PRODUCT[],3,FALSE)</f>
        <v>Home and lifestyle</v>
      </c>
      <c r="G370">
        <v>14583</v>
      </c>
      <c r="H370" t="s">
        <v>423</v>
      </c>
      <c r="I370">
        <v>5</v>
      </c>
      <c r="J370">
        <v>439.215</v>
      </c>
      <c r="K370">
        <v>7.2</v>
      </c>
      <c r="L370" t="s">
        <v>33</v>
      </c>
      <c r="M370" s="1">
        <v>45276.3682291667</v>
      </c>
      <c r="N370" s="1">
        <v>45278.9186226852</v>
      </c>
      <c r="O370">
        <v>19345</v>
      </c>
      <c r="P370">
        <v>5</v>
      </c>
      <c r="Q370" t="str">
        <f>VLOOKUP(FACT_INVOICE9[[#This Row],[gender_sk]],DIM_GENDER[],2,FALSE)</f>
        <v>Female</v>
      </c>
      <c r="R370" t="str">
        <f>VLOOKUP(FACT_INVOICE9[[#This Row],[custype_sk]],DIM_CUSTYPE[],2,FALSE)</f>
        <v>Normal</v>
      </c>
      <c r="S370">
        <v>4</v>
      </c>
      <c r="U370" s="6">
        <v>0</v>
      </c>
      <c r="V370" s="6">
        <v>0</v>
      </c>
      <c r="W370" s="6">
        <v>1</v>
      </c>
      <c r="X370" s="6">
        <v>0</v>
      </c>
      <c r="Y370" s="6">
        <v>0</v>
      </c>
      <c r="Z370" s="6">
        <v>1</v>
      </c>
      <c r="AA370" s="6">
        <v>0</v>
      </c>
      <c r="AB370" s="6">
        <v>0</v>
      </c>
      <c r="AC370" s="6">
        <v>0</v>
      </c>
      <c r="AD370" s="6">
        <v>0</v>
      </c>
      <c r="AE370" s="6">
        <v>1</v>
      </c>
      <c r="AF370">
        <v>0</v>
      </c>
      <c r="AG370">
        <v>0</v>
      </c>
    </row>
    <row r="371" spans="1:33">
      <c r="A371">
        <v>1207</v>
      </c>
      <c r="B371" t="str">
        <f>VLOOKUP(FACT_INVOICE9[[#This Row],[Branch_SK]],DIM_BRANCH[],3,FALSE)</f>
        <v>Naypyitaw</v>
      </c>
      <c r="C371">
        <v>17982</v>
      </c>
      <c r="D371" t="str">
        <f>VLOOKUP(FACT_INVOICE9[[#This Row],[payment_SK]],DIM_PAYMENT[],2,FALSE)</f>
        <v>Cash</v>
      </c>
      <c r="E371">
        <v>346653</v>
      </c>
      <c r="F371" t="str">
        <f>VLOOKUP(FACT_INVOICE9[[#This Row],[Product_SK]],DIM_PRODUCT[],3,FALSE)</f>
        <v>Electronic accessories</v>
      </c>
      <c r="G371">
        <v>14373</v>
      </c>
      <c r="H371" t="s">
        <v>424</v>
      </c>
      <c r="I371">
        <v>1</v>
      </c>
      <c r="J371">
        <v>40.341</v>
      </c>
      <c r="K371">
        <v>8.6</v>
      </c>
      <c r="L371" t="s">
        <v>33</v>
      </c>
      <c r="M371" s="1">
        <v>45276.3682291667</v>
      </c>
      <c r="N371" s="1">
        <v>45278.9186226852</v>
      </c>
      <c r="O371">
        <v>19129</v>
      </c>
      <c r="P371">
        <v>5</v>
      </c>
      <c r="Q371" t="str">
        <f>VLOOKUP(FACT_INVOICE9[[#This Row],[gender_sk]],DIM_GENDER[],2,FALSE)</f>
        <v>Female</v>
      </c>
      <c r="R371" t="str">
        <f>VLOOKUP(FACT_INVOICE9[[#This Row],[custype_sk]],DIM_CUSTYPE[],2,FALSE)</f>
        <v>Member</v>
      </c>
      <c r="S371">
        <v>3</v>
      </c>
      <c r="U371" s="6">
        <v>0</v>
      </c>
      <c r="V371" s="6">
        <v>0</v>
      </c>
      <c r="W371" s="6">
        <v>1</v>
      </c>
      <c r="X371" s="6">
        <v>0</v>
      </c>
      <c r="Y371" s="6">
        <v>1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1</v>
      </c>
      <c r="AF371">
        <v>0</v>
      </c>
      <c r="AG371">
        <v>1</v>
      </c>
    </row>
    <row r="372" spans="1:33">
      <c r="A372">
        <v>1207</v>
      </c>
      <c r="B372" t="str">
        <f>VLOOKUP(FACT_INVOICE9[[#This Row],[Branch_SK]],DIM_BRANCH[],3,FALSE)</f>
        <v>Naypyitaw</v>
      </c>
      <c r="C372">
        <v>17982</v>
      </c>
      <c r="D372" t="str">
        <f>VLOOKUP(FACT_INVOICE9[[#This Row],[payment_SK]],DIM_PAYMENT[],2,FALSE)</f>
        <v>Cash</v>
      </c>
      <c r="E372">
        <v>347077</v>
      </c>
      <c r="F372" t="str">
        <f>VLOOKUP(FACT_INVOICE9[[#This Row],[Product_SK]],DIM_PRODUCT[],3,FALSE)</f>
        <v>Food and beverages</v>
      </c>
      <c r="G372">
        <v>14069</v>
      </c>
      <c r="H372" t="s">
        <v>425</v>
      </c>
      <c r="I372">
        <v>3</v>
      </c>
      <c r="J372">
        <v>85.743</v>
      </c>
      <c r="K372">
        <v>7.3</v>
      </c>
      <c r="L372" t="s">
        <v>33</v>
      </c>
      <c r="M372" s="1">
        <v>45276.3682291667</v>
      </c>
      <c r="N372" s="1">
        <v>45278.9186226852</v>
      </c>
      <c r="O372">
        <v>19094</v>
      </c>
      <c r="P372">
        <v>6</v>
      </c>
      <c r="Q372" t="str">
        <f>VLOOKUP(FACT_INVOICE9[[#This Row],[gender_sk]],DIM_GENDER[],2,FALSE)</f>
        <v>Male</v>
      </c>
      <c r="R372" t="str">
        <f>VLOOKUP(FACT_INVOICE9[[#This Row],[custype_sk]],DIM_CUSTYPE[],2,FALSE)</f>
        <v>Normal</v>
      </c>
      <c r="S372">
        <v>4</v>
      </c>
      <c r="U372" s="6">
        <v>0</v>
      </c>
      <c r="V372" s="6">
        <v>0</v>
      </c>
      <c r="W372" s="6">
        <v>1</v>
      </c>
      <c r="X372" s="6">
        <v>0</v>
      </c>
      <c r="Y372" s="6">
        <v>0</v>
      </c>
      <c r="Z372" s="6">
        <v>0</v>
      </c>
      <c r="AA372" s="6">
        <v>0</v>
      </c>
      <c r="AB372" s="6">
        <v>1</v>
      </c>
      <c r="AC372" s="6">
        <v>0</v>
      </c>
      <c r="AD372" s="6">
        <v>0</v>
      </c>
      <c r="AE372" s="6">
        <v>1</v>
      </c>
      <c r="AF372">
        <v>1</v>
      </c>
      <c r="AG372">
        <v>0</v>
      </c>
    </row>
    <row r="373" spans="1:33">
      <c r="A373">
        <v>1206</v>
      </c>
      <c r="B373" t="str">
        <f>VLOOKUP(FACT_INVOICE9[[#This Row],[Branch_SK]],DIM_BRANCH[],3,FALSE)</f>
        <v>Mandalay</v>
      </c>
      <c r="C373">
        <v>17983</v>
      </c>
      <c r="D373" t="str">
        <f>VLOOKUP(FACT_INVOICE9[[#This Row],[payment_SK]],DIM_PAYMENT[],2,FALSE)</f>
        <v>Credit card</v>
      </c>
      <c r="E373">
        <v>346961</v>
      </c>
      <c r="F373" t="str">
        <f>VLOOKUP(FACT_INVOICE9[[#This Row],[Product_SK]],DIM_PRODUCT[],3,FALSE)</f>
        <v>Sports and travel</v>
      </c>
      <c r="G373">
        <v>14322</v>
      </c>
      <c r="H373" t="s">
        <v>426</v>
      </c>
      <c r="I373">
        <v>1</v>
      </c>
      <c r="J373">
        <v>20.1075</v>
      </c>
      <c r="K373">
        <v>9.5</v>
      </c>
      <c r="L373" t="s">
        <v>33</v>
      </c>
      <c r="M373" s="1">
        <v>45276.3682291667</v>
      </c>
      <c r="N373" s="1">
        <v>45278.9186226852</v>
      </c>
      <c r="O373">
        <v>19672</v>
      </c>
      <c r="P373">
        <v>5</v>
      </c>
      <c r="Q373" t="str">
        <f>VLOOKUP(FACT_INVOICE9[[#This Row],[gender_sk]],DIM_GENDER[],2,FALSE)</f>
        <v>Female</v>
      </c>
      <c r="R373" t="str">
        <f>VLOOKUP(FACT_INVOICE9[[#This Row],[custype_sk]],DIM_CUSTYPE[],2,FALSE)</f>
        <v>Member</v>
      </c>
      <c r="S373">
        <v>3</v>
      </c>
      <c r="U373" s="6">
        <v>1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1</v>
      </c>
      <c r="AB373" s="6">
        <v>0</v>
      </c>
      <c r="AC373" s="6">
        <v>0</v>
      </c>
      <c r="AD373" s="6">
        <v>0</v>
      </c>
      <c r="AE373" s="6">
        <v>1</v>
      </c>
      <c r="AF373">
        <v>0</v>
      </c>
      <c r="AG373">
        <v>1</v>
      </c>
    </row>
    <row r="374" spans="1:33">
      <c r="A374">
        <v>1207</v>
      </c>
      <c r="B374" t="str">
        <f>VLOOKUP(FACT_INVOICE9[[#This Row],[Branch_SK]],DIM_BRANCH[],3,FALSE)</f>
        <v>Naypyitaw</v>
      </c>
      <c r="C374">
        <v>17983</v>
      </c>
      <c r="D374" t="str">
        <f>VLOOKUP(FACT_INVOICE9[[#This Row],[payment_SK]],DIM_PAYMENT[],2,FALSE)</f>
        <v>Credit card</v>
      </c>
      <c r="E374">
        <v>347114</v>
      </c>
      <c r="F374" t="str">
        <f>VLOOKUP(FACT_INVOICE9[[#This Row],[Product_SK]],DIM_PRODUCT[],3,FALSE)</f>
        <v>Food and beverages</v>
      </c>
      <c r="G374">
        <v>14061</v>
      </c>
      <c r="H374" t="s">
        <v>427</v>
      </c>
      <c r="I374">
        <v>10</v>
      </c>
      <c r="J374">
        <v>939.54</v>
      </c>
      <c r="K374">
        <v>9.6</v>
      </c>
      <c r="L374" t="s">
        <v>33</v>
      </c>
      <c r="M374" s="1">
        <v>45276.3682291667</v>
      </c>
      <c r="N374" s="1">
        <v>45278.9186226852</v>
      </c>
      <c r="O374">
        <v>19422</v>
      </c>
      <c r="P374">
        <v>6</v>
      </c>
      <c r="Q374" t="str">
        <f>VLOOKUP(FACT_INVOICE9[[#This Row],[gender_sk]],DIM_GENDER[],2,FALSE)</f>
        <v>Male</v>
      </c>
      <c r="R374" t="str">
        <f>VLOOKUP(FACT_INVOICE9[[#This Row],[custype_sk]],DIM_CUSTYPE[],2,FALSE)</f>
        <v>Normal</v>
      </c>
      <c r="S374">
        <v>4</v>
      </c>
      <c r="U374" s="6">
        <v>1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1</v>
      </c>
      <c r="AC374" s="6">
        <v>0</v>
      </c>
      <c r="AD374" s="6">
        <v>1</v>
      </c>
      <c r="AE374" s="6">
        <v>1</v>
      </c>
      <c r="AF374">
        <v>1</v>
      </c>
      <c r="AG374">
        <v>0</v>
      </c>
    </row>
    <row r="375" spans="1:33">
      <c r="A375">
        <v>1206</v>
      </c>
      <c r="B375" t="str">
        <f>VLOOKUP(FACT_INVOICE9[[#This Row],[Branch_SK]],DIM_BRANCH[],3,FALSE)</f>
        <v>Mandalay</v>
      </c>
      <c r="C375">
        <v>17983</v>
      </c>
      <c r="D375" t="str">
        <f>VLOOKUP(FACT_INVOICE9[[#This Row],[payment_SK]],DIM_PAYMENT[],2,FALSE)</f>
        <v>Credit card</v>
      </c>
      <c r="E375">
        <v>347219</v>
      </c>
      <c r="F375" t="str">
        <f>VLOOKUP(FACT_INVOICE9[[#This Row],[Product_SK]],DIM_PRODUCT[],3,FALSE)</f>
        <v>Food and beverages</v>
      </c>
      <c r="G375">
        <v>14919</v>
      </c>
      <c r="H375" t="s">
        <v>428</v>
      </c>
      <c r="I375">
        <v>8</v>
      </c>
      <c r="J375">
        <v>742.812</v>
      </c>
      <c r="K375">
        <v>4.3</v>
      </c>
      <c r="L375" t="s">
        <v>33</v>
      </c>
      <c r="M375" s="1">
        <v>45276.3682291667</v>
      </c>
      <c r="N375" s="1">
        <v>45278.9186226852</v>
      </c>
      <c r="O375">
        <v>19680</v>
      </c>
      <c r="P375">
        <v>5</v>
      </c>
      <c r="Q375" t="str">
        <f>VLOOKUP(FACT_INVOICE9[[#This Row],[gender_sk]],DIM_GENDER[],2,FALSE)</f>
        <v>Female</v>
      </c>
      <c r="R375" t="str">
        <f>VLOOKUP(FACT_INVOICE9[[#This Row],[custype_sk]],DIM_CUSTYPE[],2,FALSE)</f>
        <v>Member</v>
      </c>
      <c r="S375">
        <v>3</v>
      </c>
      <c r="U375" s="6">
        <v>1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1</v>
      </c>
      <c r="AC375" s="6">
        <v>0</v>
      </c>
      <c r="AD375" s="6">
        <v>1</v>
      </c>
      <c r="AE375" s="6">
        <v>0</v>
      </c>
      <c r="AF375">
        <v>0</v>
      </c>
      <c r="AG375">
        <v>1</v>
      </c>
    </row>
    <row r="376" spans="1:33">
      <c r="A376">
        <v>1207</v>
      </c>
      <c r="B376" t="str">
        <f>VLOOKUP(FACT_INVOICE9[[#This Row],[Branch_SK]],DIM_BRANCH[],3,FALSE)</f>
        <v>Naypyitaw</v>
      </c>
      <c r="C376">
        <v>17984</v>
      </c>
      <c r="D376" t="str">
        <f>VLOOKUP(FACT_INVOICE9[[#This Row],[payment_SK]],DIM_PAYMENT[],2,FALSE)</f>
        <v>Ewallet</v>
      </c>
      <c r="E376">
        <v>347271</v>
      </c>
      <c r="F376" t="str">
        <f>VLOOKUP(FACT_INVOICE9[[#This Row],[Product_SK]],DIM_PRODUCT[],3,FALSE)</f>
        <v>Fashion accessories</v>
      </c>
      <c r="G376">
        <v>14304</v>
      </c>
      <c r="H376" t="s">
        <v>429</v>
      </c>
      <c r="I376">
        <v>9</v>
      </c>
      <c r="J376">
        <v>510.9615</v>
      </c>
      <c r="K376">
        <v>9.5</v>
      </c>
      <c r="L376" t="s">
        <v>33</v>
      </c>
      <c r="M376" s="1">
        <v>45276.3682291667</v>
      </c>
      <c r="N376" s="1">
        <v>45278.9186226852</v>
      </c>
      <c r="O376">
        <v>19986</v>
      </c>
      <c r="P376">
        <v>5</v>
      </c>
      <c r="Q376" t="str">
        <f>VLOOKUP(FACT_INVOICE9[[#This Row],[gender_sk]],DIM_GENDER[],2,FALSE)</f>
        <v>Female</v>
      </c>
      <c r="R376" t="str">
        <f>VLOOKUP(FACT_INVOICE9[[#This Row],[custype_sk]],DIM_CUSTYPE[],2,FALSE)</f>
        <v>Member</v>
      </c>
      <c r="S376">
        <v>3</v>
      </c>
      <c r="U376" s="6">
        <v>0</v>
      </c>
      <c r="V376" s="6">
        <v>1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1</v>
      </c>
      <c r="AD376" s="6">
        <v>1</v>
      </c>
      <c r="AE376" s="6">
        <v>1</v>
      </c>
      <c r="AF376">
        <v>0</v>
      </c>
      <c r="AG376">
        <v>1</v>
      </c>
    </row>
    <row r="377" spans="1:33">
      <c r="A377">
        <v>1206</v>
      </c>
      <c r="B377" t="str">
        <f>VLOOKUP(FACT_INVOICE9[[#This Row],[Branch_SK]],DIM_BRANCH[],3,FALSE)</f>
        <v>Mandalay</v>
      </c>
      <c r="C377">
        <v>17983</v>
      </c>
      <c r="D377" t="str">
        <f>VLOOKUP(FACT_INVOICE9[[#This Row],[payment_SK]],DIM_PAYMENT[],2,FALSE)</f>
        <v>Credit card</v>
      </c>
      <c r="E377">
        <v>346585</v>
      </c>
      <c r="F377" t="str">
        <f>VLOOKUP(FACT_INVOICE9[[#This Row],[Product_SK]],DIM_PRODUCT[],3,FALSE)</f>
        <v>Health and beauty</v>
      </c>
      <c r="G377">
        <v>14522</v>
      </c>
      <c r="H377" t="s">
        <v>430</v>
      </c>
      <c r="I377">
        <v>5</v>
      </c>
      <c r="J377">
        <v>93.2925</v>
      </c>
      <c r="K377">
        <v>5.4</v>
      </c>
      <c r="L377" t="s">
        <v>33</v>
      </c>
      <c r="M377" s="1">
        <v>45276.3682291667</v>
      </c>
      <c r="N377" s="1">
        <v>45278.9186226852</v>
      </c>
      <c r="O377">
        <v>19406</v>
      </c>
      <c r="P377">
        <v>6</v>
      </c>
      <c r="Q377" t="str">
        <f>VLOOKUP(FACT_INVOICE9[[#This Row],[gender_sk]],DIM_GENDER[],2,FALSE)</f>
        <v>Male</v>
      </c>
      <c r="R377" t="str">
        <f>VLOOKUP(FACT_INVOICE9[[#This Row],[custype_sk]],DIM_CUSTYPE[],2,FALSE)</f>
        <v>Member</v>
      </c>
      <c r="S377">
        <v>3</v>
      </c>
      <c r="U377" s="6">
        <v>1</v>
      </c>
      <c r="V377" s="6">
        <v>0</v>
      </c>
      <c r="W377" s="6">
        <v>0</v>
      </c>
      <c r="X377" s="6">
        <v>1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1</v>
      </c>
      <c r="AF377">
        <v>1</v>
      </c>
      <c r="AG377">
        <v>1</v>
      </c>
    </row>
    <row r="378" spans="1:33">
      <c r="A378">
        <v>1207</v>
      </c>
      <c r="B378" t="str">
        <f>VLOOKUP(FACT_INVOICE9[[#This Row],[Branch_SK]],DIM_BRANCH[],3,FALSE)</f>
        <v>Naypyitaw</v>
      </c>
      <c r="C378">
        <v>17982</v>
      </c>
      <c r="D378" t="str">
        <f>VLOOKUP(FACT_INVOICE9[[#This Row],[payment_SK]],DIM_PAYMENT[],2,FALSE)</f>
        <v>Cash</v>
      </c>
      <c r="E378">
        <v>346950</v>
      </c>
      <c r="F378" t="str">
        <f>VLOOKUP(FACT_INVOICE9[[#This Row],[Product_SK]],DIM_PRODUCT[],3,FALSE)</f>
        <v>Sports and travel</v>
      </c>
      <c r="G378">
        <v>14269</v>
      </c>
      <c r="H378" t="s">
        <v>431</v>
      </c>
      <c r="I378">
        <v>9</v>
      </c>
      <c r="J378">
        <v>663.2955</v>
      </c>
      <c r="K378">
        <v>6.7</v>
      </c>
      <c r="L378" t="s">
        <v>33</v>
      </c>
      <c r="M378" s="1">
        <v>45276.3682291667</v>
      </c>
      <c r="N378" s="1">
        <v>45278.9186226852</v>
      </c>
      <c r="O378">
        <v>19137</v>
      </c>
      <c r="P378">
        <v>5</v>
      </c>
      <c r="Q378" t="str">
        <f>VLOOKUP(FACT_INVOICE9[[#This Row],[gender_sk]],DIM_GENDER[],2,FALSE)</f>
        <v>Female</v>
      </c>
      <c r="R378" t="str">
        <f>VLOOKUP(FACT_INVOICE9[[#This Row],[custype_sk]],DIM_CUSTYPE[],2,FALSE)</f>
        <v>Member</v>
      </c>
      <c r="S378">
        <v>3</v>
      </c>
      <c r="U378" s="6">
        <v>0</v>
      </c>
      <c r="V378" s="6">
        <v>0</v>
      </c>
      <c r="W378" s="6">
        <v>1</v>
      </c>
      <c r="X378" s="6">
        <v>0</v>
      </c>
      <c r="Y378" s="6">
        <v>0</v>
      </c>
      <c r="Z378" s="6">
        <v>0</v>
      </c>
      <c r="AA378" s="6">
        <v>1</v>
      </c>
      <c r="AB378" s="6">
        <v>0</v>
      </c>
      <c r="AC378" s="6">
        <v>0</v>
      </c>
      <c r="AD378" s="6">
        <v>1</v>
      </c>
      <c r="AE378" s="6">
        <v>1</v>
      </c>
      <c r="AF378">
        <v>0</v>
      </c>
      <c r="AG378">
        <v>1</v>
      </c>
    </row>
    <row r="379" spans="1:33">
      <c r="A379">
        <v>1206</v>
      </c>
      <c r="B379" t="str">
        <f>VLOOKUP(FACT_INVOICE9[[#This Row],[Branch_SK]],DIM_BRANCH[],3,FALSE)</f>
        <v>Mandalay</v>
      </c>
      <c r="C379">
        <v>17982</v>
      </c>
      <c r="D379" t="str">
        <f>VLOOKUP(FACT_INVOICE9[[#This Row],[payment_SK]],DIM_PAYMENT[],2,FALSE)</f>
        <v>Cash</v>
      </c>
      <c r="E379">
        <v>346690</v>
      </c>
      <c r="F379" t="str">
        <f>VLOOKUP(FACT_INVOICE9[[#This Row],[Product_SK]],DIM_PRODUCT[],3,FALSE)</f>
        <v>Electronic accessories</v>
      </c>
      <c r="G379">
        <v>14601</v>
      </c>
      <c r="H379" t="s">
        <v>432</v>
      </c>
      <c r="I379">
        <v>8</v>
      </c>
      <c r="J379">
        <v>125.664</v>
      </c>
      <c r="K379">
        <v>8.6</v>
      </c>
      <c r="L379" t="s">
        <v>33</v>
      </c>
      <c r="M379" s="1">
        <v>45276.3682291667</v>
      </c>
      <c r="N379" s="1">
        <v>45278.9186226852</v>
      </c>
      <c r="O379">
        <v>19035</v>
      </c>
      <c r="P379">
        <v>5</v>
      </c>
      <c r="Q379" t="str">
        <f>VLOOKUP(FACT_INVOICE9[[#This Row],[gender_sk]],DIM_GENDER[],2,FALSE)</f>
        <v>Female</v>
      </c>
      <c r="R379" t="str">
        <f>VLOOKUP(FACT_INVOICE9[[#This Row],[custype_sk]],DIM_CUSTYPE[],2,FALSE)</f>
        <v>Normal</v>
      </c>
      <c r="S379">
        <v>4</v>
      </c>
      <c r="U379" s="6">
        <v>0</v>
      </c>
      <c r="V379" s="6">
        <v>0</v>
      </c>
      <c r="W379" s="6">
        <v>1</v>
      </c>
      <c r="X379" s="6">
        <v>0</v>
      </c>
      <c r="Y379" s="6">
        <v>1</v>
      </c>
      <c r="Z379" s="6">
        <v>0</v>
      </c>
      <c r="AA379" s="6">
        <v>0</v>
      </c>
      <c r="AB379" s="6">
        <v>0</v>
      </c>
      <c r="AC379" s="6">
        <v>0</v>
      </c>
      <c r="AD379" s="6">
        <v>1</v>
      </c>
      <c r="AE379" s="6">
        <v>1</v>
      </c>
      <c r="AF379">
        <v>0</v>
      </c>
      <c r="AG379">
        <v>0</v>
      </c>
    </row>
    <row r="380" spans="1:33">
      <c r="A380">
        <v>1208</v>
      </c>
      <c r="B380" t="str">
        <f>VLOOKUP(FACT_INVOICE9[[#This Row],[Branch_SK]],DIM_BRANCH[],3,FALSE)</f>
        <v>Yangon</v>
      </c>
      <c r="C380">
        <v>17983</v>
      </c>
      <c r="D380" t="str">
        <f>VLOOKUP(FACT_INVOICE9[[#This Row],[payment_SK]],DIM_PAYMENT[],2,FALSE)</f>
        <v>Credit card</v>
      </c>
      <c r="E380">
        <v>347357</v>
      </c>
      <c r="F380" t="str">
        <f>VLOOKUP(FACT_INVOICE9[[#This Row],[Product_SK]],DIM_PRODUCT[],3,FALSE)</f>
        <v>Fashion accessories</v>
      </c>
      <c r="G380">
        <v>14133</v>
      </c>
      <c r="H380" t="s">
        <v>433</v>
      </c>
      <c r="I380">
        <v>9</v>
      </c>
      <c r="J380">
        <v>374.409</v>
      </c>
      <c r="K380">
        <v>6.8</v>
      </c>
      <c r="L380" t="s">
        <v>33</v>
      </c>
      <c r="M380" s="1">
        <v>45276.3682291667</v>
      </c>
      <c r="N380" s="1">
        <v>45278.9186226852</v>
      </c>
      <c r="O380">
        <v>19528</v>
      </c>
      <c r="P380">
        <v>5</v>
      </c>
      <c r="Q380" t="str">
        <f>VLOOKUP(FACT_INVOICE9[[#This Row],[gender_sk]],DIM_GENDER[],2,FALSE)</f>
        <v>Female</v>
      </c>
      <c r="R380" t="str">
        <f>VLOOKUP(FACT_INVOICE9[[#This Row],[custype_sk]],DIM_CUSTYPE[],2,FALSE)</f>
        <v>Member</v>
      </c>
      <c r="S380">
        <v>3</v>
      </c>
      <c r="U380" s="6">
        <v>1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1</v>
      </c>
      <c r="AD380" s="6">
        <v>1</v>
      </c>
      <c r="AE380" s="6">
        <v>1</v>
      </c>
      <c r="AF380">
        <v>0</v>
      </c>
      <c r="AG380">
        <v>1</v>
      </c>
    </row>
    <row r="381" spans="1:33">
      <c r="A381">
        <v>1207</v>
      </c>
      <c r="B381" t="str">
        <f>VLOOKUP(FACT_INVOICE9[[#This Row],[Branch_SK]],DIM_BRANCH[],3,FALSE)</f>
        <v>Naypyitaw</v>
      </c>
      <c r="C381">
        <v>17982</v>
      </c>
      <c r="D381" t="str">
        <f>VLOOKUP(FACT_INVOICE9[[#This Row],[payment_SK]],DIM_PAYMENT[],2,FALSE)</f>
        <v>Cash</v>
      </c>
      <c r="E381">
        <v>347113</v>
      </c>
      <c r="F381" t="str">
        <f>VLOOKUP(FACT_INVOICE9[[#This Row],[Product_SK]],DIM_PRODUCT[],3,FALSE)</f>
        <v>Food and beverages</v>
      </c>
      <c r="G381">
        <v>14658</v>
      </c>
      <c r="H381" t="s">
        <v>434</v>
      </c>
      <c r="I381">
        <v>8</v>
      </c>
      <c r="J381">
        <v>722.232</v>
      </c>
      <c r="K381">
        <v>8.2</v>
      </c>
      <c r="L381" t="s">
        <v>33</v>
      </c>
      <c r="M381" s="1">
        <v>45276.3682291667</v>
      </c>
      <c r="N381" s="1">
        <v>45278.9186226852</v>
      </c>
      <c r="O381">
        <v>19079</v>
      </c>
      <c r="P381">
        <v>5</v>
      </c>
      <c r="Q381" t="str">
        <f>VLOOKUP(FACT_INVOICE9[[#This Row],[gender_sk]],DIM_GENDER[],2,FALSE)</f>
        <v>Female</v>
      </c>
      <c r="R381" t="str">
        <f>VLOOKUP(FACT_INVOICE9[[#This Row],[custype_sk]],DIM_CUSTYPE[],2,FALSE)</f>
        <v>Normal</v>
      </c>
      <c r="S381">
        <v>4</v>
      </c>
      <c r="U381" s="6">
        <v>0</v>
      </c>
      <c r="V381" s="6">
        <v>0</v>
      </c>
      <c r="W381" s="6">
        <v>1</v>
      </c>
      <c r="X381" s="6">
        <v>0</v>
      </c>
      <c r="Y381" s="6">
        <v>0</v>
      </c>
      <c r="Z381" s="6">
        <v>0</v>
      </c>
      <c r="AA381" s="6">
        <v>0</v>
      </c>
      <c r="AB381" s="6">
        <v>1</v>
      </c>
      <c r="AC381" s="6">
        <v>0</v>
      </c>
      <c r="AD381" s="6">
        <v>1</v>
      </c>
      <c r="AE381" s="6">
        <v>1</v>
      </c>
      <c r="AF381">
        <v>0</v>
      </c>
      <c r="AG381">
        <v>0</v>
      </c>
    </row>
    <row r="382" spans="1:33">
      <c r="A382">
        <v>1207</v>
      </c>
      <c r="B382" t="str">
        <f>VLOOKUP(FACT_INVOICE9[[#This Row],[Branch_SK]],DIM_BRANCH[],3,FALSE)</f>
        <v>Naypyitaw</v>
      </c>
      <c r="C382">
        <v>17983</v>
      </c>
      <c r="D382" t="str">
        <f>VLOOKUP(FACT_INVOICE9[[#This Row],[payment_SK]],DIM_PAYMENT[],2,FALSE)</f>
        <v>Credit card</v>
      </c>
      <c r="E382">
        <v>346837</v>
      </c>
      <c r="F382" t="str">
        <f>VLOOKUP(FACT_INVOICE9[[#This Row],[Product_SK]],DIM_PRODUCT[],3,FALSE)</f>
        <v>Home and lifestyle</v>
      </c>
      <c r="G382">
        <v>14742</v>
      </c>
      <c r="H382" t="s">
        <v>435</v>
      </c>
      <c r="I382">
        <v>6</v>
      </c>
      <c r="J382">
        <v>139.923</v>
      </c>
      <c r="K382">
        <v>8.6</v>
      </c>
      <c r="L382" t="s">
        <v>33</v>
      </c>
      <c r="M382" s="1">
        <v>45276.3682291667</v>
      </c>
      <c r="N382" s="1">
        <v>45278.9186226852</v>
      </c>
      <c r="O382">
        <v>19497</v>
      </c>
      <c r="P382">
        <v>6</v>
      </c>
      <c r="Q382" t="str">
        <f>VLOOKUP(FACT_INVOICE9[[#This Row],[gender_sk]],DIM_GENDER[],2,FALSE)</f>
        <v>Male</v>
      </c>
      <c r="R382" t="str">
        <f>VLOOKUP(FACT_INVOICE9[[#This Row],[custype_sk]],DIM_CUSTYPE[],2,FALSE)</f>
        <v>Normal</v>
      </c>
      <c r="S382">
        <v>4</v>
      </c>
      <c r="U382" s="6">
        <v>1</v>
      </c>
      <c r="V382" s="6">
        <v>0</v>
      </c>
      <c r="W382" s="6">
        <v>0</v>
      </c>
      <c r="X382" s="6">
        <v>0</v>
      </c>
      <c r="Y382" s="6">
        <v>0</v>
      </c>
      <c r="Z382" s="6">
        <v>1</v>
      </c>
      <c r="AA382" s="6">
        <v>0</v>
      </c>
      <c r="AB382" s="6">
        <v>0</v>
      </c>
      <c r="AC382" s="6">
        <v>0</v>
      </c>
      <c r="AD382" s="6">
        <v>1</v>
      </c>
      <c r="AE382" s="6">
        <v>1</v>
      </c>
      <c r="AF382">
        <v>1</v>
      </c>
      <c r="AG382">
        <v>0</v>
      </c>
    </row>
    <row r="383" spans="1:33">
      <c r="A383">
        <v>1206</v>
      </c>
      <c r="B383" t="str">
        <f>VLOOKUP(FACT_INVOICE9[[#This Row],[Branch_SK]],DIM_BRANCH[],3,FALSE)</f>
        <v>Mandalay</v>
      </c>
      <c r="C383">
        <v>17983</v>
      </c>
      <c r="D383" t="str">
        <f>VLOOKUP(FACT_INVOICE9[[#This Row],[payment_SK]],DIM_PAYMENT[],2,FALSE)</f>
        <v>Credit card</v>
      </c>
      <c r="E383">
        <v>346803</v>
      </c>
      <c r="F383" t="str">
        <f>VLOOKUP(FACT_INVOICE9[[#This Row],[Product_SK]],DIM_PRODUCT[],3,FALSE)</f>
        <v>Home and lifestyle</v>
      </c>
      <c r="G383">
        <v>14642</v>
      </c>
      <c r="H383" t="s">
        <v>436</v>
      </c>
      <c r="I383">
        <v>10</v>
      </c>
      <c r="J383">
        <v>141.75</v>
      </c>
      <c r="K383">
        <v>4.8</v>
      </c>
      <c r="L383" t="s">
        <v>33</v>
      </c>
      <c r="M383" s="1">
        <v>45276.3682291667</v>
      </c>
      <c r="N383" s="1">
        <v>45278.9186226852</v>
      </c>
      <c r="O383">
        <v>19530</v>
      </c>
      <c r="P383">
        <v>5</v>
      </c>
      <c r="Q383" t="str">
        <f>VLOOKUP(FACT_INVOICE9[[#This Row],[gender_sk]],DIM_GENDER[],2,FALSE)</f>
        <v>Female</v>
      </c>
      <c r="R383" t="str">
        <f>VLOOKUP(FACT_INVOICE9[[#This Row],[custype_sk]],DIM_CUSTYPE[],2,FALSE)</f>
        <v>Normal</v>
      </c>
      <c r="S383">
        <v>4</v>
      </c>
      <c r="U383" s="6">
        <v>1</v>
      </c>
      <c r="V383" s="6">
        <v>0</v>
      </c>
      <c r="W383" s="6">
        <v>0</v>
      </c>
      <c r="X383" s="6">
        <v>0</v>
      </c>
      <c r="Y383" s="6">
        <v>0</v>
      </c>
      <c r="Z383" s="6">
        <v>1</v>
      </c>
      <c r="AA383" s="6">
        <v>0</v>
      </c>
      <c r="AB383" s="6">
        <v>0</v>
      </c>
      <c r="AC383" s="6">
        <v>0</v>
      </c>
      <c r="AD383" s="6">
        <v>1</v>
      </c>
      <c r="AE383" s="6">
        <v>0</v>
      </c>
      <c r="AF383">
        <v>0</v>
      </c>
      <c r="AG383">
        <v>0</v>
      </c>
    </row>
    <row r="384" spans="1:33">
      <c r="A384">
        <v>1208</v>
      </c>
      <c r="B384" t="str">
        <f>VLOOKUP(FACT_INVOICE9[[#This Row],[Branch_SK]],DIM_BRANCH[],3,FALSE)</f>
        <v>Yangon</v>
      </c>
      <c r="C384">
        <v>17984</v>
      </c>
      <c r="D384" t="str">
        <f>VLOOKUP(FACT_INVOICE9[[#This Row],[payment_SK]],DIM_PAYMENT[],2,FALSE)</f>
        <v>Ewallet</v>
      </c>
      <c r="E384">
        <v>347334</v>
      </c>
      <c r="F384" t="str">
        <f>VLOOKUP(FACT_INVOICE9[[#This Row],[Product_SK]],DIM_PRODUCT[],3,FALSE)</f>
        <v>Fashion accessories</v>
      </c>
      <c r="G384">
        <v>14477</v>
      </c>
      <c r="H384" t="s">
        <v>437</v>
      </c>
      <c r="I384">
        <v>1</v>
      </c>
      <c r="J384">
        <v>77.7735</v>
      </c>
      <c r="K384">
        <v>9.9</v>
      </c>
      <c r="L384" t="s">
        <v>33</v>
      </c>
      <c r="M384" s="1">
        <v>45276.3682291667</v>
      </c>
      <c r="N384" s="1">
        <v>45278.9186226852</v>
      </c>
      <c r="O384">
        <v>19923</v>
      </c>
      <c r="P384">
        <v>6</v>
      </c>
      <c r="Q384" t="str">
        <f>VLOOKUP(FACT_INVOICE9[[#This Row],[gender_sk]],DIM_GENDER[],2,FALSE)</f>
        <v>Male</v>
      </c>
      <c r="R384" t="str">
        <f>VLOOKUP(FACT_INVOICE9[[#This Row],[custype_sk]],DIM_CUSTYPE[],2,FALSE)</f>
        <v>Normal</v>
      </c>
      <c r="S384">
        <v>4</v>
      </c>
      <c r="U384" s="6">
        <v>0</v>
      </c>
      <c r="V384" s="6">
        <v>1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1</v>
      </c>
      <c r="AD384" s="6">
        <v>0</v>
      </c>
      <c r="AE384" s="6">
        <v>1</v>
      </c>
      <c r="AF384">
        <v>1</v>
      </c>
      <c r="AG384">
        <v>0</v>
      </c>
    </row>
    <row r="385" spans="1:33">
      <c r="A385">
        <v>1207</v>
      </c>
      <c r="B385" t="str">
        <f>VLOOKUP(FACT_INVOICE9[[#This Row],[Branch_SK]],DIM_BRANCH[],3,FALSE)</f>
        <v>Naypyitaw</v>
      </c>
      <c r="C385">
        <v>17983</v>
      </c>
      <c r="D385" t="str">
        <f>VLOOKUP(FACT_INVOICE9[[#This Row],[payment_SK]],DIM_PAYMENT[],2,FALSE)</f>
        <v>Credit card</v>
      </c>
      <c r="E385">
        <v>346592</v>
      </c>
      <c r="F385" t="str">
        <f>VLOOKUP(FACT_INVOICE9[[#This Row],[Product_SK]],DIM_PRODUCT[],3,FALSE)</f>
        <v>Health and beauty</v>
      </c>
      <c r="G385">
        <v>14534</v>
      </c>
      <c r="H385" t="s">
        <v>438</v>
      </c>
      <c r="I385">
        <v>4</v>
      </c>
      <c r="J385">
        <v>287.91</v>
      </c>
      <c r="K385">
        <v>9.2</v>
      </c>
      <c r="L385" t="s">
        <v>33</v>
      </c>
      <c r="M385" s="1">
        <v>45276.3682291667</v>
      </c>
      <c r="N385" s="1">
        <v>45278.9186226852</v>
      </c>
      <c r="O385">
        <v>19457</v>
      </c>
      <c r="P385">
        <v>6</v>
      </c>
      <c r="Q385" t="str">
        <f>VLOOKUP(FACT_INVOICE9[[#This Row],[gender_sk]],DIM_GENDER[],2,FALSE)</f>
        <v>Male</v>
      </c>
      <c r="R385" t="str">
        <f>VLOOKUP(FACT_INVOICE9[[#This Row],[custype_sk]],DIM_CUSTYPE[],2,FALSE)</f>
        <v>Member</v>
      </c>
      <c r="S385">
        <v>3</v>
      </c>
      <c r="U385" s="6">
        <v>1</v>
      </c>
      <c r="V385" s="6">
        <v>0</v>
      </c>
      <c r="W385" s="6">
        <v>0</v>
      </c>
      <c r="X385" s="6">
        <v>1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1</v>
      </c>
      <c r="AF385">
        <v>1</v>
      </c>
      <c r="AG385">
        <v>1</v>
      </c>
    </row>
    <row r="386" spans="1:33">
      <c r="A386">
        <v>1207</v>
      </c>
      <c r="B386" t="str">
        <f>VLOOKUP(FACT_INVOICE9[[#This Row],[Branch_SK]],DIM_BRANCH[],3,FALSE)</f>
        <v>Naypyitaw</v>
      </c>
      <c r="C386">
        <v>17982</v>
      </c>
      <c r="D386" t="str">
        <f>VLOOKUP(FACT_INVOICE9[[#This Row],[payment_SK]],DIM_PAYMENT[],2,FALSE)</f>
        <v>Cash</v>
      </c>
      <c r="E386">
        <v>346822</v>
      </c>
      <c r="F386" t="str">
        <f>VLOOKUP(FACT_INVOICE9[[#This Row],[Product_SK]],DIM_PRODUCT[],3,FALSE)</f>
        <v>Home and lifestyle</v>
      </c>
      <c r="G386">
        <v>14314</v>
      </c>
      <c r="H386" t="s">
        <v>439</v>
      </c>
      <c r="I386">
        <v>8</v>
      </c>
      <c r="J386">
        <v>680.148</v>
      </c>
      <c r="K386">
        <v>9.3</v>
      </c>
      <c r="L386" t="s">
        <v>33</v>
      </c>
      <c r="M386" s="1">
        <v>45276.3682291667</v>
      </c>
      <c r="N386" s="1">
        <v>45278.9186226852</v>
      </c>
      <c r="O386">
        <v>19167</v>
      </c>
      <c r="P386">
        <v>5</v>
      </c>
      <c r="Q386" t="str">
        <f>VLOOKUP(FACT_INVOICE9[[#This Row],[gender_sk]],DIM_GENDER[],2,FALSE)</f>
        <v>Female</v>
      </c>
      <c r="R386" t="str">
        <f>VLOOKUP(FACT_INVOICE9[[#This Row],[custype_sk]],DIM_CUSTYPE[],2,FALSE)</f>
        <v>Normal</v>
      </c>
      <c r="S386">
        <v>4</v>
      </c>
      <c r="U386" s="6">
        <v>0</v>
      </c>
      <c r="V386" s="6">
        <v>0</v>
      </c>
      <c r="W386" s="6">
        <v>1</v>
      </c>
      <c r="X386" s="6">
        <v>0</v>
      </c>
      <c r="Y386" s="6">
        <v>0</v>
      </c>
      <c r="Z386" s="6">
        <v>1</v>
      </c>
      <c r="AA386" s="6">
        <v>0</v>
      </c>
      <c r="AB386" s="6">
        <v>0</v>
      </c>
      <c r="AC386" s="6">
        <v>0</v>
      </c>
      <c r="AD386" s="6">
        <v>1</v>
      </c>
      <c r="AE386" s="6">
        <v>1</v>
      </c>
      <c r="AF386">
        <v>0</v>
      </c>
      <c r="AG386">
        <v>0</v>
      </c>
    </row>
    <row r="387" spans="1:33">
      <c r="A387">
        <v>1207</v>
      </c>
      <c r="B387" t="str">
        <f>VLOOKUP(FACT_INVOICE9[[#This Row],[Branch_SK]],DIM_BRANCH[],3,FALSE)</f>
        <v>Naypyitaw</v>
      </c>
      <c r="C387">
        <v>17984</v>
      </c>
      <c r="D387" t="str">
        <f>VLOOKUP(FACT_INVOICE9[[#This Row],[payment_SK]],DIM_PAYMENT[],2,FALSE)</f>
        <v>Ewallet</v>
      </c>
      <c r="E387">
        <v>346929</v>
      </c>
      <c r="F387" t="str">
        <f>VLOOKUP(FACT_INVOICE9[[#This Row],[Product_SK]],DIM_PRODUCT[],3,FALSE)</f>
        <v>Sports and travel</v>
      </c>
      <c r="G387">
        <v>14493</v>
      </c>
      <c r="H387" t="s">
        <v>440</v>
      </c>
      <c r="I387">
        <v>5</v>
      </c>
      <c r="J387">
        <v>455.1225</v>
      </c>
      <c r="K387">
        <v>9.4</v>
      </c>
      <c r="L387" t="s">
        <v>33</v>
      </c>
      <c r="M387" s="1">
        <v>45276.3682291667</v>
      </c>
      <c r="N387" s="1">
        <v>45278.9186226852</v>
      </c>
      <c r="O387">
        <v>19941</v>
      </c>
      <c r="P387">
        <v>6</v>
      </c>
      <c r="Q387" t="str">
        <f>VLOOKUP(FACT_INVOICE9[[#This Row],[gender_sk]],DIM_GENDER[],2,FALSE)</f>
        <v>Male</v>
      </c>
      <c r="R387" t="str">
        <f>VLOOKUP(FACT_INVOICE9[[#This Row],[custype_sk]],DIM_CUSTYPE[],2,FALSE)</f>
        <v>Member</v>
      </c>
      <c r="S387">
        <v>3</v>
      </c>
      <c r="U387" s="6">
        <v>0</v>
      </c>
      <c r="V387" s="6">
        <v>1</v>
      </c>
      <c r="W387" s="6">
        <v>0</v>
      </c>
      <c r="X387" s="6">
        <v>0</v>
      </c>
      <c r="Y387" s="6">
        <v>0</v>
      </c>
      <c r="Z387" s="6">
        <v>0</v>
      </c>
      <c r="AA387" s="6">
        <v>1</v>
      </c>
      <c r="AB387" s="6">
        <v>0</v>
      </c>
      <c r="AC387" s="6">
        <v>0</v>
      </c>
      <c r="AD387" s="6">
        <v>0</v>
      </c>
      <c r="AE387" s="6">
        <v>1</v>
      </c>
      <c r="AF387">
        <v>1</v>
      </c>
      <c r="AG387">
        <v>1</v>
      </c>
    </row>
    <row r="388" spans="1:33">
      <c r="A388">
        <v>1206</v>
      </c>
      <c r="B388" t="str">
        <f>VLOOKUP(FACT_INVOICE9[[#This Row],[Branch_SK]],DIM_BRANCH[],3,FALSE)</f>
        <v>Mandalay</v>
      </c>
      <c r="C388">
        <v>17982</v>
      </c>
      <c r="D388" t="str">
        <f>VLOOKUP(FACT_INVOICE9[[#This Row],[payment_SK]],DIM_PAYMENT[],2,FALSE)</f>
        <v>Cash</v>
      </c>
      <c r="E388">
        <v>346628</v>
      </c>
      <c r="F388" t="str">
        <f>VLOOKUP(FACT_INVOICE9[[#This Row],[Product_SK]],DIM_PRODUCT[],3,FALSE)</f>
        <v>Electronic accessories</v>
      </c>
      <c r="G388">
        <v>14222</v>
      </c>
      <c r="H388" t="s">
        <v>441</v>
      </c>
      <c r="I388">
        <v>1</v>
      </c>
      <c r="J388">
        <v>103.0365</v>
      </c>
      <c r="K388">
        <v>8.9</v>
      </c>
      <c r="L388" t="s">
        <v>33</v>
      </c>
      <c r="M388" s="1">
        <v>45276.3682291667</v>
      </c>
      <c r="N388" s="1">
        <v>45278.9186226852</v>
      </c>
      <c r="O388">
        <v>19188</v>
      </c>
      <c r="P388">
        <v>5</v>
      </c>
      <c r="Q388" t="str">
        <f>VLOOKUP(FACT_INVOICE9[[#This Row],[gender_sk]],DIM_GENDER[],2,FALSE)</f>
        <v>Female</v>
      </c>
      <c r="R388" t="str">
        <f>VLOOKUP(FACT_INVOICE9[[#This Row],[custype_sk]],DIM_CUSTYPE[],2,FALSE)</f>
        <v>Member</v>
      </c>
      <c r="S388">
        <v>3</v>
      </c>
      <c r="U388" s="6">
        <v>0</v>
      </c>
      <c r="V388" s="6">
        <v>0</v>
      </c>
      <c r="W388" s="6">
        <v>1</v>
      </c>
      <c r="X388" s="6">
        <v>0</v>
      </c>
      <c r="Y388" s="6">
        <v>1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1</v>
      </c>
      <c r="AF388">
        <v>0</v>
      </c>
      <c r="AG388">
        <v>1</v>
      </c>
    </row>
    <row r="389" spans="1:33">
      <c r="A389">
        <v>1208</v>
      </c>
      <c r="B389" t="str">
        <f>VLOOKUP(FACT_INVOICE9[[#This Row],[Branch_SK]],DIM_BRANCH[],3,FALSE)</f>
        <v>Yangon</v>
      </c>
      <c r="C389">
        <v>17983</v>
      </c>
      <c r="D389" t="str">
        <f>VLOOKUP(FACT_INVOICE9[[#This Row],[payment_SK]],DIM_PAYMENT[],2,FALSE)</f>
        <v>Credit card</v>
      </c>
      <c r="E389">
        <v>346919</v>
      </c>
      <c r="F389" t="str">
        <f>VLOOKUP(FACT_INVOICE9[[#This Row],[Product_SK]],DIM_PRODUCT[],3,FALSE)</f>
        <v>Sports and travel</v>
      </c>
      <c r="G389">
        <v>14401</v>
      </c>
      <c r="H389" t="s">
        <v>442</v>
      </c>
      <c r="I389">
        <v>7</v>
      </c>
      <c r="J389">
        <v>548.163</v>
      </c>
      <c r="K389">
        <v>9</v>
      </c>
      <c r="L389" t="s">
        <v>33</v>
      </c>
      <c r="M389" s="1">
        <v>45276.3682291667</v>
      </c>
      <c r="N389" s="1">
        <v>45278.9186226852</v>
      </c>
      <c r="O389">
        <v>19652</v>
      </c>
      <c r="P389">
        <v>6</v>
      </c>
      <c r="Q389" t="str">
        <f>VLOOKUP(FACT_INVOICE9[[#This Row],[gender_sk]],DIM_GENDER[],2,FALSE)</f>
        <v>Male</v>
      </c>
      <c r="R389" t="str">
        <f>VLOOKUP(FACT_INVOICE9[[#This Row],[custype_sk]],DIM_CUSTYPE[],2,FALSE)</f>
        <v>Normal</v>
      </c>
      <c r="S389">
        <v>4</v>
      </c>
      <c r="U389" s="6">
        <v>1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1</v>
      </c>
      <c r="AB389" s="6">
        <v>0</v>
      </c>
      <c r="AC389" s="6">
        <v>0</v>
      </c>
      <c r="AD389" s="6">
        <v>1</v>
      </c>
      <c r="AE389" s="6">
        <v>1</v>
      </c>
      <c r="AF389">
        <v>1</v>
      </c>
      <c r="AG389">
        <v>0</v>
      </c>
    </row>
    <row r="390" spans="1:33">
      <c r="A390">
        <v>1208</v>
      </c>
      <c r="B390" t="str">
        <f>VLOOKUP(FACT_INVOICE9[[#This Row],[Branch_SK]],DIM_BRANCH[],3,FALSE)</f>
        <v>Yangon</v>
      </c>
      <c r="C390">
        <v>17983</v>
      </c>
      <c r="D390" t="str">
        <f>VLOOKUP(FACT_INVOICE9[[#This Row],[payment_SK]],DIM_PAYMENT[],2,FALSE)</f>
        <v>Credit card</v>
      </c>
      <c r="E390">
        <v>347130</v>
      </c>
      <c r="F390" t="str">
        <f>VLOOKUP(FACT_INVOICE9[[#This Row],[Product_SK]],DIM_PRODUCT[],3,FALSE)</f>
        <v>Food and beverages</v>
      </c>
      <c r="G390">
        <v>14374</v>
      </c>
      <c r="H390" t="s">
        <v>443</v>
      </c>
      <c r="I390">
        <v>10</v>
      </c>
      <c r="J390">
        <v>452.865</v>
      </c>
      <c r="K390">
        <v>5.5</v>
      </c>
      <c r="L390" t="s">
        <v>33</v>
      </c>
      <c r="M390" s="1">
        <v>45276.3682291667</v>
      </c>
      <c r="N390" s="1">
        <v>45278.9186226852</v>
      </c>
      <c r="O390">
        <v>19585</v>
      </c>
      <c r="P390">
        <v>6</v>
      </c>
      <c r="Q390" t="str">
        <f>VLOOKUP(FACT_INVOICE9[[#This Row],[gender_sk]],DIM_GENDER[],2,FALSE)</f>
        <v>Male</v>
      </c>
      <c r="R390" t="str">
        <f>VLOOKUP(FACT_INVOICE9[[#This Row],[custype_sk]],DIM_CUSTYPE[],2,FALSE)</f>
        <v>Member</v>
      </c>
      <c r="S390">
        <v>3</v>
      </c>
      <c r="U390" s="6">
        <v>1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1</v>
      </c>
      <c r="AC390" s="6">
        <v>0</v>
      </c>
      <c r="AD390" s="6">
        <v>1</v>
      </c>
      <c r="AE390" s="6">
        <v>1</v>
      </c>
      <c r="AF390">
        <v>1</v>
      </c>
      <c r="AG390">
        <v>1</v>
      </c>
    </row>
    <row r="391" spans="1:33">
      <c r="A391">
        <v>1208</v>
      </c>
      <c r="B391" t="str">
        <f>VLOOKUP(FACT_INVOICE9[[#This Row],[Branch_SK]],DIM_BRANCH[],3,FALSE)</f>
        <v>Yangon</v>
      </c>
      <c r="C391">
        <v>17982</v>
      </c>
      <c r="D391" t="str">
        <f>VLOOKUP(FACT_INVOICE9[[#This Row],[payment_SK]],DIM_PAYMENT[],2,FALSE)</f>
        <v>Cash</v>
      </c>
      <c r="E391">
        <v>347340</v>
      </c>
      <c r="F391" t="str">
        <f>VLOOKUP(FACT_INVOICE9[[#This Row],[Product_SK]],DIM_PRODUCT[],3,FALSE)</f>
        <v>Fashion accessories</v>
      </c>
      <c r="G391">
        <v>14111</v>
      </c>
      <c r="H391" t="s">
        <v>444</v>
      </c>
      <c r="I391">
        <v>6</v>
      </c>
      <c r="J391">
        <v>608.076</v>
      </c>
      <c r="K391">
        <v>4.5</v>
      </c>
      <c r="L391" t="s">
        <v>33</v>
      </c>
      <c r="M391" s="1">
        <v>45276.3682291667</v>
      </c>
      <c r="N391" s="1">
        <v>45278.9186226852</v>
      </c>
      <c r="O391">
        <v>19083</v>
      </c>
      <c r="P391">
        <v>5</v>
      </c>
      <c r="Q391" t="str">
        <f>VLOOKUP(FACT_INVOICE9[[#This Row],[gender_sk]],DIM_GENDER[],2,FALSE)</f>
        <v>Female</v>
      </c>
      <c r="R391" t="str">
        <f>VLOOKUP(FACT_INVOICE9[[#This Row],[custype_sk]],DIM_CUSTYPE[],2,FALSE)</f>
        <v>Normal</v>
      </c>
      <c r="S391">
        <v>4</v>
      </c>
      <c r="U391" s="6">
        <v>0</v>
      </c>
      <c r="V391" s="6">
        <v>0</v>
      </c>
      <c r="W391" s="6">
        <v>1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1</v>
      </c>
      <c r="AD391" s="6">
        <v>1</v>
      </c>
      <c r="AE391" s="6">
        <v>0</v>
      </c>
      <c r="AF391">
        <v>0</v>
      </c>
      <c r="AG391">
        <v>0</v>
      </c>
    </row>
    <row r="392" spans="1:33">
      <c r="A392">
        <v>1208</v>
      </c>
      <c r="B392" t="str">
        <f>VLOOKUP(FACT_INVOICE9[[#This Row],[Branch_SK]],DIM_BRANCH[],3,FALSE)</f>
        <v>Yangon</v>
      </c>
      <c r="C392">
        <v>17984</v>
      </c>
      <c r="D392" t="str">
        <f>VLOOKUP(FACT_INVOICE9[[#This Row],[payment_SK]],DIM_PAYMENT[],2,FALSE)</f>
        <v>Ewallet</v>
      </c>
      <c r="E392">
        <v>346772</v>
      </c>
      <c r="F392" t="str">
        <f>VLOOKUP(FACT_INVOICE9[[#This Row],[Product_SK]],DIM_PRODUCT[],3,FALSE)</f>
        <v>Home and lifestyle</v>
      </c>
      <c r="G392">
        <v>14931</v>
      </c>
      <c r="H392" t="s">
        <v>445</v>
      </c>
      <c r="I392">
        <v>6</v>
      </c>
      <c r="J392">
        <v>465.444</v>
      </c>
      <c r="K392">
        <v>4.4</v>
      </c>
      <c r="L392" t="s">
        <v>33</v>
      </c>
      <c r="M392" s="1">
        <v>45276.3682291667</v>
      </c>
      <c r="N392" s="1">
        <v>45278.9186226852</v>
      </c>
      <c r="O392">
        <v>19723</v>
      </c>
      <c r="P392">
        <v>6</v>
      </c>
      <c r="Q392" t="str">
        <f>VLOOKUP(FACT_INVOICE9[[#This Row],[gender_sk]],DIM_GENDER[],2,FALSE)</f>
        <v>Male</v>
      </c>
      <c r="R392" t="str">
        <f>VLOOKUP(FACT_INVOICE9[[#This Row],[custype_sk]],DIM_CUSTYPE[],2,FALSE)</f>
        <v>Normal</v>
      </c>
      <c r="S392">
        <v>4</v>
      </c>
      <c r="U392" s="6">
        <v>0</v>
      </c>
      <c r="V392" s="6">
        <v>1</v>
      </c>
      <c r="W392" s="6">
        <v>0</v>
      </c>
      <c r="X392" s="6">
        <v>0</v>
      </c>
      <c r="Y392" s="6">
        <v>0</v>
      </c>
      <c r="Z392" s="6">
        <v>1</v>
      </c>
      <c r="AA392" s="6">
        <v>0</v>
      </c>
      <c r="AB392" s="6">
        <v>0</v>
      </c>
      <c r="AC392" s="6">
        <v>0</v>
      </c>
      <c r="AD392" s="6">
        <v>1</v>
      </c>
      <c r="AE392" s="6">
        <v>0</v>
      </c>
      <c r="AF392">
        <v>1</v>
      </c>
      <c r="AG392">
        <v>0</v>
      </c>
    </row>
    <row r="393" spans="1:33">
      <c r="A393">
        <v>1207</v>
      </c>
      <c r="B393" t="str">
        <f>VLOOKUP(FACT_INVOICE9[[#This Row],[Branch_SK]],DIM_BRANCH[],3,FALSE)</f>
        <v>Naypyitaw</v>
      </c>
      <c r="C393">
        <v>17984</v>
      </c>
      <c r="D393" t="str">
        <f>VLOOKUP(FACT_INVOICE9[[#This Row],[payment_SK]],DIM_PAYMENT[],2,FALSE)</f>
        <v>Ewallet</v>
      </c>
      <c r="E393">
        <v>346572</v>
      </c>
      <c r="F393" t="str">
        <f>VLOOKUP(FACT_INVOICE9[[#This Row],[Product_SK]],DIM_PRODUCT[],3,FALSE)</f>
        <v>Health and beauty</v>
      </c>
      <c r="G393">
        <v>14680</v>
      </c>
      <c r="H393" t="s">
        <v>446</v>
      </c>
      <c r="I393">
        <v>7</v>
      </c>
      <c r="J393">
        <v>543.753</v>
      </c>
      <c r="K393">
        <v>4.1</v>
      </c>
      <c r="L393" t="s">
        <v>33</v>
      </c>
      <c r="M393" s="1">
        <v>45276.3682291667</v>
      </c>
      <c r="N393" s="1">
        <v>45278.9186226852</v>
      </c>
      <c r="O393">
        <v>19785</v>
      </c>
      <c r="P393">
        <v>5</v>
      </c>
      <c r="Q393" t="str">
        <f>VLOOKUP(FACT_INVOICE9[[#This Row],[gender_sk]],DIM_GENDER[],2,FALSE)</f>
        <v>Female</v>
      </c>
      <c r="R393" t="str">
        <f>VLOOKUP(FACT_INVOICE9[[#This Row],[custype_sk]],DIM_CUSTYPE[],2,FALSE)</f>
        <v>Normal</v>
      </c>
      <c r="S393">
        <v>4</v>
      </c>
      <c r="U393" s="6">
        <v>0</v>
      </c>
      <c r="V393" s="6">
        <v>1</v>
      </c>
      <c r="W393" s="6">
        <v>0</v>
      </c>
      <c r="X393" s="6">
        <v>1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1</v>
      </c>
      <c r="AE393" s="6">
        <v>0</v>
      </c>
      <c r="AF393">
        <v>0</v>
      </c>
      <c r="AG393">
        <v>0</v>
      </c>
    </row>
    <row r="394" spans="1:33">
      <c r="A394">
        <v>1207</v>
      </c>
      <c r="B394" t="str">
        <f>VLOOKUP(FACT_INVOICE9[[#This Row],[Branch_SK]],DIM_BRANCH[],3,FALSE)</f>
        <v>Naypyitaw</v>
      </c>
      <c r="C394">
        <v>17984</v>
      </c>
      <c r="D394" t="str">
        <f>VLOOKUP(FACT_INVOICE9[[#This Row],[payment_SK]],DIM_PAYMENT[],2,FALSE)</f>
        <v>Ewallet</v>
      </c>
      <c r="E394">
        <v>346868</v>
      </c>
      <c r="F394" t="str">
        <f>VLOOKUP(FACT_INVOICE9[[#This Row],[Product_SK]],DIM_PRODUCT[],3,FALSE)</f>
        <v>Home and lifestyle</v>
      </c>
      <c r="G394">
        <v>14539</v>
      </c>
      <c r="H394" t="s">
        <v>447</v>
      </c>
      <c r="I394">
        <v>6</v>
      </c>
      <c r="J394">
        <v>300.573</v>
      </c>
      <c r="K394">
        <v>4.4</v>
      </c>
      <c r="L394" t="s">
        <v>33</v>
      </c>
      <c r="M394" s="1">
        <v>45276.3682291667</v>
      </c>
      <c r="N394" s="1">
        <v>45278.9186226852</v>
      </c>
      <c r="O394">
        <v>19978</v>
      </c>
      <c r="P394">
        <v>5</v>
      </c>
      <c r="Q394" t="str">
        <f>VLOOKUP(FACT_INVOICE9[[#This Row],[gender_sk]],DIM_GENDER[],2,FALSE)</f>
        <v>Female</v>
      </c>
      <c r="R394" t="str">
        <f>VLOOKUP(FACT_INVOICE9[[#This Row],[custype_sk]],DIM_CUSTYPE[],2,FALSE)</f>
        <v>Member</v>
      </c>
      <c r="S394">
        <v>3</v>
      </c>
      <c r="U394" s="6">
        <v>0</v>
      </c>
      <c r="V394" s="6">
        <v>1</v>
      </c>
      <c r="W394" s="6">
        <v>0</v>
      </c>
      <c r="X394" s="6">
        <v>0</v>
      </c>
      <c r="Y394" s="6">
        <v>0</v>
      </c>
      <c r="Z394" s="6">
        <v>1</v>
      </c>
      <c r="AA394" s="6">
        <v>0</v>
      </c>
      <c r="AB394" s="6">
        <v>0</v>
      </c>
      <c r="AC394" s="6">
        <v>0</v>
      </c>
      <c r="AD394" s="6">
        <v>1</v>
      </c>
      <c r="AE394" s="6">
        <v>0</v>
      </c>
      <c r="AF394">
        <v>0</v>
      </c>
      <c r="AG394">
        <v>1</v>
      </c>
    </row>
    <row r="395" spans="1:33">
      <c r="A395">
        <v>1208</v>
      </c>
      <c r="B395" t="str">
        <f>VLOOKUP(FACT_INVOICE9[[#This Row],[Branch_SK]],DIM_BRANCH[],3,FALSE)</f>
        <v>Yangon</v>
      </c>
      <c r="C395">
        <v>17984</v>
      </c>
      <c r="D395" t="str">
        <f>VLOOKUP(FACT_INVOICE9[[#This Row],[payment_SK]],DIM_PAYMENT[],2,FALSE)</f>
        <v>Ewallet</v>
      </c>
      <c r="E395">
        <v>346891</v>
      </c>
      <c r="F395" t="str">
        <f>VLOOKUP(FACT_INVOICE9[[#This Row],[Product_SK]],DIM_PRODUCT[],3,FALSE)</f>
        <v>Home and lifestyle</v>
      </c>
      <c r="G395">
        <v>14564</v>
      </c>
      <c r="H395" t="s">
        <v>448</v>
      </c>
      <c r="I395">
        <v>2</v>
      </c>
      <c r="J395">
        <v>206.808</v>
      </c>
      <c r="K395">
        <v>9.2</v>
      </c>
      <c r="L395" t="s">
        <v>33</v>
      </c>
      <c r="M395" s="1">
        <v>45276.3682291667</v>
      </c>
      <c r="N395" s="1">
        <v>45278.9186226852</v>
      </c>
      <c r="O395">
        <v>19804</v>
      </c>
      <c r="P395">
        <v>5</v>
      </c>
      <c r="Q395" t="str">
        <f>VLOOKUP(FACT_INVOICE9[[#This Row],[gender_sk]],DIM_GENDER[],2,FALSE)</f>
        <v>Female</v>
      </c>
      <c r="R395" t="str">
        <f>VLOOKUP(FACT_INVOICE9[[#This Row],[custype_sk]],DIM_CUSTYPE[],2,FALSE)</f>
        <v>Normal</v>
      </c>
      <c r="S395">
        <v>4</v>
      </c>
      <c r="U395" s="6">
        <v>0</v>
      </c>
      <c r="V395" s="6">
        <v>1</v>
      </c>
      <c r="W395" s="6">
        <v>0</v>
      </c>
      <c r="X395" s="6">
        <v>0</v>
      </c>
      <c r="Y395" s="6">
        <v>0</v>
      </c>
      <c r="Z395" s="6">
        <v>1</v>
      </c>
      <c r="AA395" s="6">
        <v>0</v>
      </c>
      <c r="AB395" s="6">
        <v>0</v>
      </c>
      <c r="AC395" s="6">
        <v>0</v>
      </c>
      <c r="AD395" s="6">
        <v>0</v>
      </c>
      <c r="AE395" s="6">
        <v>1</v>
      </c>
      <c r="AF395">
        <v>0</v>
      </c>
      <c r="AG395">
        <v>0</v>
      </c>
    </row>
    <row r="396" spans="1:33">
      <c r="A396">
        <v>1207</v>
      </c>
      <c r="B396" t="str">
        <f>VLOOKUP(FACT_INVOICE9[[#This Row],[Branch_SK]],DIM_BRANCH[],3,FALSE)</f>
        <v>Naypyitaw</v>
      </c>
      <c r="C396">
        <v>17982</v>
      </c>
      <c r="D396" t="str">
        <f>VLOOKUP(FACT_INVOICE9[[#This Row],[payment_SK]],DIM_PAYMENT[],2,FALSE)</f>
        <v>Cash</v>
      </c>
      <c r="E396">
        <v>347107</v>
      </c>
      <c r="F396" t="str">
        <f>VLOOKUP(FACT_INVOICE9[[#This Row],[Product_SK]],DIM_PRODUCT[],3,FALSE)</f>
        <v>Food and beverages</v>
      </c>
      <c r="G396">
        <v>14407</v>
      </c>
      <c r="H396" t="s">
        <v>449</v>
      </c>
      <c r="I396">
        <v>6</v>
      </c>
      <c r="J396">
        <v>297.801</v>
      </c>
      <c r="K396">
        <v>8.8</v>
      </c>
      <c r="L396" t="s">
        <v>33</v>
      </c>
      <c r="M396" s="1">
        <v>45276.3682291667</v>
      </c>
      <c r="N396" s="1">
        <v>45278.9186226852</v>
      </c>
      <c r="O396">
        <v>19135</v>
      </c>
      <c r="P396">
        <v>5</v>
      </c>
      <c r="Q396" t="str">
        <f>VLOOKUP(FACT_INVOICE9[[#This Row],[gender_sk]],DIM_GENDER[],2,FALSE)</f>
        <v>Female</v>
      </c>
      <c r="R396" t="str">
        <f>VLOOKUP(FACT_INVOICE9[[#This Row],[custype_sk]],DIM_CUSTYPE[],2,FALSE)</f>
        <v>Member</v>
      </c>
      <c r="S396">
        <v>3</v>
      </c>
      <c r="U396" s="6">
        <v>0</v>
      </c>
      <c r="V396" s="6">
        <v>0</v>
      </c>
      <c r="W396" s="6">
        <v>1</v>
      </c>
      <c r="X396" s="6">
        <v>0</v>
      </c>
      <c r="Y396" s="6">
        <v>0</v>
      </c>
      <c r="Z396" s="6">
        <v>0</v>
      </c>
      <c r="AA396" s="6">
        <v>0</v>
      </c>
      <c r="AB396" s="6">
        <v>1</v>
      </c>
      <c r="AC396" s="6">
        <v>0</v>
      </c>
      <c r="AD396" s="6">
        <v>1</v>
      </c>
      <c r="AE396" s="6">
        <v>1</v>
      </c>
      <c r="AF396">
        <v>0</v>
      </c>
      <c r="AG396">
        <v>1</v>
      </c>
    </row>
    <row r="397" spans="1:33">
      <c r="A397">
        <v>1208</v>
      </c>
      <c r="B397" t="str">
        <f>VLOOKUP(FACT_INVOICE9[[#This Row],[Branch_SK]],DIM_BRANCH[],3,FALSE)</f>
        <v>Yangon</v>
      </c>
      <c r="C397">
        <v>17984</v>
      </c>
      <c r="D397" t="str">
        <f>VLOOKUP(FACT_INVOICE9[[#This Row],[payment_SK]],DIM_PAYMENT[],2,FALSE)</f>
        <v>Ewallet</v>
      </c>
      <c r="E397">
        <v>346722</v>
      </c>
      <c r="F397" t="str">
        <f>VLOOKUP(FACT_INVOICE9[[#This Row],[Product_SK]],DIM_PRODUCT[],3,FALSE)</f>
        <v>Electronic accessories</v>
      </c>
      <c r="G397">
        <v>14215</v>
      </c>
      <c r="H397" t="s">
        <v>450</v>
      </c>
      <c r="I397">
        <v>8</v>
      </c>
      <c r="J397">
        <v>536.592</v>
      </c>
      <c r="K397">
        <v>9.9</v>
      </c>
      <c r="L397" t="s">
        <v>33</v>
      </c>
      <c r="M397" s="1">
        <v>45276.3682291667</v>
      </c>
      <c r="N397" s="1">
        <v>45278.9186226852</v>
      </c>
      <c r="O397">
        <v>19865</v>
      </c>
      <c r="P397">
        <v>5</v>
      </c>
      <c r="Q397" t="str">
        <f>VLOOKUP(FACT_INVOICE9[[#This Row],[gender_sk]],DIM_GENDER[],2,FALSE)</f>
        <v>Female</v>
      </c>
      <c r="R397" t="str">
        <f>VLOOKUP(FACT_INVOICE9[[#This Row],[custype_sk]],DIM_CUSTYPE[],2,FALSE)</f>
        <v>Member</v>
      </c>
      <c r="S397">
        <v>3</v>
      </c>
      <c r="U397" s="6">
        <v>0</v>
      </c>
      <c r="V397" s="6">
        <v>1</v>
      </c>
      <c r="W397" s="6">
        <v>0</v>
      </c>
      <c r="X397" s="6">
        <v>0</v>
      </c>
      <c r="Y397" s="6">
        <v>1</v>
      </c>
      <c r="Z397" s="6">
        <v>0</v>
      </c>
      <c r="AA397" s="6">
        <v>0</v>
      </c>
      <c r="AB397" s="6">
        <v>0</v>
      </c>
      <c r="AC397" s="6">
        <v>0</v>
      </c>
      <c r="AD397" s="6">
        <v>1</v>
      </c>
      <c r="AE397" s="6">
        <v>1</v>
      </c>
      <c r="AF397">
        <v>0</v>
      </c>
      <c r="AG397">
        <v>1</v>
      </c>
    </row>
    <row r="398" spans="1:33">
      <c r="A398">
        <v>1208</v>
      </c>
      <c r="B398" t="str">
        <f>VLOOKUP(FACT_INVOICE9[[#This Row],[Branch_SK]],DIM_BRANCH[],3,FALSE)</f>
        <v>Yangon</v>
      </c>
      <c r="C398">
        <v>17984</v>
      </c>
      <c r="D398" t="str">
        <f>VLOOKUP(FACT_INVOICE9[[#This Row],[payment_SK]],DIM_PAYMENT[],2,FALSE)</f>
        <v>Ewallet</v>
      </c>
      <c r="E398">
        <v>346579</v>
      </c>
      <c r="F398" t="str">
        <f>VLOOKUP(FACT_INVOICE9[[#This Row],[Product_SK]],DIM_PRODUCT[],3,FALSE)</f>
        <v>Health and beauty</v>
      </c>
      <c r="G398">
        <v>14963</v>
      </c>
      <c r="H398" t="s">
        <v>451</v>
      </c>
      <c r="I398">
        <v>7</v>
      </c>
      <c r="J398">
        <v>530.67</v>
      </c>
      <c r="K398">
        <v>4.3</v>
      </c>
      <c r="L398" t="s">
        <v>33</v>
      </c>
      <c r="M398" s="1">
        <v>45276.3682291667</v>
      </c>
      <c r="N398" s="1">
        <v>45278.9186226852</v>
      </c>
      <c r="O398">
        <v>19700</v>
      </c>
      <c r="P398">
        <v>6</v>
      </c>
      <c r="Q398" t="str">
        <f>VLOOKUP(FACT_INVOICE9[[#This Row],[gender_sk]],DIM_GENDER[],2,FALSE)</f>
        <v>Male</v>
      </c>
      <c r="R398" t="str">
        <f>VLOOKUP(FACT_INVOICE9[[#This Row],[custype_sk]],DIM_CUSTYPE[],2,FALSE)</f>
        <v>Member</v>
      </c>
      <c r="S398">
        <v>3</v>
      </c>
      <c r="U398" s="6">
        <v>0</v>
      </c>
      <c r="V398" s="6">
        <v>1</v>
      </c>
      <c r="W398" s="6">
        <v>0</v>
      </c>
      <c r="X398" s="6">
        <v>1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1</v>
      </c>
      <c r="AE398" s="6">
        <v>0</v>
      </c>
      <c r="AF398">
        <v>1</v>
      </c>
      <c r="AG398">
        <v>1</v>
      </c>
    </row>
    <row r="399" spans="1:33">
      <c r="A399">
        <v>1207</v>
      </c>
      <c r="B399" t="str">
        <f>VLOOKUP(FACT_INVOICE9[[#This Row],[Branch_SK]],DIM_BRANCH[],3,FALSE)</f>
        <v>Naypyitaw</v>
      </c>
      <c r="C399">
        <v>17984</v>
      </c>
      <c r="D399" t="str">
        <f>VLOOKUP(FACT_INVOICE9[[#This Row],[payment_SK]],DIM_PAYMENT[],2,FALSE)</f>
        <v>Ewallet</v>
      </c>
      <c r="E399">
        <v>346843</v>
      </c>
      <c r="F399" t="str">
        <f>VLOOKUP(FACT_INVOICE9[[#This Row],[Product_SK]],DIM_PRODUCT[],3,FALSE)</f>
        <v>Home and lifestyle</v>
      </c>
      <c r="G399">
        <v>14871</v>
      </c>
      <c r="H399" t="s">
        <v>452</v>
      </c>
      <c r="I399">
        <v>1</v>
      </c>
      <c r="J399">
        <v>54.0435</v>
      </c>
      <c r="K399">
        <v>8.5</v>
      </c>
      <c r="L399" t="s">
        <v>33</v>
      </c>
      <c r="M399" s="1">
        <v>45276.3682291667</v>
      </c>
      <c r="N399" s="1">
        <v>45278.9186226852</v>
      </c>
      <c r="O399">
        <v>19994</v>
      </c>
      <c r="P399">
        <v>5</v>
      </c>
      <c r="Q399" t="str">
        <f>VLOOKUP(FACT_INVOICE9[[#This Row],[gender_sk]],DIM_GENDER[],2,FALSE)</f>
        <v>Female</v>
      </c>
      <c r="R399" t="str">
        <f>VLOOKUP(FACT_INVOICE9[[#This Row],[custype_sk]],DIM_CUSTYPE[],2,FALSE)</f>
        <v>Member</v>
      </c>
      <c r="S399">
        <v>3</v>
      </c>
      <c r="U399" s="6">
        <v>0</v>
      </c>
      <c r="V399" s="6">
        <v>1</v>
      </c>
      <c r="W399" s="6">
        <v>0</v>
      </c>
      <c r="X399" s="6">
        <v>0</v>
      </c>
      <c r="Y399" s="6">
        <v>0</v>
      </c>
      <c r="Z399" s="6">
        <v>1</v>
      </c>
      <c r="AA399" s="6">
        <v>0</v>
      </c>
      <c r="AB399" s="6">
        <v>0</v>
      </c>
      <c r="AC399" s="6">
        <v>0</v>
      </c>
      <c r="AD399" s="6">
        <v>0</v>
      </c>
      <c r="AE399" s="6">
        <v>1</v>
      </c>
      <c r="AF399">
        <v>0</v>
      </c>
      <c r="AG399">
        <v>1</v>
      </c>
    </row>
    <row r="400" spans="1:33">
      <c r="A400">
        <v>1206</v>
      </c>
      <c r="B400" t="str">
        <f>VLOOKUP(FACT_INVOICE9[[#This Row],[Branch_SK]],DIM_BRANCH[],3,FALSE)</f>
        <v>Mandalay</v>
      </c>
      <c r="C400">
        <v>17984</v>
      </c>
      <c r="D400" t="str">
        <f>VLOOKUP(FACT_INVOICE9[[#This Row],[payment_SK]],DIM_PAYMENT[],2,FALSE)</f>
        <v>Ewallet</v>
      </c>
      <c r="E400">
        <v>347236</v>
      </c>
      <c r="F400" t="str">
        <f>VLOOKUP(FACT_INVOICE9[[#This Row],[Product_SK]],DIM_PRODUCT[],3,FALSE)</f>
        <v>Fashion accessories</v>
      </c>
      <c r="G400">
        <v>14185</v>
      </c>
      <c r="H400" t="s">
        <v>453</v>
      </c>
      <c r="I400">
        <v>8</v>
      </c>
      <c r="J400">
        <v>166.236</v>
      </c>
      <c r="K400">
        <v>8.7</v>
      </c>
      <c r="L400" t="s">
        <v>33</v>
      </c>
      <c r="M400" s="1">
        <v>45276.3682291667</v>
      </c>
      <c r="N400" s="1">
        <v>45278.9186226852</v>
      </c>
      <c r="O400">
        <v>20029</v>
      </c>
      <c r="P400">
        <v>6</v>
      </c>
      <c r="Q400" t="str">
        <f>VLOOKUP(FACT_INVOICE9[[#This Row],[gender_sk]],DIM_GENDER[],2,FALSE)</f>
        <v>Male</v>
      </c>
      <c r="R400" t="str">
        <f>VLOOKUP(FACT_INVOICE9[[#This Row],[custype_sk]],DIM_CUSTYPE[],2,FALSE)</f>
        <v>Normal</v>
      </c>
      <c r="S400">
        <v>4</v>
      </c>
      <c r="U400" s="6">
        <v>0</v>
      </c>
      <c r="V400" s="6">
        <v>1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1</v>
      </c>
      <c r="AD400" s="6">
        <v>1</v>
      </c>
      <c r="AE400" s="6">
        <v>1</v>
      </c>
      <c r="AF400">
        <v>1</v>
      </c>
      <c r="AG400">
        <v>0</v>
      </c>
    </row>
    <row r="401" spans="1:33">
      <c r="A401">
        <v>1207</v>
      </c>
      <c r="B401" t="str">
        <f>VLOOKUP(FACT_INVOICE9[[#This Row],[Branch_SK]],DIM_BRANCH[],3,FALSE)</f>
        <v>Naypyitaw</v>
      </c>
      <c r="C401">
        <v>17984</v>
      </c>
      <c r="D401" t="str">
        <f>VLOOKUP(FACT_INVOICE9[[#This Row],[payment_SK]],DIM_PAYMENT[],2,FALSE)</f>
        <v>Ewallet</v>
      </c>
      <c r="E401">
        <v>346541</v>
      </c>
      <c r="F401" t="str">
        <f>VLOOKUP(FACT_INVOICE9[[#This Row],[Product_SK]],DIM_PRODUCT[],3,FALSE)</f>
        <v>Health and beauty</v>
      </c>
      <c r="G401">
        <v>14342</v>
      </c>
      <c r="H401" t="s">
        <v>454</v>
      </c>
      <c r="I401">
        <v>5</v>
      </c>
      <c r="J401">
        <v>509.4075</v>
      </c>
      <c r="K401">
        <v>9.3</v>
      </c>
      <c r="L401" t="s">
        <v>33</v>
      </c>
      <c r="M401" s="1">
        <v>45276.3682291667</v>
      </c>
      <c r="N401" s="1">
        <v>45278.9186226852</v>
      </c>
      <c r="O401">
        <v>19981</v>
      </c>
      <c r="P401">
        <v>5</v>
      </c>
      <c r="Q401" t="str">
        <f>VLOOKUP(FACT_INVOICE9[[#This Row],[gender_sk]],DIM_GENDER[],2,FALSE)</f>
        <v>Female</v>
      </c>
      <c r="R401" t="str">
        <f>VLOOKUP(FACT_INVOICE9[[#This Row],[custype_sk]],DIM_CUSTYPE[],2,FALSE)</f>
        <v>Normal</v>
      </c>
      <c r="S401">
        <v>4</v>
      </c>
      <c r="U401" s="6">
        <v>0</v>
      </c>
      <c r="V401" s="6">
        <v>1</v>
      </c>
      <c r="W401" s="6">
        <v>0</v>
      </c>
      <c r="X401" s="6">
        <v>1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1</v>
      </c>
      <c r="AF401">
        <v>0</v>
      </c>
      <c r="AG401">
        <v>0</v>
      </c>
    </row>
    <row r="402" spans="1:33">
      <c r="A402">
        <v>1208</v>
      </c>
      <c r="B402" t="str">
        <f>VLOOKUP(FACT_INVOICE9[[#This Row],[Branch_SK]],DIM_BRANCH[],3,FALSE)</f>
        <v>Yangon</v>
      </c>
      <c r="C402">
        <v>17983</v>
      </c>
      <c r="D402" t="str">
        <f>VLOOKUP(FACT_INVOICE9[[#This Row],[payment_SK]],DIM_PAYMENT[],2,FALSE)</f>
        <v>Credit card</v>
      </c>
      <c r="E402">
        <v>347115</v>
      </c>
      <c r="F402" t="str">
        <f>VLOOKUP(FACT_INVOICE9[[#This Row],[Product_SK]],DIM_PRODUCT[],3,FALSE)</f>
        <v>Food and beverages</v>
      </c>
      <c r="G402">
        <v>14015</v>
      </c>
      <c r="H402" t="s">
        <v>455</v>
      </c>
      <c r="I402">
        <v>10</v>
      </c>
      <c r="J402">
        <v>779.31</v>
      </c>
      <c r="K402">
        <v>4.3</v>
      </c>
      <c r="L402" t="s">
        <v>33</v>
      </c>
      <c r="M402" s="1">
        <v>45276.3682291667</v>
      </c>
      <c r="N402" s="1">
        <v>45278.9186226852</v>
      </c>
      <c r="O402">
        <v>19624</v>
      </c>
      <c r="P402">
        <v>5</v>
      </c>
      <c r="Q402" t="str">
        <f>VLOOKUP(FACT_INVOICE9[[#This Row],[gender_sk]],DIM_GENDER[],2,FALSE)</f>
        <v>Female</v>
      </c>
      <c r="R402" t="str">
        <f>VLOOKUP(FACT_INVOICE9[[#This Row],[custype_sk]],DIM_CUSTYPE[],2,FALSE)</f>
        <v>Member</v>
      </c>
      <c r="S402">
        <v>3</v>
      </c>
      <c r="U402" s="6">
        <v>1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1</v>
      </c>
      <c r="AC402" s="6">
        <v>0</v>
      </c>
      <c r="AD402" s="6">
        <v>1</v>
      </c>
      <c r="AE402" s="6">
        <v>0</v>
      </c>
      <c r="AF402">
        <v>0</v>
      </c>
      <c r="AG402">
        <v>1</v>
      </c>
    </row>
    <row r="403" spans="1:33">
      <c r="A403">
        <v>1206</v>
      </c>
      <c r="B403" t="str">
        <f>VLOOKUP(FACT_INVOICE9[[#This Row],[Branch_SK]],DIM_BRANCH[],3,FALSE)</f>
        <v>Mandalay</v>
      </c>
      <c r="C403">
        <v>17982</v>
      </c>
      <c r="D403" t="str">
        <f>VLOOKUP(FACT_INVOICE9[[#This Row],[payment_SK]],DIM_PAYMENT[],2,FALSE)</f>
        <v>Cash</v>
      </c>
      <c r="E403">
        <v>346792</v>
      </c>
      <c r="F403" t="str">
        <f>VLOOKUP(FACT_INVOICE9[[#This Row],[Product_SK]],DIM_PRODUCT[],3,FALSE)</f>
        <v>Home and lifestyle</v>
      </c>
      <c r="G403">
        <v>14488</v>
      </c>
      <c r="H403" t="s">
        <v>456</v>
      </c>
      <c r="I403">
        <v>9</v>
      </c>
      <c r="J403">
        <v>794.6505</v>
      </c>
      <c r="K403">
        <v>8</v>
      </c>
      <c r="L403" t="s">
        <v>33</v>
      </c>
      <c r="M403" s="1">
        <v>45276.3682291667</v>
      </c>
      <c r="N403" s="1">
        <v>45278.9186226852</v>
      </c>
      <c r="O403">
        <v>19308</v>
      </c>
      <c r="P403">
        <v>5</v>
      </c>
      <c r="Q403" t="str">
        <f>VLOOKUP(FACT_INVOICE9[[#This Row],[gender_sk]],DIM_GENDER[],2,FALSE)</f>
        <v>Female</v>
      </c>
      <c r="R403" t="str">
        <f>VLOOKUP(FACT_INVOICE9[[#This Row],[custype_sk]],DIM_CUSTYPE[],2,FALSE)</f>
        <v>Normal</v>
      </c>
      <c r="S403">
        <v>4</v>
      </c>
      <c r="U403" s="6">
        <v>0</v>
      </c>
      <c r="V403" s="6">
        <v>0</v>
      </c>
      <c r="W403" s="6">
        <v>1</v>
      </c>
      <c r="X403" s="6">
        <v>0</v>
      </c>
      <c r="Y403" s="6">
        <v>0</v>
      </c>
      <c r="Z403" s="6">
        <v>1</v>
      </c>
      <c r="AA403" s="6">
        <v>0</v>
      </c>
      <c r="AB403" s="6">
        <v>0</v>
      </c>
      <c r="AC403" s="6">
        <v>0</v>
      </c>
      <c r="AD403" s="6">
        <v>1</v>
      </c>
      <c r="AE403" s="6">
        <v>1</v>
      </c>
      <c r="AF403">
        <v>0</v>
      </c>
      <c r="AG403">
        <v>0</v>
      </c>
    </row>
    <row r="404" spans="1:33">
      <c r="A404">
        <v>1206</v>
      </c>
      <c r="B404" t="str">
        <f>VLOOKUP(FACT_INVOICE9[[#This Row],[Branch_SK]],DIM_BRANCH[],3,FALSE)</f>
        <v>Mandalay</v>
      </c>
      <c r="C404">
        <v>17982</v>
      </c>
      <c r="D404" t="str">
        <f>VLOOKUP(FACT_INVOICE9[[#This Row],[payment_SK]],DIM_PAYMENT[],2,FALSE)</f>
        <v>Cash</v>
      </c>
      <c r="E404">
        <v>346530</v>
      </c>
      <c r="F404" t="str">
        <f>VLOOKUP(FACT_INVOICE9[[#This Row],[Product_SK]],DIM_PRODUCT[],3,FALSE)</f>
        <v>Health and beauty</v>
      </c>
      <c r="G404">
        <v>14379</v>
      </c>
      <c r="H404" t="s">
        <v>457</v>
      </c>
      <c r="I404">
        <v>7</v>
      </c>
      <c r="J404">
        <v>187.866</v>
      </c>
      <c r="K404">
        <v>7.1</v>
      </c>
      <c r="L404" t="s">
        <v>33</v>
      </c>
      <c r="M404" s="1">
        <v>45276.3682291667</v>
      </c>
      <c r="N404" s="1">
        <v>45278.9186226852</v>
      </c>
      <c r="O404">
        <v>19109</v>
      </c>
      <c r="P404">
        <v>5</v>
      </c>
      <c r="Q404" t="str">
        <f>VLOOKUP(FACT_INVOICE9[[#This Row],[gender_sk]],DIM_GENDER[],2,FALSE)</f>
        <v>Female</v>
      </c>
      <c r="R404" t="str">
        <f>VLOOKUP(FACT_INVOICE9[[#This Row],[custype_sk]],DIM_CUSTYPE[],2,FALSE)</f>
        <v>Normal</v>
      </c>
      <c r="S404">
        <v>4</v>
      </c>
      <c r="U404" s="6">
        <v>0</v>
      </c>
      <c r="V404" s="6">
        <v>0</v>
      </c>
      <c r="W404" s="6">
        <v>1</v>
      </c>
      <c r="X404" s="6">
        <v>1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1</v>
      </c>
      <c r="AE404" s="6">
        <v>1</v>
      </c>
      <c r="AF404">
        <v>0</v>
      </c>
      <c r="AG404">
        <v>0</v>
      </c>
    </row>
    <row r="405" spans="1:33">
      <c r="A405">
        <v>1206</v>
      </c>
      <c r="B405" t="str">
        <f>VLOOKUP(FACT_INVOICE9[[#This Row],[Branch_SK]],DIM_BRANCH[],3,FALSE)</f>
        <v>Mandalay</v>
      </c>
      <c r="C405">
        <v>17984</v>
      </c>
      <c r="D405" t="str">
        <f>VLOOKUP(FACT_INVOICE9[[#This Row],[payment_SK]],DIM_PAYMENT[],2,FALSE)</f>
        <v>Ewallet</v>
      </c>
      <c r="E405">
        <v>346937</v>
      </c>
      <c r="F405" t="str">
        <f>VLOOKUP(FACT_INVOICE9[[#This Row],[Product_SK]],DIM_PRODUCT[],3,FALSE)</f>
        <v>Sports and travel</v>
      </c>
      <c r="G405">
        <v>14868</v>
      </c>
      <c r="H405" t="s">
        <v>458</v>
      </c>
      <c r="I405">
        <v>3</v>
      </c>
      <c r="J405">
        <v>314.055</v>
      </c>
      <c r="K405">
        <v>4.7</v>
      </c>
      <c r="L405" t="s">
        <v>33</v>
      </c>
      <c r="M405" s="1">
        <v>45276.3682291667</v>
      </c>
      <c r="N405" s="1">
        <v>45278.9186226852</v>
      </c>
      <c r="O405">
        <v>19930</v>
      </c>
      <c r="P405">
        <v>6</v>
      </c>
      <c r="Q405" t="str">
        <f>VLOOKUP(FACT_INVOICE9[[#This Row],[gender_sk]],DIM_GENDER[],2,FALSE)</f>
        <v>Male</v>
      </c>
      <c r="R405" t="str">
        <f>VLOOKUP(FACT_INVOICE9[[#This Row],[custype_sk]],DIM_CUSTYPE[],2,FALSE)</f>
        <v>Normal</v>
      </c>
      <c r="S405">
        <v>4</v>
      </c>
      <c r="U405" s="6">
        <v>0</v>
      </c>
      <c r="V405" s="6">
        <v>1</v>
      </c>
      <c r="W405" s="6">
        <v>0</v>
      </c>
      <c r="X405" s="6">
        <v>0</v>
      </c>
      <c r="Y405" s="6">
        <v>0</v>
      </c>
      <c r="Z405" s="6">
        <v>0</v>
      </c>
      <c r="AA405" s="6">
        <v>1</v>
      </c>
      <c r="AB405" s="6">
        <v>0</v>
      </c>
      <c r="AC405" s="6">
        <v>0</v>
      </c>
      <c r="AD405" s="6">
        <v>0</v>
      </c>
      <c r="AE405" s="6">
        <v>0</v>
      </c>
      <c r="AF405">
        <v>1</v>
      </c>
      <c r="AG405">
        <v>0</v>
      </c>
    </row>
    <row r="406" spans="1:33">
      <c r="A406">
        <v>1207</v>
      </c>
      <c r="B406" t="str">
        <f>VLOOKUP(FACT_INVOICE9[[#This Row],[Branch_SK]],DIM_BRANCH[],3,FALSE)</f>
        <v>Naypyitaw</v>
      </c>
      <c r="C406">
        <v>17983</v>
      </c>
      <c r="D406" t="str">
        <f>VLOOKUP(FACT_INVOICE9[[#This Row],[payment_SK]],DIM_PAYMENT[],2,FALSE)</f>
        <v>Credit card</v>
      </c>
      <c r="E406">
        <v>346970</v>
      </c>
      <c r="F406" t="str">
        <f>VLOOKUP(FACT_INVOICE9[[#This Row],[Product_SK]],DIM_PRODUCT[],3,FALSE)</f>
        <v>Sports and travel</v>
      </c>
      <c r="G406">
        <v>14556</v>
      </c>
      <c r="H406" t="s">
        <v>459</v>
      </c>
      <c r="I406">
        <v>5</v>
      </c>
      <c r="J406">
        <v>374.7975</v>
      </c>
      <c r="K406">
        <v>5.5</v>
      </c>
      <c r="L406" t="s">
        <v>33</v>
      </c>
      <c r="M406" s="1">
        <v>45276.3682291667</v>
      </c>
      <c r="N406" s="1">
        <v>45278.9186226852</v>
      </c>
      <c r="O406">
        <v>19592</v>
      </c>
      <c r="P406">
        <v>5</v>
      </c>
      <c r="Q406" t="str">
        <f>VLOOKUP(FACT_INVOICE9[[#This Row],[gender_sk]],DIM_GENDER[],2,FALSE)</f>
        <v>Female</v>
      </c>
      <c r="R406" t="str">
        <f>VLOOKUP(FACT_INVOICE9[[#This Row],[custype_sk]],DIM_CUSTYPE[],2,FALSE)</f>
        <v>Member</v>
      </c>
      <c r="S406">
        <v>3</v>
      </c>
      <c r="U406" s="6">
        <v>1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1</v>
      </c>
      <c r="AB406" s="6">
        <v>0</v>
      </c>
      <c r="AC406" s="6">
        <v>0</v>
      </c>
      <c r="AD406" s="6">
        <v>0</v>
      </c>
      <c r="AE406" s="6">
        <v>1</v>
      </c>
      <c r="AF406">
        <v>0</v>
      </c>
      <c r="AG406">
        <v>1</v>
      </c>
    </row>
    <row r="407" spans="1:33">
      <c r="A407">
        <v>1208</v>
      </c>
      <c r="B407" t="str">
        <f>VLOOKUP(FACT_INVOICE9[[#This Row],[Branch_SK]],DIM_BRANCH[],3,FALSE)</f>
        <v>Yangon</v>
      </c>
      <c r="C407">
        <v>17982</v>
      </c>
      <c r="D407" t="str">
        <f>VLOOKUP(FACT_INVOICE9[[#This Row],[payment_SK]],DIM_PAYMENT[],2,FALSE)</f>
        <v>Cash</v>
      </c>
      <c r="E407">
        <v>346866</v>
      </c>
      <c r="F407" t="str">
        <f>VLOOKUP(FACT_INVOICE9[[#This Row],[Product_SK]],DIM_PRODUCT[],3,FALSE)</f>
        <v>Home and lifestyle</v>
      </c>
      <c r="G407">
        <v>14372</v>
      </c>
      <c r="H407" t="s">
        <v>460</v>
      </c>
      <c r="I407">
        <v>8</v>
      </c>
      <c r="J407">
        <v>432.768</v>
      </c>
      <c r="K407">
        <v>9.6</v>
      </c>
      <c r="L407" t="s">
        <v>33</v>
      </c>
      <c r="M407" s="1">
        <v>45276.3682291667</v>
      </c>
      <c r="N407" s="1">
        <v>45278.9186226852</v>
      </c>
      <c r="O407">
        <v>19291</v>
      </c>
      <c r="P407">
        <v>5</v>
      </c>
      <c r="Q407" t="str">
        <f>VLOOKUP(FACT_INVOICE9[[#This Row],[gender_sk]],DIM_GENDER[],2,FALSE)</f>
        <v>Female</v>
      </c>
      <c r="R407" t="str">
        <f>VLOOKUP(FACT_INVOICE9[[#This Row],[custype_sk]],DIM_CUSTYPE[],2,FALSE)</f>
        <v>Member</v>
      </c>
      <c r="S407">
        <v>3</v>
      </c>
      <c r="U407" s="6">
        <v>0</v>
      </c>
      <c r="V407" s="6">
        <v>0</v>
      </c>
      <c r="W407" s="6">
        <v>1</v>
      </c>
      <c r="X407" s="6">
        <v>0</v>
      </c>
      <c r="Y407" s="6">
        <v>0</v>
      </c>
      <c r="Z407" s="6">
        <v>1</v>
      </c>
      <c r="AA407" s="6">
        <v>0</v>
      </c>
      <c r="AB407" s="6">
        <v>0</v>
      </c>
      <c r="AC407" s="6">
        <v>0</v>
      </c>
      <c r="AD407" s="6">
        <v>1</v>
      </c>
      <c r="AE407" s="6">
        <v>1</v>
      </c>
      <c r="AF407">
        <v>0</v>
      </c>
      <c r="AG407">
        <v>1</v>
      </c>
    </row>
    <row r="408" spans="1:33">
      <c r="A408">
        <v>1208</v>
      </c>
      <c r="B408" t="str">
        <f>VLOOKUP(FACT_INVOICE9[[#This Row],[Branch_SK]],DIM_BRANCH[],3,FALSE)</f>
        <v>Yangon</v>
      </c>
      <c r="C408">
        <v>17983</v>
      </c>
      <c r="D408" t="str">
        <f>VLOOKUP(FACT_INVOICE9[[#This Row],[payment_SK]],DIM_PAYMENT[],2,FALSE)</f>
        <v>Credit card</v>
      </c>
      <c r="E408">
        <v>346911</v>
      </c>
      <c r="F408" t="str">
        <f>VLOOKUP(FACT_INVOICE9[[#This Row],[Product_SK]],DIM_PRODUCT[],3,FALSE)</f>
        <v>Home and lifestyle</v>
      </c>
      <c r="G408">
        <v>14978</v>
      </c>
      <c r="H408" t="s">
        <v>461</v>
      </c>
      <c r="I408">
        <v>3</v>
      </c>
      <c r="J408">
        <v>225.792</v>
      </c>
      <c r="K408">
        <v>9.2</v>
      </c>
      <c r="L408" t="s">
        <v>33</v>
      </c>
      <c r="M408" s="1">
        <v>45276.3682291667</v>
      </c>
      <c r="N408" s="1">
        <v>45278.9186226852</v>
      </c>
      <c r="O408">
        <v>19552</v>
      </c>
      <c r="P408">
        <v>5</v>
      </c>
      <c r="Q408" t="str">
        <f>VLOOKUP(FACT_INVOICE9[[#This Row],[gender_sk]],DIM_GENDER[],2,FALSE)</f>
        <v>Female</v>
      </c>
      <c r="R408" t="str">
        <f>VLOOKUP(FACT_INVOICE9[[#This Row],[custype_sk]],DIM_CUSTYPE[],2,FALSE)</f>
        <v>Normal</v>
      </c>
      <c r="S408">
        <v>4</v>
      </c>
      <c r="U408" s="6">
        <v>1</v>
      </c>
      <c r="V408" s="6">
        <v>0</v>
      </c>
      <c r="W408" s="6">
        <v>0</v>
      </c>
      <c r="X408" s="6">
        <v>0</v>
      </c>
      <c r="Y408" s="6">
        <v>0</v>
      </c>
      <c r="Z408" s="6">
        <v>1</v>
      </c>
      <c r="AA408" s="6">
        <v>0</v>
      </c>
      <c r="AB408" s="6">
        <v>0</v>
      </c>
      <c r="AC408" s="6">
        <v>0</v>
      </c>
      <c r="AD408" s="6">
        <v>0</v>
      </c>
      <c r="AE408" s="6">
        <v>1</v>
      </c>
      <c r="AF408">
        <v>0</v>
      </c>
      <c r="AG408">
        <v>0</v>
      </c>
    </row>
    <row r="409" spans="1:33">
      <c r="A409">
        <v>1208</v>
      </c>
      <c r="B409" t="str">
        <f>VLOOKUP(FACT_INVOICE9[[#This Row],[Branch_SK]],DIM_BRANCH[],3,FALSE)</f>
        <v>Yangon</v>
      </c>
      <c r="C409">
        <v>17983</v>
      </c>
      <c r="D409" t="str">
        <f>VLOOKUP(FACT_INVOICE9[[#This Row],[payment_SK]],DIM_PAYMENT[],2,FALSE)</f>
        <v>Credit card</v>
      </c>
      <c r="E409">
        <v>346727</v>
      </c>
      <c r="F409" t="str">
        <f>VLOOKUP(FACT_INVOICE9[[#This Row],[Product_SK]],DIM_PRODUCT[],3,FALSE)</f>
        <v>Electronic accessories</v>
      </c>
      <c r="G409">
        <v>14432</v>
      </c>
      <c r="H409" t="s">
        <v>462</v>
      </c>
      <c r="I409">
        <v>1</v>
      </c>
      <c r="J409">
        <v>30.408</v>
      </c>
      <c r="K409">
        <v>6.2</v>
      </c>
      <c r="L409" t="s">
        <v>33</v>
      </c>
      <c r="M409" s="1">
        <v>45276.3682291667</v>
      </c>
      <c r="N409" s="1">
        <v>45278.9186226852</v>
      </c>
      <c r="O409">
        <v>19532</v>
      </c>
      <c r="P409">
        <v>5</v>
      </c>
      <c r="Q409" t="str">
        <f>VLOOKUP(FACT_INVOICE9[[#This Row],[gender_sk]],DIM_GENDER[],2,FALSE)</f>
        <v>Female</v>
      </c>
      <c r="R409" t="str">
        <f>VLOOKUP(FACT_INVOICE9[[#This Row],[custype_sk]],DIM_CUSTYPE[],2,FALSE)</f>
        <v>Normal</v>
      </c>
      <c r="S409">
        <v>4</v>
      </c>
      <c r="U409" s="6">
        <v>1</v>
      </c>
      <c r="V409" s="6">
        <v>0</v>
      </c>
      <c r="W409" s="6">
        <v>0</v>
      </c>
      <c r="X409" s="6">
        <v>0</v>
      </c>
      <c r="Y409" s="6">
        <v>1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1</v>
      </c>
      <c r="AF409">
        <v>0</v>
      </c>
      <c r="AG409">
        <v>0</v>
      </c>
    </row>
    <row r="410" spans="1:33">
      <c r="A410">
        <v>1208</v>
      </c>
      <c r="B410" t="str">
        <f>VLOOKUP(FACT_INVOICE9[[#This Row],[Branch_SK]],DIM_BRANCH[],3,FALSE)</f>
        <v>Yangon</v>
      </c>
      <c r="C410">
        <v>17983</v>
      </c>
      <c r="D410" t="str">
        <f>VLOOKUP(FACT_INVOICE9[[#This Row],[payment_SK]],DIM_PAYMENT[],2,FALSE)</f>
        <v>Credit card</v>
      </c>
      <c r="E410">
        <v>347163</v>
      </c>
      <c r="F410" t="str">
        <f>VLOOKUP(FACT_INVOICE9[[#This Row],[Product_SK]],DIM_PRODUCT[],3,FALSE)</f>
        <v>Food and beverages</v>
      </c>
      <c r="G410">
        <v>14034</v>
      </c>
      <c r="H410" t="s">
        <v>463</v>
      </c>
      <c r="I410">
        <v>5</v>
      </c>
      <c r="J410">
        <v>352.2225</v>
      </c>
      <c r="K410">
        <v>9.1</v>
      </c>
      <c r="L410" t="s">
        <v>33</v>
      </c>
      <c r="M410" s="1">
        <v>45276.3682291667</v>
      </c>
      <c r="N410" s="1">
        <v>45278.9186226852</v>
      </c>
      <c r="O410">
        <v>19513</v>
      </c>
      <c r="P410">
        <v>5</v>
      </c>
      <c r="Q410" t="str">
        <f>VLOOKUP(FACT_INVOICE9[[#This Row],[gender_sk]],DIM_GENDER[],2,FALSE)</f>
        <v>Female</v>
      </c>
      <c r="R410" t="str">
        <f>VLOOKUP(FACT_INVOICE9[[#This Row],[custype_sk]],DIM_CUSTYPE[],2,FALSE)</f>
        <v>Normal</v>
      </c>
      <c r="S410">
        <v>4</v>
      </c>
      <c r="U410" s="6">
        <v>1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1</v>
      </c>
      <c r="AC410" s="6">
        <v>0</v>
      </c>
      <c r="AD410" s="6">
        <v>0</v>
      </c>
      <c r="AE410" s="6">
        <v>1</v>
      </c>
      <c r="AF410">
        <v>0</v>
      </c>
      <c r="AG410">
        <v>0</v>
      </c>
    </row>
    <row r="411" spans="1:33">
      <c r="A411">
        <v>1206</v>
      </c>
      <c r="B411" t="str">
        <f>VLOOKUP(FACT_INVOICE9[[#This Row],[Branch_SK]],DIM_BRANCH[],3,FALSE)</f>
        <v>Mandalay</v>
      </c>
      <c r="C411">
        <v>17984</v>
      </c>
      <c r="D411" t="str">
        <f>VLOOKUP(FACT_INVOICE9[[#This Row],[payment_SK]],DIM_PAYMENT[],2,FALSE)</f>
        <v>Ewallet</v>
      </c>
      <c r="E411">
        <v>347024</v>
      </c>
      <c r="F411" t="str">
        <f>VLOOKUP(FACT_INVOICE9[[#This Row],[Product_SK]],DIM_PRODUCT[],3,FALSE)</f>
        <v>Sports and travel</v>
      </c>
      <c r="G411">
        <v>14972</v>
      </c>
      <c r="H411" t="s">
        <v>464</v>
      </c>
      <c r="I411">
        <v>6</v>
      </c>
      <c r="J411">
        <v>588.357</v>
      </c>
      <c r="K411">
        <v>10</v>
      </c>
      <c r="L411" t="s">
        <v>33</v>
      </c>
      <c r="M411" s="1">
        <v>45276.3682291667</v>
      </c>
      <c r="N411" s="1">
        <v>45278.9186226852</v>
      </c>
      <c r="O411">
        <v>19931</v>
      </c>
      <c r="P411">
        <v>6</v>
      </c>
      <c r="Q411" t="str">
        <f>VLOOKUP(FACT_INVOICE9[[#This Row],[gender_sk]],DIM_GENDER[],2,FALSE)</f>
        <v>Male</v>
      </c>
      <c r="R411" t="str">
        <f>VLOOKUP(FACT_INVOICE9[[#This Row],[custype_sk]],DIM_CUSTYPE[],2,FALSE)</f>
        <v>Normal</v>
      </c>
      <c r="S411">
        <v>4</v>
      </c>
      <c r="U411" s="6">
        <v>0</v>
      </c>
      <c r="V411" s="6">
        <v>1</v>
      </c>
      <c r="W411" s="6">
        <v>0</v>
      </c>
      <c r="X411" s="6">
        <v>0</v>
      </c>
      <c r="Y411" s="6">
        <v>0</v>
      </c>
      <c r="Z411" s="6">
        <v>0</v>
      </c>
      <c r="AA411" s="6">
        <v>1</v>
      </c>
      <c r="AB411" s="6">
        <v>0</v>
      </c>
      <c r="AC411" s="6">
        <v>0</v>
      </c>
      <c r="AD411" s="6">
        <v>1</v>
      </c>
      <c r="AE411" s="6">
        <v>1</v>
      </c>
      <c r="AF411">
        <v>1</v>
      </c>
      <c r="AG411">
        <v>0</v>
      </c>
    </row>
    <row r="412" spans="1:33">
      <c r="A412">
        <v>1208</v>
      </c>
      <c r="B412" t="str">
        <f>VLOOKUP(FACT_INVOICE9[[#This Row],[Branch_SK]],DIM_BRANCH[],3,FALSE)</f>
        <v>Yangon</v>
      </c>
      <c r="C412">
        <v>17982</v>
      </c>
      <c r="D412" t="str">
        <f>VLOOKUP(FACT_INVOICE9[[#This Row],[payment_SK]],DIM_PAYMENT[],2,FALSE)</f>
        <v>Cash</v>
      </c>
      <c r="E412">
        <v>347071</v>
      </c>
      <c r="F412" t="str">
        <f>VLOOKUP(FACT_INVOICE9[[#This Row],[Product_SK]],DIM_PRODUCT[],3,FALSE)</f>
        <v>Sports and travel</v>
      </c>
      <c r="G412">
        <v>14745</v>
      </c>
      <c r="H412" t="s">
        <v>465</v>
      </c>
      <c r="I412">
        <v>9</v>
      </c>
      <c r="J412">
        <v>146.9475</v>
      </c>
      <c r="K412">
        <v>5</v>
      </c>
      <c r="L412" t="s">
        <v>33</v>
      </c>
      <c r="M412" s="1">
        <v>45276.3682291667</v>
      </c>
      <c r="N412" s="1">
        <v>45278.9186226852</v>
      </c>
      <c r="O412">
        <v>19091</v>
      </c>
      <c r="P412">
        <v>5</v>
      </c>
      <c r="Q412" t="str">
        <f>VLOOKUP(FACT_INVOICE9[[#This Row],[gender_sk]],DIM_GENDER[],2,FALSE)</f>
        <v>Female</v>
      </c>
      <c r="R412" t="str">
        <f>VLOOKUP(FACT_INVOICE9[[#This Row],[custype_sk]],DIM_CUSTYPE[],2,FALSE)</f>
        <v>Member</v>
      </c>
      <c r="S412">
        <v>3</v>
      </c>
      <c r="U412" s="6">
        <v>0</v>
      </c>
      <c r="V412" s="6">
        <v>0</v>
      </c>
      <c r="W412" s="6">
        <v>1</v>
      </c>
      <c r="X412" s="6">
        <v>0</v>
      </c>
      <c r="Y412" s="6">
        <v>0</v>
      </c>
      <c r="Z412" s="6">
        <v>0</v>
      </c>
      <c r="AA412" s="6">
        <v>1</v>
      </c>
      <c r="AB412" s="6">
        <v>0</v>
      </c>
      <c r="AC412" s="6">
        <v>0</v>
      </c>
      <c r="AD412" s="6">
        <v>1</v>
      </c>
      <c r="AE412" s="6">
        <v>0</v>
      </c>
      <c r="AF412">
        <v>0</v>
      </c>
      <c r="AG412">
        <v>1</v>
      </c>
    </row>
    <row r="413" spans="1:33">
      <c r="A413">
        <v>1207</v>
      </c>
      <c r="B413" t="str">
        <f>VLOOKUP(FACT_INVOICE9[[#This Row],[Branch_SK]],DIM_BRANCH[],3,FALSE)</f>
        <v>Naypyitaw</v>
      </c>
      <c r="C413">
        <v>17984</v>
      </c>
      <c r="D413" t="str">
        <f>VLOOKUP(FACT_INVOICE9[[#This Row],[payment_SK]],DIM_PAYMENT[],2,FALSE)</f>
        <v>Ewallet</v>
      </c>
      <c r="E413">
        <v>347254</v>
      </c>
      <c r="F413" t="str">
        <f>VLOOKUP(FACT_INVOICE9[[#This Row],[Product_SK]],DIM_PRODUCT[],3,FALSE)</f>
        <v>Fashion accessories</v>
      </c>
      <c r="G413">
        <v>14344</v>
      </c>
      <c r="H413" t="s">
        <v>466</v>
      </c>
      <c r="I413">
        <v>2</v>
      </c>
      <c r="J413">
        <v>160.44</v>
      </c>
      <c r="K413">
        <v>6.5</v>
      </c>
      <c r="L413" t="s">
        <v>33</v>
      </c>
      <c r="M413" s="1">
        <v>45276.3682291667</v>
      </c>
      <c r="N413" s="1">
        <v>45278.9186226852</v>
      </c>
      <c r="O413">
        <v>19919</v>
      </c>
      <c r="P413">
        <v>6</v>
      </c>
      <c r="Q413" t="str">
        <f>VLOOKUP(FACT_INVOICE9[[#This Row],[gender_sk]],DIM_GENDER[],2,FALSE)</f>
        <v>Male</v>
      </c>
      <c r="R413" t="str">
        <f>VLOOKUP(FACT_INVOICE9[[#This Row],[custype_sk]],DIM_CUSTYPE[],2,FALSE)</f>
        <v>Normal</v>
      </c>
      <c r="S413">
        <v>4</v>
      </c>
      <c r="U413" s="6">
        <v>0</v>
      </c>
      <c r="V413" s="6">
        <v>1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1</v>
      </c>
      <c r="AD413" s="6">
        <v>0</v>
      </c>
      <c r="AE413" s="6">
        <v>1</v>
      </c>
      <c r="AF413">
        <v>1</v>
      </c>
      <c r="AG413">
        <v>0</v>
      </c>
    </row>
    <row r="414" spans="1:33">
      <c r="A414">
        <v>1206</v>
      </c>
      <c r="B414" t="str">
        <f>VLOOKUP(FACT_INVOICE9[[#This Row],[Branch_SK]],DIM_BRANCH[],3,FALSE)</f>
        <v>Mandalay</v>
      </c>
      <c r="C414">
        <v>17984</v>
      </c>
      <c r="D414" t="str">
        <f>VLOOKUP(FACT_INVOICE9[[#This Row],[payment_SK]],DIM_PAYMENT[],2,FALSE)</f>
        <v>Ewallet</v>
      </c>
      <c r="E414">
        <v>346879</v>
      </c>
      <c r="F414" t="str">
        <f>VLOOKUP(FACT_INVOICE9[[#This Row],[Product_SK]],DIM_PRODUCT[],3,FALSE)</f>
        <v>Home and lifestyle</v>
      </c>
      <c r="G414">
        <v>14989</v>
      </c>
      <c r="H414" t="s">
        <v>467</v>
      </c>
      <c r="I414">
        <v>5</v>
      </c>
      <c r="J414">
        <v>288.015</v>
      </c>
      <c r="K414">
        <v>9.8</v>
      </c>
      <c r="L414" t="s">
        <v>33</v>
      </c>
      <c r="M414" s="1">
        <v>45276.3682291667</v>
      </c>
      <c r="N414" s="1">
        <v>45278.9186226852</v>
      </c>
      <c r="O414">
        <v>19717</v>
      </c>
      <c r="P414">
        <v>6</v>
      </c>
      <c r="Q414" t="str">
        <f>VLOOKUP(FACT_INVOICE9[[#This Row],[gender_sk]],DIM_GENDER[],2,FALSE)</f>
        <v>Male</v>
      </c>
      <c r="R414" t="str">
        <f>VLOOKUP(FACT_INVOICE9[[#This Row],[custype_sk]],DIM_CUSTYPE[],2,FALSE)</f>
        <v>Member</v>
      </c>
      <c r="S414">
        <v>3</v>
      </c>
      <c r="U414" s="6">
        <v>0</v>
      </c>
      <c r="V414" s="6">
        <v>1</v>
      </c>
      <c r="W414" s="6">
        <v>0</v>
      </c>
      <c r="X414" s="6">
        <v>0</v>
      </c>
      <c r="Y414" s="6">
        <v>0</v>
      </c>
      <c r="Z414" s="6">
        <v>1</v>
      </c>
      <c r="AA414" s="6">
        <v>0</v>
      </c>
      <c r="AB414" s="6">
        <v>0</v>
      </c>
      <c r="AC414" s="6">
        <v>0</v>
      </c>
      <c r="AD414" s="6">
        <v>0</v>
      </c>
      <c r="AE414" s="6">
        <v>1</v>
      </c>
      <c r="AF414">
        <v>1</v>
      </c>
      <c r="AG414">
        <v>1</v>
      </c>
    </row>
    <row r="415" spans="1:33">
      <c r="A415">
        <v>1207</v>
      </c>
      <c r="B415" t="str">
        <f>VLOOKUP(FACT_INVOICE9[[#This Row],[Branch_SK]],DIM_BRANCH[],3,FALSE)</f>
        <v>Naypyitaw</v>
      </c>
      <c r="C415">
        <v>17982</v>
      </c>
      <c r="D415" t="str">
        <f>VLOOKUP(FACT_INVOICE9[[#This Row],[payment_SK]],DIM_PAYMENT[],2,FALSE)</f>
        <v>Cash</v>
      </c>
      <c r="E415">
        <v>347142</v>
      </c>
      <c r="F415" t="str">
        <f>VLOOKUP(FACT_INVOICE9[[#This Row],[Product_SK]],DIM_PRODUCT[],3,FALSE)</f>
        <v>Food and beverages</v>
      </c>
      <c r="G415">
        <v>14138</v>
      </c>
      <c r="H415" t="s">
        <v>468</v>
      </c>
      <c r="I415">
        <v>7</v>
      </c>
      <c r="J415">
        <v>451.3635</v>
      </c>
      <c r="K415">
        <v>9.8</v>
      </c>
      <c r="L415" t="s">
        <v>33</v>
      </c>
      <c r="M415" s="1">
        <v>45276.3682291667</v>
      </c>
      <c r="N415" s="1">
        <v>45278.9186226852</v>
      </c>
      <c r="O415">
        <v>19358</v>
      </c>
      <c r="P415">
        <v>6</v>
      </c>
      <c r="Q415" t="str">
        <f>VLOOKUP(FACT_INVOICE9[[#This Row],[gender_sk]],DIM_GENDER[],2,FALSE)</f>
        <v>Male</v>
      </c>
      <c r="R415" t="str">
        <f>VLOOKUP(FACT_INVOICE9[[#This Row],[custype_sk]],DIM_CUSTYPE[],2,FALSE)</f>
        <v>Normal</v>
      </c>
      <c r="S415">
        <v>4</v>
      </c>
      <c r="U415" s="6">
        <v>0</v>
      </c>
      <c r="V415" s="6">
        <v>0</v>
      </c>
      <c r="W415" s="6">
        <v>1</v>
      </c>
      <c r="X415" s="6">
        <v>0</v>
      </c>
      <c r="Y415" s="6">
        <v>0</v>
      </c>
      <c r="Z415" s="6">
        <v>0</v>
      </c>
      <c r="AA415" s="6">
        <v>0</v>
      </c>
      <c r="AB415" s="6">
        <v>1</v>
      </c>
      <c r="AC415" s="6">
        <v>0</v>
      </c>
      <c r="AD415" s="6">
        <v>1</v>
      </c>
      <c r="AE415" s="6">
        <v>1</v>
      </c>
      <c r="AF415">
        <v>1</v>
      </c>
      <c r="AG415">
        <v>0</v>
      </c>
    </row>
    <row r="416" spans="1:33">
      <c r="A416">
        <v>1206</v>
      </c>
      <c r="B416" t="str">
        <f>VLOOKUP(FACT_INVOICE9[[#This Row],[Branch_SK]],DIM_BRANCH[],3,FALSE)</f>
        <v>Mandalay</v>
      </c>
      <c r="C416">
        <v>17984</v>
      </c>
      <c r="D416" t="str">
        <f>VLOOKUP(FACT_INVOICE9[[#This Row],[payment_SK]],DIM_PAYMENT[],2,FALSE)</f>
        <v>Ewallet</v>
      </c>
      <c r="E416">
        <v>346786</v>
      </c>
      <c r="F416" t="str">
        <f>VLOOKUP(FACT_INVOICE9[[#This Row],[Product_SK]],DIM_PRODUCT[],3,FALSE)</f>
        <v>Home and lifestyle</v>
      </c>
      <c r="G416">
        <v>14801</v>
      </c>
      <c r="H416" t="s">
        <v>469</v>
      </c>
      <c r="I416">
        <v>7</v>
      </c>
      <c r="J416">
        <v>299.3655</v>
      </c>
      <c r="K416">
        <v>5.4</v>
      </c>
      <c r="L416" t="s">
        <v>33</v>
      </c>
      <c r="M416" s="1">
        <v>45276.3682291667</v>
      </c>
      <c r="N416" s="1">
        <v>45278.9186226852</v>
      </c>
      <c r="O416">
        <v>19989</v>
      </c>
      <c r="P416">
        <v>5</v>
      </c>
      <c r="Q416" t="str">
        <f>VLOOKUP(FACT_INVOICE9[[#This Row],[gender_sk]],DIM_GENDER[],2,FALSE)</f>
        <v>Female</v>
      </c>
      <c r="R416" t="str">
        <f>VLOOKUP(FACT_INVOICE9[[#This Row],[custype_sk]],DIM_CUSTYPE[],2,FALSE)</f>
        <v>Member</v>
      </c>
      <c r="S416">
        <v>3</v>
      </c>
      <c r="U416" s="6">
        <v>0</v>
      </c>
      <c r="V416" s="6">
        <v>1</v>
      </c>
      <c r="W416" s="6">
        <v>0</v>
      </c>
      <c r="X416" s="6">
        <v>0</v>
      </c>
      <c r="Y416" s="6">
        <v>0</v>
      </c>
      <c r="Z416" s="6">
        <v>1</v>
      </c>
      <c r="AA416" s="6">
        <v>0</v>
      </c>
      <c r="AB416" s="6">
        <v>0</v>
      </c>
      <c r="AC416" s="6">
        <v>0</v>
      </c>
      <c r="AD416" s="6">
        <v>1</v>
      </c>
      <c r="AE416" s="6">
        <v>1</v>
      </c>
      <c r="AF416">
        <v>0</v>
      </c>
      <c r="AG416">
        <v>1</v>
      </c>
    </row>
    <row r="417" spans="1:33">
      <c r="A417">
        <v>1207</v>
      </c>
      <c r="B417" t="str">
        <f>VLOOKUP(FACT_INVOICE9[[#This Row],[Branch_SK]],DIM_BRANCH[],3,FALSE)</f>
        <v>Naypyitaw</v>
      </c>
      <c r="C417">
        <v>17982</v>
      </c>
      <c r="D417" t="str">
        <f>VLOOKUP(FACT_INVOICE9[[#This Row],[payment_SK]],DIM_PAYMENT[],2,FALSE)</f>
        <v>Cash</v>
      </c>
      <c r="E417">
        <v>347091</v>
      </c>
      <c r="F417" t="str">
        <f>VLOOKUP(FACT_INVOICE9[[#This Row],[Product_SK]],DIM_PRODUCT[],3,FALSE)</f>
        <v>Food and beverages</v>
      </c>
      <c r="G417">
        <v>14464</v>
      </c>
      <c r="H417" t="s">
        <v>470</v>
      </c>
      <c r="I417">
        <v>3</v>
      </c>
      <c r="J417">
        <v>66.402</v>
      </c>
      <c r="K417">
        <v>7.3</v>
      </c>
      <c r="L417" t="s">
        <v>33</v>
      </c>
      <c r="M417" s="1">
        <v>45276.3682291667</v>
      </c>
      <c r="N417" s="1">
        <v>45278.9186226852</v>
      </c>
      <c r="O417">
        <v>19044</v>
      </c>
      <c r="P417">
        <v>5</v>
      </c>
      <c r="Q417" t="str">
        <f>VLOOKUP(FACT_INVOICE9[[#This Row],[gender_sk]],DIM_GENDER[],2,FALSE)</f>
        <v>Female</v>
      </c>
      <c r="R417" t="str">
        <f>VLOOKUP(FACT_INVOICE9[[#This Row],[custype_sk]],DIM_CUSTYPE[],2,FALSE)</f>
        <v>Member</v>
      </c>
      <c r="S417">
        <v>3</v>
      </c>
      <c r="U417" s="6">
        <v>0</v>
      </c>
      <c r="V417" s="6">
        <v>0</v>
      </c>
      <c r="W417" s="6">
        <v>1</v>
      </c>
      <c r="X417" s="6">
        <v>0</v>
      </c>
      <c r="Y417" s="6">
        <v>0</v>
      </c>
      <c r="Z417" s="6">
        <v>0</v>
      </c>
      <c r="AA417" s="6">
        <v>0</v>
      </c>
      <c r="AB417" s="6">
        <v>1</v>
      </c>
      <c r="AC417" s="6">
        <v>0</v>
      </c>
      <c r="AD417" s="6">
        <v>0</v>
      </c>
      <c r="AE417" s="6">
        <v>1</v>
      </c>
      <c r="AF417">
        <v>0</v>
      </c>
      <c r="AG417">
        <v>1</v>
      </c>
    </row>
    <row r="418" spans="1:33">
      <c r="A418">
        <v>1206</v>
      </c>
      <c r="B418" t="str">
        <f>VLOOKUP(FACT_INVOICE9[[#This Row],[Branch_SK]],DIM_BRANCH[],3,FALSE)</f>
        <v>Mandalay</v>
      </c>
      <c r="C418">
        <v>17982</v>
      </c>
      <c r="D418" t="str">
        <f>VLOOKUP(FACT_INVOICE9[[#This Row],[payment_SK]],DIM_PAYMENT[],2,FALSE)</f>
        <v>Cash</v>
      </c>
      <c r="E418">
        <v>346528</v>
      </c>
      <c r="F418" t="str">
        <f>VLOOKUP(FACT_INVOICE9[[#This Row],[Product_SK]],DIM_PRODUCT[],3,FALSE)</f>
        <v>Health and beauty</v>
      </c>
      <c r="G418">
        <v>14442</v>
      </c>
      <c r="H418" t="s">
        <v>471</v>
      </c>
      <c r="I418">
        <v>6</v>
      </c>
      <c r="J418">
        <v>289.926</v>
      </c>
      <c r="K418">
        <v>7.1</v>
      </c>
      <c r="L418" t="s">
        <v>33</v>
      </c>
      <c r="M418" s="1">
        <v>45276.3682291667</v>
      </c>
      <c r="N418" s="1">
        <v>45278.9186226852</v>
      </c>
      <c r="O418">
        <v>19197</v>
      </c>
      <c r="P418">
        <v>6</v>
      </c>
      <c r="Q418" t="str">
        <f>VLOOKUP(FACT_INVOICE9[[#This Row],[gender_sk]],DIM_GENDER[],2,FALSE)</f>
        <v>Male</v>
      </c>
      <c r="R418" t="str">
        <f>VLOOKUP(FACT_INVOICE9[[#This Row],[custype_sk]],DIM_CUSTYPE[],2,FALSE)</f>
        <v>Normal</v>
      </c>
      <c r="S418">
        <v>4</v>
      </c>
      <c r="U418" s="6">
        <v>0</v>
      </c>
      <c r="V418" s="6">
        <v>0</v>
      </c>
      <c r="W418" s="6">
        <v>1</v>
      </c>
      <c r="X418" s="6">
        <v>1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1</v>
      </c>
      <c r="AE418" s="6">
        <v>1</v>
      </c>
      <c r="AF418">
        <v>1</v>
      </c>
      <c r="AG418">
        <v>0</v>
      </c>
    </row>
    <row r="419" spans="1:33">
      <c r="A419">
        <v>1206</v>
      </c>
      <c r="B419" t="str">
        <f>VLOOKUP(FACT_INVOICE9[[#This Row],[Branch_SK]],DIM_BRANCH[],3,FALSE)</f>
        <v>Mandalay</v>
      </c>
      <c r="C419">
        <v>17983</v>
      </c>
      <c r="D419" t="str">
        <f>VLOOKUP(FACT_INVOICE9[[#This Row],[payment_SK]],DIM_PAYMENT[],2,FALSE)</f>
        <v>Credit card</v>
      </c>
      <c r="E419">
        <v>347197</v>
      </c>
      <c r="F419" t="str">
        <f>VLOOKUP(FACT_INVOICE9[[#This Row],[Product_SK]],DIM_PRODUCT[],3,FALSE)</f>
        <v>Food and beverages</v>
      </c>
      <c r="G419">
        <v>14317</v>
      </c>
      <c r="H419" t="s">
        <v>472</v>
      </c>
      <c r="I419">
        <v>8</v>
      </c>
      <c r="J419">
        <v>633.108</v>
      </c>
      <c r="K419">
        <v>8.4</v>
      </c>
      <c r="L419" t="s">
        <v>33</v>
      </c>
      <c r="M419" s="1">
        <v>45276.3682291667</v>
      </c>
      <c r="N419" s="1">
        <v>45278.9186226852</v>
      </c>
      <c r="O419">
        <v>19408</v>
      </c>
      <c r="P419">
        <v>6</v>
      </c>
      <c r="Q419" t="str">
        <f>VLOOKUP(FACT_INVOICE9[[#This Row],[gender_sk]],DIM_GENDER[],2,FALSE)</f>
        <v>Male</v>
      </c>
      <c r="R419" t="str">
        <f>VLOOKUP(FACT_INVOICE9[[#This Row],[custype_sk]],DIM_CUSTYPE[],2,FALSE)</f>
        <v>Member</v>
      </c>
      <c r="S419">
        <v>3</v>
      </c>
      <c r="U419" s="6">
        <v>1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1</v>
      </c>
      <c r="AC419" s="6">
        <v>0</v>
      </c>
      <c r="AD419" s="6">
        <v>1</v>
      </c>
      <c r="AE419" s="6">
        <v>1</v>
      </c>
      <c r="AF419">
        <v>1</v>
      </c>
      <c r="AG419">
        <v>1</v>
      </c>
    </row>
    <row r="420" spans="1:33">
      <c r="A420">
        <v>1208</v>
      </c>
      <c r="B420" t="str">
        <f>VLOOKUP(FACT_INVOICE9[[#This Row],[Branch_SK]],DIM_BRANCH[],3,FALSE)</f>
        <v>Yangon</v>
      </c>
      <c r="C420">
        <v>17982</v>
      </c>
      <c r="D420" t="str">
        <f>VLOOKUP(FACT_INVOICE9[[#This Row],[payment_SK]],DIM_PAYMENT[],2,FALSE)</f>
        <v>Cash</v>
      </c>
      <c r="E420">
        <v>347074</v>
      </c>
      <c r="F420" t="str">
        <f>VLOOKUP(FACT_INVOICE9[[#This Row],[Product_SK]],DIM_PRODUCT[],3,FALSE)</f>
        <v>Sports and travel</v>
      </c>
      <c r="G420">
        <v>14388</v>
      </c>
      <c r="H420" t="s">
        <v>473</v>
      </c>
      <c r="I420">
        <v>7</v>
      </c>
      <c r="J420">
        <v>697.368</v>
      </c>
      <c r="K420">
        <v>4.2</v>
      </c>
      <c r="L420" t="s">
        <v>33</v>
      </c>
      <c r="M420" s="1">
        <v>45276.3682291667</v>
      </c>
      <c r="N420" s="1">
        <v>45278.9186226852</v>
      </c>
      <c r="O420">
        <v>19261</v>
      </c>
      <c r="P420">
        <v>5</v>
      </c>
      <c r="Q420" t="str">
        <f>VLOOKUP(FACT_INVOICE9[[#This Row],[gender_sk]],DIM_GENDER[],2,FALSE)</f>
        <v>Female</v>
      </c>
      <c r="R420" t="str">
        <f>VLOOKUP(FACT_INVOICE9[[#This Row],[custype_sk]],DIM_CUSTYPE[],2,FALSE)</f>
        <v>Member</v>
      </c>
      <c r="S420">
        <v>3</v>
      </c>
      <c r="U420" s="6">
        <v>0</v>
      </c>
      <c r="V420" s="6">
        <v>0</v>
      </c>
      <c r="W420" s="6">
        <v>1</v>
      </c>
      <c r="X420" s="6">
        <v>0</v>
      </c>
      <c r="Y420" s="6">
        <v>0</v>
      </c>
      <c r="Z420" s="6">
        <v>0</v>
      </c>
      <c r="AA420" s="6">
        <v>1</v>
      </c>
      <c r="AB420" s="6">
        <v>0</v>
      </c>
      <c r="AC420" s="6">
        <v>0</v>
      </c>
      <c r="AD420" s="6">
        <v>1</v>
      </c>
      <c r="AE420" s="6">
        <v>0</v>
      </c>
      <c r="AF420">
        <v>0</v>
      </c>
      <c r="AG420">
        <v>1</v>
      </c>
    </row>
    <row r="421" spans="1:33">
      <c r="A421">
        <v>1206</v>
      </c>
      <c r="B421" t="str">
        <f>VLOOKUP(FACT_INVOICE9[[#This Row],[Branch_SK]],DIM_BRANCH[],3,FALSE)</f>
        <v>Mandalay</v>
      </c>
      <c r="C421">
        <v>17983</v>
      </c>
      <c r="D421" t="str">
        <f>VLOOKUP(FACT_INVOICE9[[#This Row],[payment_SK]],DIM_PAYMENT[],2,FALSE)</f>
        <v>Credit card</v>
      </c>
      <c r="E421">
        <v>346990</v>
      </c>
      <c r="F421" t="str">
        <f>VLOOKUP(FACT_INVOICE9[[#This Row],[Product_SK]],DIM_PRODUCT[],3,FALSE)</f>
        <v>Sports and travel</v>
      </c>
      <c r="G421">
        <v>14535</v>
      </c>
      <c r="H421" t="s">
        <v>474</v>
      </c>
      <c r="I421">
        <v>9</v>
      </c>
      <c r="J421">
        <v>833.9625</v>
      </c>
      <c r="K421">
        <v>7.6</v>
      </c>
      <c r="L421" t="s">
        <v>33</v>
      </c>
      <c r="M421" s="1">
        <v>45276.3682291667</v>
      </c>
      <c r="N421" s="1">
        <v>45278.9186226852</v>
      </c>
      <c r="O421">
        <v>19619</v>
      </c>
      <c r="P421">
        <v>5</v>
      </c>
      <c r="Q421" t="str">
        <f>VLOOKUP(FACT_INVOICE9[[#This Row],[gender_sk]],DIM_GENDER[],2,FALSE)</f>
        <v>Female</v>
      </c>
      <c r="R421" t="str">
        <f>VLOOKUP(FACT_INVOICE9[[#This Row],[custype_sk]],DIM_CUSTYPE[],2,FALSE)</f>
        <v>Normal</v>
      </c>
      <c r="S421">
        <v>4</v>
      </c>
      <c r="U421" s="6">
        <v>1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1</v>
      </c>
      <c r="AB421" s="6">
        <v>0</v>
      </c>
      <c r="AC421" s="6">
        <v>0</v>
      </c>
      <c r="AD421" s="6">
        <v>1</v>
      </c>
      <c r="AE421" s="6">
        <v>1</v>
      </c>
      <c r="AF421">
        <v>0</v>
      </c>
      <c r="AG421">
        <v>0</v>
      </c>
    </row>
    <row r="422" spans="1:33">
      <c r="A422">
        <v>1207</v>
      </c>
      <c r="B422" t="str">
        <f>VLOOKUP(FACT_INVOICE9[[#This Row],[Branch_SK]],DIM_BRANCH[],3,FALSE)</f>
        <v>Naypyitaw</v>
      </c>
      <c r="C422">
        <v>17984</v>
      </c>
      <c r="D422" t="str">
        <f>VLOOKUP(FACT_INVOICE9[[#This Row],[payment_SK]],DIM_PAYMENT[],2,FALSE)</f>
        <v>Ewallet</v>
      </c>
      <c r="E422">
        <v>346827</v>
      </c>
      <c r="F422" t="str">
        <f>VLOOKUP(FACT_INVOICE9[[#This Row],[Product_SK]],DIM_PRODUCT[],3,FALSE)</f>
        <v>Home and lifestyle</v>
      </c>
      <c r="G422">
        <v>14051</v>
      </c>
      <c r="H422" t="s">
        <v>475</v>
      </c>
      <c r="I422">
        <v>7</v>
      </c>
      <c r="J422">
        <v>579.8415</v>
      </c>
      <c r="K422">
        <v>7.5</v>
      </c>
      <c r="L422" t="s">
        <v>33</v>
      </c>
      <c r="M422" s="1">
        <v>45276.3682291667</v>
      </c>
      <c r="N422" s="1">
        <v>45278.9186226852</v>
      </c>
      <c r="O422">
        <v>19844</v>
      </c>
      <c r="P422">
        <v>5</v>
      </c>
      <c r="Q422" t="str">
        <f>VLOOKUP(FACT_INVOICE9[[#This Row],[gender_sk]],DIM_GENDER[],2,FALSE)</f>
        <v>Female</v>
      </c>
      <c r="R422" t="str">
        <f>VLOOKUP(FACT_INVOICE9[[#This Row],[custype_sk]],DIM_CUSTYPE[],2,FALSE)</f>
        <v>Normal</v>
      </c>
      <c r="S422">
        <v>4</v>
      </c>
      <c r="U422" s="6">
        <v>0</v>
      </c>
      <c r="V422" s="6">
        <v>1</v>
      </c>
      <c r="W422" s="6">
        <v>0</v>
      </c>
      <c r="X422" s="6">
        <v>0</v>
      </c>
      <c r="Y422" s="6">
        <v>0</v>
      </c>
      <c r="Z422" s="6">
        <v>1</v>
      </c>
      <c r="AA422" s="6">
        <v>0</v>
      </c>
      <c r="AB422" s="6">
        <v>0</v>
      </c>
      <c r="AC422" s="6">
        <v>0</v>
      </c>
      <c r="AD422" s="6">
        <v>1</v>
      </c>
      <c r="AE422" s="6">
        <v>1</v>
      </c>
      <c r="AF422">
        <v>0</v>
      </c>
      <c r="AG422">
        <v>0</v>
      </c>
    </row>
    <row r="423" spans="1:33">
      <c r="A423">
        <v>1206</v>
      </c>
      <c r="B423" t="str">
        <f>VLOOKUP(FACT_INVOICE9[[#This Row],[Branch_SK]],DIM_BRANCH[],3,FALSE)</f>
        <v>Mandalay</v>
      </c>
      <c r="C423">
        <v>17984</v>
      </c>
      <c r="D423" t="str">
        <f>VLOOKUP(FACT_INVOICE9[[#This Row],[payment_SK]],DIM_PAYMENT[],2,FALSE)</f>
        <v>Ewallet</v>
      </c>
      <c r="E423">
        <v>346605</v>
      </c>
      <c r="F423" t="str">
        <f>VLOOKUP(FACT_INVOICE9[[#This Row],[Product_SK]],DIM_PRODUCT[],3,FALSE)</f>
        <v>Electronic accessories</v>
      </c>
      <c r="G423">
        <v>14727</v>
      </c>
      <c r="H423" t="s">
        <v>476</v>
      </c>
      <c r="I423">
        <v>7</v>
      </c>
      <c r="J423">
        <v>411.3795</v>
      </c>
      <c r="K423">
        <v>8.9</v>
      </c>
      <c r="L423" t="s">
        <v>33</v>
      </c>
      <c r="M423" s="1">
        <v>45276.3682291667</v>
      </c>
      <c r="N423" s="1">
        <v>45278.9186226852</v>
      </c>
      <c r="O423">
        <v>19991</v>
      </c>
      <c r="P423">
        <v>5</v>
      </c>
      <c r="Q423" t="str">
        <f>VLOOKUP(FACT_INVOICE9[[#This Row],[gender_sk]],DIM_GENDER[],2,FALSE)</f>
        <v>Female</v>
      </c>
      <c r="R423" t="str">
        <f>VLOOKUP(FACT_INVOICE9[[#This Row],[custype_sk]],DIM_CUSTYPE[],2,FALSE)</f>
        <v>Member</v>
      </c>
      <c r="S423">
        <v>3</v>
      </c>
      <c r="U423" s="6">
        <v>0</v>
      </c>
      <c r="V423" s="6">
        <v>1</v>
      </c>
      <c r="W423" s="6">
        <v>0</v>
      </c>
      <c r="X423" s="6">
        <v>0</v>
      </c>
      <c r="Y423" s="6">
        <v>1</v>
      </c>
      <c r="Z423" s="6">
        <v>0</v>
      </c>
      <c r="AA423" s="6">
        <v>0</v>
      </c>
      <c r="AB423" s="6">
        <v>0</v>
      </c>
      <c r="AC423" s="6">
        <v>0</v>
      </c>
      <c r="AD423" s="6">
        <v>1</v>
      </c>
      <c r="AE423" s="6">
        <v>1</v>
      </c>
      <c r="AF423">
        <v>0</v>
      </c>
      <c r="AG423">
        <v>1</v>
      </c>
    </row>
    <row r="424" spans="1:33">
      <c r="A424">
        <v>1206</v>
      </c>
      <c r="B424" t="str">
        <f>VLOOKUP(FACT_INVOICE9[[#This Row],[Branch_SK]],DIM_BRANCH[],3,FALSE)</f>
        <v>Mandalay</v>
      </c>
      <c r="C424">
        <v>17984</v>
      </c>
      <c r="D424" t="str">
        <f>VLOOKUP(FACT_INVOICE9[[#This Row],[payment_SK]],DIM_PAYMENT[],2,FALSE)</f>
        <v>Ewallet</v>
      </c>
      <c r="E424">
        <v>346526</v>
      </c>
      <c r="F424" t="str">
        <f>VLOOKUP(FACT_INVOICE9[[#This Row],[Product_SK]],DIM_PRODUCT[],3,FALSE)</f>
        <v>Health and beauty</v>
      </c>
      <c r="G424">
        <v>14403</v>
      </c>
      <c r="H424" t="s">
        <v>477</v>
      </c>
      <c r="I424">
        <v>4</v>
      </c>
      <c r="J424">
        <v>98.028</v>
      </c>
      <c r="K424">
        <v>7.4</v>
      </c>
      <c r="L424" t="s">
        <v>33</v>
      </c>
      <c r="M424" s="1">
        <v>45276.3682291667</v>
      </c>
      <c r="N424" s="1">
        <v>45278.9186226852</v>
      </c>
      <c r="O424">
        <v>19695</v>
      </c>
      <c r="P424">
        <v>6</v>
      </c>
      <c r="Q424" t="str">
        <f>VLOOKUP(FACT_INVOICE9[[#This Row],[gender_sk]],DIM_GENDER[],2,FALSE)</f>
        <v>Male</v>
      </c>
      <c r="R424" t="str">
        <f>VLOOKUP(FACT_INVOICE9[[#This Row],[custype_sk]],DIM_CUSTYPE[],2,FALSE)</f>
        <v>Member</v>
      </c>
      <c r="S424">
        <v>3</v>
      </c>
      <c r="U424" s="6">
        <v>0</v>
      </c>
      <c r="V424" s="6">
        <v>1</v>
      </c>
      <c r="W424" s="6">
        <v>0</v>
      </c>
      <c r="X424" s="6">
        <v>1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1</v>
      </c>
      <c r="AF424">
        <v>1</v>
      </c>
      <c r="AG424">
        <v>1</v>
      </c>
    </row>
    <row r="425" spans="1:33">
      <c r="A425">
        <v>1207</v>
      </c>
      <c r="B425" t="str">
        <f>VLOOKUP(FACT_INVOICE9[[#This Row],[Branch_SK]],DIM_BRANCH[],3,FALSE)</f>
        <v>Naypyitaw</v>
      </c>
      <c r="C425">
        <v>17982</v>
      </c>
      <c r="D425" t="str">
        <f>VLOOKUP(FACT_INVOICE9[[#This Row],[payment_SK]],DIM_PAYMENT[],2,FALSE)</f>
        <v>Cash</v>
      </c>
      <c r="E425">
        <v>346972</v>
      </c>
      <c r="F425" t="str">
        <f>VLOOKUP(FACT_INVOICE9[[#This Row],[Product_SK]],DIM_PRODUCT[],3,FALSE)</f>
        <v>Sports and travel</v>
      </c>
      <c r="G425">
        <v>14240</v>
      </c>
      <c r="H425" t="s">
        <v>478</v>
      </c>
      <c r="I425">
        <v>8</v>
      </c>
      <c r="J425">
        <v>323.148</v>
      </c>
      <c r="K425">
        <v>7.7</v>
      </c>
      <c r="L425" t="s">
        <v>33</v>
      </c>
      <c r="M425" s="1">
        <v>45276.3682291667</v>
      </c>
      <c r="N425" s="1">
        <v>45278.9186226852</v>
      </c>
      <c r="O425">
        <v>19306</v>
      </c>
      <c r="P425">
        <v>6</v>
      </c>
      <c r="Q425" t="str">
        <f>VLOOKUP(FACT_INVOICE9[[#This Row],[gender_sk]],DIM_GENDER[],2,FALSE)</f>
        <v>Male</v>
      </c>
      <c r="R425" t="str">
        <f>VLOOKUP(FACT_INVOICE9[[#This Row],[custype_sk]],DIM_CUSTYPE[],2,FALSE)</f>
        <v>Member</v>
      </c>
      <c r="S425">
        <v>3</v>
      </c>
      <c r="U425" s="6">
        <v>0</v>
      </c>
      <c r="V425" s="6">
        <v>0</v>
      </c>
      <c r="W425" s="6">
        <v>1</v>
      </c>
      <c r="X425" s="6">
        <v>0</v>
      </c>
      <c r="Y425" s="6">
        <v>0</v>
      </c>
      <c r="Z425" s="6">
        <v>0</v>
      </c>
      <c r="AA425" s="6">
        <v>1</v>
      </c>
      <c r="AB425" s="6">
        <v>0</v>
      </c>
      <c r="AC425" s="6">
        <v>0</v>
      </c>
      <c r="AD425" s="6">
        <v>1</v>
      </c>
      <c r="AE425" s="6">
        <v>1</v>
      </c>
      <c r="AF425">
        <v>1</v>
      </c>
      <c r="AG425">
        <v>1</v>
      </c>
    </row>
    <row r="426" spans="1:33">
      <c r="A426">
        <v>1208</v>
      </c>
      <c r="B426" t="str">
        <f>VLOOKUP(FACT_INVOICE9[[#This Row],[Branch_SK]],DIM_BRANCH[],3,FALSE)</f>
        <v>Yangon</v>
      </c>
      <c r="C426">
        <v>17983</v>
      </c>
      <c r="D426" t="str">
        <f>VLOOKUP(FACT_INVOICE9[[#This Row],[payment_SK]],DIM_PAYMENT[],2,FALSE)</f>
        <v>Credit card</v>
      </c>
      <c r="E426">
        <v>347398</v>
      </c>
      <c r="F426" t="str">
        <f>VLOOKUP(FACT_INVOICE9[[#This Row],[Product_SK]],DIM_PRODUCT[],3,FALSE)</f>
        <v>Fashion accessories</v>
      </c>
      <c r="G426">
        <v>14259</v>
      </c>
      <c r="H426" t="s">
        <v>479</v>
      </c>
      <c r="I426">
        <v>8</v>
      </c>
      <c r="J426">
        <v>728.112</v>
      </c>
      <c r="K426">
        <v>7.2</v>
      </c>
      <c r="L426" t="s">
        <v>33</v>
      </c>
      <c r="M426" s="1">
        <v>45276.3682291667</v>
      </c>
      <c r="N426" s="1">
        <v>45278.9186226852</v>
      </c>
      <c r="O426">
        <v>19644</v>
      </c>
      <c r="P426">
        <v>6</v>
      </c>
      <c r="Q426" t="str">
        <f>VLOOKUP(FACT_INVOICE9[[#This Row],[gender_sk]],DIM_GENDER[],2,FALSE)</f>
        <v>Male</v>
      </c>
      <c r="R426" t="str">
        <f>VLOOKUP(FACT_INVOICE9[[#This Row],[custype_sk]],DIM_CUSTYPE[],2,FALSE)</f>
        <v>Member</v>
      </c>
      <c r="S426">
        <v>3</v>
      </c>
      <c r="U426" s="6">
        <v>1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1</v>
      </c>
      <c r="AD426" s="6">
        <v>1</v>
      </c>
      <c r="AE426" s="6">
        <v>1</v>
      </c>
      <c r="AF426">
        <v>1</v>
      </c>
      <c r="AG426">
        <v>1</v>
      </c>
    </row>
    <row r="427" spans="1:33">
      <c r="A427">
        <v>1208</v>
      </c>
      <c r="B427" t="str">
        <f>VLOOKUP(FACT_INVOICE9[[#This Row],[Branch_SK]],DIM_BRANCH[],3,FALSE)</f>
        <v>Yangon</v>
      </c>
      <c r="C427">
        <v>17982</v>
      </c>
      <c r="D427" t="str">
        <f>VLOOKUP(FACT_INVOICE9[[#This Row],[payment_SK]],DIM_PAYMENT[],2,FALSE)</f>
        <v>Cash</v>
      </c>
      <c r="E427">
        <v>347242</v>
      </c>
      <c r="F427" t="str">
        <f>VLOOKUP(FACT_INVOICE9[[#This Row],[Product_SK]],DIM_PRODUCT[],3,FALSE)</f>
        <v>Fashion accessories</v>
      </c>
      <c r="G427">
        <v>14903</v>
      </c>
      <c r="H427" t="s">
        <v>480</v>
      </c>
      <c r="I427">
        <v>1</v>
      </c>
      <c r="J427">
        <v>96.1905</v>
      </c>
      <c r="K427">
        <v>9.8</v>
      </c>
      <c r="L427" t="s">
        <v>33</v>
      </c>
      <c r="M427" s="1">
        <v>45276.3682291667</v>
      </c>
      <c r="N427" s="1">
        <v>45278.9186226852</v>
      </c>
      <c r="O427">
        <v>19070</v>
      </c>
      <c r="P427">
        <v>5</v>
      </c>
      <c r="Q427" t="str">
        <f>VLOOKUP(FACT_INVOICE9[[#This Row],[gender_sk]],DIM_GENDER[],2,FALSE)</f>
        <v>Female</v>
      </c>
      <c r="R427" t="str">
        <f>VLOOKUP(FACT_INVOICE9[[#This Row],[custype_sk]],DIM_CUSTYPE[],2,FALSE)</f>
        <v>Member</v>
      </c>
      <c r="S427">
        <v>3</v>
      </c>
      <c r="U427" s="6">
        <v>0</v>
      </c>
      <c r="V427" s="6">
        <v>0</v>
      </c>
      <c r="W427" s="6">
        <v>1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1</v>
      </c>
      <c r="AD427" s="6">
        <v>0</v>
      </c>
      <c r="AE427" s="6">
        <v>1</v>
      </c>
      <c r="AF427">
        <v>0</v>
      </c>
      <c r="AG427">
        <v>1</v>
      </c>
    </row>
    <row r="428" spans="1:33">
      <c r="A428">
        <v>1206</v>
      </c>
      <c r="B428" t="str">
        <f>VLOOKUP(FACT_INVOICE9[[#This Row],[Branch_SK]],DIM_BRANCH[],3,FALSE)</f>
        <v>Mandalay</v>
      </c>
      <c r="C428">
        <v>17984</v>
      </c>
      <c r="D428" t="str">
        <f>VLOOKUP(FACT_INVOICE9[[#This Row],[payment_SK]],DIM_PAYMENT[],2,FALSE)</f>
        <v>Ewallet</v>
      </c>
      <c r="E428">
        <v>347362</v>
      </c>
      <c r="F428" t="str">
        <f>VLOOKUP(FACT_INVOICE9[[#This Row],[Product_SK]],DIM_PRODUCT[],3,FALSE)</f>
        <v>Fashion accessories</v>
      </c>
      <c r="G428">
        <v>14633</v>
      </c>
      <c r="H428" t="s">
        <v>481</v>
      </c>
      <c r="I428">
        <v>2</v>
      </c>
      <c r="J428">
        <v>209.769</v>
      </c>
      <c r="K428">
        <v>7.1</v>
      </c>
      <c r="L428" t="s">
        <v>33</v>
      </c>
      <c r="M428" s="1">
        <v>45276.3682291667</v>
      </c>
      <c r="N428" s="1">
        <v>45278.9186226852</v>
      </c>
      <c r="O428">
        <v>20009</v>
      </c>
      <c r="P428">
        <v>6</v>
      </c>
      <c r="Q428" t="str">
        <f>VLOOKUP(FACT_INVOICE9[[#This Row],[gender_sk]],DIM_GENDER[],2,FALSE)</f>
        <v>Male</v>
      </c>
      <c r="R428" t="str">
        <f>VLOOKUP(FACT_INVOICE9[[#This Row],[custype_sk]],DIM_CUSTYPE[],2,FALSE)</f>
        <v>Normal</v>
      </c>
      <c r="S428">
        <v>4</v>
      </c>
      <c r="U428" s="6">
        <v>0</v>
      </c>
      <c r="V428" s="6">
        <v>1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1</v>
      </c>
      <c r="AD428" s="6">
        <v>0</v>
      </c>
      <c r="AE428" s="6">
        <v>1</v>
      </c>
      <c r="AF428">
        <v>1</v>
      </c>
      <c r="AG428">
        <v>0</v>
      </c>
    </row>
    <row r="429" spans="1:33">
      <c r="A429">
        <v>1206</v>
      </c>
      <c r="B429" t="str">
        <f>VLOOKUP(FACT_INVOICE9[[#This Row],[Branch_SK]],DIM_BRANCH[],3,FALSE)</f>
        <v>Mandalay</v>
      </c>
      <c r="C429">
        <v>17984</v>
      </c>
      <c r="D429" t="str">
        <f>VLOOKUP(FACT_INVOICE9[[#This Row],[payment_SK]],DIM_PAYMENT[],2,FALSE)</f>
        <v>Ewallet</v>
      </c>
      <c r="E429">
        <v>346790</v>
      </c>
      <c r="F429" t="str">
        <f>VLOOKUP(FACT_INVOICE9[[#This Row],[Product_SK]],DIM_PRODUCT[],3,FALSE)</f>
        <v>Home and lifestyle</v>
      </c>
      <c r="G429">
        <v>14153</v>
      </c>
      <c r="H429" t="s">
        <v>482</v>
      </c>
      <c r="I429">
        <v>2</v>
      </c>
      <c r="J429">
        <v>154.392</v>
      </c>
      <c r="K429">
        <v>4.6</v>
      </c>
      <c r="L429" t="s">
        <v>33</v>
      </c>
      <c r="M429" s="1">
        <v>45276.3682291667</v>
      </c>
      <c r="N429" s="1">
        <v>45278.9186226852</v>
      </c>
      <c r="O429">
        <v>19874</v>
      </c>
      <c r="P429">
        <v>5</v>
      </c>
      <c r="Q429" t="str">
        <f>VLOOKUP(FACT_INVOICE9[[#This Row],[gender_sk]],DIM_GENDER[],2,FALSE)</f>
        <v>Female</v>
      </c>
      <c r="R429" t="str">
        <f>VLOOKUP(FACT_INVOICE9[[#This Row],[custype_sk]],DIM_CUSTYPE[],2,FALSE)</f>
        <v>Normal</v>
      </c>
      <c r="S429">
        <v>4</v>
      </c>
      <c r="U429" s="6">
        <v>0</v>
      </c>
      <c r="V429" s="6">
        <v>1</v>
      </c>
      <c r="W429" s="6">
        <v>0</v>
      </c>
      <c r="X429" s="6">
        <v>0</v>
      </c>
      <c r="Y429" s="6">
        <v>0</v>
      </c>
      <c r="Z429" s="6">
        <v>1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>
        <v>0</v>
      </c>
      <c r="AG429">
        <v>0</v>
      </c>
    </row>
    <row r="430" spans="1:33">
      <c r="A430">
        <v>1206</v>
      </c>
      <c r="B430" t="str">
        <f>VLOOKUP(FACT_INVOICE9[[#This Row],[Branch_SK]],DIM_BRANCH[],3,FALSE)</f>
        <v>Mandalay</v>
      </c>
      <c r="C430">
        <v>17984</v>
      </c>
      <c r="D430" t="str">
        <f>VLOOKUP(FACT_INVOICE9[[#This Row],[payment_SK]],DIM_PAYMENT[],2,FALSE)</f>
        <v>Ewallet</v>
      </c>
      <c r="E430">
        <v>347238</v>
      </c>
      <c r="F430" t="str">
        <f>VLOOKUP(FACT_INVOICE9[[#This Row],[Product_SK]],DIM_PRODUCT[],3,FALSE)</f>
        <v>Fashion accessories</v>
      </c>
      <c r="G430">
        <v>14908</v>
      </c>
      <c r="H430" t="s">
        <v>483</v>
      </c>
      <c r="I430">
        <v>4</v>
      </c>
      <c r="J430">
        <v>207.858</v>
      </c>
      <c r="K430">
        <v>6.6</v>
      </c>
      <c r="L430" t="s">
        <v>33</v>
      </c>
      <c r="M430" s="1">
        <v>45276.3682291667</v>
      </c>
      <c r="N430" s="1">
        <v>45278.9186226852</v>
      </c>
      <c r="O430">
        <v>19831</v>
      </c>
      <c r="P430">
        <v>5</v>
      </c>
      <c r="Q430" t="str">
        <f>VLOOKUP(FACT_INVOICE9[[#This Row],[gender_sk]],DIM_GENDER[],2,FALSE)</f>
        <v>Female</v>
      </c>
      <c r="R430" t="str">
        <f>VLOOKUP(FACT_INVOICE9[[#This Row],[custype_sk]],DIM_CUSTYPE[],2,FALSE)</f>
        <v>Member</v>
      </c>
      <c r="S430">
        <v>3</v>
      </c>
      <c r="U430" s="6">
        <v>0</v>
      </c>
      <c r="V430" s="6">
        <v>1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1</v>
      </c>
      <c r="AD430" s="6">
        <v>0</v>
      </c>
      <c r="AE430" s="6">
        <v>1</v>
      </c>
      <c r="AF430">
        <v>0</v>
      </c>
      <c r="AG430">
        <v>1</v>
      </c>
    </row>
    <row r="431" spans="1:33">
      <c r="A431">
        <v>1206</v>
      </c>
      <c r="B431" t="str">
        <f>VLOOKUP(FACT_INVOICE9[[#This Row],[Branch_SK]],DIM_BRANCH[],3,FALSE)</f>
        <v>Mandalay</v>
      </c>
      <c r="C431">
        <v>17984</v>
      </c>
      <c r="D431" t="str">
        <f>VLOOKUP(FACT_INVOICE9[[#This Row],[payment_SK]],DIM_PAYMENT[],2,FALSE)</f>
        <v>Ewallet</v>
      </c>
      <c r="E431">
        <v>346926</v>
      </c>
      <c r="F431" t="str">
        <f>VLOOKUP(FACT_INVOICE9[[#This Row],[Product_SK]],DIM_PRODUCT[],3,FALSE)</f>
        <v>Sports and travel</v>
      </c>
      <c r="G431">
        <v>14252</v>
      </c>
      <c r="H431" t="s">
        <v>484</v>
      </c>
      <c r="I431">
        <v>7</v>
      </c>
      <c r="J431">
        <v>557.718</v>
      </c>
      <c r="K431">
        <v>8.9</v>
      </c>
      <c r="L431" t="s">
        <v>33</v>
      </c>
      <c r="M431" s="1">
        <v>45276.3682291667</v>
      </c>
      <c r="N431" s="1">
        <v>45278.9186226852</v>
      </c>
      <c r="O431">
        <v>19959</v>
      </c>
      <c r="P431">
        <v>6</v>
      </c>
      <c r="Q431" t="str">
        <f>VLOOKUP(FACT_INVOICE9[[#This Row],[gender_sk]],DIM_GENDER[],2,FALSE)</f>
        <v>Male</v>
      </c>
      <c r="R431" t="str">
        <f>VLOOKUP(FACT_INVOICE9[[#This Row],[custype_sk]],DIM_CUSTYPE[],2,FALSE)</f>
        <v>Normal</v>
      </c>
      <c r="S431">
        <v>4</v>
      </c>
      <c r="U431" s="6">
        <v>0</v>
      </c>
      <c r="V431" s="6">
        <v>1</v>
      </c>
      <c r="W431" s="6">
        <v>0</v>
      </c>
      <c r="X431" s="6">
        <v>0</v>
      </c>
      <c r="Y431" s="6">
        <v>0</v>
      </c>
      <c r="Z431" s="6">
        <v>0</v>
      </c>
      <c r="AA431" s="6">
        <v>1</v>
      </c>
      <c r="AB431" s="6">
        <v>0</v>
      </c>
      <c r="AC431" s="6">
        <v>0</v>
      </c>
      <c r="AD431" s="6">
        <v>1</v>
      </c>
      <c r="AE431" s="6">
        <v>1</v>
      </c>
      <c r="AF431">
        <v>1</v>
      </c>
      <c r="AG431">
        <v>0</v>
      </c>
    </row>
    <row r="432" spans="1:33">
      <c r="A432">
        <v>1208</v>
      </c>
      <c r="B432" t="str">
        <f>VLOOKUP(FACT_INVOICE9[[#This Row],[Branch_SK]],DIM_BRANCH[],3,FALSE)</f>
        <v>Yangon</v>
      </c>
      <c r="C432">
        <v>17983</v>
      </c>
      <c r="D432" t="str">
        <f>VLOOKUP(FACT_INVOICE9[[#This Row],[payment_SK]],DIM_PAYMENT[],2,FALSE)</f>
        <v>Credit card</v>
      </c>
      <c r="E432">
        <v>346533</v>
      </c>
      <c r="F432" t="str">
        <f>VLOOKUP(FACT_INVOICE9[[#This Row],[Product_SK]],DIM_PRODUCT[],3,FALSE)</f>
        <v>Health and beauty</v>
      </c>
      <c r="G432">
        <v>14873</v>
      </c>
      <c r="H432" t="s">
        <v>485</v>
      </c>
      <c r="I432">
        <v>4</v>
      </c>
      <c r="J432">
        <v>214.998</v>
      </c>
      <c r="K432">
        <v>4.7</v>
      </c>
      <c r="L432" t="s">
        <v>33</v>
      </c>
      <c r="M432" s="1">
        <v>45276.3682291667</v>
      </c>
      <c r="N432" s="1">
        <v>45278.9186226852</v>
      </c>
      <c r="O432">
        <v>19543</v>
      </c>
      <c r="P432">
        <v>5</v>
      </c>
      <c r="Q432" t="str">
        <f>VLOOKUP(FACT_INVOICE9[[#This Row],[gender_sk]],DIM_GENDER[],2,FALSE)</f>
        <v>Female</v>
      </c>
      <c r="R432" t="str">
        <f>VLOOKUP(FACT_INVOICE9[[#This Row],[custype_sk]],DIM_CUSTYPE[],2,FALSE)</f>
        <v>Normal</v>
      </c>
      <c r="S432">
        <v>4</v>
      </c>
      <c r="U432" s="6">
        <v>1</v>
      </c>
      <c r="V432" s="6">
        <v>0</v>
      </c>
      <c r="W432" s="6">
        <v>0</v>
      </c>
      <c r="X432" s="6">
        <v>1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>
        <v>0</v>
      </c>
      <c r="AG432">
        <v>0</v>
      </c>
    </row>
    <row r="433" spans="1:33">
      <c r="A433">
        <v>1207</v>
      </c>
      <c r="B433" t="str">
        <f>VLOOKUP(FACT_INVOICE9[[#This Row],[Branch_SK]],DIM_BRANCH[],3,FALSE)</f>
        <v>Naypyitaw</v>
      </c>
      <c r="C433">
        <v>17983</v>
      </c>
      <c r="D433" t="str">
        <f>VLOOKUP(FACT_INVOICE9[[#This Row],[payment_SK]],DIM_PAYMENT[],2,FALSE)</f>
        <v>Credit card</v>
      </c>
      <c r="E433">
        <v>347090</v>
      </c>
      <c r="F433" t="str">
        <f>VLOOKUP(FACT_INVOICE9[[#This Row],[Product_SK]],DIM_PRODUCT[],3,FALSE)</f>
        <v>Food and beverages</v>
      </c>
      <c r="G433">
        <v>14458</v>
      </c>
      <c r="H433" t="s">
        <v>486</v>
      </c>
      <c r="I433">
        <v>7</v>
      </c>
      <c r="J433">
        <v>273.0525</v>
      </c>
      <c r="K433">
        <v>7.7</v>
      </c>
      <c r="L433" t="s">
        <v>33</v>
      </c>
      <c r="M433" s="1">
        <v>45276.3682291667</v>
      </c>
      <c r="N433" s="1">
        <v>45278.9186226852</v>
      </c>
      <c r="O433">
        <v>19639</v>
      </c>
      <c r="P433">
        <v>5</v>
      </c>
      <c r="Q433" t="str">
        <f>VLOOKUP(FACT_INVOICE9[[#This Row],[gender_sk]],DIM_GENDER[],2,FALSE)</f>
        <v>Female</v>
      </c>
      <c r="R433" t="str">
        <f>VLOOKUP(FACT_INVOICE9[[#This Row],[custype_sk]],DIM_CUSTYPE[],2,FALSE)</f>
        <v>Member</v>
      </c>
      <c r="S433">
        <v>3</v>
      </c>
      <c r="U433" s="6">
        <v>1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1</v>
      </c>
      <c r="AC433" s="6">
        <v>0</v>
      </c>
      <c r="AD433" s="6">
        <v>1</v>
      </c>
      <c r="AE433" s="6">
        <v>1</v>
      </c>
      <c r="AF433">
        <v>0</v>
      </c>
      <c r="AG433">
        <v>1</v>
      </c>
    </row>
    <row r="434" spans="1:33">
      <c r="A434">
        <v>1208</v>
      </c>
      <c r="B434" t="str">
        <f>VLOOKUP(FACT_INVOICE9[[#This Row],[Branch_SK]],DIM_BRANCH[],3,FALSE)</f>
        <v>Yangon</v>
      </c>
      <c r="C434">
        <v>17982</v>
      </c>
      <c r="D434" t="str">
        <f>VLOOKUP(FACT_INVOICE9[[#This Row],[payment_SK]],DIM_PAYMENT[],2,FALSE)</f>
        <v>Cash</v>
      </c>
      <c r="E434">
        <v>346931</v>
      </c>
      <c r="F434" t="str">
        <f>VLOOKUP(FACT_INVOICE9[[#This Row],[Product_SK]],DIM_PRODUCT[],3,FALSE)</f>
        <v>Sports and travel</v>
      </c>
      <c r="G434">
        <v>14396</v>
      </c>
      <c r="H434" t="s">
        <v>487</v>
      </c>
      <c r="I434">
        <v>1</v>
      </c>
      <c r="J434">
        <v>75.5475</v>
      </c>
      <c r="K434">
        <v>7.3</v>
      </c>
      <c r="L434" t="s">
        <v>33</v>
      </c>
      <c r="M434" s="1">
        <v>45276.3682291667</v>
      </c>
      <c r="N434" s="1">
        <v>45278.9186226852</v>
      </c>
      <c r="O434">
        <v>19298</v>
      </c>
      <c r="P434">
        <v>6</v>
      </c>
      <c r="Q434" t="str">
        <f>VLOOKUP(FACT_INVOICE9[[#This Row],[gender_sk]],DIM_GENDER[],2,FALSE)</f>
        <v>Male</v>
      </c>
      <c r="R434" t="str">
        <f>VLOOKUP(FACT_INVOICE9[[#This Row],[custype_sk]],DIM_CUSTYPE[],2,FALSE)</f>
        <v>Member</v>
      </c>
      <c r="S434">
        <v>3</v>
      </c>
      <c r="U434" s="6">
        <v>0</v>
      </c>
      <c r="V434" s="6">
        <v>0</v>
      </c>
      <c r="W434" s="6">
        <v>1</v>
      </c>
      <c r="X434" s="6">
        <v>0</v>
      </c>
      <c r="Y434" s="6">
        <v>0</v>
      </c>
      <c r="Z434" s="6">
        <v>0</v>
      </c>
      <c r="AA434" s="6">
        <v>1</v>
      </c>
      <c r="AB434" s="6">
        <v>0</v>
      </c>
      <c r="AC434" s="6">
        <v>0</v>
      </c>
      <c r="AD434" s="6">
        <v>0</v>
      </c>
      <c r="AE434" s="6">
        <v>1</v>
      </c>
      <c r="AF434">
        <v>1</v>
      </c>
      <c r="AG434">
        <v>1</v>
      </c>
    </row>
    <row r="435" spans="1:33">
      <c r="A435">
        <v>1207</v>
      </c>
      <c r="B435" t="str">
        <f>VLOOKUP(FACT_INVOICE9[[#This Row],[Branch_SK]],DIM_BRANCH[],3,FALSE)</f>
        <v>Naypyitaw</v>
      </c>
      <c r="C435">
        <v>17983</v>
      </c>
      <c r="D435" t="str">
        <f>VLOOKUP(FACT_INVOICE9[[#This Row],[payment_SK]],DIM_PAYMENT[],2,FALSE)</f>
        <v>Credit card</v>
      </c>
      <c r="E435">
        <v>347349</v>
      </c>
      <c r="F435" t="str">
        <f>VLOOKUP(FACT_INVOICE9[[#This Row],[Product_SK]],DIM_PRODUCT[],3,FALSE)</f>
        <v>Fashion accessories</v>
      </c>
      <c r="G435">
        <v>14074</v>
      </c>
      <c r="H435" t="s">
        <v>488</v>
      </c>
      <c r="I435">
        <v>3</v>
      </c>
      <c r="J435">
        <v>175.0455</v>
      </c>
      <c r="K435">
        <v>5.9</v>
      </c>
      <c r="L435" t="s">
        <v>33</v>
      </c>
      <c r="M435" s="1">
        <v>45276.3682291667</v>
      </c>
      <c r="N435" s="1">
        <v>45278.9186226852</v>
      </c>
      <c r="O435">
        <v>19477</v>
      </c>
      <c r="P435">
        <v>6</v>
      </c>
      <c r="Q435" t="str">
        <f>VLOOKUP(FACT_INVOICE9[[#This Row],[gender_sk]],DIM_GENDER[],2,FALSE)</f>
        <v>Male</v>
      </c>
      <c r="R435" t="str">
        <f>VLOOKUP(FACT_INVOICE9[[#This Row],[custype_sk]],DIM_CUSTYPE[],2,FALSE)</f>
        <v>Member</v>
      </c>
      <c r="S435">
        <v>3</v>
      </c>
      <c r="U435" s="6">
        <v>1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1</v>
      </c>
      <c r="AD435" s="6">
        <v>0</v>
      </c>
      <c r="AE435" s="6">
        <v>1</v>
      </c>
      <c r="AF435">
        <v>1</v>
      </c>
      <c r="AG435">
        <v>1</v>
      </c>
    </row>
    <row r="436" spans="1:33">
      <c r="A436">
        <v>1208</v>
      </c>
      <c r="B436" t="str">
        <f>VLOOKUP(FACT_INVOICE9[[#This Row],[Branch_SK]],DIM_BRANCH[],3,FALSE)</f>
        <v>Yangon</v>
      </c>
      <c r="C436">
        <v>17983</v>
      </c>
      <c r="D436" t="str">
        <f>VLOOKUP(FACT_INVOICE9[[#This Row],[payment_SK]],DIM_PAYMENT[],2,FALSE)</f>
        <v>Credit card</v>
      </c>
      <c r="E436">
        <v>347155</v>
      </c>
      <c r="F436" t="str">
        <f>VLOOKUP(FACT_INVOICE9[[#This Row],[Product_SK]],DIM_PRODUCT[],3,FALSE)</f>
        <v>Food and beverages</v>
      </c>
      <c r="G436">
        <v>14825</v>
      </c>
      <c r="H436" t="s">
        <v>489</v>
      </c>
      <c r="I436">
        <v>2</v>
      </c>
      <c r="J436">
        <v>49.308</v>
      </c>
      <c r="K436">
        <v>7.9</v>
      </c>
      <c r="L436" t="s">
        <v>33</v>
      </c>
      <c r="M436" s="1">
        <v>45276.3682291667</v>
      </c>
      <c r="N436" s="1">
        <v>45278.9186226852</v>
      </c>
      <c r="O436">
        <v>19508</v>
      </c>
      <c r="P436">
        <v>6</v>
      </c>
      <c r="Q436" t="str">
        <f>VLOOKUP(FACT_INVOICE9[[#This Row],[gender_sk]],DIM_GENDER[],2,FALSE)</f>
        <v>Male</v>
      </c>
      <c r="R436" t="str">
        <f>VLOOKUP(FACT_INVOICE9[[#This Row],[custype_sk]],DIM_CUSTYPE[],2,FALSE)</f>
        <v>Member</v>
      </c>
      <c r="S436">
        <v>3</v>
      </c>
      <c r="U436" s="6">
        <v>1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1</v>
      </c>
      <c r="AC436" s="6">
        <v>0</v>
      </c>
      <c r="AD436" s="6">
        <v>0</v>
      </c>
      <c r="AE436" s="6">
        <v>1</v>
      </c>
      <c r="AF436">
        <v>1</v>
      </c>
      <c r="AG436">
        <v>1</v>
      </c>
    </row>
    <row r="437" spans="1:33">
      <c r="A437">
        <v>1208</v>
      </c>
      <c r="B437" t="str">
        <f>VLOOKUP(FACT_INVOICE9[[#This Row],[Branch_SK]],DIM_BRANCH[],3,FALSE)</f>
        <v>Yangon</v>
      </c>
      <c r="C437">
        <v>17984</v>
      </c>
      <c r="D437" t="str">
        <f>VLOOKUP(FACT_INVOICE9[[#This Row],[payment_SK]],DIM_PAYMENT[],2,FALSE)</f>
        <v>Ewallet</v>
      </c>
      <c r="E437">
        <v>346561</v>
      </c>
      <c r="F437" t="str">
        <f>VLOOKUP(FACT_INVOICE9[[#This Row],[Product_SK]],DIM_PRODUCT[],3,FALSE)</f>
        <v>Health and beauty</v>
      </c>
      <c r="G437">
        <v>14384</v>
      </c>
      <c r="H437" t="s">
        <v>490</v>
      </c>
      <c r="I437">
        <v>10</v>
      </c>
      <c r="J437">
        <v>708.225</v>
      </c>
      <c r="K437">
        <v>4.2</v>
      </c>
      <c r="L437" t="s">
        <v>33</v>
      </c>
      <c r="M437" s="1">
        <v>45276.3682291667</v>
      </c>
      <c r="N437" s="1">
        <v>45278.9186226852</v>
      </c>
      <c r="O437">
        <v>19777</v>
      </c>
      <c r="P437">
        <v>6</v>
      </c>
      <c r="Q437" t="str">
        <f>VLOOKUP(FACT_INVOICE9[[#This Row],[gender_sk]],DIM_GENDER[],2,FALSE)</f>
        <v>Male</v>
      </c>
      <c r="R437" t="str">
        <f>VLOOKUP(FACT_INVOICE9[[#This Row],[custype_sk]],DIM_CUSTYPE[],2,FALSE)</f>
        <v>Member</v>
      </c>
      <c r="S437">
        <v>3</v>
      </c>
      <c r="U437" s="6">
        <v>0</v>
      </c>
      <c r="V437" s="6">
        <v>1</v>
      </c>
      <c r="W437" s="6">
        <v>0</v>
      </c>
      <c r="X437" s="6">
        <v>1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1</v>
      </c>
      <c r="AE437" s="6">
        <v>0</v>
      </c>
      <c r="AF437">
        <v>1</v>
      </c>
      <c r="AG437">
        <v>1</v>
      </c>
    </row>
    <row r="438" spans="1:33">
      <c r="A438">
        <v>1207</v>
      </c>
      <c r="B438" t="str">
        <f>VLOOKUP(FACT_INVOICE9[[#This Row],[Branch_SK]],DIM_BRANCH[],3,FALSE)</f>
        <v>Naypyitaw</v>
      </c>
      <c r="C438">
        <v>17982</v>
      </c>
      <c r="D438" t="str">
        <f>VLOOKUP(FACT_INVOICE9[[#This Row],[payment_SK]],DIM_PAYMENT[],2,FALSE)</f>
        <v>Cash</v>
      </c>
      <c r="E438">
        <v>346864</v>
      </c>
      <c r="F438" t="str">
        <f>VLOOKUP(FACT_INVOICE9[[#This Row],[Product_SK]],DIM_PRODUCT[],3,FALSE)</f>
        <v>Home and lifestyle</v>
      </c>
      <c r="G438">
        <v>14255</v>
      </c>
      <c r="H438" t="s">
        <v>491</v>
      </c>
      <c r="I438">
        <v>1</v>
      </c>
      <c r="J438">
        <v>63.9135</v>
      </c>
      <c r="K438">
        <v>5.5</v>
      </c>
      <c r="L438" t="s">
        <v>33</v>
      </c>
      <c r="M438" s="1">
        <v>45276.3682291667</v>
      </c>
      <c r="N438" s="1">
        <v>45278.9186226852</v>
      </c>
      <c r="O438">
        <v>19147</v>
      </c>
      <c r="P438">
        <v>5</v>
      </c>
      <c r="Q438" t="str">
        <f>VLOOKUP(FACT_INVOICE9[[#This Row],[gender_sk]],DIM_GENDER[],2,FALSE)</f>
        <v>Female</v>
      </c>
      <c r="R438" t="str">
        <f>VLOOKUP(FACT_INVOICE9[[#This Row],[custype_sk]],DIM_CUSTYPE[],2,FALSE)</f>
        <v>Member</v>
      </c>
      <c r="S438">
        <v>3</v>
      </c>
      <c r="U438" s="6">
        <v>0</v>
      </c>
      <c r="V438" s="6">
        <v>0</v>
      </c>
      <c r="W438" s="6">
        <v>1</v>
      </c>
      <c r="X438" s="6">
        <v>0</v>
      </c>
      <c r="Y438" s="6">
        <v>0</v>
      </c>
      <c r="Z438" s="6">
        <v>1</v>
      </c>
      <c r="AA438" s="6">
        <v>0</v>
      </c>
      <c r="AB438" s="6">
        <v>0</v>
      </c>
      <c r="AC438" s="6">
        <v>0</v>
      </c>
      <c r="AD438" s="6">
        <v>0</v>
      </c>
      <c r="AE438" s="6">
        <v>1</v>
      </c>
      <c r="AF438">
        <v>0</v>
      </c>
      <c r="AG438">
        <v>1</v>
      </c>
    </row>
    <row r="439" spans="1:33">
      <c r="A439">
        <v>1208</v>
      </c>
      <c r="B439" t="str">
        <f>VLOOKUP(FACT_INVOICE9[[#This Row],[Branch_SK]],DIM_BRANCH[],3,FALSE)</f>
        <v>Yangon</v>
      </c>
      <c r="C439">
        <v>17982</v>
      </c>
      <c r="D439" t="str">
        <f>VLOOKUP(FACT_INVOICE9[[#This Row],[payment_SK]],DIM_PAYMENT[],2,FALSE)</f>
        <v>Cash</v>
      </c>
      <c r="E439">
        <v>347241</v>
      </c>
      <c r="F439" t="str">
        <f>VLOOKUP(FACT_INVOICE9[[#This Row],[Product_SK]],DIM_PRODUCT[],3,FALSE)</f>
        <v>Fashion accessories</v>
      </c>
      <c r="G439">
        <v>14365</v>
      </c>
      <c r="H439" t="s">
        <v>492</v>
      </c>
      <c r="I439">
        <v>4</v>
      </c>
      <c r="J439">
        <v>326.256</v>
      </c>
      <c r="K439">
        <v>8.4</v>
      </c>
      <c r="L439" t="s">
        <v>33</v>
      </c>
      <c r="M439" s="1">
        <v>45276.3682291667</v>
      </c>
      <c r="N439" s="1">
        <v>45278.9186226852</v>
      </c>
      <c r="O439">
        <v>19266</v>
      </c>
      <c r="P439">
        <v>5</v>
      </c>
      <c r="Q439" t="str">
        <f>VLOOKUP(FACT_INVOICE9[[#This Row],[gender_sk]],DIM_GENDER[],2,FALSE)</f>
        <v>Female</v>
      </c>
      <c r="R439" t="str">
        <f>VLOOKUP(FACT_INVOICE9[[#This Row],[custype_sk]],DIM_CUSTYPE[],2,FALSE)</f>
        <v>Member</v>
      </c>
      <c r="S439">
        <v>3</v>
      </c>
      <c r="U439" s="6">
        <v>0</v>
      </c>
      <c r="V439" s="6">
        <v>0</v>
      </c>
      <c r="W439" s="6">
        <v>1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1</v>
      </c>
      <c r="AD439" s="6">
        <v>0</v>
      </c>
      <c r="AE439" s="6">
        <v>1</v>
      </c>
      <c r="AF439">
        <v>0</v>
      </c>
      <c r="AG439">
        <v>1</v>
      </c>
    </row>
    <row r="440" spans="1:33">
      <c r="A440">
        <v>1208</v>
      </c>
      <c r="B440" t="str">
        <f>VLOOKUP(FACT_INVOICE9[[#This Row],[Branch_SK]],DIM_BRANCH[],3,FALSE)</f>
        <v>Yangon</v>
      </c>
      <c r="C440">
        <v>17984</v>
      </c>
      <c r="D440" t="str">
        <f>VLOOKUP(FACT_INVOICE9[[#This Row],[payment_SK]],DIM_PAYMENT[],2,FALSE)</f>
        <v>Ewallet</v>
      </c>
      <c r="E440">
        <v>347263</v>
      </c>
      <c r="F440" t="str">
        <f>VLOOKUP(FACT_INVOICE9[[#This Row],[Product_SK]],DIM_PRODUCT[],3,FALSE)</f>
        <v>Fashion accessories</v>
      </c>
      <c r="G440">
        <v>14182</v>
      </c>
      <c r="H440" t="s">
        <v>493</v>
      </c>
      <c r="I440">
        <v>3</v>
      </c>
      <c r="J440">
        <v>80.955</v>
      </c>
      <c r="K440">
        <v>6.1</v>
      </c>
      <c r="L440" t="s">
        <v>33</v>
      </c>
      <c r="M440" s="1">
        <v>45276.3682291667</v>
      </c>
      <c r="N440" s="1">
        <v>45278.9186226852</v>
      </c>
      <c r="O440">
        <v>20006</v>
      </c>
      <c r="P440">
        <v>6</v>
      </c>
      <c r="Q440" t="str">
        <f>VLOOKUP(FACT_INVOICE9[[#This Row],[gender_sk]],DIM_GENDER[],2,FALSE)</f>
        <v>Male</v>
      </c>
      <c r="R440" t="str">
        <f>VLOOKUP(FACT_INVOICE9[[#This Row],[custype_sk]],DIM_CUSTYPE[],2,FALSE)</f>
        <v>Normal</v>
      </c>
      <c r="S440">
        <v>4</v>
      </c>
      <c r="U440" s="6">
        <v>0</v>
      </c>
      <c r="V440" s="6">
        <v>1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1</v>
      </c>
      <c r="AD440" s="6">
        <v>0</v>
      </c>
      <c r="AE440" s="6">
        <v>1</v>
      </c>
      <c r="AF440">
        <v>1</v>
      </c>
      <c r="AG440">
        <v>0</v>
      </c>
    </row>
    <row r="441" spans="1:33">
      <c r="A441">
        <v>1207</v>
      </c>
      <c r="B441" t="str">
        <f>VLOOKUP(FACT_INVOICE9[[#This Row],[Branch_SK]],DIM_BRANCH[],3,FALSE)</f>
        <v>Naypyitaw</v>
      </c>
      <c r="C441">
        <v>17983</v>
      </c>
      <c r="D441" t="str">
        <f>VLOOKUP(FACT_INVOICE9[[#This Row],[payment_SK]],DIM_PAYMENT[],2,FALSE)</f>
        <v>Credit card</v>
      </c>
      <c r="E441">
        <v>346668</v>
      </c>
      <c r="F441" t="str">
        <f>VLOOKUP(FACT_INVOICE9[[#This Row],[Product_SK]],DIM_PRODUCT[],3,FALSE)</f>
        <v>Electronic accessories</v>
      </c>
      <c r="G441">
        <v>14027</v>
      </c>
      <c r="H441" t="s">
        <v>494</v>
      </c>
      <c r="I441">
        <v>2</v>
      </c>
      <c r="J441">
        <v>209.622</v>
      </c>
      <c r="K441">
        <v>6.7</v>
      </c>
      <c r="L441" t="s">
        <v>33</v>
      </c>
      <c r="M441" s="1">
        <v>45276.3682291667</v>
      </c>
      <c r="N441" s="1">
        <v>45278.9186226852</v>
      </c>
      <c r="O441">
        <v>19431</v>
      </c>
      <c r="P441">
        <v>6</v>
      </c>
      <c r="Q441" t="str">
        <f>VLOOKUP(FACT_INVOICE9[[#This Row],[gender_sk]],DIM_GENDER[],2,FALSE)</f>
        <v>Male</v>
      </c>
      <c r="R441" t="str">
        <f>VLOOKUP(FACT_INVOICE9[[#This Row],[custype_sk]],DIM_CUSTYPE[],2,FALSE)</f>
        <v>Normal</v>
      </c>
      <c r="S441">
        <v>4</v>
      </c>
      <c r="U441" s="6">
        <v>1</v>
      </c>
      <c r="V441" s="6">
        <v>0</v>
      </c>
      <c r="W441" s="6">
        <v>0</v>
      </c>
      <c r="X441" s="6">
        <v>0</v>
      </c>
      <c r="Y441" s="6">
        <v>1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1</v>
      </c>
      <c r="AF441">
        <v>1</v>
      </c>
      <c r="AG441">
        <v>0</v>
      </c>
    </row>
    <row r="442" spans="1:33">
      <c r="A442">
        <v>1208</v>
      </c>
      <c r="B442" t="str">
        <f>VLOOKUP(FACT_INVOICE9[[#This Row],[Branch_SK]],DIM_BRANCH[],3,FALSE)</f>
        <v>Yangon</v>
      </c>
      <c r="C442">
        <v>17982</v>
      </c>
      <c r="D442" t="str">
        <f>VLOOKUP(FACT_INVOICE9[[#This Row],[payment_SK]],DIM_PAYMENT[],2,FALSE)</f>
        <v>Cash</v>
      </c>
      <c r="E442">
        <v>346589</v>
      </c>
      <c r="F442" t="str">
        <f>VLOOKUP(FACT_INVOICE9[[#This Row],[Product_SK]],DIM_PRODUCT[],3,FALSE)</f>
        <v>Health and beauty</v>
      </c>
      <c r="G442">
        <v>14465</v>
      </c>
      <c r="H442" t="s">
        <v>495</v>
      </c>
      <c r="I442">
        <v>10</v>
      </c>
      <c r="J442">
        <v>233.52</v>
      </c>
      <c r="K442">
        <v>4.2</v>
      </c>
      <c r="L442" t="s">
        <v>33</v>
      </c>
      <c r="M442" s="1">
        <v>45276.3682291667</v>
      </c>
      <c r="N442" s="1">
        <v>45278.9186226852</v>
      </c>
      <c r="O442">
        <v>19107</v>
      </c>
      <c r="P442">
        <v>5</v>
      </c>
      <c r="Q442" t="str">
        <f>VLOOKUP(FACT_INVOICE9[[#This Row],[gender_sk]],DIM_GENDER[],2,FALSE)</f>
        <v>Female</v>
      </c>
      <c r="R442" t="str">
        <f>VLOOKUP(FACT_INVOICE9[[#This Row],[custype_sk]],DIM_CUSTYPE[],2,FALSE)</f>
        <v>Member</v>
      </c>
      <c r="S442">
        <v>3</v>
      </c>
      <c r="U442" s="6">
        <v>0</v>
      </c>
      <c r="V442" s="6">
        <v>0</v>
      </c>
      <c r="W442" s="6">
        <v>1</v>
      </c>
      <c r="X442" s="6">
        <v>1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1</v>
      </c>
      <c r="AE442" s="6">
        <v>0</v>
      </c>
      <c r="AF442">
        <v>0</v>
      </c>
      <c r="AG442">
        <v>1</v>
      </c>
    </row>
    <row r="443" spans="1:33">
      <c r="A443">
        <v>1206</v>
      </c>
      <c r="B443" t="str">
        <f>VLOOKUP(FACT_INVOICE9[[#This Row],[Branch_SK]],DIM_BRANCH[],3,FALSE)</f>
        <v>Mandalay</v>
      </c>
      <c r="C443">
        <v>17984</v>
      </c>
      <c r="D443" t="str">
        <f>VLOOKUP(FACT_INVOICE9[[#This Row],[payment_SK]],DIM_PAYMENT[],2,FALSE)</f>
        <v>Ewallet</v>
      </c>
      <c r="E443">
        <v>346613</v>
      </c>
      <c r="F443" t="str">
        <f>VLOOKUP(FACT_INVOICE9[[#This Row],[Product_SK]],DIM_PRODUCT[],3,FALSE)</f>
        <v>Electronic accessories</v>
      </c>
      <c r="G443">
        <v>14479</v>
      </c>
      <c r="H443" t="s">
        <v>496</v>
      </c>
      <c r="I443">
        <v>7</v>
      </c>
      <c r="J443">
        <v>271.2885</v>
      </c>
      <c r="K443">
        <v>6.7</v>
      </c>
      <c r="L443" t="s">
        <v>33</v>
      </c>
      <c r="M443" s="1">
        <v>45276.3682291667</v>
      </c>
      <c r="N443" s="1">
        <v>45278.9186226852</v>
      </c>
      <c r="O443">
        <v>19759</v>
      </c>
      <c r="P443">
        <v>6</v>
      </c>
      <c r="Q443" t="str">
        <f>VLOOKUP(FACT_INVOICE9[[#This Row],[gender_sk]],DIM_GENDER[],2,FALSE)</f>
        <v>Male</v>
      </c>
      <c r="R443" t="str">
        <f>VLOOKUP(FACT_INVOICE9[[#This Row],[custype_sk]],DIM_CUSTYPE[],2,FALSE)</f>
        <v>Member</v>
      </c>
      <c r="S443">
        <v>3</v>
      </c>
      <c r="U443" s="6">
        <v>0</v>
      </c>
      <c r="V443" s="6">
        <v>1</v>
      </c>
      <c r="W443" s="6">
        <v>0</v>
      </c>
      <c r="X443" s="6">
        <v>0</v>
      </c>
      <c r="Y443" s="6">
        <v>1</v>
      </c>
      <c r="Z443" s="6">
        <v>0</v>
      </c>
      <c r="AA443" s="6">
        <v>0</v>
      </c>
      <c r="AB443" s="6">
        <v>0</v>
      </c>
      <c r="AC443" s="6">
        <v>0</v>
      </c>
      <c r="AD443" s="6">
        <v>1</v>
      </c>
      <c r="AE443" s="6">
        <v>1</v>
      </c>
      <c r="AF443">
        <v>1</v>
      </c>
      <c r="AG443">
        <v>1</v>
      </c>
    </row>
    <row r="444" spans="1:33">
      <c r="A444">
        <v>1208</v>
      </c>
      <c r="B444" t="str">
        <f>VLOOKUP(FACT_INVOICE9[[#This Row],[Branch_SK]],DIM_BRANCH[],3,FALSE)</f>
        <v>Yangon</v>
      </c>
      <c r="C444">
        <v>17983</v>
      </c>
      <c r="D444" t="str">
        <f>VLOOKUP(FACT_INVOICE9[[#This Row],[payment_SK]],DIM_PAYMENT[],2,FALSE)</f>
        <v>Credit card</v>
      </c>
      <c r="E444">
        <v>346745</v>
      </c>
      <c r="F444" t="str">
        <f>VLOOKUP(FACT_INVOICE9[[#This Row],[Product_SK]],DIM_PRODUCT[],3,FALSE)</f>
        <v>Electronic accessories</v>
      </c>
      <c r="G444">
        <v>14909</v>
      </c>
      <c r="H444" t="s">
        <v>497</v>
      </c>
      <c r="I444">
        <v>8</v>
      </c>
      <c r="J444">
        <v>756.168</v>
      </c>
      <c r="K444">
        <v>4.5</v>
      </c>
      <c r="L444" t="s">
        <v>33</v>
      </c>
      <c r="M444" s="1">
        <v>45276.3682291667</v>
      </c>
      <c r="N444" s="1">
        <v>45278.9186226852</v>
      </c>
      <c r="O444">
        <v>19590</v>
      </c>
      <c r="P444">
        <v>5</v>
      </c>
      <c r="Q444" t="str">
        <f>VLOOKUP(FACT_INVOICE9[[#This Row],[gender_sk]],DIM_GENDER[],2,FALSE)</f>
        <v>Female</v>
      </c>
      <c r="R444" t="str">
        <f>VLOOKUP(FACT_INVOICE9[[#This Row],[custype_sk]],DIM_CUSTYPE[],2,FALSE)</f>
        <v>Normal</v>
      </c>
      <c r="S444">
        <v>4</v>
      </c>
      <c r="U444" s="6">
        <v>1</v>
      </c>
      <c r="V444" s="6">
        <v>0</v>
      </c>
      <c r="W444" s="6">
        <v>0</v>
      </c>
      <c r="X444" s="6">
        <v>0</v>
      </c>
      <c r="Y444" s="6">
        <v>1</v>
      </c>
      <c r="Z444" s="6">
        <v>0</v>
      </c>
      <c r="AA444" s="6">
        <v>0</v>
      </c>
      <c r="AB444" s="6">
        <v>0</v>
      </c>
      <c r="AC444" s="6">
        <v>0</v>
      </c>
      <c r="AD444" s="6">
        <v>1</v>
      </c>
      <c r="AE444" s="6">
        <v>0</v>
      </c>
      <c r="AF444">
        <v>0</v>
      </c>
      <c r="AG444">
        <v>0</v>
      </c>
    </row>
    <row r="445" spans="1:33">
      <c r="A445">
        <v>1208</v>
      </c>
      <c r="B445" t="str">
        <f>VLOOKUP(FACT_INVOICE9[[#This Row],[Branch_SK]],DIM_BRANCH[],3,FALSE)</f>
        <v>Yangon</v>
      </c>
      <c r="C445">
        <v>17983</v>
      </c>
      <c r="D445" t="str">
        <f>VLOOKUP(FACT_INVOICE9[[#This Row],[payment_SK]],DIM_PAYMENT[],2,FALSE)</f>
        <v>Credit card</v>
      </c>
      <c r="E445">
        <v>346921</v>
      </c>
      <c r="F445" t="str">
        <f>VLOOKUP(FACT_INVOICE9[[#This Row],[Product_SK]],DIM_PRODUCT[],3,FALSE)</f>
        <v>Sports and travel</v>
      </c>
      <c r="G445">
        <v>14791</v>
      </c>
      <c r="H445" t="s">
        <v>498</v>
      </c>
      <c r="I445">
        <v>2</v>
      </c>
      <c r="J445">
        <v>125.517</v>
      </c>
      <c r="K445">
        <v>5.8</v>
      </c>
      <c r="L445" t="s">
        <v>33</v>
      </c>
      <c r="M445" s="1">
        <v>45276.3682291667</v>
      </c>
      <c r="N445" s="1">
        <v>45278.9186226852</v>
      </c>
      <c r="O445">
        <v>19413</v>
      </c>
      <c r="P445">
        <v>6</v>
      </c>
      <c r="Q445" t="str">
        <f>VLOOKUP(FACT_INVOICE9[[#This Row],[gender_sk]],DIM_GENDER[],2,FALSE)</f>
        <v>Male</v>
      </c>
      <c r="R445" t="str">
        <f>VLOOKUP(FACT_INVOICE9[[#This Row],[custype_sk]],DIM_CUSTYPE[],2,FALSE)</f>
        <v>Normal</v>
      </c>
      <c r="S445">
        <v>4</v>
      </c>
      <c r="U445" s="6">
        <v>1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1</v>
      </c>
      <c r="AB445" s="6">
        <v>0</v>
      </c>
      <c r="AC445" s="6">
        <v>0</v>
      </c>
      <c r="AD445" s="6">
        <v>0</v>
      </c>
      <c r="AE445" s="6">
        <v>1</v>
      </c>
      <c r="AF445">
        <v>1</v>
      </c>
      <c r="AG445">
        <v>0</v>
      </c>
    </row>
    <row r="446" spans="1:33">
      <c r="A446">
        <v>1208</v>
      </c>
      <c r="B446" t="str">
        <f>VLOOKUP(FACT_INVOICE9[[#This Row],[Branch_SK]],DIM_BRANCH[],3,FALSE)</f>
        <v>Yangon</v>
      </c>
      <c r="C446">
        <v>17983</v>
      </c>
      <c r="D446" t="str">
        <f>VLOOKUP(FACT_INVOICE9[[#This Row],[payment_SK]],DIM_PAYMENT[],2,FALSE)</f>
        <v>Credit card</v>
      </c>
      <c r="E446">
        <v>347072</v>
      </c>
      <c r="F446" t="str">
        <f>VLOOKUP(FACT_INVOICE9[[#This Row],[Product_SK]],DIM_PRODUCT[],3,FALSE)</f>
        <v>Sports and travel</v>
      </c>
      <c r="G446">
        <v>14566</v>
      </c>
      <c r="H446" t="s">
        <v>499</v>
      </c>
      <c r="I446">
        <v>5</v>
      </c>
      <c r="J446">
        <v>266.6475</v>
      </c>
      <c r="K446">
        <v>5.3</v>
      </c>
      <c r="L446" t="s">
        <v>33</v>
      </c>
      <c r="M446" s="1">
        <v>45276.3682291667</v>
      </c>
      <c r="N446" s="1">
        <v>45278.9186226852</v>
      </c>
      <c r="O446">
        <v>19425</v>
      </c>
      <c r="P446">
        <v>6</v>
      </c>
      <c r="Q446" t="str">
        <f>VLOOKUP(FACT_INVOICE9[[#This Row],[gender_sk]],DIM_GENDER[],2,FALSE)</f>
        <v>Male</v>
      </c>
      <c r="R446" t="str">
        <f>VLOOKUP(FACT_INVOICE9[[#This Row],[custype_sk]],DIM_CUSTYPE[],2,FALSE)</f>
        <v>Normal</v>
      </c>
      <c r="S446">
        <v>4</v>
      </c>
      <c r="U446" s="6">
        <v>1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1</v>
      </c>
      <c r="AB446" s="6">
        <v>0</v>
      </c>
      <c r="AC446" s="6">
        <v>0</v>
      </c>
      <c r="AD446" s="6">
        <v>0</v>
      </c>
      <c r="AE446" s="6">
        <v>1</v>
      </c>
      <c r="AF446">
        <v>1</v>
      </c>
      <c r="AG446">
        <v>0</v>
      </c>
    </row>
    <row r="447" spans="1:33">
      <c r="A447">
        <v>1206</v>
      </c>
      <c r="B447" t="str">
        <f>VLOOKUP(FACT_INVOICE9[[#This Row],[Branch_SK]],DIM_BRANCH[],3,FALSE)</f>
        <v>Mandalay</v>
      </c>
      <c r="C447">
        <v>17983</v>
      </c>
      <c r="D447" t="str">
        <f>VLOOKUP(FACT_INVOICE9[[#This Row],[payment_SK]],DIM_PAYMENT[],2,FALSE)</f>
        <v>Credit card</v>
      </c>
      <c r="E447">
        <v>346988</v>
      </c>
      <c r="F447" t="str">
        <f>VLOOKUP(FACT_INVOICE9[[#This Row],[Product_SK]],DIM_PRODUCT[],3,FALSE)</f>
        <v>Sports and travel</v>
      </c>
      <c r="G447">
        <v>14954</v>
      </c>
      <c r="H447" t="s">
        <v>500</v>
      </c>
      <c r="I447">
        <v>1</v>
      </c>
      <c r="J447">
        <v>41.076</v>
      </c>
      <c r="K447">
        <v>9.6</v>
      </c>
      <c r="L447" t="s">
        <v>33</v>
      </c>
      <c r="M447" s="1">
        <v>45276.3682291667</v>
      </c>
      <c r="N447" s="1">
        <v>45278.9186226852</v>
      </c>
      <c r="O447">
        <v>19667</v>
      </c>
      <c r="P447">
        <v>5</v>
      </c>
      <c r="Q447" t="str">
        <f>VLOOKUP(FACT_INVOICE9[[#This Row],[gender_sk]],DIM_GENDER[],2,FALSE)</f>
        <v>Female</v>
      </c>
      <c r="R447" t="str">
        <f>VLOOKUP(FACT_INVOICE9[[#This Row],[custype_sk]],DIM_CUSTYPE[],2,FALSE)</f>
        <v>Member</v>
      </c>
      <c r="S447">
        <v>3</v>
      </c>
      <c r="U447" s="6">
        <v>1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1</v>
      </c>
      <c r="AB447" s="6">
        <v>0</v>
      </c>
      <c r="AC447" s="6">
        <v>0</v>
      </c>
      <c r="AD447" s="6">
        <v>0</v>
      </c>
      <c r="AE447" s="6">
        <v>1</v>
      </c>
      <c r="AF447">
        <v>0</v>
      </c>
      <c r="AG447">
        <v>1</v>
      </c>
    </row>
    <row r="448" spans="1:33">
      <c r="A448">
        <v>1207</v>
      </c>
      <c r="B448" t="str">
        <f>VLOOKUP(FACT_INVOICE9[[#This Row],[Branch_SK]],DIM_BRANCH[],3,FALSE)</f>
        <v>Naypyitaw</v>
      </c>
      <c r="C448">
        <v>17982</v>
      </c>
      <c r="D448" t="str">
        <f>VLOOKUP(FACT_INVOICE9[[#This Row],[payment_SK]],DIM_PAYMENT[],2,FALSE)</f>
        <v>Cash</v>
      </c>
      <c r="E448">
        <v>346848</v>
      </c>
      <c r="F448" t="str">
        <f>VLOOKUP(FACT_INVOICE9[[#This Row],[Product_SK]],DIM_PRODUCT[],3,FALSE)</f>
        <v>Home and lifestyle</v>
      </c>
      <c r="G448">
        <v>14161</v>
      </c>
      <c r="H448" t="s">
        <v>501</v>
      </c>
      <c r="I448">
        <v>5</v>
      </c>
      <c r="J448">
        <v>91.56</v>
      </c>
      <c r="K448">
        <v>8.1</v>
      </c>
      <c r="L448" t="s">
        <v>33</v>
      </c>
      <c r="M448" s="1">
        <v>45276.3682291667</v>
      </c>
      <c r="N448" s="1">
        <v>45278.9186226852</v>
      </c>
      <c r="O448">
        <v>19223</v>
      </c>
      <c r="P448">
        <v>6</v>
      </c>
      <c r="Q448" t="str">
        <f>VLOOKUP(FACT_INVOICE9[[#This Row],[gender_sk]],DIM_GENDER[],2,FALSE)</f>
        <v>Male</v>
      </c>
      <c r="R448" t="str">
        <f>VLOOKUP(FACT_INVOICE9[[#This Row],[custype_sk]],DIM_CUSTYPE[],2,FALSE)</f>
        <v>Member</v>
      </c>
      <c r="S448">
        <v>3</v>
      </c>
      <c r="U448" s="6">
        <v>0</v>
      </c>
      <c r="V448" s="6">
        <v>0</v>
      </c>
      <c r="W448" s="6">
        <v>1</v>
      </c>
      <c r="X448" s="6">
        <v>0</v>
      </c>
      <c r="Y448" s="6">
        <v>0</v>
      </c>
      <c r="Z448" s="6">
        <v>1</v>
      </c>
      <c r="AA448" s="6">
        <v>0</v>
      </c>
      <c r="AB448" s="6">
        <v>0</v>
      </c>
      <c r="AC448" s="6">
        <v>0</v>
      </c>
      <c r="AD448" s="6">
        <v>0</v>
      </c>
      <c r="AE448" s="6">
        <v>1</v>
      </c>
      <c r="AF448">
        <v>1</v>
      </c>
      <c r="AG448">
        <v>1</v>
      </c>
    </row>
    <row r="449" spans="1:33">
      <c r="A449">
        <v>1207</v>
      </c>
      <c r="B449" t="str">
        <f>VLOOKUP(FACT_INVOICE9[[#This Row],[Branch_SK]],DIM_BRANCH[],3,FALSE)</f>
        <v>Naypyitaw</v>
      </c>
      <c r="C449">
        <v>17983</v>
      </c>
      <c r="D449" t="str">
        <f>VLOOKUP(FACT_INVOICE9[[#This Row],[payment_SK]],DIM_PAYMENT[],2,FALSE)</f>
        <v>Credit card</v>
      </c>
      <c r="E449">
        <v>347281</v>
      </c>
      <c r="F449" t="str">
        <f>VLOOKUP(FACT_INVOICE9[[#This Row],[Product_SK]],DIM_PRODUCT[],3,FALSE)</f>
        <v>Fashion accessories</v>
      </c>
      <c r="G449">
        <v>14471</v>
      </c>
      <c r="H449" t="s">
        <v>502</v>
      </c>
      <c r="I449">
        <v>10</v>
      </c>
      <c r="J449">
        <v>888.405</v>
      </c>
      <c r="K449">
        <v>8.8</v>
      </c>
      <c r="L449" t="s">
        <v>33</v>
      </c>
      <c r="M449" s="1">
        <v>45276.3682291667</v>
      </c>
      <c r="N449" s="1">
        <v>45278.9186226852</v>
      </c>
      <c r="O449">
        <v>19394</v>
      </c>
      <c r="P449">
        <v>6</v>
      </c>
      <c r="Q449" t="str">
        <f>VLOOKUP(FACT_INVOICE9[[#This Row],[gender_sk]],DIM_GENDER[],2,FALSE)</f>
        <v>Male</v>
      </c>
      <c r="R449" t="str">
        <f>VLOOKUP(FACT_INVOICE9[[#This Row],[custype_sk]],DIM_CUSTYPE[],2,FALSE)</f>
        <v>Normal</v>
      </c>
      <c r="S449">
        <v>4</v>
      </c>
      <c r="U449" s="6">
        <v>1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1</v>
      </c>
      <c r="AD449" s="6">
        <v>1</v>
      </c>
      <c r="AE449" s="6">
        <v>1</v>
      </c>
      <c r="AF449">
        <v>1</v>
      </c>
      <c r="AG449">
        <v>0</v>
      </c>
    </row>
    <row r="450" spans="1:33">
      <c r="A450">
        <v>1207</v>
      </c>
      <c r="B450" t="str">
        <f>VLOOKUP(FACT_INVOICE9[[#This Row],[Branch_SK]],DIM_BRANCH[],3,FALSE)</f>
        <v>Naypyitaw</v>
      </c>
      <c r="C450">
        <v>17982</v>
      </c>
      <c r="D450" t="str">
        <f>VLOOKUP(FACT_INVOICE9[[#This Row],[payment_SK]],DIM_PAYMENT[],2,FALSE)</f>
        <v>Cash</v>
      </c>
      <c r="E450">
        <v>347396</v>
      </c>
      <c r="F450" t="str">
        <f>VLOOKUP(FACT_INVOICE9[[#This Row],[Product_SK]],DIM_PRODUCT[],3,FALSE)</f>
        <v>Fashion accessories</v>
      </c>
      <c r="G450">
        <v>14891</v>
      </c>
      <c r="H450" t="s">
        <v>503</v>
      </c>
      <c r="I450">
        <v>6</v>
      </c>
      <c r="J450">
        <v>523.971</v>
      </c>
      <c r="K450">
        <v>7.3</v>
      </c>
      <c r="L450" t="s">
        <v>33</v>
      </c>
      <c r="M450" s="1">
        <v>45276.3682291667</v>
      </c>
      <c r="N450" s="1">
        <v>45278.9186226852</v>
      </c>
      <c r="O450">
        <v>19155</v>
      </c>
      <c r="P450">
        <v>5</v>
      </c>
      <c r="Q450" t="str">
        <f>VLOOKUP(FACT_INVOICE9[[#This Row],[gender_sk]],DIM_GENDER[],2,FALSE)</f>
        <v>Female</v>
      </c>
      <c r="R450" t="str">
        <f>VLOOKUP(FACT_INVOICE9[[#This Row],[custype_sk]],DIM_CUSTYPE[],2,FALSE)</f>
        <v>Member</v>
      </c>
      <c r="S450">
        <v>3</v>
      </c>
      <c r="U450" s="6">
        <v>0</v>
      </c>
      <c r="V450" s="6">
        <v>0</v>
      </c>
      <c r="W450" s="6">
        <v>1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1</v>
      </c>
      <c r="AD450" s="6">
        <v>1</v>
      </c>
      <c r="AE450" s="6">
        <v>1</v>
      </c>
      <c r="AF450">
        <v>0</v>
      </c>
      <c r="AG450">
        <v>1</v>
      </c>
    </row>
    <row r="451" spans="1:33">
      <c r="A451">
        <v>1207</v>
      </c>
      <c r="B451" t="str">
        <f>VLOOKUP(FACT_INVOICE9[[#This Row],[Branch_SK]],DIM_BRANCH[],3,FALSE)</f>
        <v>Naypyitaw</v>
      </c>
      <c r="C451">
        <v>17984</v>
      </c>
      <c r="D451" t="str">
        <f>VLOOKUP(FACT_INVOICE9[[#This Row],[payment_SK]],DIM_PAYMENT[],2,FALSE)</f>
        <v>Ewallet</v>
      </c>
      <c r="E451">
        <v>346838</v>
      </c>
      <c r="F451" t="str">
        <f>VLOOKUP(FACT_INVOICE9[[#This Row],[Product_SK]],DIM_PRODUCT[],3,FALSE)</f>
        <v>Home and lifestyle</v>
      </c>
      <c r="G451">
        <v>14146</v>
      </c>
      <c r="H451" t="s">
        <v>504</v>
      </c>
      <c r="I451">
        <v>1</v>
      </c>
      <c r="J451">
        <v>89.0715</v>
      </c>
      <c r="K451">
        <v>8.8</v>
      </c>
      <c r="L451" t="s">
        <v>33</v>
      </c>
      <c r="M451" s="1">
        <v>45276.3682291667</v>
      </c>
      <c r="N451" s="1">
        <v>45278.9186226852</v>
      </c>
      <c r="O451">
        <v>19742</v>
      </c>
      <c r="P451">
        <v>6</v>
      </c>
      <c r="Q451" t="str">
        <f>VLOOKUP(FACT_INVOICE9[[#This Row],[gender_sk]],DIM_GENDER[],2,FALSE)</f>
        <v>Male</v>
      </c>
      <c r="R451" t="str">
        <f>VLOOKUP(FACT_INVOICE9[[#This Row],[custype_sk]],DIM_CUSTYPE[],2,FALSE)</f>
        <v>Normal</v>
      </c>
      <c r="S451">
        <v>4</v>
      </c>
      <c r="U451" s="6">
        <v>0</v>
      </c>
      <c r="V451" s="6">
        <v>1</v>
      </c>
      <c r="W451" s="6">
        <v>0</v>
      </c>
      <c r="X451" s="6">
        <v>0</v>
      </c>
      <c r="Y451" s="6">
        <v>0</v>
      </c>
      <c r="Z451" s="6">
        <v>1</v>
      </c>
      <c r="AA451" s="6">
        <v>0</v>
      </c>
      <c r="AB451" s="6">
        <v>0</v>
      </c>
      <c r="AC451" s="6">
        <v>0</v>
      </c>
      <c r="AD451" s="6">
        <v>0</v>
      </c>
      <c r="AE451" s="6">
        <v>1</v>
      </c>
      <c r="AF451">
        <v>1</v>
      </c>
      <c r="AG451">
        <v>0</v>
      </c>
    </row>
    <row r="452" spans="1:33">
      <c r="A452">
        <v>1206</v>
      </c>
      <c r="B452" t="str">
        <f>VLOOKUP(FACT_INVOICE9[[#This Row],[Branch_SK]],DIM_BRANCH[],3,FALSE)</f>
        <v>Mandalay</v>
      </c>
      <c r="C452">
        <v>17982</v>
      </c>
      <c r="D452" t="str">
        <f>VLOOKUP(FACT_INVOICE9[[#This Row],[payment_SK]],DIM_PAYMENT[],2,FALSE)</f>
        <v>Cash</v>
      </c>
      <c r="E452">
        <v>347350</v>
      </c>
      <c r="F452" t="str">
        <f>VLOOKUP(FACT_INVOICE9[[#This Row],[Product_SK]],DIM_PRODUCT[],3,FALSE)</f>
        <v>Fashion accessories</v>
      </c>
      <c r="G452">
        <v>14287</v>
      </c>
      <c r="H452" t="s">
        <v>505</v>
      </c>
      <c r="I452">
        <v>7</v>
      </c>
      <c r="J452">
        <v>640.038</v>
      </c>
      <c r="K452">
        <v>5.5</v>
      </c>
      <c r="L452" t="s">
        <v>33</v>
      </c>
      <c r="M452" s="1">
        <v>45276.3682291667</v>
      </c>
      <c r="N452" s="1">
        <v>45278.9186226852</v>
      </c>
      <c r="O452">
        <v>19086</v>
      </c>
      <c r="P452">
        <v>6</v>
      </c>
      <c r="Q452" t="str">
        <f>VLOOKUP(FACT_INVOICE9[[#This Row],[gender_sk]],DIM_GENDER[],2,FALSE)</f>
        <v>Male</v>
      </c>
      <c r="R452" t="str">
        <f>VLOOKUP(FACT_INVOICE9[[#This Row],[custype_sk]],DIM_CUSTYPE[],2,FALSE)</f>
        <v>Normal</v>
      </c>
      <c r="S452">
        <v>4</v>
      </c>
      <c r="U452" s="6">
        <v>0</v>
      </c>
      <c r="V452" s="6">
        <v>0</v>
      </c>
      <c r="W452" s="6">
        <v>1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1</v>
      </c>
      <c r="AD452" s="6">
        <v>1</v>
      </c>
      <c r="AE452" s="6">
        <v>1</v>
      </c>
      <c r="AF452">
        <v>1</v>
      </c>
      <c r="AG452">
        <v>0</v>
      </c>
    </row>
    <row r="453" spans="1:33">
      <c r="A453">
        <v>1207</v>
      </c>
      <c r="B453" t="str">
        <f>VLOOKUP(FACT_INVOICE9[[#This Row],[Branch_SK]],DIM_BRANCH[],3,FALSE)</f>
        <v>Naypyitaw</v>
      </c>
      <c r="C453">
        <v>17983</v>
      </c>
      <c r="D453" t="str">
        <f>VLOOKUP(FACT_INVOICE9[[#This Row],[payment_SK]],DIM_PAYMENT[],2,FALSE)</f>
        <v>Credit card</v>
      </c>
      <c r="E453">
        <v>347127</v>
      </c>
      <c r="F453" t="str">
        <f>VLOOKUP(FACT_INVOICE9[[#This Row],[Product_SK]],DIM_PRODUCT[],3,FALSE)</f>
        <v>Food and beverages</v>
      </c>
      <c r="G453">
        <v>14782</v>
      </c>
      <c r="H453" t="s">
        <v>506</v>
      </c>
      <c r="I453">
        <v>3</v>
      </c>
      <c r="J453">
        <v>144.081</v>
      </c>
      <c r="K453">
        <v>6.5</v>
      </c>
      <c r="L453" t="s">
        <v>33</v>
      </c>
      <c r="M453" s="1">
        <v>45276.3682291667</v>
      </c>
      <c r="N453" s="1">
        <v>45278.9186226852</v>
      </c>
      <c r="O453">
        <v>19675</v>
      </c>
      <c r="P453">
        <v>6</v>
      </c>
      <c r="Q453" t="str">
        <f>VLOOKUP(FACT_INVOICE9[[#This Row],[gender_sk]],DIM_GENDER[],2,FALSE)</f>
        <v>Male</v>
      </c>
      <c r="R453" t="str">
        <f>VLOOKUP(FACT_INVOICE9[[#This Row],[custype_sk]],DIM_CUSTYPE[],2,FALSE)</f>
        <v>Normal</v>
      </c>
      <c r="S453">
        <v>4</v>
      </c>
      <c r="U453" s="6">
        <v>1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1</v>
      </c>
      <c r="AC453" s="6">
        <v>0</v>
      </c>
      <c r="AD453" s="6">
        <v>0</v>
      </c>
      <c r="AE453" s="6">
        <v>1</v>
      </c>
      <c r="AF453">
        <v>1</v>
      </c>
      <c r="AG453">
        <v>0</v>
      </c>
    </row>
    <row r="454" spans="1:33">
      <c r="A454">
        <v>1208</v>
      </c>
      <c r="B454" t="str">
        <f>VLOOKUP(FACT_INVOICE9[[#This Row],[Branch_SK]],DIM_BRANCH[],3,FALSE)</f>
        <v>Yangon</v>
      </c>
      <c r="C454">
        <v>17982</v>
      </c>
      <c r="D454" t="str">
        <f>VLOOKUP(FACT_INVOICE9[[#This Row],[payment_SK]],DIM_PAYMENT[],2,FALSE)</f>
        <v>Cash</v>
      </c>
      <c r="E454">
        <v>346716</v>
      </c>
      <c r="F454" t="str">
        <f>VLOOKUP(FACT_INVOICE9[[#This Row],[Product_SK]],DIM_PRODUCT[],3,FALSE)</f>
        <v>Electronic accessories</v>
      </c>
      <c r="G454">
        <v>14431</v>
      </c>
      <c r="H454" t="s">
        <v>507</v>
      </c>
      <c r="I454">
        <v>8</v>
      </c>
      <c r="J454">
        <v>782.208</v>
      </c>
      <c r="K454">
        <v>6.8</v>
      </c>
      <c r="L454" t="s">
        <v>33</v>
      </c>
      <c r="M454" s="1">
        <v>45276.3682291667</v>
      </c>
      <c r="N454" s="1">
        <v>45278.9186226852</v>
      </c>
      <c r="O454">
        <v>19303</v>
      </c>
      <c r="P454">
        <v>5</v>
      </c>
      <c r="Q454" t="str">
        <f>VLOOKUP(FACT_INVOICE9[[#This Row],[gender_sk]],DIM_GENDER[],2,FALSE)</f>
        <v>Female</v>
      </c>
      <c r="R454" t="str">
        <f>VLOOKUP(FACT_INVOICE9[[#This Row],[custype_sk]],DIM_CUSTYPE[],2,FALSE)</f>
        <v>Normal</v>
      </c>
      <c r="S454">
        <v>4</v>
      </c>
      <c r="U454" s="6">
        <v>0</v>
      </c>
      <c r="V454" s="6">
        <v>0</v>
      </c>
      <c r="W454" s="6">
        <v>1</v>
      </c>
      <c r="X454" s="6">
        <v>0</v>
      </c>
      <c r="Y454" s="6">
        <v>1</v>
      </c>
      <c r="Z454" s="6">
        <v>0</v>
      </c>
      <c r="AA454" s="6">
        <v>0</v>
      </c>
      <c r="AB454" s="6">
        <v>0</v>
      </c>
      <c r="AC454" s="6">
        <v>0</v>
      </c>
      <c r="AD454" s="6">
        <v>1</v>
      </c>
      <c r="AE454" s="6">
        <v>1</v>
      </c>
      <c r="AF454">
        <v>0</v>
      </c>
      <c r="AG454">
        <v>0</v>
      </c>
    </row>
    <row r="455" spans="1:33">
      <c r="A455">
        <v>1206</v>
      </c>
      <c r="B455" t="str">
        <f>VLOOKUP(FACT_INVOICE9[[#This Row],[Branch_SK]],DIM_BRANCH[],3,FALSE)</f>
        <v>Mandalay</v>
      </c>
      <c r="C455">
        <v>17984</v>
      </c>
      <c r="D455" t="str">
        <f>VLOOKUP(FACT_INVOICE9[[#This Row],[payment_SK]],DIM_PAYMENT[],2,FALSE)</f>
        <v>Ewallet</v>
      </c>
      <c r="E455">
        <v>346802</v>
      </c>
      <c r="F455" t="str">
        <f>VLOOKUP(FACT_INVOICE9[[#This Row],[Product_SK]],DIM_PRODUCT[],3,FALSE)</f>
        <v>Home and lifestyle</v>
      </c>
      <c r="G455">
        <v>14666</v>
      </c>
      <c r="H455" t="s">
        <v>508</v>
      </c>
      <c r="I455">
        <v>3</v>
      </c>
      <c r="J455">
        <v>86.625</v>
      </c>
      <c r="K455">
        <v>6.5</v>
      </c>
      <c r="L455" t="s">
        <v>33</v>
      </c>
      <c r="M455" s="1">
        <v>45276.3682291667</v>
      </c>
      <c r="N455" s="1">
        <v>45278.9186226852</v>
      </c>
      <c r="O455">
        <v>19769</v>
      </c>
      <c r="P455">
        <v>6</v>
      </c>
      <c r="Q455" t="str">
        <f>VLOOKUP(FACT_INVOICE9[[#This Row],[gender_sk]],DIM_GENDER[],2,FALSE)</f>
        <v>Male</v>
      </c>
      <c r="R455" t="str">
        <f>VLOOKUP(FACT_INVOICE9[[#This Row],[custype_sk]],DIM_CUSTYPE[],2,FALSE)</f>
        <v>Normal</v>
      </c>
      <c r="S455">
        <v>4</v>
      </c>
      <c r="U455" s="6">
        <v>0</v>
      </c>
      <c r="V455" s="6">
        <v>1</v>
      </c>
      <c r="W455" s="6">
        <v>0</v>
      </c>
      <c r="X455" s="6">
        <v>0</v>
      </c>
      <c r="Y455" s="6">
        <v>0</v>
      </c>
      <c r="Z455" s="6">
        <v>1</v>
      </c>
      <c r="AA455" s="6">
        <v>0</v>
      </c>
      <c r="AB455" s="6">
        <v>0</v>
      </c>
      <c r="AC455" s="6">
        <v>0</v>
      </c>
      <c r="AD455" s="6">
        <v>0</v>
      </c>
      <c r="AE455" s="6">
        <v>1</v>
      </c>
      <c r="AF455">
        <v>1</v>
      </c>
      <c r="AG455">
        <v>0</v>
      </c>
    </row>
    <row r="456" spans="1:33">
      <c r="A456">
        <v>1207</v>
      </c>
      <c r="B456" t="str">
        <f>VLOOKUP(FACT_INVOICE9[[#This Row],[Branch_SK]],DIM_BRANCH[],3,FALSE)</f>
        <v>Naypyitaw</v>
      </c>
      <c r="C456">
        <v>17984</v>
      </c>
      <c r="D456" t="str">
        <f>VLOOKUP(FACT_INVOICE9[[#This Row],[payment_SK]],DIM_PAYMENT[],2,FALSE)</f>
        <v>Ewallet</v>
      </c>
      <c r="E456">
        <v>346930</v>
      </c>
      <c r="F456" t="str">
        <f>VLOOKUP(FACT_INVOICE9[[#This Row],[Product_SK]],DIM_PRODUCT[],3,FALSE)</f>
        <v>Sports and travel</v>
      </c>
      <c r="G456">
        <v>14828</v>
      </c>
      <c r="H456" t="s">
        <v>509</v>
      </c>
      <c r="I456">
        <v>6</v>
      </c>
      <c r="J456">
        <v>221.886</v>
      </c>
      <c r="K456">
        <v>6.5</v>
      </c>
      <c r="L456" t="s">
        <v>33</v>
      </c>
      <c r="M456" s="1">
        <v>45276.3682291667</v>
      </c>
      <c r="N456" s="1">
        <v>45278.9186226852</v>
      </c>
      <c r="O456">
        <v>19841</v>
      </c>
      <c r="P456">
        <v>5</v>
      </c>
      <c r="Q456" t="str">
        <f>VLOOKUP(FACT_INVOICE9[[#This Row],[gender_sk]],DIM_GENDER[],2,FALSE)</f>
        <v>Female</v>
      </c>
      <c r="R456" t="str">
        <f>VLOOKUP(FACT_INVOICE9[[#This Row],[custype_sk]],DIM_CUSTYPE[],2,FALSE)</f>
        <v>Member</v>
      </c>
      <c r="S456">
        <v>3</v>
      </c>
      <c r="U456" s="6">
        <v>0</v>
      </c>
      <c r="V456" s="6">
        <v>1</v>
      </c>
      <c r="W456" s="6">
        <v>0</v>
      </c>
      <c r="X456" s="6">
        <v>0</v>
      </c>
      <c r="Y456" s="6">
        <v>0</v>
      </c>
      <c r="Z456" s="6">
        <v>0</v>
      </c>
      <c r="AA456" s="6">
        <v>1</v>
      </c>
      <c r="AB456" s="6">
        <v>0</v>
      </c>
      <c r="AC456" s="6">
        <v>0</v>
      </c>
      <c r="AD456" s="6">
        <v>1</v>
      </c>
      <c r="AE456" s="6">
        <v>1</v>
      </c>
      <c r="AF456">
        <v>0</v>
      </c>
      <c r="AG456">
        <v>1</v>
      </c>
    </row>
    <row r="457" spans="1:33">
      <c r="A457">
        <v>1206</v>
      </c>
      <c r="B457" t="str">
        <f>VLOOKUP(FACT_INVOICE9[[#This Row],[Branch_SK]],DIM_BRANCH[],3,FALSE)</f>
        <v>Mandalay</v>
      </c>
      <c r="C457">
        <v>17983</v>
      </c>
      <c r="D457" t="str">
        <f>VLOOKUP(FACT_INVOICE9[[#This Row],[payment_SK]],DIM_PAYMENT[],2,FALSE)</f>
        <v>Credit card</v>
      </c>
      <c r="E457">
        <v>347284</v>
      </c>
      <c r="F457" t="str">
        <f>VLOOKUP(FACT_INVOICE9[[#This Row],[Product_SK]],DIM_PRODUCT[],3,FALSE)</f>
        <v>Fashion accessories</v>
      </c>
      <c r="G457">
        <v>14087</v>
      </c>
      <c r="H457" t="s">
        <v>510</v>
      </c>
      <c r="I457">
        <v>10</v>
      </c>
      <c r="J457">
        <v>684.915</v>
      </c>
      <c r="K457">
        <v>5.2</v>
      </c>
      <c r="L457" t="s">
        <v>33</v>
      </c>
      <c r="M457" s="1">
        <v>45276.3682291667</v>
      </c>
      <c r="N457" s="1">
        <v>45278.9186226852</v>
      </c>
      <c r="O457">
        <v>19377</v>
      </c>
      <c r="P457">
        <v>6</v>
      </c>
      <c r="Q457" t="str">
        <f>VLOOKUP(FACT_INVOICE9[[#This Row],[gender_sk]],DIM_GENDER[],2,FALSE)</f>
        <v>Male</v>
      </c>
      <c r="R457" t="str">
        <f>VLOOKUP(FACT_INVOICE9[[#This Row],[custype_sk]],DIM_CUSTYPE[],2,FALSE)</f>
        <v>Member</v>
      </c>
      <c r="S457">
        <v>3</v>
      </c>
      <c r="U457" s="6">
        <v>1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1</v>
      </c>
      <c r="AD457" s="6">
        <v>1</v>
      </c>
      <c r="AE457" s="6">
        <v>1</v>
      </c>
      <c r="AF457">
        <v>1</v>
      </c>
      <c r="AG457">
        <v>1</v>
      </c>
    </row>
    <row r="458" spans="1:33">
      <c r="A458">
        <v>1206</v>
      </c>
      <c r="B458" t="str">
        <f>VLOOKUP(FACT_INVOICE9[[#This Row],[Branch_SK]],DIM_BRANCH[],3,FALSE)</f>
        <v>Mandalay</v>
      </c>
      <c r="C458">
        <v>17984</v>
      </c>
      <c r="D458" t="str">
        <f>VLOOKUP(FACT_INVOICE9[[#This Row],[payment_SK]],DIM_PAYMENT[],2,FALSE)</f>
        <v>Ewallet</v>
      </c>
      <c r="E458">
        <v>346787</v>
      </c>
      <c r="F458" t="str">
        <f>VLOOKUP(FACT_INVOICE9[[#This Row],[Product_SK]],DIM_PRODUCT[],3,FALSE)</f>
        <v>Home and lifestyle</v>
      </c>
      <c r="G458">
        <v>14359</v>
      </c>
      <c r="H458" t="s">
        <v>511</v>
      </c>
      <c r="I458">
        <v>9</v>
      </c>
      <c r="J458">
        <v>830.3715</v>
      </c>
      <c r="K458">
        <v>5.6</v>
      </c>
      <c r="L458" t="s">
        <v>33</v>
      </c>
      <c r="M458" s="1">
        <v>45276.3682291667</v>
      </c>
      <c r="N458" s="1">
        <v>45278.9186226852</v>
      </c>
      <c r="O458">
        <v>19698</v>
      </c>
      <c r="P458">
        <v>6</v>
      </c>
      <c r="Q458" t="str">
        <f>VLOOKUP(FACT_INVOICE9[[#This Row],[gender_sk]],DIM_GENDER[],2,FALSE)</f>
        <v>Male</v>
      </c>
      <c r="R458" t="str">
        <f>VLOOKUP(FACT_INVOICE9[[#This Row],[custype_sk]],DIM_CUSTYPE[],2,FALSE)</f>
        <v>Member</v>
      </c>
      <c r="S458">
        <v>3</v>
      </c>
      <c r="U458" s="6">
        <v>0</v>
      </c>
      <c r="V458" s="6">
        <v>1</v>
      </c>
      <c r="W458" s="6">
        <v>0</v>
      </c>
      <c r="X458" s="6">
        <v>0</v>
      </c>
      <c r="Y458" s="6">
        <v>0</v>
      </c>
      <c r="Z458" s="6">
        <v>1</v>
      </c>
      <c r="AA458" s="6">
        <v>0</v>
      </c>
      <c r="AB458" s="6">
        <v>0</v>
      </c>
      <c r="AC458" s="6">
        <v>0</v>
      </c>
      <c r="AD458" s="6">
        <v>1</v>
      </c>
      <c r="AE458" s="6">
        <v>1</v>
      </c>
      <c r="AF458">
        <v>1</v>
      </c>
      <c r="AG458">
        <v>1</v>
      </c>
    </row>
    <row r="459" spans="1:33">
      <c r="A459">
        <v>1207</v>
      </c>
      <c r="B459" t="str">
        <f>VLOOKUP(FACT_INVOICE9[[#This Row],[Branch_SK]],DIM_BRANCH[],3,FALSE)</f>
        <v>Naypyitaw</v>
      </c>
      <c r="C459">
        <v>17984</v>
      </c>
      <c r="D459" t="str">
        <f>VLOOKUP(FACT_INVOICE9[[#This Row],[payment_SK]],DIM_PAYMENT[],2,FALSE)</f>
        <v>Ewallet</v>
      </c>
      <c r="E459">
        <v>346828</v>
      </c>
      <c r="F459" t="str">
        <f>VLOOKUP(FACT_INVOICE9[[#This Row],[Product_SK]],DIM_PRODUCT[],3,FALSE)</f>
        <v>Home and lifestyle</v>
      </c>
      <c r="G459">
        <v>14210</v>
      </c>
      <c r="H459" t="s">
        <v>512</v>
      </c>
      <c r="I459">
        <v>7</v>
      </c>
      <c r="J459">
        <v>470.988</v>
      </c>
      <c r="K459">
        <v>7.6</v>
      </c>
      <c r="L459" t="s">
        <v>33</v>
      </c>
      <c r="M459" s="1">
        <v>45276.3682291667</v>
      </c>
      <c r="N459" s="1">
        <v>45278.9186226852</v>
      </c>
      <c r="O459">
        <v>19740</v>
      </c>
      <c r="P459">
        <v>6</v>
      </c>
      <c r="Q459" t="str">
        <f>VLOOKUP(FACT_INVOICE9[[#This Row],[gender_sk]],DIM_GENDER[],2,FALSE)</f>
        <v>Male</v>
      </c>
      <c r="R459" t="str">
        <f>VLOOKUP(FACT_INVOICE9[[#This Row],[custype_sk]],DIM_CUSTYPE[],2,FALSE)</f>
        <v>Normal</v>
      </c>
      <c r="S459">
        <v>4</v>
      </c>
      <c r="U459" s="6">
        <v>0</v>
      </c>
      <c r="V459" s="6">
        <v>1</v>
      </c>
      <c r="W459" s="6">
        <v>0</v>
      </c>
      <c r="X459" s="6">
        <v>0</v>
      </c>
      <c r="Y459" s="6">
        <v>0</v>
      </c>
      <c r="Z459" s="6">
        <v>1</v>
      </c>
      <c r="AA459" s="6">
        <v>0</v>
      </c>
      <c r="AB459" s="6">
        <v>0</v>
      </c>
      <c r="AC459" s="6">
        <v>0</v>
      </c>
      <c r="AD459" s="6">
        <v>1</v>
      </c>
      <c r="AE459" s="6">
        <v>1</v>
      </c>
      <c r="AF459">
        <v>1</v>
      </c>
      <c r="AG459">
        <v>0</v>
      </c>
    </row>
    <row r="460" spans="1:33">
      <c r="A460">
        <v>1207</v>
      </c>
      <c r="B460" t="str">
        <f>VLOOKUP(FACT_INVOICE9[[#This Row],[Branch_SK]],DIM_BRANCH[],3,FALSE)</f>
        <v>Naypyitaw</v>
      </c>
      <c r="C460">
        <v>17983</v>
      </c>
      <c r="D460" t="str">
        <f>VLOOKUP(FACT_INVOICE9[[#This Row],[payment_SK]],DIM_PAYMENT[],2,FALSE)</f>
        <v>Credit card</v>
      </c>
      <c r="E460">
        <v>347249</v>
      </c>
      <c r="F460" t="str">
        <f>VLOOKUP(FACT_INVOICE9[[#This Row],[Product_SK]],DIM_PRODUCT[],3,FALSE)</f>
        <v>Fashion accessories</v>
      </c>
      <c r="G460">
        <v>14758</v>
      </c>
      <c r="H460" t="s">
        <v>513</v>
      </c>
      <c r="I460">
        <v>6</v>
      </c>
      <c r="J460">
        <v>291.438</v>
      </c>
      <c r="K460">
        <v>9.5</v>
      </c>
      <c r="L460" t="s">
        <v>33</v>
      </c>
      <c r="M460" s="1">
        <v>45276.3682291667</v>
      </c>
      <c r="N460" s="1">
        <v>45278.9186226852</v>
      </c>
      <c r="O460">
        <v>19665</v>
      </c>
      <c r="P460">
        <v>5</v>
      </c>
      <c r="Q460" t="str">
        <f>VLOOKUP(FACT_INVOICE9[[#This Row],[gender_sk]],DIM_GENDER[],2,FALSE)</f>
        <v>Female</v>
      </c>
      <c r="R460" t="str">
        <f>VLOOKUP(FACT_INVOICE9[[#This Row],[custype_sk]],DIM_CUSTYPE[],2,FALSE)</f>
        <v>Normal</v>
      </c>
      <c r="S460">
        <v>4</v>
      </c>
      <c r="U460" s="6">
        <v>1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1</v>
      </c>
      <c r="AD460" s="6">
        <v>1</v>
      </c>
      <c r="AE460" s="6">
        <v>1</v>
      </c>
      <c r="AF460">
        <v>0</v>
      </c>
      <c r="AG460">
        <v>0</v>
      </c>
    </row>
    <row r="461" spans="1:33">
      <c r="A461">
        <v>1206</v>
      </c>
      <c r="B461" t="str">
        <f>VLOOKUP(FACT_INVOICE9[[#This Row],[Branch_SK]],DIM_BRANCH[],3,FALSE)</f>
        <v>Mandalay</v>
      </c>
      <c r="C461">
        <v>17982</v>
      </c>
      <c r="D461" t="str">
        <f>VLOOKUP(FACT_INVOICE9[[#This Row],[payment_SK]],DIM_PAYMENT[],2,FALSE)</f>
        <v>Cash</v>
      </c>
      <c r="E461">
        <v>347387</v>
      </c>
      <c r="F461" t="str">
        <f>VLOOKUP(FACT_INVOICE9[[#This Row],[Product_SK]],DIM_PRODUCT[],3,FALSE)</f>
        <v>Fashion accessories</v>
      </c>
      <c r="G461">
        <v>14582</v>
      </c>
      <c r="H461" t="s">
        <v>514</v>
      </c>
      <c r="I461">
        <v>4</v>
      </c>
      <c r="J461">
        <v>253.26</v>
      </c>
      <c r="K461">
        <v>5.8</v>
      </c>
      <c r="L461" t="s">
        <v>33</v>
      </c>
      <c r="M461" s="1">
        <v>45276.3682291667</v>
      </c>
      <c r="N461" s="1">
        <v>45278.9186226852</v>
      </c>
      <c r="O461">
        <v>19100</v>
      </c>
      <c r="P461">
        <v>6</v>
      </c>
      <c r="Q461" t="str">
        <f>VLOOKUP(FACT_INVOICE9[[#This Row],[gender_sk]],DIM_GENDER[],2,FALSE)</f>
        <v>Male</v>
      </c>
      <c r="R461" t="str">
        <f>VLOOKUP(FACT_INVOICE9[[#This Row],[custype_sk]],DIM_CUSTYPE[],2,FALSE)</f>
        <v>Normal</v>
      </c>
      <c r="S461">
        <v>4</v>
      </c>
      <c r="U461" s="6">
        <v>0</v>
      </c>
      <c r="V461" s="6">
        <v>0</v>
      </c>
      <c r="W461" s="6">
        <v>1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1</v>
      </c>
      <c r="AD461" s="6">
        <v>0</v>
      </c>
      <c r="AE461" s="6">
        <v>1</v>
      </c>
      <c r="AF461">
        <v>1</v>
      </c>
      <c r="AG461">
        <v>0</v>
      </c>
    </row>
    <row r="462" spans="1:33">
      <c r="A462">
        <v>1208</v>
      </c>
      <c r="B462" t="str">
        <f>VLOOKUP(FACT_INVOICE9[[#This Row],[Branch_SK]],DIM_BRANCH[],3,FALSE)</f>
        <v>Yangon</v>
      </c>
      <c r="C462">
        <v>17982</v>
      </c>
      <c r="D462" t="str">
        <f>VLOOKUP(FACT_INVOICE9[[#This Row],[payment_SK]],DIM_PAYMENT[],2,FALSE)</f>
        <v>Cash</v>
      </c>
      <c r="E462">
        <v>347337</v>
      </c>
      <c r="F462" t="str">
        <f>VLOOKUP(FACT_INVOICE9[[#This Row],[Product_SK]],DIM_PRODUCT[],3,FALSE)</f>
        <v>Fashion accessories</v>
      </c>
      <c r="G462">
        <v>14628</v>
      </c>
      <c r="H462" t="s">
        <v>515</v>
      </c>
      <c r="I462">
        <v>3</v>
      </c>
      <c r="J462">
        <v>313.74</v>
      </c>
      <c r="K462">
        <v>5.8</v>
      </c>
      <c r="L462" t="s">
        <v>33</v>
      </c>
      <c r="M462" s="1">
        <v>45276.3682291667</v>
      </c>
      <c r="N462" s="1">
        <v>45278.9186226852</v>
      </c>
      <c r="O462">
        <v>19259</v>
      </c>
      <c r="P462">
        <v>5</v>
      </c>
      <c r="Q462" t="str">
        <f>VLOOKUP(FACT_INVOICE9[[#This Row],[gender_sk]],DIM_GENDER[],2,FALSE)</f>
        <v>Female</v>
      </c>
      <c r="R462" t="str">
        <f>VLOOKUP(FACT_INVOICE9[[#This Row],[custype_sk]],DIM_CUSTYPE[],2,FALSE)</f>
        <v>Member</v>
      </c>
      <c r="S462">
        <v>3</v>
      </c>
      <c r="U462" s="6">
        <v>0</v>
      </c>
      <c r="V462" s="6">
        <v>0</v>
      </c>
      <c r="W462" s="6">
        <v>1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1</v>
      </c>
      <c r="AD462" s="6">
        <v>0</v>
      </c>
      <c r="AE462" s="6">
        <v>1</v>
      </c>
      <c r="AF462">
        <v>0</v>
      </c>
      <c r="AG462">
        <v>1</v>
      </c>
    </row>
    <row r="463" spans="1:33">
      <c r="A463">
        <v>1208</v>
      </c>
      <c r="B463" t="str">
        <f>VLOOKUP(FACT_INVOICE9[[#This Row],[Branch_SK]],DIM_BRANCH[],3,FALSE)</f>
        <v>Yangon</v>
      </c>
      <c r="C463">
        <v>17984</v>
      </c>
      <c r="D463" t="str">
        <f>VLOOKUP(FACT_INVOICE9[[#This Row],[payment_SK]],DIM_PAYMENT[],2,FALSE)</f>
        <v>Ewallet</v>
      </c>
      <c r="E463">
        <v>346728</v>
      </c>
      <c r="F463" t="str">
        <f>VLOOKUP(FACT_INVOICE9[[#This Row],[Product_SK]],DIM_PRODUCT[],3,FALSE)</f>
        <v>Electronic accessories</v>
      </c>
      <c r="G463">
        <v>14134</v>
      </c>
      <c r="H463" t="s">
        <v>516</v>
      </c>
      <c r="I463">
        <v>6</v>
      </c>
      <c r="J463">
        <v>147.798</v>
      </c>
      <c r="K463">
        <v>6.4</v>
      </c>
      <c r="L463" t="s">
        <v>33</v>
      </c>
      <c r="M463" s="1">
        <v>45276.3682291667</v>
      </c>
      <c r="N463" s="1">
        <v>45278.9186226852</v>
      </c>
      <c r="O463">
        <v>19903</v>
      </c>
      <c r="P463">
        <v>5</v>
      </c>
      <c r="Q463" t="str">
        <f>VLOOKUP(FACT_INVOICE9[[#This Row],[gender_sk]],DIM_GENDER[],2,FALSE)</f>
        <v>Female</v>
      </c>
      <c r="R463" t="str">
        <f>VLOOKUP(FACT_INVOICE9[[#This Row],[custype_sk]],DIM_CUSTYPE[],2,FALSE)</f>
        <v>Normal</v>
      </c>
      <c r="S463">
        <v>4</v>
      </c>
      <c r="U463" s="6">
        <v>0</v>
      </c>
      <c r="V463" s="6">
        <v>1</v>
      </c>
      <c r="W463" s="6">
        <v>0</v>
      </c>
      <c r="X463" s="6">
        <v>0</v>
      </c>
      <c r="Y463" s="6">
        <v>1</v>
      </c>
      <c r="Z463" s="6">
        <v>0</v>
      </c>
      <c r="AA463" s="6">
        <v>0</v>
      </c>
      <c r="AB463" s="6">
        <v>0</v>
      </c>
      <c r="AC463" s="6">
        <v>0</v>
      </c>
      <c r="AD463" s="6">
        <v>1</v>
      </c>
      <c r="AE463" s="6">
        <v>1</v>
      </c>
      <c r="AF463">
        <v>0</v>
      </c>
      <c r="AG463">
        <v>0</v>
      </c>
    </row>
    <row r="464" spans="1:33">
      <c r="A464">
        <v>1208</v>
      </c>
      <c r="B464" t="str">
        <f>VLOOKUP(FACT_INVOICE9[[#This Row],[Branch_SK]],DIM_BRANCH[],3,FALSE)</f>
        <v>Yangon</v>
      </c>
      <c r="C464">
        <v>17984</v>
      </c>
      <c r="D464" t="str">
        <f>VLOOKUP(FACT_INVOICE9[[#This Row],[payment_SK]],DIM_PAYMENT[],2,FALSE)</f>
        <v>Ewallet</v>
      </c>
      <c r="E464">
        <v>347289</v>
      </c>
      <c r="F464" t="str">
        <f>VLOOKUP(FACT_INVOICE9[[#This Row],[Product_SK]],DIM_PRODUCT[],3,FALSE)</f>
        <v>Fashion accessories</v>
      </c>
      <c r="G464">
        <v>14229</v>
      </c>
      <c r="H464" t="s">
        <v>517</v>
      </c>
      <c r="I464">
        <v>3</v>
      </c>
      <c r="J464">
        <v>96.642</v>
      </c>
      <c r="K464">
        <v>9.1</v>
      </c>
      <c r="L464" t="s">
        <v>33</v>
      </c>
      <c r="M464" s="1">
        <v>45276.3682291667</v>
      </c>
      <c r="N464" s="1">
        <v>45278.9186226852</v>
      </c>
      <c r="O464">
        <v>19710</v>
      </c>
      <c r="P464">
        <v>6</v>
      </c>
      <c r="Q464" t="str">
        <f>VLOOKUP(FACT_INVOICE9[[#This Row],[gender_sk]],DIM_GENDER[],2,FALSE)</f>
        <v>Male</v>
      </c>
      <c r="R464" t="str">
        <f>VLOOKUP(FACT_INVOICE9[[#This Row],[custype_sk]],DIM_CUSTYPE[],2,FALSE)</f>
        <v>Normal</v>
      </c>
      <c r="S464">
        <v>4</v>
      </c>
      <c r="U464" s="6">
        <v>0</v>
      </c>
      <c r="V464" s="6">
        <v>1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1</v>
      </c>
      <c r="AD464" s="6">
        <v>0</v>
      </c>
      <c r="AE464" s="6">
        <v>1</v>
      </c>
      <c r="AF464">
        <v>1</v>
      </c>
      <c r="AG464">
        <v>0</v>
      </c>
    </row>
    <row r="465" spans="1:33">
      <c r="A465">
        <v>1208</v>
      </c>
      <c r="B465" t="str">
        <f>VLOOKUP(FACT_INVOICE9[[#This Row],[Branch_SK]],DIM_BRANCH[],3,FALSE)</f>
        <v>Yangon</v>
      </c>
      <c r="C465">
        <v>17982</v>
      </c>
      <c r="D465" t="str">
        <f>VLOOKUP(FACT_INVOICE9[[#This Row],[payment_SK]],DIM_PAYMENT[],2,FALSE)</f>
        <v>Cash</v>
      </c>
      <c r="E465">
        <v>346774</v>
      </c>
      <c r="F465" t="str">
        <f>VLOOKUP(FACT_INVOICE9[[#This Row],[Product_SK]],DIM_PRODUCT[],3,FALSE)</f>
        <v>Home and lifestyle</v>
      </c>
      <c r="G465">
        <v>14128</v>
      </c>
      <c r="H465" t="s">
        <v>518</v>
      </c>
      <c r="I465">
        <v>7</v>
      </c>
      <c r="J465">
        <v>335.013</v>
      </c>
      <c r="K465">
        <v>5</v>
      </c>
      <c r="L465" t="s">
        <v>33</v>
      </c>
      <c r="M465" s="1">
        <v>45276.3682291667</v>
      </c>
      <c r="N465" s="1">
        <v>45278.9186226852</v>
      </c>
      <c r="O465">
        <v>19217</v>
      </c>
      <c r="P465">
        <v>6</v>
      </c>
      <c r="Q465" t="str">
        <f>VLOOKUP(FACT_INVOICE9[[#This Row],[gender_sk]],DIM_GENDER[],2,FALSE)</f>
        <v>Male</v>
      </c>
      <c r="R465" t="str">
        <f>VLOOKUP(FACT_INVOICE9[[#This Row],[custype_sk]],DIM_CUSTYPE[],2,FALSE)</f>
        <v>Normal</v>
      </c>
      <c r="S465">
        <v>4</v>
      </c>
      <c r="U465" s="6">
        <v>0</v>
      </c>
      <c r="V465" s="6">
        <v>0</v>
      </c>
      <c r="W465" s="6">
        <v>1</v>
      </c>
      <c r="X465" s="6">
        <v>0</v>
      </c>
      <c r="Y465" s="6">
        <v>0</v>
      </c>
      <c r="Z465" s="6">
        <v>1</v>
      </c>
      <c r="AA465" s="6">
        <v>0</v>
      </c>
      <c r="AB465" s="6">
        <v>0</v>
      </c>
      <c r="AC465" s="6">
        <v>0</v>
      </c>
      <c r="AD465" s="6">
        <v>1</v>
      </c>
      <c r="AE465" s="6">
        <v>0</v>
      </c>
      <c r="AF465">
        <v>1</v>
      </c>
      <c r="AG465">
        <v>0</v>
      </c>
    </row>
    <row r="466" spans="1:33">
      <c r="A466">
        <v>1208</v>
      </c>
      <c r="B466" t="str">
        <f>VLOOKUP(FACT_INVOICE9[[#This Row],[Branch_SK]],DIM_BRANCH[],3,FALSE)</f>
        <v>Yangon</v>
      </c>
      <c r="C466">
        <v>17982</v>
      </c>
      <c r="D466" t="str">
        <f>VLOOKUP(FACT_INVOICE9[[#This Row],[payment_SK]],DIM_PAYMENT[],2,FALSE)</f>
        <v>Cash</v>
      </c>
      <c r="E466">
        <v>347057</v>
      </c>
      <c r="F466" t="str">
        <f>VLOOKUP(FACT_INVOICE9[[#This Row],[Product_SK]],DIM_PRODUCT[],3,FALSE)</f>
        <v>Sports and travel</v>
      </c>
      <c r="G466">
        <v>14223</v>
      </c>
      <c r="H466" t="s">
        <v>519</v>
      </c>
      <c r="I466">
        <v>6</v>
      </c>
      <c r="J466">
        <v>461.286</v>
      </c>
      <c r="K466">
        <v>7.2</v>
      </c>
      <c r="L466" t="s">
        <v>33</v>
      </c>
      <c r="M466" s="1">
        <v>45276.3682291667</v>
      </c>
      <c r="N466" s="1">
        <v>45278.9186226852</v>
      </c>
      <c r="O466">
        <v>19034</v>
      </c>
      <c r="P466">
        <v>6</v>
      </c>
      <c r="Q466" t="str">
        <f>VLOOKUP(FACT_INVOICE9[[#This Row],[gender_sk]],DIM_GENDER[],2,FALSE)</f>
        <v>Male</v>
      </c>
      <c r="R466" t="str">
        <f>VLOOKUP(FACT_INVOICE9[[#This Row],[custype_sk]],DIM_CUSTYPE[],2,FALSE)</f>
        <v>Normal</v>
      </c>
      <c r="S466">
        <v>4</v>
      </c>
      <c r="U466" s="6">
        <v>0</v>
      </c>
      <c r="V466" s="6">
        <v>0</v>
      </c>
      <c r="W466" s="6">
        <v>1</v>
      </c>
      <c r="X466" s="6">
        <v>0</v>
      </c>
      <c r="Y466" s="6">
        <v>0</v>
      </c>
      <c r="Z466" s="6">
        <v>0</v>
      </c>
      <c r="AA466" s="6">
        <v>1</v>
      </c>
      <c r="AB466" s="6">
        <v>0</v>
      </c>
      <c r="AC466" s="6">
        <v>0</v>
      </c>
      <c r="AD466" s="6">
        <v>1</v>
      </c>
      <c r="AE466" s="6">
        <v>1</v>
      </c>
      <c r="AF466">
        <v>1</v>
      </c>
      <c r="AG466">
        <v>0</v>
      </c>
    </row>
    <row r="467" spans="1:33">
      <c r="A467">
        <v>1207</v>
      </c>
      <c r="B467" t="str">
        <f>VLOOKUP(FACT_INVOICE9[[#This Row],[Branch_SK]],DIM_BRANCH[],3,FALSE)</f>
        <v>Naypyitaw</v>
      </c>
      <c r="C467">
        <v>17982</v>
      </c>
      <c r="D467" t="str">
        <f>VLOOKUP(FACT_INVOICE9[[#This Row],[payment_SK]],DIM_PAYMENT[],2,FALSE)</f>
        <v>Cash</v>
      </c>
      <c r="E467">
        <v>346810</v>
      </c>
      <c r="F467" t="str">
        <f>VLOOKUP(FACT_INVOICE9[[#This Row],[Product_SK]],DIM_PRODUCT[],3,FALSE)</f>
        <v>Home and lifestyle</v>
      </c>
      <c r="G467">
        <v>14882</v>
      </c>
      <c r="H467" t="s">
        <v>520</v>
      </c>
      <c r="I467">
        <v>2</v>
      </c>
      <c r="J467">
        <v>55.881</v>
      </c>
      <c r="K467">
        <v>4.2</v>
      </c>
      <c r="L467" t="s">
        <v>33</v>
      </c>
      <c r="M467" s="1">
        <v>45276.3682291667</v>
      </c>
      <c r="N467" s="1">
        <v>45278.9186226852</v>
      </c>
      <c r="O467">
        <v>19119</v>
      </c>
      <c r="P467">
        <v>5</v>
      </c>
      <c r="Q467" t="str">
        <f>VLOOKUP(FACT_INVOICE9[[#This Row],[gender_sk]],DIM_GENDER[],2,FALSE)</f>
        <v>Female</v>
      </c>
      <c r="R467" t="str">
        <f>VLOOKUP(FACT_INVOICE9[[#This Row],[custype_sk]],DIM_CUSTYPE[],2,FALSE)</f>
        <v>Normal</v>
      </c>
      <c r="S467">
        <v>4</v>
      </c>
      <c r="U467" s="6">
        <v>0</v>
      </c>
      <c r="V467" s="6">
        <v>0</v>
      </c>
      <c r="W467" s="6">
        <v>1</v>
      </c>
      <c r="X467" s="6">
        <v>0</v>
      </c>
      <c r="Y467" s="6">
        <v>0</v>
      </c>
      <c r="Z467" s="6">
        <v>1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>
        <v>0</v>
      </c>
      <c r="AG467">
        <v>0</v>
      </c>
    </row>
    <row r="468" spans="1:33">
      <c r="A468">
        <v>1206</v>
      </c>
      <c r="B468" t="str">
        <f>VLOOKUP(FACT_INVOICE9[[#This Row],[Branch_SK]],DIM_BRANCH[],3,FALSE)</f>
        <v>Mandalay</v>
      </c>
      <c r="C468">
        <v>17982</v>
      </c>
      <c r="D468" t="str">
        <f>VLOOKUP(FACT_INVOICE9[[#This Row],[payment_SK]],DIM_PAYMENT[],2,FALSE)</f>
        <v>Cash</v>
      </c>
      <c r="E468">
        <v>347339</v>
      </c>
      <c r="F468" t="str">
        <f>VLOOKUP(FACT_INVOICE9[[#This Row],[Product_SK]],DIM_PRODUCT[],3,FALSE)</f>
        <v>Fashion accessories</v>
      </c>
      <c r="G468">
        <v>14632</v>
      </c>
      <c r="H468" t="s">
        <v>521</v>
      </c>
      <c r="I468">
        <v>6</v>
      </c>
      <c r="J468">
        <v>571.41</v>
      </c>
      <c r="K468">
        <v>5.3</v>
      </c>
      <c r="L468" t="s">
        <v>33</v>
      </c>
      <c r="M468" s="1">
        <v>45276.3682291667</v>
      </c>
      <c r="N468" s="1">
        <v>45278.9186226852</v>
      </c>
      <c r="O468">
        <v>19057</v>
      </c>
      <c r="P468">
        <v>5</v>
      </c>
      <c r="Q468" t="str">
        <f>VLOOKUP(FACT_INVOICE9[[#This Row],[gender_sk]],DIM_GENDER[],2,FALSE)</f>
        <v>Female</v>
      </c>
      <c r="R468" t="str">
        <f>VLOOKUP(FACT_INVOICE9[[#This Row],[custype_sk]],DIM_CUSTYPE[],2,FALSE)</f>
        <v>Member</v>
      </c>
      <c r="S468">
        <v>3</v>
      </c>
      <c r="U468" s="6">
        <v>0</v>
      </c>
      <c r="V468" s="6">
        <v>0</v>
      </c>
      <c r="W468" s="6">
        <v>1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1</v>
      </c>
      <c r="AD468" s="6">
        <v>1</v>
      </c>
      <c r="AE468" s="6">
        <v>1</v>
      </c>
      <c r="AF468">
        <v>0</v>
      </c>
      <c r="AG468">
        <v>1</v>
      </c>
    </row>
    <row r="469" spans="1:33">
      <c r="A469">
        <v>1206</v>
      </c>
      <c r="B469" t="str">
        <f>VLOOKUP(FACT_INVOICE9[[#This Row],[Branch_SK]],DIM_BRANCH[],3,FALSE)</f>
        <v>Mandalay</v>
      </c>
      <c r="C469">
        <v>17984</v>
      </c>
      <c r="D469" t="str">
        <f>VLOOKUP(FACT_INVOICE9[[#This Row],[payment_SK]],DIM_PAYMENT[],2,FALSE)</f>
        <v>Ewallet</v>
      </c>
      <c r="E469">
        <v>347016</v>
      </c>
      <c r="F469" t="str">
        <f>VLOOKUP(FACT_INVOICE9[[#This Row],[Product_SK]],DIM_PRODUCT[],3,FALSE)</f>
        <v>Sports and travel</v>
      </c>
      <c r="G469">
        <v>14736</v>
      </c>
      <c r="H469" t="s">
        <v>522</v>
      </c>
      <c r="I469">
        <v>7</v>
      </c>
      <c r="J469">
        <v>456.288</v>
      </c>
      <c r="K469">
        <v>5.4</v>
      </c>
      <c r="L469" t="s">
        <v>33</v>
      </c>
      <c r="M469" s="1">
        <v>45276.3682291667</v>
      </c>
      <c r="N469" s="1">
        <v>45278.9186226852</v>
      </c>
      <c r="O469">
        <v>19934</v>
      </c>
      <c r="P469">
        <v>6</v>
      </c>
      <c r="Q469" t="str">
        <f>VLOOKUP(FACT_INVOICE9[[#This Row],[gender_sk]],DIM_GENDER[],2,FALSE)</f>
        <v>Male</v>
      </c>
      <c r="R469" t="str">
        <f>VLOOKUP(FACT_INVOICE9[[#This Row],[custype_sk]],DIM_CUSTYPE[],2,FALSE)</f>
        <v>Normal</v>
      </c>
      <c r="S469">
        <v>4</v>
      </c>
      <c r="U469" s="6">
        <v>0</v>
      </c>
      <c r="V469" s="6">
        <v>1</v>
      </c>
      <c r="W469" s="6">
        <v>0</v>
      </c>
      <c r="X469" s="6">
        <v>0</v>
      </c>
      <c r="Y469" s="6">
        <v>0</v>
      </c>
      <c r="Z469" s="6">
        <v>0</v>
      </c>
      <c r="AA469" s="6">
        <v>1</v>
      </c>
      <c r="AB469" s="6">
        <v>0</v>
      </c>
      <c r="AC469" s="6">
        <v>0</v>
      </c>
      <c r="AD469" s="6">
        <v>1</v>
      </c>
      <c r="AE469" s="6">
        <v>1</v>
      </c>
      <c r="AF469">
        <v>1</v>
      </c>
      <c r="AG469">
        <v>0</v>
      </c>
    </row>
    <row r="470" spans="1:33">
      <c r="A470">
        <v>1208</v>
      </c>
      <c r="B470" t="str">
        <f>VLOOKUP(FACT_INVOICE9[[#This Row],[Branch_SK]],DIM_BRANCH[],3,FALSE)</f>
        <v>Yangon</v>
      </c>
      <c r="C470">
        <v>17982</v>
      </c>
      <c r="D470" t="str">
        <f>VLOOKUP(FACT_INVOICE9[[#This Row],[payment_SK]],DIM_PAYMENT[],2,FALSE)</f>
        <v>Cash</v>
      </c>
      <c r="E470">
        <v>347322</v>
      </c>
      <c r="F470" t="str">
        <f>VLOOKUP(FACT_INVOICE9[[#This Row],[Product_SK]],DIM_PRODUCT[],3,FALSE)</f>
        <v>Fashion accessories</v>
      </c>
      <c r="G470">
        <v>14933</v>
      </c>
      <c r="H470" t="s">
        <v>523</v>
      </c>
      <c r="I470">
        <v>4</v>
      </c>
      <c r="J470">
        <v>276.948</v>
      </c>
      <c r="K470">
        <v>6</v>
      </c>
      <c r="L470" t="s">
        <v>33</v>
      </c>
      <c r="M470" s="1">
        <v>45276.3682291667</v>
      </c>
      <c r="N470" s="1">
        <v>45278.9186226852</v>
      </c>
      <c r="O470">
        <v>19292</v>
      </c>
      <c r="P470">
        <v>6</v>
      </c>
      <c r="Q470" t="str">
        <f>VLOOKUP(FACT_INVOICE9[[#This Row],[gender_sk]],DIM_GENDER[],2,FALSE)</f>
        <v>Male</v>
      </c>
      <c r="R470" t="str">
        <f>VLOOKUP(FACT_INVOICE9[[#This Row],[custype_sk]],DIM_CUSTYPE[],2,FALSE)</f>
        <v>Member</v>
      </c>
      <c r="S470">
        <v>3</v>
      </c>
      <c r="U470" s="6">
        <v>0</v>
      </c>
      <c r="V470" s="6">
        <v>0</v>
      </c>
      <c r="W470" s="6">
        <v>1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1</v>
      </c>
      <c r="AD470" s="6">
        <v>0</v>
      </c>
      <c r="AE470" s="6">
        <v>1</v>
      </c>
      <c r="AF470">
        <v>1</v>
      </c>
      <c r="AG470">
        <v>1</v>
      </c>
    </row>
    <row r="471" spans="1:33">
      <c r="A471">
        <v>1207</v>
      </c>
      <c r="B471" t="str">
        <f>VLOOKUP(FACT_INVOICE9[[#This Row],[Branch_SK]],DIM_BRANCH[],3,FALSE)</f>
        <v>Naypyitaw</v>
      </c>
      <c r="C471">
        <v>17982</v>
      </c>
      <c r="D471" t="str">
        <f>VLOOKUP(FACT_INVOICE9[[#This Row],[payment_SK]],DIM_PAYMENT[],2,FALSE)</f>
        <v>Cash</v>
      </c>
      <c r="E471">
        <v>347013</v>
      </c>
      <c r="F471" t="str">
        <f>VLOOKUP(FACT_INVOICE9[[#This Row],[Product_SK]],DIM_PRODUCT[],3,FALSE)</f>
        <v>Sports and travel</v>
      </c>
      <c r="G471">
        <v>14696</v>
      </c>
      <c r="H471" t="s">
        <v>524</v>
      </c>
      <c r="I471">
        <v>8</v>
      </c>
      <c r="J471">
        <v>369.684</v>
      </c>
      <c r="K471">
        <v>8.8</v>
      </c>
      <c r="L471" t="s">
        <v>33</v>
      </c>
      <c r="M471" s="1">
        <v>45276.3682291667</v>
      </c>
      <c r="N471" s="1">
        <v>45278.9186226852</v>
      </c>
      <c r="O471">
        <v>19203</v>
      </c>
      <c r="P471">
        <v>5</v>
      </c>
      <c r="Q471" t="str">
        <f>VLOOKUP(FACT_INVOICE9[[#This Row],[gender_sk]],DIM_GENDER[],2,FALSE)</f>
        <v>Female</v>
      </c>
      <c r="R471" t="str">
        <f>VLOOKUP(FACT_INVOICE9[[#This Row],[custype_sk]],DIM_CUSTYPE[],2,FALSE)</f>
        <v>Normal</v>
      </c>
      <c r="S471">
        <v>4</v>
      </c>
      <c r="U471" s="6">
        <v>0</v>
      </c>
      <c r="V471" s="6">
        <v>0</v>
      </c>
      <c r="W471" s="6">
        <v>1</v>
      </c>
      <c r="X471" s="6">
        <v>0</v>
      </c>
      <c r="Y471" s="6">
        <v>0</v>
      </c>
      <c r="Z471" s="6">
        <v>0</v>
      </c>
      <c r="AA471" s="6">
        <v>1</v>
      </c>
      <c r="AB471" s="6">
        <v>0</v>
      </c>
      <c r="AC471" s="6">
        <v>0</v>
      </c>
      <c r="AD471" s="6">
        <v>1</v>
      </c>
      <c r="AE471" s="6">
        <v>1</v>
      </c>
      <c r="AF471">
        <v>0</v>
      </c>
      <c r="AG471">
        <v>0</v>
      </c>
    </row>
    <row r="472" spans="1:33">
      <c r="A472">
        <v>1206</v>
      </c>
      <c r="B472" t="str">
        <f>VLOOKUP(FACT_INVOICE9[[#This Row],[Branch_SK]],DIM_BRANCH[],3,FALSE)</f>
        <v>Mandalay</v>
      </c>
      <c r="C472">
        <v>17983</v>
      </c>
      <c r="D472" t="str">
        <f>VLOOKUP(FACT_INVOICE9[[#This Row],[payment_SK]],DIM_PAYMENT[],2,FALSE)</f>
        <v>Credit card</v>
      </c>
      <c r="E472">
        <v>346776</v>
      </c>
      <c r="F472" t="str">
        <f>VLOOKUP(FACT_INVOICE9[[#This Row],[Product_SK]],DIM_PRODUCT[],3,FALSE)</f>
        <v>Home and lifestyle</v>
      </c>
      <c r="G472">
        <v>14662</v>
      </c>
      <c r="H472" t="s">
        <v>525</v>
      </c>
      <c r="I472">
        <v>3</v>
      </c>
      <c r="J472">
        <v>46.683</v>
      </c>
      <c r="K472">
        <v>8.7</v>
      </c>
      <c r="L472" t="s">
        <v>33</v>
      </c>
      <c r="M472" s="1">
        <v>45276.3682291667</v>
      </c>
      <c r="N472" s="1">
        <v>45278.9186226852</v>
      </c>
      <c r="O472">
        <v>19417</v>
      </c>
      <c r="P472">
        <v>6</v>
      </c>
      <c r="Q472" t="str">
        <f>VLOOKUP(FACT_INVOICE9[[#This Row],[gender_sk]],DIM_GENDER[],2,FALSE)</f>
        <v>Male</v>
      </c>
      <c r="R472" t="str">
        <f>VLOOKUP(FACT_INVOICE9[[#This Row],[custype_sk]],DIM_CUSTYPE[],2,FALSE)</f>
        <v>Normal</v>
      </c>
      <c r="S472">
        <v>4</v>
      </c>
      <c r="U472" s="6">
        <v>1</v>
      </c>
      <c r="V472" s="6">
        <v>0</v>
      </c>
      <c r="W472" s="6">
        <v>0</v>
      </c>
      <c r="X472" s="6">
        <v>0</v>
      </c>
      <c r="Y472" s="6">
        <v>0</v>
      </c>
      <c r="Z472" s="6">
        <v>1</v>
      </c>
      <c r="AA472" s="6">
        <v>0</v>
      </c>
      <c r="AB472" s="6">
        <v>0</v>
      </c>
      <c r="AC472" s="6">
        <v>0</v>
      </c>
      <c r="AD472" s="6">
        <v>0</v>
      </c>
      <c r="AE472" s="6">
        <v>1</v>
      </c>
      <c r="AF472">
        <v>1</v>
      </c>
      <c r="AG472">
        <v>0</v>
      </c>
    </row>
    <row r="473" spans="1:33">
      <c r="A473">
        <v>1208</v>
      </c>
      <c r="B473" t="str">
        <f>VLOOKUP(FACT_INVOICE9[[#This Row],[Branch_SK]],DIM_BRANCH[],3,FALSE)</f>
        <v>Yangon</v>
      </c>
      <c r="C473">
        <v>17983</v>
      </c>
      <c r="D473" t="str">
        <f>VLOOKUP(FACT_INVOICE9[[#This Row],[payment_SK]],DIM_PAYMENT[],2,FALSE)</f>
        <v>Credit card</v>
      </c>
      <c r="E473">
        <v>346808</v>
      </c>
      <c r="F473" t="str">
        <f>VLOOKUP(FACT_INVOICE9[[#This Row],[Product_SK]],DIM_PRODUCT[],3,FALSE)</f>
        <v>Home and lifestyle</v>
      </c>
      <c r="G473">
        <v>14979</v>
      </c>
      <c r="H473" t="s">
        <v>526</v>
      </c>
      <c r="I473">
        <v>5</v>
      </c>
      <c r="J473">
        <v>269.535</v>
      </c>
      <c r="K473">
        <v>9.1</v>
      </c>
      <c r="L473" t="s">
        <v>33</v>
      </c>
      <c r="M473" s="1">
        <v>45276.3682291667</v>
      </c>
      <c r="N473" s="1">
        <v>45278.9186226852</v>
      </c>
      <c r="O473">
        <v>19588</v>
      </c>
      <c r="P473">
        <v>6</v>
      </c>
      <c r="Q473" t="str">
        <f>VLOOKUP(FACT_INVOICE9[[#This Row],[gender_sk]],DIM_GENDER[],2,FALSE)</f>
        <v>Male</v>
      </c>
      <c r="R473" t="str">
        <f>VLOOKUP(FACT_INVOICE9[[#This Row],[custype_sk]],DIM_CUSTYPE[],2,FALSE)</f>
        <v>Member</v>
      </c>
      <c r="S473">
        <v>3</v>
      </c>
      <c r="U473" s="6">
        <v>1</v>
      </c>
      <c r="V473" s="6">
        <v>0</v>
      </c>
      <c r="W473" s="6">
        <v>0</v>
      </c>
      <c r="X473" s="6">
        <v>0</v>
      </c>
      <c r="Y473" s="6">
        <v>0</v>
      </c>
      <c r="Z473" s="6">
        <v>1</v>
      </c>
      <c r="AA473" s="6">
        <v>0</v>
      </c>
      <c r="AB473" s="6">
        <v>0</v>
      </c>
      <c r="AC473" s="6">
        <v>0</v>
      </c>
      <c r="AD473" s="6">
        <v>0</v>
      </c>
      <c r="AE473" s="6">
        <v>1</v>
      </c>
      <c r="AF473">
        <v>1</v>
      </c>
      <c r="AG473">
        <v>1</v>
      </c>
    </row>
    <row r="474" spans="1:33">
      <c r="A474">
        <v>1207</v>
      </c>
      <c r="B474" t="str">
        <f>VLOOKUP(FACT_INVOICE9[[#This Row],[Branch_SK]],DIM_BRANCH[],3,FALSE)</f>
        <v>Naypyitaw</v>
      </c>
      <c r="C474">
        <v>17983</v>
      </c>
      <c r="D474" t="str">
        <f>VLOOKUP(FACT_INVOICE9[[#This Row],[payment_SK]],DIM_PAYMENT[],2,FALSE)</f>
        <v>Credit card</v>
      </c>
      <c r="E474">
        <v>347011</v>
      </c>
      <c r="F474" t="str">
        <f>VLOOKUP(FACT_INVOICE9[[#This Row],[Product_SK]],DIM_PRODUCT[],3,FALSE)</f>
        <v>Sports and travel</v>
      </c>
      <c r="G474">
        <v>14418</v>
      </c>
      <c r="H474" t="s">
        <v>527</v>
      </c>
      <c r="I474">
        <v>1</v>
      </c>
      <c r="J474">
        <v>55.041</v>
      </c>
      <c r="K474">
        <v>6.3</v>
      </c>
      <c r="L474" t="s">
        <v>33</v>
      </c>
      <c r="M474" s="1">
        <v>45276.3682291667</v>
      </c>
      <c r="N474" s="1">
        <v>45278.9186226852</v>
      </c>
      <c r="O474">
        <v>19578</v>
      </c>
      <c r="P474">
        <v>5</v>
      </c>
      <c r="Q474" t="str">
        <f>VLOOKUP(FACT_INVOICE9[[#This Row],[gender_sk]],DIM_GENDER[],2,FALSE)</f>
        <v>Female</v>
      </c>
      <c r="R474" t="str">
        <f>VLOOKUP(FACT_INVOICE9[[#This Row],[custype_sk]],DIM_CUSTYPE[],2,FALSE)</f>
        <v>Normal</v>
      </c>
      <c r="S474">
        <v>4</v>
      </c>
      <c r="U474" s="6">
        <v>1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1</v>
      </c>
      <c r="AB474" s="6">
        <v>0</v>
      </c>
      <c r="AC474" s="6">
        <v>0</v>
      </c>
      <c r="AD474" s="6">
        <v>0</v>
      </c>
      <c r="AE474" s="6">
        <v>1</v>
      </c>
      <c r="AF474">
        <v>0</v>
      </c>
      <c r="AG474">
        <v>0</v>
      </c>
    </row>
    <row r="475" spans="1:33">
      <c r="A475">
        <v>1207</v>
      </c>
      <c r="B475" t="str">
        <f>VLOOKUP(FACT_INVOICE9[[#This Row],[Branch_SK]],DIM_BRANCH[],3,FALSE)</f>
        <v>Naypyitaw</v>
      </c>
      <c r="C475">
        <v>17984</v>
      </c>
      <c r="D475" t="str">
        <f>VLOOKUP(FACT_INVOICE9[[#This Row],[payment_SK]],DIM_PAYMENT[],2,FALSE)</f>
        <v>Ewallet</v>
      </c>
      <c r="E475">
        <v>347126</v>
      </c>
      <c r="F475" t="str">
        <f>VLOOKUP(FACT_INVOICE9[[#This Row],[Product_SK]],DIM_PRODUCT[],3,FALSE)</f>
        <v>Food and beverages</v>
      </c>
      <c r="G475">
        <v>14750</v>
      </c>
      <c r="H475" t="s">
        <v>528</v>
      </c>
      <c r="I475">
        <v>2</v>
      </c>
      <c r="J475">
        <v>209.559</v>
      </c>
      <c r="K475">
        <v>8</v>
      </c>
      <c r="L475" t="s">
        <v>33</v>
      </c>
      <c r="M475" s="1">
        <v>45276.3682291667</v>
      </c>
      <c r="N475" s="1">
        <v>45278.9186226852</v>
      </c>
      <c r="O475">
        <v>19927</v>
      </c>
      <c r="P475">
        <v>6</v>
      </c>
      <c r="Q475" t="str">
        <f>VLOOKUP(FACT_INVOICE9[[#This Row],[gender_sk]],DIM_GENDER[],2,FALSE)</f>
        <v>Male</v>
      </c>
      <c r="R475" t="str">
        <f>VLOOKUP(FACT_INVOICE9[[#This Row],[custype_sk]],DIM_CUSTYPE[],2,FALSE)</f>
        <v>Normal</v>
      </c>
      <c r="S475">
        <v>4</v>
      </c>
      <c r="U475" s="6">
        <v>0</v>
      </c>
      <c r="V475" s="6">
        <v>1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1</v>
      </c>
      <c r="AC475" s="6">
        <v>0</v>
      </c>
      <c r="AD475" s="6">
        <v>0</v>
      </c>
      <c r="AE475" s="6">
        <v>1</v>
      </c>
      <c r="AF475">
        <v>1</v>
      </c>
      <c r="AG475">
        <v>0</v>
      </c>
    </row>
    <row r="476" spans="1:33">
      <c r="A476">
        <v>1208</v>
      </c>
      <c r="B476" t="str">
        <f>VLOOKUP(FACT_INVOICE9[[#This Row],[Branch_SK]],DIM_BRANCH[],3,FALSE)</f>
        <v>Yangon</v>
      </c>
      <c r="C476">
        <v>17984</v>
      </c>
      <c r="D476" t="str">
        <f>VLOOKUP(FACT_INVOICE9[[#This Row],[payment_SK]],DIM_PAYMENT[],2,FALSE)</f>
        <v>Ewallet</v>
      </c>
      <c r="E476">
        <v>346718</v>
      </c>
      <c r="F476" t="str">
        <f>VLOOKUP(FACT_INVOICE9[[#This Row],[Product_SK]],DIM_PRODUCT[],3,FALSE)</f>
        <v>Electronic accessories</v>
      </c>
      <c r="G476">
        <v>14920</v>
      </c>
      <c r="H476" t="s">
        <v>529</v>
      </c>
      <c r="I476">
        <v>8</v>
      </c>
      <c r="J476">
        <v>427.812</v>
      </c>
      <c r="K476">
        <v>9.2</v>
      </c>
      <c r="L476" t="s">
        <v>33</v>
      </c>
      <c r="M476" s="1">
        <v>45276.3682291667</v>
      </c>
      <c r="N476" s="1">
        <v>45278.9186226852</v>
      </c>
      <c r="O476">
        <v>19935</v>
      </c>
      <c r="P476">
        <v>6</v>
      </c>
      <c r="Q476" t="str">
        <f>VLOOKUP(FACT_INVOICE9[[#This Row],[gender_sk]],DIM_GENDER[],2,FALSE)</f>
        <v>Male</v>
      </c>
      <c r="R476" t="str">
        <f>VLOOKUP(FACT_INVOICE9[[#This Row],[custype_sk]],DIM_CUSTYPE[],2,FALSE)</f>
        <v>Normal</v>
      </c>
      <c r="S476">
        <v>4</v>
      </c>
      <c r="U476" s="6">
        <v>0</v>
      </c>
      <c r="V476" s="6">
        <v>1</v>
      </c>
      <c r="W476" s="6">
        <v>0</v>
      </c>
      <c r="X476" s="6">
        <v>0</v>
      </c>
      <c r="Y476" s="6">
        <v>1</v>
      </c>
      <c r="Z476" s="6">
        <v>0</v>
      </c>
      <c r="AA476" s="6">
        <v>0</v>
      </c>
      <c r="AB476" s="6">
        <v>0</v>
      </c>
      <c r="AC476" s="6">
        <v>0</v>
      </c>
      <c r="AD476" s="6">
        <v>1</v>
      </c>
      <c r="AE476" s="6">
        <v>1</v>
      </c>
      <c r="AF476">
        <v>1</v>
      </c>
      <c r="AG476">
        <v>0</v>
      </c>
    </row>
    <row r="477" spans="1:33">
      <c r="A477">
        <v>1207</v>
      </c>
      <c r="B477" t="str">
        <f>VLOOKUP(FACT_INVOICE9[[#This Row],[Branch_SK]],DIM_BRANCH[],3,FALSE)</f>
        <v>Naypyitaw</v>
      </c>
      <c r="C477">
        <v>17984</v>
      </c>
      <c r="D477" t="str">
        <f>VLOOKUP(FACT_INVOICE9[[#This Row],[payment_SK]],DIM_PAYMENT[],2,FALSE)</f>
        <v>Ewallet</v>
      </c>
      <c r="E477">
        <v>347323</v>
      </c>
      <c r="F477" t="str">
        <f>VLOOKUP(FACT_INVOICE9[[#This Row],[Product_SK]],DIM_PRODUCT[],3,FALSE)</f>
        <v>Fashion accessories</v>
      </c>
      <c r="G477">
        <v>14927</v>
      </c>
      <c r="H477" t="s">
        <v>530</v>
      </c>
      <c r="I477">
        <v>7</v>
      </c>
      <c r="J477">
        <v>495.3165</v>
      </c>
      <c r="K477">
        <v>6.9</v>
      </c>
      <c r="L477" t="s">
        <v>33</v>
      </c>
      <c r="M477" s="1">
        <v>45276.3682291667</v>
      </c>
      <c r="N477" s="1">
        <v>45278.9186226852</v>
      </c>
      <c r="O477">
        <v>19780</v>
      </c>
      <c r="P477">
        <v>6</v>
      </c>
      <c r="Q477" t="str">
        <f>VLOOKUP(FACT_INVOICE9[[#This Row],[gender_sk]],DIM_GENDER[],2,FALSE)</f>
        <v>Male</v>
      </c>
      <c r="R477" t="str">
        <f>VLOOKUP(FACT_INVOICE9[[#This Row],[custype_sk]],DIM_CUSTYPE[],2,FALSE)</f>
        <v>Member</v>
      </c>
      <c r="S477">
        <v>3</v>
      </c>
      <c r="U477" s="6">
        <v>0</v>
      </c>
      <c r="V477" s="6">
        <v>1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1</v>
      </c>
      <c r="AD477" s="6">
        <v>1</v>
      </c>
      <c r="AE477" s="6">
        <v>1</v>
      </c>
      <c r="AF477">
        <v>1</v>
      </c>
      <c r="AG477">
        <v>1</v>
      </c>
    </row>
    <row r="478" spans="1:33">
      <c r="A478">
        <v>1206</v>
      </c>
      <c r="B478" t="str">
        <f>VLOOKUP(FACT_INVOICE9[[#This Row],[Branch_SK]],DIM_BRANCH[],3,FALSE)</f>
        <v>Mandalay</v>
      </c>
      <c r="C478">
        <v>17984</v>
      </c>
      <c r="D478" t="str">
        <f>VLOOKUP(FACT_INVOICE9[[#This Row],[payment_SK]],DIM_PAYMENT[],2,FALSE)</f>
        <v>Ewallet</v>
      </c>
      <c r="E478">
        <v>347202</v>
      </c>
      <c r="F478" t="str">
        <f>VLOOKUP(FACT_INVOICE9[[#This Row],[Product_SK]],DIM_PRODUCT[],3,FALSE)</f>
        <v>Food and beverages</v>
      </c>
      <c r="G478">
        <v>14637</v>
      </c>
      <c r="H478" t="s">
        <v>531</v>
      </c>
      <c r="I478">
        <v>6</v>
      </c>
      <c r="J478">
        <v>628.173</v>
      </c>
      <c r="K478">
        <v>7.9</v>
      </c>
      <c r="L478" t="s">
        <v>33</v>
      </c>
      <c r="M478" s="1">
        <v>45276.3682291667</v>
      </c>
      <c r="N478" s="1">
        <v>45278.9186226852</v>
      </c>
      <c r="O478">
        <v>19797</v>
      </c>
      <c r="P478">
        <v>5</v>
      </c>
      <c r="Q478" t="str">
        <f>VLOOKUP(FACT_INVOICE9[[#This Row],[gender_sk]],DIM_GENDER[],2,FALSE)</f>
        <v>Female</v>
      </c>
      <c r="R478" t="str">
        <f>VLOOKUP(FACT_INVOICE9[[#This Row],[custype_sk]],DIM_CUSTYPE[],2,FALSE)</f>
        <v>Normal</v>
      </c>
      <c r="S478">
        <v>4</v>
      </c>
      <c r="U478" s="6">
        <v>0</v>
      </c>
      <c r="V478" s="6">
        <v>1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1</v>
      </c>
      <c r="AC478" s="6">
        <v>0</v>
      </c>
      <c r="AD478" s="6">
        <v>1</v>
      </c>
      <c r="AE478" s="6">
        <v>1</v>
      </c>
      <c r="AF478">
        <v>0</v>
      </c>
      <c r="AG478">
        <v>0</v>
      </c>
    </row>
    <row r="479" spans="1:33">
      <c r="A479">
        <v>1207</v>
      </c>
      <c r="B479" t="str">
        <f>VLOOKUP(FACT_INVOICE9[[#This Row],[Branch_SK]],DIM_BRANCH[],3,FALSE)</f>
        <v>Naypyitaw</v>
      </c>
      <c r="C479">
        <v>17982</v>
      </c>
      <c r="D479" t="str">
        <f>VLOOKUP(FACT_INVOICE9[[#This Row],[payment_SK]],DIM_PAYMENT[],2,FALSE)</f>
        <v>Cash</v>
      </c>
      <c r="E479">
        <v>347070</v>
      </c>
      <c r="F479" t="str">
        <f>VLOOKUP(FACT_INVOICE9[[#This Row],[Product_SK]],DIM_PRODUCT[],3,FALSE)</f>
        <v>Sports and travel</v>
      </c>
      <c r="G479">
        <v>14238</v>
      </c>
      <c r="H479" t="s">
        <v>532</v>
      </c>
      <c r="I479">
        <v>7</v>
      </c>
      <c r="J479">
        <v>333.984</v>
      </c>
      <c r="K479">
        <v>9.2</v>
      </c>
      <c r="L479" t="s">
        <v>33</v>
      </c>
      <c r="M479" s="1">
        <v>45276.3682291667</v>
      </c>
      <c r="N479" s="1">
        <v>45278.9186226852</v>
      </c>
      <c r="O479">
        <v>19117</v>
      </c>
      <c r="P479">
        <v>5</v>
      </c>
      <c r="Q479" t="str">
        <f>VLOOKUP(FACT_INVOICE9[[#This Row],[gender_sk]],DIM_GENDER[],2,FALSE)</f>
        <v>Female</v>
      </c>
      <c r="R479" t="str">
        <f>VLOOKUP(FACT_INVOICE9[[#This Row],[custype_sk]],DIM_CUSTYPE[],2,FALSE)</f>
        <v>Normal</v>
      </c>
      <c r="S479">
        <v>4</v>
      </c>
      <c r="U479" s="6">
        <v>0</v>
      </c>
      <c r="V479" s="6">
        <v>0</v>
      </c>
      <c r="W479" s="6">
        <v>1</v>
      </c>
      <c r="X479" s="6">
        <v>0</v>
      </c>
      <c r="Y479" s="6">
        <v>0</v>
      </c>
      <c r="Z479" s="6">
        <v>0</v>
      </c>
      <c r="AA479" s="6">
        <v>1</v>
      </c>
      <c r="AB479" s="6">
        <v>0</v>
      </c>
      <c r="AC479" s="6">
        <v>0</v>
      </c>
      <c r="AD479" s="6">
        <v>1</v>
      </c>
      <c r="AE479" s="6">
        <v>1</v>
      </c>
      <c r="AF479">
        <v>0</v>
      </c>
      <c r="AG479">
        <v>0</v>
      </c>
    </row>
    <row r="480" spans="1:33">
      <c r="A480">
        <v>1208</v>
      </c>
      <c r="B480" t="str">
        <f>VLOOKUP(FACT_INVOICE9[[#This Row],[Branch_SK]],DIM_BRANCH[],3,FALSE)</f>
        <v>Yangon</v>
      </c>
      <c r="C480">
        <v>17984</v>
      </c>
      <c r="D480" t="str">
        <f>VLOOKUP(FACT_INVOICE9[[#This Row],[payment_SK]],DIM_PAYMENT[],2,FALSE)</f>
        <v>Ewallet</v>
      </c>
      <c r="E480">
        <v>346981</v>
      </c>
      <c r="F480" t="str">
        <f>VLOOKUP(FACT_INVOICE9[[#This Row],[Product_SK]],DIM_PRODUCT[],3,FALSE)</f>
        <v>Sports and travel</v>
      </c>
      <c r="G480">
        <v>14110</v>
      </c>
      <c r="H480" t="s">
        <v>533</v>
      </c>
      <c r="I480">
        <v>1</v>
      </c>
      <c r="J480">
        <v>94.1745</v>
      </c>
      <c r="K480">
        <v>4.9</v>
      </c>
      <c r="L480" t="s">
        <v>33</v>
      </c>
      <c r="M480" s="1">
        <v>45276.3682291667</v>
      </c>
      <c r="N480" s="1">
        <v>45278.9186226852</v>
      </c>
      <c r="O480">
        <v>19961</v>
      </c>
      <c r="P480">
        <v>6</v>
      </c>
      <c r="Q480" t="str">
        <f>VLOOKUP(FACT_INVOICE9[[#This Row],[gender_sk]],DIM_GENDER[],2,FALSE)</f>
        <v>Male</v>
      </c>
      <c r="R480" t="str">
        <f>VLOOKUP(FACT_INVOICE9[[#This Row],[custype_sk]],DIM_CUSTYPE[],2,FALSE)</f>
        <v>Normal</v>
      </c>
      <c r="S480">
        <v>4</v>
      </c>
      <c r="U480" s="6">
        <v>0</v>
      </c>
      <c r="V480" s="6">
        <v>1</v>
      </c>
      <c r="W480" s="6">
        <v>0</v>
      </c>
      <c r="X480" s="6">
        <v>0</v>
      </c>
      <c r="Y480" s="6">
        <v>0</v>
      </c>
      <c r="Z480" s="6">
        <v>0</v>
      </c>
      <c r="AA480" s="6">
        <v>1</v>
      </c>
      <c r="AB480" s="6">
        <v>0</v>
      </c>
      <c r="AC480" s="6">
        <v>0</v>
      </c>
      <c r="AD480" s="6">
        <v>0</v>
      </c>
      <c r="AE480" s="6">
        <v>0</v>
      </c>
      <c r="AF480">
        <v>1</v>
      </c>
      <c r="AG480">
        <v>0</v>
      </c>
    </row>
    <row r="481" spans="1:33">
      <c r="A481">
        <v>1206</v>
      </c>
      <c r="B481" t="str">
        <f>VLOOKUP(FACT_INVOICE9[[#This Row],[Branch_SK]],DIM_BRANCH[],3,FALSE)</f>
        <v>Mandalay</v>
      </c>
      <c r="C481">
        <v>17984</v>
      </c>
      <c r="D481" t="str">
        <f>VLOOKUP(FACT_INVOICE9[[#This Row],[payment_SK]],DIM_PAYMENT[],2,FALSE)</f>
        <v>Ewallet</v>
      </c>
      <c r="E481">
        <v>346901</v>
      </c>
      <c r="F481" t="str">
        <f>VLOOKUP(FACT_INVOICE9[[#This Row],[Product_SK]],DIM_PRODUCT[],3,FALSE)</f>
        <v>Home and lifestyle</v>
      </c>
      <c r="G481">
        <v>14409</v>
      </c>
      <c r="H481" t="s">
        <v>534</v>
      </c>
      <c r="I481">
        <v>2</v>
      </c>
      <c r="J481">
        <v>34.629</v>
      </c>
      <c r="K481">
        <v>4.6</v>
      </c>
      <c r="L481" t="s">
        <v>33</v>
      </c>
      <c r="M481" s="1">
        <v>45276.3682291667</v>
      </c>
      <c r="N481" s="1">
        <v>45278.9186226852</v>
      </c>
      <c r="O481">
        <v>19803</v>
      </c>
      <c r="P481">
        <v>5</v>
      </c>
      <c r="Q481" t="str">
        <f>VLOOKUP(FACT_INVOICE9[[#This Row],[gender_sk]],DIM_GENDER[],2,FALSE)</f>
        <v>Female</v>
      </c>
      <c r="R481" t="str">
        <f>VLOOKUP(FACT_INVOICE9[[#This Row],[custype_sk]],DIM_CUSTYPE[],2,FALSE)</f>
        <v>Member</v>
      </c>
      <c r="S481">
        <v>3</v>
      </c>
      <c r="U481" s="6">
        <v>0</v>
      </c>
      <c r="V481" s="6">
        <v>1</v>
      </c>
      <c r="W481" s="6">
        <v>0</v>
      </c>
      <c r="X481" s="6">
        <v>0</v>
      </c>
      <c r="Y481" s="6">
        <v>0</v>
      </c>
      <c r="Z481" s="6">
        <v>1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>
        <v>0</v>
      </c>
      <c r="AG481">
        <v>1</v>
      </c>
    </row>
    <row r="482" spans="1:33">
      <c r="A482">
        <v>1207</v>
      </c>
      <c r="B482" t="str">
        <f>VLOOKUP(FACT_INVOICE9[[#This Row],[Branch_SK]],DIM_BRANCH[],3,FALSE)</f>
        <v>Naypyitaw</v>
      </c>
      <c r="C482">
        <v>17984</v>
      </c>
      <c r="D482" t="str">
        <f>VLOOKUP(FACT_INVOICE9[[#This Row],[payment_SK]],DIM_PAYMENT[],2,FALSE)</f>
        <v>Ewallet</v>
      </c>
      <c r="E482">
        <v>346554</v>
      </c>
      <c r="F482" t="str">
        <f>VLOOKUP(FACT_INVOICE9[[#This Row],[Product_SK]],DIM_PRODUCT[],3,FALSE)</f>
        <v>Health and beauty</v>
      </c>
      <c r="G482">
        <v>14250</v>
      </c>
      <c r="H482" t="s">
        <v>535</v>
      </c>
      <c r="I482">
        <v>8</v>
      </c>
      <c r="J482">
        <v>161.7</v>
      </c>
      <c r="K482">
        <v>6.6</v>
      </c>
      <c r="L482" t="s">
        <v>33</v>
      </c>
      <c r="M482" s="1">
        <v>45276.3682291667</v>
      </c>
      <c r="N482" s="1">
        <v>45278.9186226852</v>
      </c>
      <c r="O482">
        <v>19933</v>
      </c>
      <c r="P482">
        <v>6</v>
      </c>
      <c r="Q482" t="str">
        <f>VLOOKUP(FACT_INVOICE9[[#This Row],[gender_sk]],DIM_GENDER[],2,FALSE)</f>
        <v>Male</v>
      </c>
      <c r="R482" t="str">
        <f>VLOOKUP(FACT_INVOICE9[[#This Row],[custype_sk]],DIM_CUSTYPE[],2,FALSE)</f>
        <v>Normal</v>
      </c>
      <c r="S482">
        <v>4</v>
      </c>
      <c r="U482" s="6">
        <v>0</v>
      </c>
      <c r="V482" s="6">
        <v>1</v>
      </c>
      <c r="W482" s="6">
        <v>0</v>
      </c>
      <c r="X482" s="6">
        <v>1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1</v>
      </c>
      <c r="AE482" s="6">
        <v>1</v>
      </c>
      <c r="AF482">
        <v>1</v>
      </c>
      <c r="AG482">
        <v>0</v>
      </c>
    </row>
    <row r="483" spans="1:33">
      <c r="A483">
        <v>1208</v>
      </c>
      <c r="B483" t="str">
        <f>VLOOKUP(FACT_INVOICE9[[#This Row],[Branch_SK]],DIM_BRANCH[],3,FALSE)</f>
        <v>Yangon</v>
      </c>
      <c r="C483">
        <v>17983</v>
      </c>
      <c r="D483" t="str">
        <f>VLOOKUP(FACT_INVOICE9[[#This Row],[payment_SK]],DIM_PAYMENT[],2,FALSE)</f>
        <v>Credit card</v>
      </c>
      <c r="E483">
        <v>346545</v>
      </c>
      <c r="F483" t="str">
        <f>VLOOKUP(FACT_INVOICE9[[#This Row],[Product_SK]],DIM_PRODUCT[],3,FALSE)</f>
        <v>Health and beauty</v>
      </c>
      <c r="G483">
        <v>14197</v>
      </c>
      <c r="H483" t="s">
        <v>536</v>
      </c>
      <c r="I483">
        <v>3</v>
      </c>
      <c r="J483">
        <v>37.611</v>
      </c>
      <c r="K483">
        <v>8.1</v>
      </c>
      <c r="L483" t="s">
        <v>33</v>
      </c>
      <c r="M483" s="1">
        <v>45276.3682291667</v>
      </c>
      <c r="N483" s="1">
        <v>45278.9186226852</v>
      </c>
      <c r="O483">
        <v>19502</v>
      </c>
      <c r="P483">
        <v>6</v>
      </c>
      <c r="Q483" t="str">
        <f>VLOOKUP(FACT_INVOICE9[[#This Row],[gender_sk]],DIM_GENDER[],2,FALSE)</f>
        <v>Male</v>
      </c>
      <c r="R483" t="str">
        <f>VLOOKUP(FACT_INVOICE9[[#This Row],[custype_sk]],DIM_CUSTYPE[],2,FALSE)</f>
        <v>Member</v>
      </c>
      <c r="S483">
        <v>3</v>
      </c>
      <c r="U483" s="6">
        <v>1</v>
      </c>
      <c r="V483" s="6">
        <v>0</v>
      </c>
      <c r="W483" s="6">
        <v>0</v>
      </c>
      <c r="X483" s="6">
        <v>1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1</v>
      </c>
      <c r="AF483">
        <v>1</v>
      </c>
      <c r="AG483">
        <v>1</v>
      </c>
    </row>
    <row r="484" spans="1:33">
      <c r="A484">
        <v>1207</v>
      </c>
      <c r="B484" t="str">
        <f>VLOOKUP(FACT_INVOICE9[[#This Row],[Branch_SK]],DIM_BRANCH[],3,FALSE)</f>
        <v>Naypyitaw</v>
      </c>
      <c r="C484">
        <v>17984</v>
      </c>
      <c r="D484" t="str">
        <f>VLOOKUP(FACT_INVOICE9[[#This Row],[payment_SK]],DIM_PAYMENT[],2,FALSE)</f>
        <v>Ewallet</v>
      </c>
      <c r="E484">
        <v>347110</v>
      </c>
      <c r="F484" t="str">
        <f>VLOOKUP(FACT_INVOICE9[[#This Row],[Product_SK]],DIM_PRODUCT[],3,FALSE)</f>
        <v>Food and beverages</v>
      </c>
      <c r="G484">
        <v>14756</v>
      </c>
      <c r="H484" t="s">
        <v>537</v>
      </c>
      <c r="I484">
        <v>6</v>
      </c>
      <c r="J484">
        <v>512.19</v>
      </c>
      <c r="K484">
        <v>5.3</v>
      </c>
      <c r="L484" t="s">
        <v>33</v>
      </c>
      <c r="M484" s="1">
        <v>45276.3682291667</v>
      </c>
      <c r="N484" s="1">
        <v>45278.9186226852</v>
      </c>
      <c r="O484">
        <v>19816</v>
      </c>
      <c r="P484">
        <v>5</v>
      </c>
      <c r="Q484" t="str">
        <f>VLOOKUP(FACT_INVOICE9[[#This Row],[gender_sk]],DIM_GENDER[],2,FALSE)</f>
        <v>Female</v>
      </c>
      <c r="R484" t="str">
        <f>VLOOKUP(FACT_INVOICE9[[#This Row],[custype_sk]],DIM_CUSTYPE[],2,FALSE)</f>
        <v>Normal</v>
      </c>
      <c r="S484">
        <v>4</v>
      </c>
      <c r="U484" s="6">
        <v>0</v>
      </c>
      <c r="V484" s="6">
        <v>1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1</v>
      </c>
      <c r="AC484" s="6">
        <v>0</v>
      </c>
      <c r="AD484" s="6">
        <v>1</v>
      </c>
      <c r="AE484" s="6">
        <v>1</v>
      </c>
      <c r="AF484">
        <v>0</v>
      </c>
      <c r="AG484">
        <v>0</v>
      </c>
    </row>
    <row r="485" spans="1:33">
      <c r="A485">
        <v>1207</v>
      </c>
      <c r="B485" t="str">
        <f>VLOOKUP(FACT_INVOICE9[[#This Row],[Branch_SK]],DIM_BRANCH[],3,FALSE)</f>
        <v>Naypyitaw</v>
      </c>
      <c r="C485">
        <v>17982</v>
      </c>
      <c r="D485" t="str">
        <f>VLOOKUP(FACT_INVOICE9[[#This Row],[payment_SK]],DIM_PAYMENT[],2,FALSE)</f>
        <v>Cash</v>
      </c>
      <c r="E485">
        <v>347319</v>
      </c>
      <c r="F485" t="str">
        <f>VLOOKUP(FACT_INVOICE9[[#This Row],[Product_SK]],DIM_PRODUCT[],3,FALSE)</f>
        <v>Fashion accessories</v>
      </c>
      <c r="G485">
        <v>14090</v>
      </c>
      <c r="H485" t="s">
        <v>538</v>
      </c>
      <c r="I485">
        <v>7</v>
      </c>
      <c r="J485">
        <v>381.3915</v>
      </c>
      <c r="K485">
        <v>4.5</v>
      </c>
      <c r="L485" t="s">
        <v>33</v>
      </c>
      <c r="M485" s="1">
        <v>45276.3682291667</v>
      </c>
      <c r="N485" s="1">
        <v>45278.9186226852</v>
      </c>
      <c r="O485">
        <v>19165</v>
      </c>
      <c r="P485">
        <v>5</v>
      </c>
      <c r="Q485" t="str">
        <f>VLOOKUP(FACT_INVOICE9[[#This Row],[gender_sk]],DIM_GENDER[],2,FALSE)</f>
        <v>Female</v>
      </c>
      <c r="R485" t="str">
        <f>VLOOKUP(FACT_INVOICE9[[#This Row],[custype_sk]],DIM_CUSTYPE[],2,FALSE)</f>
        <v>Member</v>
      </c>
      <c r="S485">
        <v>3</v>
      </c>
      <c r="U485" s="6">
        <v>0</v>
      </c>
      <c r="V485" s="6">
        <v>0</v>
      </c>
      <c r="W485" s="6">
        <v>1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1</v>
      </c>
      <c r="AD485" s="6">
        <v>1</v>
      </c>
      <c r="AE485" s="6">
        <v>0</v>
      </c>
      <c r="AF485">
        <v>0</v>
      </c>
      <c r="AG485">
        <v>1</v>
      </c>
    </row>
    <row r="486" spans="1:33">
      <c r="A486">
        <v>1208</v>
      </c>
      <c r="B486" t="str">
        <f>VLOOKUP(FACT_INVOICE9[[#This Row],[Branch_SK]],DIM_BRANCH[],3,FALSE)</f>
        <v>Yangon</v>
      </c>
      <c r="C486">
        <v>17983</v>
      </c>
      <c r="D486" t="str">
        <f>VLOOKUP(FACT_INVOICE9[[#This Row],[payment_SK]],DIM_PAYMENT[],2,FALSE)</f>
        <v>Credit card</v>
      </c>
      <c r="E486">
        <v>347313</v>
      </c>
      <c r="F486" t="str">
        <f>VLOOKUP(FACT_INVOICE9[[#This Row],[Product_SK]],DIM_PRODUCT[],3,FALSE)</f>
        <v>Fashion accessories</v>
      </c>
      <c r="G486">
        <v>14872</v>
      </c>
      <c r="H486" t="s">
        <v>539</v>
      </c>
      <c r="I486">
        <v>5</v>
      </c>
      <c r="J486">
        <v>174.615</v>
      </c>
      <c r="K486">
        <v>4.2</v>
      </c>
      <c r="L486" t="s">
        <v>33</v>
      </c>
      <c r="M486" s="1">
        <v>45276.3682291667</v>
      </c>
      <c r="N486" s="1">
        <v>45278.9186226852</v>
      </c>
      <c r="O486">
        <v>19555</v>
      </c>
      <c r="P486">
        <v>5</v>
      </c>
      <c r="Q486" t="str">
        <f>VLOOKUP(FACT_INVOICE9[[#This Row],[gender_sk]],DIM_GENDER[],2,FALSE)</f>
        <v>Female</v>
      </c>
      <c r="R486" t="str">
        <f>VLOOKUP(FACT_INVOICE9[[#This Row],[custype_sk]],DIM_CUSTYPE[],2,FALSE)</f>
        <v>Normal</v>
      </c>
      <c r="S486">
        <v>4</v>
      </c>
      <c r="U486" s="6">
        <v>1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1</v>
      </c>
      <c r="AD486" s="6">
        <v>0</v>
      </c>
      <c r="AE486" s="6">
        <v>0</v>
      </c>
      <c r="AF486">
        <v>0</v>
      </c>
      <c r="AG486">
        <v>0</v>
      </c>
    </row>
    <row r="487" spans="1:33">
      <c r="A487">
        <v>1206</v>
      </c>
      <c r="B487" t="str">
        <f>VLOOKUP(FACT_INVOICE9[[#This Row],[Branch_SK]],DIM_BRANCH[],3,FALSE)</f>
        <v>Mandalay</v>
      </c>
      <c r="C487">
        <v>17983</v>
      </c>
      <c r="D487" t="str">
        <f>VLOOKUP(FACT_INVOICE9[[#This Row],[payment_SK]],DIM_PAYMENT[],2,FALSE)</f>
        <v>Credit card</v>
      </c>
      <c r="E487">
        <v>347283</v>
      </c>
      <c r="F487" t="str">
        <f>VLOOKUP(FACT_INVOICE9[[#This Row],[Product_SK]],DIM_PRODUCT[],3,FALSE)</f>
        <v>Fashion accessories</v>
      </c>
      <c r="G487">
        <v>14961</v>
      </c>
      <c r="H487" t="s">
        <v>540</v>
      </c>
      <c r="I487">
        <v>9</v>
      </c>
      <c r="J487">
        <v>116.1405</v>
      </c>
      <c r="K487">
        <v>8</v>
      </c>
      <c r="L487" t="s">
        <v>33</v>
      </c>
      <c r="M487" s="1">
        <v>45276.3682291667</v>
      </c>
      <c r="N487" s="1">
        <v>45278.9186226852</v>
      </c>
      <c r="O487">
        <v>19666</v>
      </c>
      <c r="P487">
        <v>5</v>
      </c>
      <c r="Q487" t="str">
        <f>VLOOKUP(FACT_INVOICE9[[#This Row],[gender_sk]],DIM_GENDER[],2,FALSE)</f>
        <v>Female</v>
      </c>
      <c r="R487" t="str">
        <f>VLOOKUP(FACT_INVOICE9[[#This Row],[custype_sk]],DIM_CUSTYPE[],2,FALSE)</f>
        <v>Member</v>
      </c>
      <c r="S487">
        <v>3</v>
      </c>
      <c r="U487" s="6">
        <v>1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1</v>
      </c>
      <c r="AD487" s="6">
        <v>1</v>
      </c>
      <c r="AE487" s="6">
        <v>1</v>
      </c>
      <c r="AF487">
        <v>0</v>
      </c>
      <c r="AG487">
        <v>1</v>
      </c>
    </row>
    <row r="488" spans="1:33">
      <c r="A488">
        <v>1207</v>
      </c>
      <c r="B488" t="str">
        <f>VLOOKUP(FACT_INVOICE9[[#This Row],[Branch_SK]],DIM_BRANCH[],3,FALSE)</f>
        <v>Naypyitaw</v>
      </c>
      <c r="C488">
        <v>17983</v>
      </c>
      <c r="D488" t="str">
        <f>VLOOKUP(FACT_INVOICE9[[#This Row],[payment_SK]],DIM_PAYMENT[],2,FALSE)</f>
        <v>Credit card</v>
      </c>
      <c r="E488">
        <v>346974</v>
      </c>
      <c r="F488" t="str">
        <f>VLOOKUP(FACT_INVOICE9[[#This Row],[Product_SK]],DIM_PRODUCT[],3,FALSE)</f>
        <v>Sports and travel</v>
      </c>
      <c r="G488">
        <v>14589</v>
      </c>
      <c r="H488" t="s">
        <v>541</v>
      </c>
      <c r="I488">
        <v>1</v>
      </c>
      <c r="J488">
        <v>31.9305</v>
      </c>
      <c r="K488">
        <v>8.4</v>
      </c>
      <c r="L488" t="s">
        <v>33</v>
      </c>
      <c r="M488" s="1">
        <v>45276.3682291667</v>
      </c>
      <c r="N488" s="1">
        <v>45278.9186226852</v>
      </c>
      <c r="O488">
        <v>19498</v>
      </c>
      <c r="P488">
        <v>5</v>
      </c>
      <c r="Q488" t="str">
        <f>VLOOKUP(FACT_INVOICE9[[#This Row],[gender_sk]],DIM_GENDER[],2,FALSE)</f>
        <v>Female</v>
      </c>
      <c r="R488" t="str">
        <f>VLOOKUP(FACT_INVOICE9[[#This Row],[custype_sk]],DIM_CUSTYPE[],2,FALSE)</f>
        <v>Member</v>
      </c>
      <c r="S488">
        <v>3</v>
      </c>
      <c r="U488" s="6">
        <v>1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1</v>
      </c>
      <c r="AB488" s="6">
        <v>0</v>
      </c>
      <c r="AC488" s="6">
        <v>0</v>
      </c>
      <c r="AD488" s="6">
        <v>0</v>
      </c>
      <c r="AE488" s="6">
        <v>1</v>
      </c>
      <c r="AF488">
        <v>0</v>
      </c>
      <c r="AG488">
        <v>1</v>
      </c>
    </row>
    <row r="489" spans="1:33">
      <c r="A489">
        <v>1207</v>
      </c>
      <c r="B489" t="str">
        <f>VLOOKUP(FACT_INVOICE9[[#This Row],[Branch_SK]],DIM_BRANCH[],3,FALSE)</f>
        <v>Naypyitaw</v>
      </c>
      <c r="C489">
        <v>17982</v>
      </c>
      <c r="D489" t="str">
        <f>VLOOKUP(FACT_INVOICE9[[#This Row],[payment_SK]],DIM_PAYMENT[],2,FALSE)</f>
        <v>Cash</v>
      </c>
      <c r="E489">
        <v>347033</v>
      </c>
      <c r="F489" t="str">
        <f>VLOOKUP(FACT_INVOICE9[[#This Row],[Product_SK]],DIM_PRODUCT[],3,FALSE)</f>
        <v>Sports and travel</v>
      </c>
      <c r="G489">
        <v>14771</v>
      </c>
      <c r="H489" t="s">
        <v>542</v>
      </c>
      <c r="I489">
        <v>1</v>
      </c>
      <c r="J489">
        <v>17.094</v>
      </c>
      <c r="K489">
        <v>5</v>
      </c>
      <c r="L489" t="s">
        <v>33</v>
      </c>
      <c r="M489" s="1">
        <v>45276.3682291667</v>
      </c>
      <c r="N489" s="1">
        <v>45278.9186226852</v>
      </c>
      <c r="O489">
        <v>19215</v>
      </c>
      <c r="P489">
        <v>6</v>
      </c>
      <c r="Q489" t="str">
        <f>VLOOKUP(FACT_INVOICE9[[#This Row],[gender_sk]],DIM_GENDER[],2,FALSE)</f>
        <v>Male</v>
      </c>
      <c r="R489" t="str">
        <f>VLOOKUP(FACT_INVOICE9[[#This Row],[custype_sk]],DIM_CUSTYPE[],2,FALSE)</f>
        <v>Normal</v>
      </c>
      <c r="S489">
        <v>4</v>
      </c>
      <c r="U489" s="6">
        <v>0</v>
      </c>
      <c r="V489" s="6">
        <v>0</v>
      </c>
      <c r="W489" s="6">
        <v>1</v>
      </c>
      <c r="X489" s="6">
        <v>0</v>
      </c>
      <c r="Y489" s="6">
        <v>0</v>
      </c>
      <c r="Z489" s="6">
        <v>0</v>
      </c>
      <c r="AA489" s="6">
        <v>1</v>
      </c>
      <c r="AB489" s="6">
        <v>0</v>
      </c>
      <c r="AC489" s="6">
        <v>0</v>
      </c>
      <c r="AD489" s="6">
        <v>0</v>
      </c>
      <c r="AE489" s="6">
        <v>0</v>
      </c>
      <c r="AF489">
        <v>1</v>
      </c>
      <c r="AG489">
        <v>0</v>
      </c>
    </row>
    <row r="490" spans="1:33">
      <c r="A490">
        <v>1208</v>
      </c>
      <c r="B490" t="str">
        <f>VLOOKUP(FACT_INVOICE9[[#This Row],[Branch_SK]],DIM_BRANCH[],3,FALSE)</f>
        <v>Yangon</v>
      </c>
      <c r="C490">
        <v>17983</v>
      </c>
      <c r="D490" t="str">
        <f>VLOOKUP(FACT_INVOICE9[[#This Row],[payment_SK]],DIM_PAYMENT[],2,FALSE)</f>
        <v>Credit card</v>
      </c>
      <c r="E490">
        <v>347096</v>
      </c>
      <c r="F490" t="str">
        <f>VLOOKUP(FACT_INVOICE9[[#This Row],[Product_SK]],DIM_PRODUCT[],3,FALSE)</f>
        <v>Food and beverages</v>
      </c>
      <c r="G490">
        <v>14046</v>
      </c>
      <c r="H490" t="s">
        <v>543</v>
      </c>
      <c r="I490">
        <v>7</v>
      </c>
      <c r="J490">
        <v>690.018</v>
      </c>
      <c r="K490">
        <v>7.3</v>
      </c>
      <c r="L490" t="s">
        <v>33</v>
      </c>
      <c r="M490" s="1">
        <v>45276.3682291667</v>
      </c>
      <c r="N490" s="1">
        <v>45278.9186226852</v>
      </c>
      <c r="O490">
        <v>19499</v>
      </c>
      <c r="P490">
        <v>5</v>
      </c>
      <c r="Q490" t="str">
        <f>VLOOKUP(FACT_INVOICE9[[#This Row],[gender_sk]],DIM_GENDER[],2,FALSE)</f>
        <v>Female</v>
      </c>
      <c r="R490" t="str">
        <f>VLOOKUP(FACT_INVOICE9[[#This Row],[custype_sk]],DIM_CUSTYPE[],2,FALSE)</f>
        <v>Normal</v>
      </c>
      <c r="S490">
        <v>4</v>
      </c>
      <c r="U490" s="6">
        <v>1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1</v>
      </c>
      <c r="AC490" s="6">
        <v>0</v>
      </c>
      <c r="AD490" s="6">
        <v>1</v>
      </c>
      <c r="AE490" s="6">
        <v>1</v>
      </c>
      <c r="AF490">
        <v>0</v>
      </c>
      <c r="AG490">
        <v>0</v>
      </c>
    </row>
    <row r="491" spans="1:33">
      <c r="A491">
        <v>1208</v>
      </c>
      <c r="B491" t="str">
        <f>VLOOKUP(FACT_INVOICE9[[#This Row],[Branch_SK]],DIM_BRANCH[],3,FALSE)</f>
        <v>Yangon</v>
      </c>
      <c r="C491">
        <v>17982</v>
      </c>
      <c r="D491" t="str">
        <f>VLOOKUP(FACT_INVOICE9[[#This Row],[payment_SK]],DIM_PAYMENT[],2,FALSE)</f>
        <v>Cash</v>
      </c>
      <c r="E491">
        <v>347327</v>
      </c>
      <c r="F491" t="str">
        <f>VLOOKUP(FACT_INVOICE9[[#This Row],[Product_SK]],DIM_PRODUCT[],3,FALSE)</f>
        <v>Fashion accessories</v>
      </c>
      <c r="G491">
        <v>14056</v>
      </c>
      <c r="H491" t="s">
        <v>544</v>
      </c>
      <c r="I491">
        <v>1</v>
      </c>
      <c r="J491">
        <v>16.107</v>
      </c>
      <c r="K491">
        <v>6.5</v>
      </c>
      <c r="L491" t="s">
        <v>33</v>
      </c>
      <c r="M491" s="1">
        <v>45276.3682291667</v>
      </c>
      <c r="N491" s="1">
        <v>45278.9186226852</v>
      </c>
      <c r="O491">
        <v>19230</v>
      </c>
      <c r="P491">
        <v>5</v>
      </c>
      <c r="Q491" t="str">
        <f>VLOOKUP(FACT_INVOICE9[[#This Row],[gender_sk]],DIM_GENDER[],2,FALSE)</f>
        <v>Female</v>
      </c>
      <c r="R491" t="str">
        <f>VLOOKUP(FACT_INVOICE9[[#This Row],[custype_sk]],DIM_CUSTYPE[],2,FALSE)</f>
        <v>Normal</v>
      </c>
      <c r="S491">
        <v>4</v>
      </c>
      <c r="U491" s="6">
        <v>0</v>
      </c>
      <c r="V491" s="6">
        <v>0</v>
      </c>
      <c r="W491" s="6">
        <v>1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1</v>
      </c>
      <c r="AD491" s="6">
        <v>0</v>
      </c>
      <c r="AE491" s="6">
        <v>1</v>
      </c>
      <c r="AF491">
        <v>0</v>
      </c>
      <c r="AG491">
        <v>0</v>
      </c>
    </row>
    <row r="492" spans="1:33">
      <c r="A492">
        <v>1206</v>
      </c>
      <c r="B492" t="str">
        <f>VLOOKUP(FACT_INVOICE9[[#This Row],[Branch_SK]],DIM_BRANCH[],3,FALSE)</f>
        <v>Mandalay</v>
      </c>
      <c r="C492">
        <v>17984</v>
      </c>
      <c r="D492" t="str">
        <f>VLOOKUP(FACT_INVOICE9[[#This Row],[payment_SK]],DIM_PAYMENT[],2,FALSE)</f>
        <v>Ewallet</v>
      </c>
      <c r="E492">
        <v>346785</v>
      </c>
      <c r="F492" t="str">
        <f>VLOOKUP(FACT_INVOICE9[[#This Row],[Product_SK]],DIM_PRODUCT[],3,FALSE)</f>
        <v>Home and lifestyle</v>
      </c>
      <c r="G492">
        <v>14081</v>
      </c>
      <c r="H492" t="s">
        <v>545</v>
      </c>
      <c r="I492">
        <v>10</v>
      </c>
      <c r="J492">
        <v>348.705</v>
      </c>
      <c r="K492">
        <v>6</v>
      </c>
      <c r="L492" t="s">
        <v>33</v>
      </c>
      <c r="M492" s="1">
        <v>45276.3682291667</v>
      </c>
      <c r="N492" s="1">
        <v>45278.9186226852</v>
      </c>
      <c r="O492">
        <v>19993</v>
      </c>
      <c r="P492">
        <v>5</v>
      </c>
      <c r="Q492" t="str">
        <f>VLOOKUP(FACT_INVOICE9[[#This Row],[gender_sk]],DIM_GENDER[],2,FALSE)</f>
        <v>Female</v>
      </c>
      <c r="R492" t="str">
        <f>VLOOKUP(FACT_INVOICE9[[#This Row],[custype_sk]],DIM_CUSTYPE[],2,FALSE)</f>
        <v>Member</v>
      </c>
      <c r="S492">
        <v>3</v>
      </c>
      <c r="U492" s="6">
        <v>0</v>
      </c>
      <c r="V492" s="6">
        <v>1</v>
      </c>
      <c r="W492" s="6">
        <v>0</v>
      </c>
      <c r="X492" s="6">
        <v>0</v>
      </c>
      <c r="Y492" s="6">
        <v>0</v>
      </c>
      <c r="Z492" s="6">
        <v>1</v>
      </c>
      <c r="AA492" s="6">
        <v>0</v>
      </c>
      <c r="AB492" s="6">
        <v>0</v>
      </c>
      <c r="AC492" s="6">
        <v>0</v>
      </c>
      <c r="AD492" s="6">
        <v>1</v>
      </c>
      <c r="AE492" s="6">
        <v>1</v>
      </c>
      <c r="AF492">
        <v>0</v>
      </c>
      <c r="AG492">
        <v>1</v>
      </c>
    </row>
    <row r="493" spans="1:33">
      <c r="A493">
        <v>1208</v>
      </c>
      <c r="B493" t="str">
        <f>VLOOKUP(FACT_INVOICE9[[#This Row],[Branch_SK]],DIM_BRANCH[],3,FALSE)</f>
        <v>Yangon</v>
      </c>
      <c r="C493">
        <v>17983</v>
      </c>
      <c r="D493" t="str">
        <f>VLOOKUP(FACT_INVOICE9[[#This Row],[payment_SK]],DIM_PAYMENT[],2,FALSE)</f>
        <v>Credit card</v>
      </c>
      <c r="E493">
        <v>346575</v>
      </c>
      <c r="F493" t="str">
        <f>VLOOKUP(FACT_INVOICE9[[#This Row],[Product_SK]],DIM_PRODUCT[],3,FALSE)</f>
        <v>Health and beauty</v>
      </c>
      <c r="G493">
        <v>14638</v>
      </c>
      <c r="H493" t="s">
        <v>546</v>
      </c>
      <c r="I493">
        <v>1</v>
      </c>
      <c r="J493">
        <v>58.2225</v>
      </c>
      <c r="K493">
        <v>4.9</v>
      </c>
      <c r="L493" t="s">
        <v>33</v>
      </c>
      <c r="M493" s="1">
        <v>45276.3682291667</v>
      </c>
      <c r="N493" s="1">
        <v>45278.9186226852</v>
      </c>
      <c r="O493">
        <v>19587</v>
      </c>
      <c r="P493">
        <v>6</v>
      </c>
      <c r="Q493" t="str">
        <f>VLOOKUP(FACT_INVOICE9[[#This Row],[gender_sk]],DIM_GENDER[],2,FALSE)</f>
        <v>Male</v>
      </c>
      <c r="R493" t="str">
        <f>VLOOKUP(FACT_INVOICE9[[#This Row],[custype_sk]],DIM_CUSTYPE[],2,FALSE)</f>
        <v>Member</v>
      </c>
      <c r="S493">
        <v>3</v>
      </c>
      <c r="U493" s="6">
        <v>1</v>
      </c>
      <c r="V493" s="6">
        <v>0</v>
      </c>
      <c r="W493" s="6">
        <v>0</v>
      </c>
      <c r="X493" s="6">
        <v>1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>
        <v>1</v>
      </c>
      <c r="AG493">
        <v>1</v>
      </c>
    </row>
    <row r="494" spans="1:33">
      <c r="A494">
        <v>1207</v>
      </c>
      <c r="B494" t="str">
        <f>VLOOKUP(FACT_INVOICE9[[#This Row],[Branch_SK]],DIM_BRANCH[],3,FALSE)</f>
        <v>Naypyitaw</v>
      </c>
      <c r="C494">
        <v>17983</v>
      </c>
      <c r="D494" t="str">
        <f>VLOOKUP(FACT_INVOICE9[[#This Row],[payment_SK]],DIM_PAYMENT[],2,FALSE)</f>
        <v>Credit card</v>
      </c>
      <c r="E494">
        <v>346699</v>
      </c>
      <c r="F494" t="str">
        <f>VLOOKUP(FACT_INVOICE9[[#This Row],[Product_SK]],DIM_PRODUCT[],3,FALSE)</f>
        <v>Electronic accessories</v>
      </c>
      <c r="G494">
        <v>14020</v>
      </c>
      <c r="H494" t="s">
        <v>547</v>
      </c>
      <c r="I494">
        <v>10</v>
      </c>
      <c r="J494">
        <v>388.29</v>
      </c>
      <c r="K494">
        <v>7</v>
      </c>
      <c r="L494" t="s">
        <v>33</v>
      </c>
      <c r="M494" s="1">
        <v>45276.3682291667</v>
      </c>
      <c r="N494" s="1">
        <v>45278.9186226852</v>
      </c>
      <c r="O494">
        <v>19641</v>
      </c>
      <c r="P494">
        <v>5</v>
      </c>
      <c r="Q494" t="str">
        <f>VLOOKUP(FACT_INVOICE9[[#This Row],[gender_sk]],DIM_GENDER[],2,FALSE)</f>
        <v>Female</v>
      </c>
      <c r="R494" t="str">
        <f>VLOOKUP(FACT_INVOICE9[[#This Row],[custype_sk]],DIM_CUSTYPE[],2,FALSE)</f>
        <v>Member</v>
      </c>
      <c r="S494">
        <v>3</v>
      </c>
      <c r="U494" s="6">
        <v>1</v>
      </c>
      <c r="V494" s="6">
        <v>0</v>
      </c>
      <c r="W494" s="6">
        <v>0</v>
      </c>
      <c r="X494" s="6">
        <v>0</v>
      </c>
      <c r="Y494" s="6">
        <v>1</v>
      </c>
      <c r="Z494" s="6">
        <v>0</v>
      </c>
      <c r="AA494" s="6">
        <v>0</v>
      </c>
      <c r="AB494" s="6">
        <v>0</v>
      </c>
      <c r="AC494" s="6">
        <v>0</v>
      </c>
      <c r="AD494" s="6">
        <v>1</v>
      </c>
      <c r="AE494" s="6">
        <v>1</v>
      </c>
      <c r="AF494">
        <v>0</v>
      </c>
      <c r="AG494">
        <v>1</v>
      </c>
    </row>
    <row r="495" spans="1:33">
      <c r="A495">
        <v>1208</v>
      </c>
      <c r="B495" t="str">
        <f>VLOOKUP(FACT_INVOICE9[[#This Row],[Branch_SK]],DIM_BRANCH[],3,FALSE)</f>
        <v>Yangon</v>
      </c>
      <c r="C495">
        <v>17982</v>
      </c>
      <c r="D495" t="str">
        <f>VLOOKUP(FACT_INVOICE9[[#This Row],[payment_SK]],DIM_PAYMENT[],2,FALSE)</f>
        <v>Cash</v>
      </c>
      <c r="E495">
        <v>347105</v>
      </c>
      <c r="F495" t="str">
        <f>VLOOKUP(FACT_INVOICE9[[#This Row],[Product_SK]],DIM_PRODUCT[],3,FALSE)</f>
        <v>Food and beverages</v>
      </c>
      <c r="G495">
        <v>14528</v>
      </c>
      <c r="H495" t="s">
        <v>548</v>
      </c>
      <c r="I495">
        <v>3</v>
      </c>
      <c r="J495">
        <v>163.611</v>
      </c>
      <c r="K495">
        <v>7.9</v>
      </c>
      <c r="L495" t="s">
        <v>33</v>
      </c>
      <c r="M495" s="1">
        <v>45276.3682291667</v>
      </c>
      <c r="N495" s="1">
        <v>45278.9186226852</v>
      </c>
      <c r="O495">
        <v>19212</v>
      </c>
      <c r="P495">
        <v>6</v>
      </c>
      <c r="Q495" t="str">
        <f>VLOOKUP(FACT_INVOICE9[[#This Row],[gender_sk]],DIM_GENDER[],2,FALSE)</f>
        <v>Male</v>
      </c>
      <c r="R495" t="str">
        <f>VLOOKUP(FACT_INVOICE9[[#This Row],[custype_sk]],DIM_CUSTYPE[],2,FALSE)</f>
        <v>Normal</v>
      </c>
      <c r="S495">
        <v>4</v>
      </c>
      <c r="U495" s="6">
        <v>0</v>
      </c>
      <c r="V495" s="6">
        <v>0</v>
      </c>
      <c r="W495" s="6">
        <v>1</v>
      </c>
      <c r="X495" s="6">
        <v>0</v>
      </c>
      <c r="Y495" s="6">
        <v>0</v>
      </c>
      <c r="Z495" s="6">
        <v>0</v>
      </c>
      <c r="AA495" s="6">
        <v>0</v>
      </c>
      <c r="AB495" s="6">
        <v>1</v>
      </c>
      <c r="AC495" s="6">
        <v>0</v>
      </c>
      <c r="AD495" s="6">
        <v>0</v>
      </c>
      <c r="AE495" s="6">
        <v>1</v>
      </c>
      <c r="AF495">
        <v>1</v>
      </c>
      <c r="AG495">
        <v>0</v>
      </c>
    </row>
    <row r="496" spans="1:33">
      <c r="A496">
        <v>1208</v>
      </c>
      <c r="B496" t="str">
        <f>VLOOKUP(FACT_INVOICE9[[#This Row],[Branch_SK]],DIM_BRANCH[],3,FALSE)</f>
        <v>Yangon</v>
      </c>
      <c r="C496">
        <v>17984</v>
      </c>
      <c r="D496" t="str">
        <f>VLOOKUP(FACT_INVOICE9[[#This Row],[payment_SK]],DIM_PAYMENT[],2,FALSE)</f>
        <v>Ewallet</v>
      </c>
      <c r="E496">
        <v>346596</v>
      </c>
      <c r="F496" t="str">
        <f>VLOOKUP(FACT_INVOICE9[[#This Row],[Product_SK]],DIM_PRODUCT[],3,FALSE)</f>
        <v>Health and beauty</v>
      </c>
      <c r="G496">
        <v>14179</v>
      </c>
      <c r="H496" t="s">
        <v>549</v>
      </c>
      <c r="I496">
        <v>7</v>
      </c>
      <c r="J496">
        <v>432.9885</v>
      </c>
      <c r="K496">
        <v>9.7</v>
      </c>
      <c r="L496" t="s">
        <v>33</v>
      </c>
      <c r="M496" s="1">
        <v>45276.3682291667</v>
      </c>
      <c r="N496" s="1">
        <v>45278.9186226852</v>
      </c>
      <c r="O496">
        <v>19963</v>
      </c>
      <c r="P496">
        <v>6</v>
      </c>
      <c r="Q496" t="str">
        <f>VLOOKUP(FACT_INVOICE9[[#This Row],[gender_sk]],DIM_GENDER[],2,FALSE)</f>
        <v>Male</v>
      </c>
      <c r="R496" t="str">
        <f>VLOOKUP(FACT_INVOICE9[[#This Row],[custype_sk]],DIM_CUSTYPE[],2,FALSE)</f>
        <v>Normal</v>
      </c>
      <c r="S496">
        <v>4</v>
      </c>
      <c r="U496" s="6">
        <v>0</v>
      </c>
      <c r="V496" s="6">
        <v>1</v>
      </c>
      <c r="W496" s="6">
        <v>0</v>
      </c>
      <c r="X496" s="6">
        <v>1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1</v>
      </c>
      <c r="AE496" s="6">
        <v>1</v>
      </c>
      <c r="AF496">
        <v>1</v>
      </c>
      <c r="AG496">
        <v>0</v>
      </c>
    </row>
    <row r="497" spans="1:33">
      <c r="A497">
        <v>1206</v>
      </c>
      <c r="B497" t="str">
        <f>VLOOKUP(FACT_INVOICE9[[#This Row],[Branch_SK]],DIM_BRANCH[],3,FALSE)</f>
        <v>Mandalay</v>
      </c>
      <c r="C497">
        <v>17982</v>
      </c>
      <c r="D497" t="str">
        <f>VLOOKUP(FACT_INVOICE9[[#This Row],[payment_SK]],DIM_PAYMENT[],2,FALSE)</f>
        <v>Cash</v>
      </c>
      <c r="E497">
        <v>346805</v>
      </c>
      <c r="F497" t="str">
        <f>VLOOKUP(FACT_INVOICE9[[#This Row],[Product_SK]],DIM_PRODUCT[],3,FALSE)</f>
        <v>Home and lifestyle</v>
      </c>
      <c r="G497">
        <v>14581</v>
      </c>
      <c r="H497" t="s">
        <v>550</v>
      </c>
      <c r="I497">
        <v>5</v>
      </c>
      <c r="J497">
        <v>350.07</v>
      </c>
      <c r="K497">
        <v>7.6</v>
      </c>
      <c r="L497" t="s">
        <v>33</v>
      </c>
      <c r="M497" s="1">
        <v>45276.3682291667</v>
      </c>
      <c r="N497" s="1">
        <v>45278.9186226852</v>
      </c>
      <c r="O497">
        <v>19126</v>
      </c>
      <c r="P497">
        <v>6</v>
      </c>
      <c r="Q497" t="str">
        <f>VLOOKUP(FACT_INVOICE9[[#This Row],[gender_sk]],DIM_GENDER[],2,FALSE)</f>
        <v>Male</v>
      </c>
      <c r="R497" t="str">
        <f>VLOOKUP(FACT_INVOICE9[[#This Row],[custype_sk]],DIM_CUSTYPE[],2,FALSE)</f>
        <v>Normal</v>
      </c>
      <c r="S497">
        <v>4</v>
      </c>
      <c r="U497" s="6">
        <v>0</v>
      </c>
      <c r="V497" s="6">
        <v>0</v>
      </c>
      <c r="W497" s="6">
        <v>1</v>
      </c>
      <c r="X497" s="6">
        <v>0</v>
      </c>
      <c r="Y497" s="6">
        <v>0</v>
      </c>
      <c r="Z497" s="6">
        <v>1</v>
      </c>
      <c r="AA497" s="6">
        <v>0</v>
      </c>
      <c r="AB497" s="6">
        <v>0</v>
      </c>
      <c r="AC497" s="6">
        <v>0</v>
      </c>
      <c r="AD497" s="6">
        <v>0</v>
      </c>
      <c r="AE497" s="6">
        <v>1</v>
      </c>
      <c r="AF497">
        <v>1</v>
      </c>
      <c r="AG497">
        <v>0</v>
      </c>
    </row>
    <row r="498" spans="1:33">
      <c r="A498">
        <v>1206</v>
      </c>
      <c r="B498" t="str">
        <f>VLOOKUP(FACT_INVOICE9[[#This Row],[Branch_SK]],DIM_BRANCH[],3,FALSE)</f>
        <v>Mandalay</v>
      </c>
      <c r="C498">
        <v>17984</v>
      </c>
      <c r="D498" t="str">
        <f>VLOOKUP(FACT_INVOICE9[[#This Row],[payment_SK]],DIM_PAYMENT[],2,FALSE)</f>
        <v>Ewallet</v>
      </c>
      <c r="E498">
        <v>347351</v>
      </c>
      <c r="F498" t="str">
        <f>VLOOKUP(FACT_INVOICE9[[#This Row],[Product_SK]],DIM_PRODUCT[],3,FALSE)</f>
        <v>Fashion accessories</v>
      </c>
      <c r="G498">
        <v>14833</v>
      </c>
      <c r="H498" t="s">
        <v>551</v>
      </c>
      <c r="I498">
        <v>8</v>
      </c>
      <c r="J498">
        <v>446.964</v>
      </c>
      <c r="K498">
        <v>5</v>
      </c>
      <c r="L498" t="s">
        <v>33</v>
      </c>
      <c r="M498" s="1">
        <v>45276.3682291667</v>
      </c>
      <c r="N498" s="1">
        <v>45278.9186226852</v>
      </c>
      <c r="O498">
        <v>19990</v>
      </c>
      <c r="P498">
        <v>5</v>
      </c>
      <c r="Q498" t="str">
        <f>VLOOKUP(FACT_INVOICE9[[#This Row],[gender_sk]],DIM_GENDER[],2,FALSE)</f>
        <v>Female</v>
      </c>
      <c r="R498" t="str">
        <f>VLOOKUP(FACT_INVOICE9[[#This Row],[custype_sk]],DIM_CUSTYPE[],2,FALSE)</f>
        <v>Normal</v>
      </c>
      <c r="S498">
        <v>4</v>
      </c>
      <c r="U498" s="6">
        <v>0</v>
      </c>
      <c r="V498" s="6">
        <v>1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1</v>
      </c>
      <c r="AD498" s="6">
        <v>1</v>
      </c>
      <c r="AE498" s="6">
        <v>0</v>
      </c>
      <c r="AF498">
        <v>0</v>
      </c>
      <c r="AG498">
        <v>0</v>
      </c>
    </row>
    <row r="499" spans="1:33">
      <c r="A499">
        <v>1207</v>
      </c>
      <c r="B499" t="str">
        <f>VLOOKUP(FACT_INVOICE9[[#This Row],[Branch_SK]],DIM_BRANCH[],3,FALSE)</f>
        <v>Naypyitaw</v>
      </c>
      <c r="C499">
        <v>17984</v>
      </c>
      <c r="D499" t="str">
        <f>VLOOKUP(FACT_INVOICE9[[#This Row],[payment_SK]],DIM_PAYMENT[],2,FALSE)</f>
        <v>Ewallet</v>
      </c>
      <c r="E499">
        <v>346827</v>
      </c>
      <c r="F499" t="str">
        <f>VLOOKUP(FACT_INVOICE9[[#This Row],[Product_SK]],DIM_PRODUCT[],3,FALSE)</f>
        <v>Home and lifestyle</v>
      </c>
      <c r="G499">
        <v>14911</v>
      </c>
      <c r="H499" t="s">
        <v>552</v>
      </c>
      <c r="I499">
        <v>6</v>
      </c>
      <c r="J499">
        <v>360.927</v>
      </c>
      <c r="K499">
        <v>5.9</v>
      </c>
      <c r="L499" t="s">
        <v>33</v>
      </c>
      <c r="M499" s="1">
        <v>45276.3682291667</v>
      </c>
      <c r="N499" s="1">
        <v>45278.9186226852</v>
      </c>
      <c r="O499">
        <v>19787</v>
      </c>
      <c r="P499">
        <v>5</v>
      </c>
      <c r="Q499" t="str">
        <f>VLOOKUP(FACT_INVOICE9[[#This Row],[gender_sk]],DIM_GENDER[],2,FALSE)</f>
        <v>Female</v>
      </c>
      <c r="R499" t="str">
        <f>VLOOKUP(FACT_INVOICE9[[#This Row],[custype_sk]],DIM_CUSTYPE[],2,FALSE)</f>
        <v>Normal</v>
      </c>
      <c r="S499">
        <v>4</v>
      </c>
      <c r="U499" s="6">
        <v>0</v>
      </c>
      <c r="V499" s="6">
        <v>1</v>
      </c>
      <c r="W499" s="6">
        <v>0</v>
      </c>
      <c r="X499" s="6">
        <v>0</v>
      </c>
      <c r="Y499" s="6">
        <v>0</v>
      </c>
      <c r="Z499" s="6">
        <v>1</v>
      </c>
      <c r="AA499" s="6">
        <v>0</v>
      </c>
      <c r="AB499" s="6">
        <v>0</v>
      </c>
      <c r="AC499" s="6">
        <v>0</v>
      </c>
      <c r="AD499" s="6">
        <v>1</v>
      </c>
      <c r="AE499" s="6">
        <v>1</v>
      </c>
      <c r="AF499">
        <v>0</v>
      </c>
      <c r="AG499">
        <v>0</v>
      </c>
    </row>
    <row r="500" spans="1:33">
      <c r="A500">
        <v>1206</v>
      </c>
      <c r="B500" t="str">
        <f>VLOOKUP(FACT_INVOICE9[[#This Row],[Branch_SK]],DIM_BRANCH[],3,FALSE)</f>
        <v>Mandalay</v>
      </c>
      <c r="C500">
        <v>17984</v>
      </c>
      <c r="D500" t="str">
        <f>VLOOKUP(FACT_INVOICE9[[#This Row],[payment_SK]],DIM_PAYMENT[],2,FALSE)</f>
        <v>Ewallet</v>
      </c>
      <c r="E500">
        <v>347225</v>
      </c>
      <c r="F500" t="str">
        <f>VLOOKUP(FACT_INVOICE9[[#This Row],[Product_SK]],DIM_PRODUCT[],3,FALSE)</f>
        <v>Food and beverages</v>
      </c>
      <c r="G500">
        <v>14037</v>
      </c>
      <c r="H500" t="s">
        <v>553</v>
      </c>
      <c r="I500">
        <v>6</v>
      </c>
      <c r="J500">
        <v>397.845</v>
      </c>
      <c r="K500">
        <v>9.8</v>
      </c>
      <c r="L500" t="s">
        <v>33</v>
      </c>
      <c r="M500" s="1">
        <v>45276.3682291667</v>
      </c>
      <c r="N500" s="1">
        <v>45278.9186226852</v>
      </c>
      <c r="O500">
        <v>19842</v>
      </c>
      <c r="P500">
        <v>5</v>
      </c>
      <c r="Q500" t="str">
        <f>VLOOKUP(FACT_INVOICE9[[#This Row],[gender_sk]],DIM_GENDER[],2,FALSE)</f>
        <v>Female</v>
      </c>
      <c r="R500" t="str">
        <f>VLOOKUP(FACT_INVOICE9[[#This Row],[custype_sk]],DIM_CUSTYPE[],2,FALSE)</f>
        <v>Normal</v>
      </c>
      <c r="S500">
        <v>4</v>
      </c>
      <c r="U500" s="6">
        <v>0</v>
      </c>
      <c r="V500" s="6">
        <v>1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1</v>
      </c>
      <c r="AC500" s="6">
        <v>0</v>
      </c>
      <c r="AD500" s="6">
        <v>1</v>
      </c>
      <c r="AE500" s="6">
        <v>1</v>
      </c>
      <c r="AF500">
        <v>0</v>
      </c>
      <c r="AG500">
        <v>0</v>
      </c>
    </row>
    <row r="501" spans="1:33">
      <c r="A501">
        <v>1208</v>
      </c>
      <c r="B501" t="str">
        <f>VLOOKUP(FACT_INVOICE9[[#This Row],[Branch_SK]],DIM_BRANCH[],3,FALSE)</f>
        <v>Yangon</v>
      </c>
      <c r="C501">
        <v>17983</v>
      </c>
      <c r="D501" t="str">
        <f>VLOOKUP(FACT_INVOICE9[[#This Row],[payment_SK]],DIM_PAYMENT[],2,FALSE)</f>
        <v>Credit card</v>
      </c>
      <c r="E501">
        <v>346490</v>
      </c>
      <c r="F501" t="str">
        <f>VLOOKUP(FACT_INVOICE9[[#This Row],[Product_SK]],DIM_PRODUCT[],3,FALSE)</f>
        <v>Health and beauty</v>
      </c>
      <c r="G501">
        <v>14631</v>
      </c>
      <c r="H501" t="s">
        <v>554</v>
      </c>
      <c r="I501">
        <v>3</v>
      </c>
      <c r="J501">
        <v>205.317</v>
      </c>
      <c r="K501">
        <v>6.3</v>
      </c>
      <c r="L501" t="s">
        <v>33</v>
      </c>
      <c r="M501" s="1">
        <v>45276.3682291667</v>
      </c>
      <c r="N501" s="1">
        <v>45278.9186226852</v>
      </c>
      <c r="O501">
        <v>19465</v>
      </c>
      <c r="P501">
        <v>6</v>
      </c>
      <c r="Q501" t="str">
        <f>VLOOKUP(FACT_INVOICE9[[#This Row],[gender_sk]],DIM_GENDER[],2,FALSE)</f>
        <v>Male</v>
      </c>
      <c r="R501" t="str">
        <f>VLOOKUP(FACT_INVOICE9[[#This Row],[custype_sk]],DIM_CUSTYPE[],2,FALSE)</f>
        <v>Normal</v>
      </c>
      <c r="S501">
        <v>4</v>
      </c>
      <c r="U501" s="6">
        <v>1</v>
      </c>
      <c r="V501" s="6">
        <v>0</v>
      </c>
      <c r="W501" s="6">
        <v>0</v>
      </c>
      <c r="X501" s="6">
        <v>1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1</v>
      </c>
      <c r="AF501">
        <v>1</v>
      </c>
      <c r="AG501">
        <v>0</v>
      </c>
    </row>
    <row r="502" spans="1:33">
      <c r="A502">
        <v>1207</v>
      </c>
      <c r="B502" t="str">
        <f>VLOOKUP(FACT_INVOICE9[[#This Row],[Branch_SK]],DIM_BRANCH[],3,FALSE)</f>
        <v>Naypyitaw</v>
      </c>
      <c r="C502">
        <v>17983</v>
      </c>
      <c r="D502" t="str">
        <f>VLOOKUP(FACT_INVOICE9[[#This Row],[payment_SK]],DIM_PAYMENT[],2,FALSE)</f>
        <v>Credit card</v>
      </c>
      <c r="E502">
        <v>346962</v>
      </c>
      <c r="F502" t="str">
        <f>VLOOKUP(FACT_INVOICE9[[#This Row],[Product_SK]],DIM_PRODUCT[],3,FALSE)</f>
        <v>Sports and travel</v>
      </c>
      <c r="G502">
        <v>14605</v>
      </c>
      <c r="H502" t="s">
        <v>555</v>
      </c>
      <c r="I502">
        <v>7</v>
      </c>
      <c r="J502">
        <v>429.1665</v>
      </c>
      <c r="K502">
        <v>8.2</v>
      </c>
      <c r="L502" t="s">
        <v>33</v>
      </c>
      <c r="M502" s="1">
        <v>45276.3682291667</v>
      </c>
      <c r="N502" s="1">
        <v>45278.9186226852</v>
      </c>
      <c r="O502">
        <v>19389</v>
      </c>
      <c r="P502">
        <v>6</v>
      </c>
      <c r="Q502" t="str">
        <f>VLOOKUP(FACT_INVOICE9[[#This Row],[gender_sk]],DIM_GENDER[],2,FALSE)</f>
        <v>Male</v>
      </c>
      <c r="R502" t="str">
        <f>VLOOKUP(FACT_INVOICE9[[#This Row],[custype_sk]],DIM_CUSTYPE[],2,FALSE)</f>
        <v>Member</v>
      </c>
      <c r="S502">
        <v>3</v>
      </c>
      <c r="U502" s="6">
        <v>1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1</v>
      </c>
      <c r="AB502" s="6">
        <v>0</v>
      </c>
      <c r="AC502" s="6">
        <v>0</v>
      </c>
      <c r="AD502" s="6">
        <v>1</v>
      </c>
      <c r="AE502" s="6">
        <v>1</v>
      </c>
      <c r="AF502">
        <v>1</v>
      </c>
      <c r="AG502">
        <v>1</v>
      </c>
    </row>
    <row r="503" spans="1:33">
      <c r="A503">
        <v>1206</v>
      </c>
      <c r="B503" t="str">
        <f>VLOOKUP(FACT_INVOICE9[[#This Row],[Branch_SK]],DIM_BRANCH[],3,FALSE)</f>
        <v>Mandalay</v>
      </c>
      <c r="C503">
        <v>17984</v>
      </c>
      <c r="D503" t="str">
        <f>VLOOKUP(FACT_INVOICE9[[#This Row],[payment_SK]],DIM_PAYMENT[],2,FALSE)</f>
        <v>Ewallet</v>
      </c>
      <c r="E503">
        <v>346614</v>
      </c>
      <c r="F503" t="str">
        <f>VLOOKUP(FACT_INVOICE9[[#This Row],[Product_SK]],DIM_PRODUCT[],3,FALSE)</f>
        <v>Electronic accessories</v>
      </c>
      <c r="G503">
        <v>14586</v>
      </c>
      <c r="H503" t="s">
        <v>556</v>
      </c>
      <c r="I503">
        <v>3</v>
      </c>
      <c r="J503">
        <v>125.7165</v>
      </c>
      <c r="K503">
        <v>9.3</v>
      </c>
      <c r="L503" t="s">
        <v>33</v>
      </c>
      <c r="M503" s="1">
        <v>45276.3682291667</v>
      </c>
      <c r="N503" s="1">
        <v>45278.9186226852</v>
      </c>
      <c r="O503">
        <v>19696</v>
      </c>
      <c r="P503">
        <v>6</v>
      </c>
      <c r="Q503" t="str">
        <f>VLOOKUP(FACT_INVOICE9[[#This Row],[gender_sk]],DIM_GENDER[],2,FALSE)</f>
        <v>Male</v>
      </c>
      <c r="R503" t="str">
        <f>VLOOKUP(FACT_INVOICE9[[#This Row],[custype_sk]],DIM_CUSTYPE[],2,FALSE)</f>
        <v>Member</v>
      </c>
      <c r="S503">
        <v>3</v>
      </c>
      <c r="U503" s="6">
        <v>0</v>
      </c>
      <c r="V503" s="6">
        <v>1</v>
      </c>
      <c r="W503" s="6">
        <v>0</v>
      </c>
      <c r="X503" s="6">
        <v>0</v>
      </c>
      <c r="Y503" s="6">
        <v>1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1</v>
      </c>
      <c r="AF503">
        <v>1</v>
      </c>
      <c r="AG503">
        <v>1</v>
      </c>
    </row>
    <row r="504" spans="1:33">
      <c r="A504">
        <v>1208</v>
      </c>
      <c r="B504" t="str">
        <f>VLOOKUP(FACT_INVOICE9[[#This Row],[Branch_SK]],DIM_BRANCH[],3,FALSE)</f>
        <v>Yangon</v>
      </c>
      <c r="C504">
        <v>17982</v>
      </c>
      <c r="D504" t="str">
        <f>VLOOKUP(FACT_INVOICE9[[#This Row],[payment_SK]],DIM_PAYMENT[],2,FALSE)</f>
        <v>Cash</v>
      </c>
      <c r="E504">
        <v>346497</v>
      </c>
      <c r="F504" t="str">
        <f>VLOOKUP(FACT_INVOICE9[[#This Row],[Product_SK]],DIM_PRODUCT[],3,FALSE)</f>
        <v>Health and beauty</v>
      </c>
      <c r="G504">
        <v>14026</v>
      </c>
      <c r="H504" t="s">
        <v>557</v>
      </c>
      <c r="I504">
        <v>1</v>
      </c>
      <c r="J504">
        <v>44.5935</v>
      </c>
      <c r="K504">
        <v>5.7</v>
      </c>
      <c r="L504" t="s">
        <v>33</v>
      </c>
      <c r="M504" s="1">
        <v>45276.3682291667</v>
      </c>
      <c r="N504" s="1">
        <v>45278.9186226852</v>
      </c>
      <c r="O504">
        <v>19038</v>
      </c>
      <c r="P504">
        <v>6</v>
      </c>
      <c r="Q504" t="str">
        <f>VLOOKUP(FACT_INVOICE9[[#This Row],[gender_sk]],DIM_GENDER[],2,FALSE)</f>
        <v>Male</v>
      </c>
      <c r="R504" t="str">
        <f>VLOOKUP(FACT_INVOICE9[[#This Row],[custype_sk]],DIM_CUSTYPE[],2,FALSE)</f>
        <v>Normal</v>
      </c>
      <c r="S504">
        <v>4</v>
      </c>
      <c r="U504" s="6">
        <v>0</v>
      </c>
      <c r="V504" s="6">
        <v>0</v>
      </c>
      <c r="W504" s="6">
        <v>1</v>
      </c>
      <c r="X504" s="6">
        <v>1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1</v>
      </c>
      <c r="AF504">
        <v>1</v>
      </c>
      <c r="AG504">
        <v>0</v>
      </c>
    </row>
    <row r="505" spans="1:33">
      <c r="A505">
        <v>1206</v>
      </c>
      <c r="B505" t="str">
        <f>VLOOKUP(FACT_INVOICE9[[#This Row],[Branch_SK]],DIM_BRANCH[],3,FALSE)</f>
        <v>Mandalay</v>
      </c>
      <c r="C505">
        <v>17984</v>
      </c>
      <c r="D505" t="str">
        <f>VLOOKUP(FACT_INVOICE9[[#This Row],[payment_SK]],DIM_PAYMENT[],2,FALSE)</f>
        <v>Ewallet</v>
      </c>
      <c r="E505">
        <v>347385</v>
      </c>
      <c r="F505" t="str">
        <f>VLOOKUP(FACT_INVOICE9[[#This Row],[Product_SK]],DIM_PRODUCT[],3,FALSE)</f>
        <v>Fashion accessories</v>
      </c>
      <c r="G505">
        <v>14620</v>
      </c>
      <c r="H505" t="s">
        <v>558</v>
      </c>
      <c r="I505">
        <v>8</v>
      </c>
      <c r="J505">
        <v>357.588</v>
      </c>
      <c r="K505">
        <v>5.6</v>
      </c>
      <c r="L505" t="s">
        <v>33</v>
      </c>
      <c r="M505" s="1">
        <v>45276.3682291667</v>
      </c>
      <c r="N505" s="1">
        <v>45278.9186226852</v>
      </c>
      <c r="O505">
        <v>19746</v>
      </c>
      <c r="P505">
        <v>6</v>
      </c>
      <c r="Q505" t="str">
        <f>VLOOKUP(FACT_INVOICE9[[#This Row],[gender_sk]],DIM_GENDER[],2,FALSE)</f>
        <v>Male</v>
      </c>
      <c r="R505" t="str">
        <f>VLOOKUP(FACT_INVOICE9[[#This Row],[custype_sk]],DIM_CUSTYPE[],2,FALSE)</f>
        <v>Member</v>
      </c>
      <c r="S505">
        <v>3</v>
      </c>
      <c r="U505" s="6">
        <v>0</v>
      </c>
      <c r="V505" s="6">
        <v>1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1</v>
      </c>
      <c r="AD505" s="6">
        <v>1</v>
      </c>
      <c r="AE505" s="6">
        <v>1</v>
      </c>
      <c r="AF505">
        <v>1</v>
      </c>
      <c r="AG505">
        <v>1</v>
      </c>
    </row>
    <row r="506" spans="1:33">
      <c r="A506">
        <v>1206</v>
      </c>
      <c r="B506" t="str">
        <f>VLOOKUP(FACT_INVOICE9[[#This Row],[Branch_SK]],DIM_BRANCH[],3,FALSE)</f>
        <v>Mandalay</v>
      </c>
      <c r="C506">
        <v>17984</v>
      </c>
      <c r="D506" t="str">
        <f>VLOOKUP(FACT_INVOICE9[[#This Row],[payment_SK]],DIM_PAYMENT[],2,FALSE)</f>
        <v>Ewallet</v>
      </c>
      <c r="E506">
        <v>347342</v>
      </c>
      <c r="F506" t="str">
        <f>VLOOKUP(FACT_INVOICE9[[#This Row],[Product_SK]],DIM_PRODUCT[],3,FALSE)</f>
        <v>Fashion accessories</v>
      </c>
      <c r="G506">
        <v>14467</v>
      </c>
      <c r="H506" t="s">
        <v>559</v>
      </c>
      <c r="I506">
        <v>4</v>
      </c>
      <c r="J506">
        <v>193.074</v>
      </c>
      <c r="K506">
        <v>5.1</v>
      </c>
      <c r="L506" t="s">
        <v>33</v>
      </c>
      <c r="M506" s="1">
        <v>45276.3682291667</v>
      </c>
      <c r="N506" s="1">
        <v>45278.9186226852</v>
      </c>
      <c r="O506">
        <v>20033</v>
      </c>
      <c r="P506">
        <v>6</v>
      </c>
      <c r="Q506" t="str">
        <f>VLOOKUP(FACT_INVOICE9[[#This Row],[gender_sk]],DIM_GENDER[],2,FALSE)</f>
        <v>Male</v>
      </c>
      <c r="R506" t="str">
        <f>VLOOKUP(FACT_INVOICE9[[#This Row],[custype_sk]],DIM_CUSTYPE[],2,FALSE)</f>
        <v>Normal</v>
      </c>
      <c r="S506">
        <v>4</v>
      </c>
      <c r="U506" s="6">
        <v>0</v>
      </c>
      <c r="V506" s="6">
        <v>1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1</v>
      </c>
      <c r="AD506" s="6">
        <v>0</v>
      </c>
      <c r="AE506" s="6">
        <v>1</v>
      </c>
      <c r="AF506">
        <v>1</v>
      </c>
      <c r="AG506">
        <v>0</v>
      </c>
    </row>
    <row r="507" spans="1:33">
      <c r="A507">
        <v>1208</v>
      </c>
      <c r="B507" t="str">
        <f>VLOOKUP(FACT_INVOICE9[[#This Row],[Branch_SK]],DIM_BRANCH[],3,FALSE)</f>
        <v>Yangon</v>
      </c>
      <c r="C507">
        <v>17984</v>
      </c>
      <c r="D507" t="str">
        <f>VLOOKUP(FACT_INVOICE9[[#This Row],[payment_SK]],DIM_PAYMENT[],2,FALSE)</f>
        <v>Ewallet</v>
      </c>
      <c r="E507">
        <v>347081</v>
      </c>
      <c r="F507" t="str">
        <f>VLOOKUP(FACT_INVOICE9[[#This Row],[Product_SK]],DIM_PRODUCT[],3,FALSE)</f>
        <v>Food and beverages</v>
      </c>
      <c r="G507">
        <v>14893</v>
      </c>
      <c r="H507" t="s">
        <v>560</v>
      </c>
      <c r="I507">
        <v>9</v>
      </c>
      <c r="J507">
        <v>365.904</v>
      </c>
      <c r="K507">
        <v>4.2</v>
      </c>
      <c r="L507" t="s">
        <v>33</v>
      </c>
      <c r="M507" s="1">
        <v>45276.3682291667</v>
      </c>
      <c r="N507" s="1">
        <v>45278.9186226852</v>
      </c>
      <c r="O507">
        <v>19849</v>
      </c>
      <c r="P507">
        <v>5</v>
      </c>
      <c r="Q507" t="str">
        <f>VLOOKUP(FACT_INVOICE9[[#This Row],[gender_sk]],DIM_GENDER[],2,FALSE)</f>
        <v>Female</v>
      </c>
      <c r="R507" t="str">
        <f>VLOOKUP(FACT_INVOICE9[[#This Row],[custype_sk]],DIM_CUSTYPE[],2,FALSE)</f>
        <v>Member</v>
      </c>
      <c r="S507">
        <v>3</v>
      </c>
      <c r="U507" s="6">
        <v>0</v>
      </c>
      <c r="V507" s="6">
        <v>1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1</v>
      </c>
      <c r="AC507" s="6">
        <v>0</v>
      </c>
      <c r="AD507" s="6">
        <v>1</v>
      </c>
      <c r="AE507" s="6">
        <v>0</v>
      </c>
      <c r="AF507">
        <v>0</v>
      </c>
      <c r="AG507">
        <v>1</v>
      </c>
    </row>
    <row r="508" spans="1:33">
      <c r="A508">
        <v>1208</v>
      </c>
      <c r="B508" t="str">
        <f>VLOOKUP(FACT_INVOICE9[[#This Row],[Branch_SK]],DIM_BRANCH[],3,FALSE)</f>
        <v>Yangon</v>
      </c>
      <c r="C508">
        <v>17983</v>
      </c>
      <c r="D508" t="str">
        <f>VLOOKUP(FACT_INVOICE9[[#This Row],[payment_SK]],DIM_PAYMENT[],2,FALSE)</f>
        <v>Credit card</v>
      </c>
      <c r="E508">
        <v>346951</v>
      </c>
      <c r="F508" t="str">
        <f>VLOOKUP(FACT_INVOICE9[[#This Row],[Product_SK]],DIM_PRODUCT[],3,FALSE)</f>
        <v>Sports and travel</v>
      </c>
      <c r="G508">
        <v>14852</v>
      </c>
      <c r="H508" t="s">
        <v>561</v>
      </c>
      <c r="I508">
        <v>10</v>
      </c>
      <c r="J508">
        <v>206.43</v>
      </c>
      <c r="K508">
        <v>7.2</v>
      </c>
      <c r="L508" t="s">
        <v>33</v>
      </c>
      <c r="M508" s="1">
        <v>45276.3682291667</v>
      </c>
      <c r="N508" s="1">
        <v>45278.9186226852</v>
      </c>
      <c r="O508">
        <v>19678</v>
      </c>
      <c r="P508">
        <v>5</v>
      </c>
      <c r="Q508" t="str">
        <f>VLOOKUP(FACT_INVOICE9[[#This Row],[gender_sk]],DIM_GENDER[],2,FALSE)</f>
        <v>Female</v>
      </c>
      <c r="R508" t="str">
        <f>VLOOKUP(FACT_INVOICE9[[#This Row],[custype_sk]],DIM_CUSTYPE[],2,FALSE)</f>
        <v>Member</v>
      </c>
      <c r="S508">
        <v>3</v>
      </c>
      <c r="U508" s="6">
        <v>1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1</v>
      </c>
      <c r="AB508" s="6">
        <v>0</v>
      </c>
      <c r="AC508" s="6">
        <v>0</v>
      </c>
      <c r="AD508" s="6">
        <v>1</v>
      </c>
      <c r="AE508" s="6">
        <v>1</v>
      </c>
      <c r="AF508">
        <v>0</v>
      </c>
      <c r="AG508">
        <v>1</v>
      </c>
    </row>
    <row r="509" spans="1:33">
      <c r="A509">
        <v>1206</v>
      </c>
      <c r="B509" t="str">
        <f>VLOOKUP(FACT_INVOICE9[[#This Row],[Branch_SK]],DIM_BRANCH[],3,FALSE)</f>
        <v>Mandalay</v>
      </c>
      <c r="C509">
        <v>17984</v>
      </c>
      <c r="D509" t="str">
        <f>VLOOKUP(FACT_INVOICE9[[#This Row],[payment_SK]],DIM_PAYMENT[],2,FALSE)</f>
        <v>Ewallet</v>
      </c>
      <c r="E509">
        <v>346489</v>
      </c>
      <c r="F509" t="str">
        <f>VLOOKUP(FACT_INVOICE9[[#This Row],[Product_SK]],DIM_PRODUCT[],3,FALSE)</f>
        <v>Health and beauty</v>
      </c>
      <c r="G509">
        <v>14261</v>
      </c>
      <c r="H509" t="s">
        <v>562</v>
      </c>
      <c r="I509">
        <v>6</v>
      </c>
      <c r="J509">
        <v>145.404</v>
      </c>
      <c r="K509">
        <v>4.9</v>
      </c>
      <c r="L509" t="s">
        <v>33</v>
      </c>
      <c r="M509" s="1">
        <v>45276.3682291667</v>
      </c>
      <c r="N509" s="1">
        <v>45278.9186226852</v>
      </c>
      <c r="O509">
        <v>19909</v>
      </c>
      <c r="P509">
        <v>5</v>
      </c>
      <c r="Q509" t="str">
        <f>VLOOKUP(FACT_INVOICE9[[#This Row],[gender_sk]],DIM_GENDER[],2,FALSE)</f>
        <v>Female</v>
      </c>
      <c r="R509" t="str">
        <f>VLOOKUP(FACT_INVOICE9[[#This Row],[custype_sk]],DIM_CUSTYPE[],2,FALSE)</f>
        <v>Member</v>
      </c>
      <c r="S509">
        <v>3</v>
      </c>
      <c r="U509" s="6">
        <v>0</v>
      </c>
      <c r="V509" s="6">
        <v>1</v>
      </c>
      <c r="W509" s="6">
        <v>0</v>
      </c>
      <c r="X509" s="6">
        <v>1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1</v>
      </c>
      <c r="AE509" s="6">
        <v>0</v>
      </c>
      <c r="AF509">
        <v>0</v>
      </c>
      <c r="AG509">
        <v>1</v>
      </c>
    </row>
    <row r="510" spans="1:33">
      <c r="A510">
        <v>1206</v>
      </c>
      <c r="B510" t="str">
        <f>VLOOKUP(FACT_INVOICE9[[#This Row],[Branch_SK]],DIM_BRANCH[],3,FALSE)</f>
        <v>Mandalay</v>
      </c>
      <c r="C510">
        <v>17984</v>
      </c>
      <c r="D510" t="str">
        <f>VLOOKUP(FACT_INVOICE9[[#This Row],[payment_SK]],DIM_PAYMENT[],2,FALSE)</f>
        <v>Ewallet</v>
      </c>
      <c r="E510">
        <v>346625</v>
      </c>
      <c r="F510" t="str">
        <f>VLOOKUP(FACT_INVOICE9[[#This Row],[Product_SK]],DIM_PRODUCT[],3,FALSE)</f>
        <v>Electronic accessories</v>
      </c>
      <c r="G510">
        <v>14726</v>
      </c>
      <c r="H510" t="s">
        <v>563</v>
      </c>
      <c r="I510">
        <v>3</v>
      </c>
      <c r="J510">
        <v>152.838</v>
      </c>
      <c r="K510">
        <v>4</v>
      </c>
      <c r="L510" t="s">
        <v>33</v>
      </c>
      <c r="M510" s="1">
        <v>45276.3682291667</v>
      </c>
      <c r="N510" s="1">
        <v>45278.9186226852</v>
      </c>
      <c r="O510">
        <v>19811</v>
      </c>
      <c r="P510">
        <v>5</v>
      </c>
      <c r="Q510" t="str">
        <f>VLOOKUP(FACT_INVOICE9[[#This Row],[gender_sk]],DIM_GENDER[],2,FALSE)</f>
        <v>Female</v>
      </c>
      <c r="R510" t="str">
        <f>VLOOKUP(FACT_INVOICE9[[#This Row],[custype_sk]],DIM_CUSTYPE[],2,FALSE)</f>
        <v>Member</v>
      </c>
      <c r="S510">
        <v>3</v>
      </c>
      <c r="U510" s="6">
        <v>0</v>
      </c>
      <c r="V510" s="6">
        <v>1</v>
      </c>
      <c r="W510" s="6">
        <v>0</v>
      </c>
      <c r="X510" s="6">
        <v>0</v>
      </c>
      <c r="Y510" s="6">
        <v>1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>
        <v>0</v>
      </c>
      <c r="AG510">
        <v>1</v>
      </c>
    </row>
    <row r="511" spans="1:33">
      <c r="A511">
        <v>1206</v>
      </c>
      <c r="B511" t="str">
        <f>VLOOKUP(FACT_INVOICE9[[#This Row],[Branch_SK]],DIM_BRANCH[],3,FALSE)</f>
        <v>Mandalay</v>
      </c>
      <c r="C511">
        <v>17983</v>
      </c>
      <c r="D511" t="str">
        <f>VLOOKUP(FACT_INVOICE9[[#This Row],[payment_SK]],DIM_PAYMENT[],2,FALSE)</f>
        <v>Credit card</v>
      </c>
      <c r="E511">
        <v>346686</v>
      </c>
      <c r="F511" t="str">
        <f>VLOOKUP(FACT_INVOICE9[[#This Row],[Product_SK]],DIM_PRODUCT[],3,FALSE)</f>
        <v>Electronic accessories</v>
      </c>
      <c r="G511">
        <v>14625</v>
      </c>
      <c r="H511" t="s">
        <v>564</v>
      </c>
      <c r="I511">
        <v>1</v>
      </c>
      <c r="J511">
        <v>92.8725</v>
      </c>
      <c r="K511">
        <v>9.5</v>
      </c>
      <c r="L511" t="s">
        <v>33</v>
      </c>
      <c r="M511" s="1">
        <v>45276.3682291667</v>
      </c>
      <c r="N511" s="1">
        <v>45278.9186226852</v>
      </c>
      <c r="O511">
        <v>19456</v>
      </c>
      <c r="P511">
        <v>6</v>
      </c>
      <c r="Q511" t="str">
        <f>VLOOKUP(FACT_INVOICE9[[#This Row],[gender_sk]],DIM_GENDER[],2,FALSE)</f>
        <v>Male</v>
      </c>
      <c r="R511" t="str">
        <f>VLOOKUP(FACT_INVOICE9[[#This Row],[custype_sk]],DIM_CUSTYPE[],2,FALSE)</f>
        <v>Normal</v>
      </c>
      <c r="S511">
        <v>4</v>
      </c>
      <c r="U511" s="6">
        <v>1</v>
      </c>
      <c r="V511" s="6">
        <v>0</v>
      </c>
      <c r="W511" s="6">
        <v>0</v>
      </c>
      <c r="X511" s="6">
        <v>0</v>
      </c>
      <c r="Y511" s="6">
        <v>1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1</v>
      </c>
      <c r="AF511">
        <v>1</v>
      </c>
      <c r="AG511">
        <v>0</v>
      </c>
    </row>
    <row r="512" spans="1:33">
      <c r="A512">
        <v>1207</v>
      </c>
      <c r="B512" t="str">
        <f>VLOOKUP(FACT_INVOICE9[[#This Row],[Branch_SK]],DIM_BRANCH[],3,FALSE)</f>
        <v>Naypyitaw</v>
      </c>
      <c r="C512">
        <v>17983</v>
      </c>
      <c r="D512" t="str">
        <f>VLOOKUP(FACT_INVOICE9[[#This Row],[payment_SK]],DIM_PAYMENT[],2,FALSE)</f>
        <v>Credit card</v>
      </c>
      <c r="E512">
        <v>347121</v>
      </c>
      <c r="F512" t="str">
        <f>VLOOKUP(FACT_INVOICE9[[#This Row],[Product_SK]],DIM_PRODUCT[],3,FALSE)</f>
        <v>Food and beverages</v>
      </c>
      <c r="G512">
        <v>14430</v>
      </c>
      <c r="H512" t="s">
        <v>565</v>
      </c>
      <c r="I512">
        <v>1</v>
      </c>
      <c r="J512">
        <v>94.2375</v>
      </c>
      <c r="K512">
        <v>6.6</v>
      </c>
      <c r="L512" t="s">
        <v>33</v>
      </c>
      <c r="M512" s="1">
        <v>45276.3682291667</v>
      </c>
      <c r="N512" s="1">
        <v>45278.9186226852</v>
      </c>
      <c r="O512">
        <v>19416</v>
      </c>
      <c r="P512">
        <v>6</v>
      </c>
      <c r="Q512" t="str">
        <f>VLOOKUP(FACT_INVOICE9[[#This Row],[gender_sk]],DIM_GENDER[],2,FALSE)</f>
        <v>Male</v>
      </c>
      <c r="R512" t="str">
        <f>VLOOKUP(FACT_INVOICE9[[#This Row],[custype_sk]],DIM_CUSTYPE[],2,FALSE)</f>
        <v>Normal</v>
      </c>
      <c r="S512">
        <v>4</v>
      </c>
      <c r="U512" s="6">
        <v>1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1</v>
      </c>
      <c r="AC512" s="6">
        <v>0</v>
      </c>
      <c r="AD512" s="6">
        <v>0</v>
      </c>
      <c r="AE512" s="6">
        <v>1</v>
      </c>
      <c r="AF512">
        <v>1</v>
      </c>
      <c r="AG512">
        <v>0</v>
      </c>
    </row>
    <row r="513" spans="1:33">
      <c r="A513">
        <v>1208</v>
      </c>
      <c r="B513" t="str">
        <f>VLOOKUP(FACT_INVOICE9[[#This Row],[Branch_SK]],DIM_BRANCH[],3,FALSE)</f>
        <v>Yangon</v>
      </c>
      <c r="C513">
        <v>17984</v>
      </c>
      <c r="D513" t="str">
        <f>VLOOKUP(FACT_INVOICE9[[#This Row],[payment_SK]],DIM_PAYMENT[],2,FALSE)</f>
        <v>Ewallet</v>
      </c>
      <c r="E513">
        <v>346782</v>
      </c>
      <c r="F513" t="str">
        <f>VLOOKUP(FACT_INVOICE9[[#This Row],[Product_SK]],DIM_PRODUCT[],3,FALSE)</f>
        <v>Home and lifestyle</v>
      </c>
      <c r="G513">
        <v>14907</v>
      </c>
      <c r="H513" t="s">
        <v>566</v>
      </c>
      <c r="I513">
        <v>3</v>
      </c>
      <c r="J513">
        <v>83.412</v>
      </c>
      <c r="K513">
        <v>4.7</v>
      </c>
      <c r="L513" t="s">
        <v>33</v>
      </c>
      <c r="M513" s="1">
        <v>45276.3682291667</v>
      </c>
      <c r="N513" s="1">
        <v>45278.9186226852</v>
      </c>
      <c r="O513">
        <v>19846</v>
      </c>
      <c r="P513">
        <v>5</v>
      </c>
      <c r="Q513" t="str">
        <f>VLOOKUP(FACT_INVOICE9[[#This Row],[gender_sk]],DIM_GENDER[],2,FALSE)</f>
        <v>Female</v>
      </c>
      <c r="R513" t="str">
        <f>VLOOKUP(FACT_INVOICE9[[#This Row],[custype_sk]],DIM_CUSTYPE[],2,FALSE)</f>
        <v>Member</v>
      </c>
      <c r="S513">
        <v>3</v>
      </c>
      <c r="U513" s="6">
        <v>0</v>
      </c>
      <c r="V513" s="6">
        <v>1</v>
      </c>
      <c r="W513" s="6">
        <v>0</v>
      </c>
      <c r="X513" s="6">
        <v>0</v>
      </c>
      <c r="Y513" s="6">
        <v>0</v>
      </c>
      <c r="Z513" s="6">
        <v>1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>
        <v>0</v>
      </c>
      <c r="AG513">
        <v>1</v>
      </c>
    </row>
    <row r="514" spans="1:33">
      <c r="A514">
        <v>1206</v>
      </c>
      <c r="B514" t="str">
        <f>VLOOKUP(FACT_INVOICE9[[#This Row],[Branch_SK]],DIM_BRANCH[],3,FALSE)</f>
        <v>Mandalay</v>
      </c>
      <c r="C514">
        <v>17982</v>
      </c>
      <c r="D514" t="str">
        <f>VLOOKUP(FACT_INVOICE9[[#This Row],[payment_SK]],DIM_PAYMENT[],2,FALSE)</f>
        <v>Cash</v>
      </c>
      <c r="E514">
        <v>346681</v>
      </c>
      <c r="F514" t="str">
        <f>VLOOKUP(FACT_INVOICE9[[#This Row],[Product_SK]],DIM_PRODUCT[],3,FALSE)</f>
        <v>Electronic accessories</v>
      </c>
      <c r="G514">
        <v>14894</v>
      </c>
      <c r="H514" t="s">
        <v>567</v>
      </c>
      <c r="I514">
        <v>2</v>
      </c>
      <c r="J514">
        <v>208.425</v>
      </c>
      <c r="K514">
        <v>9</v>
      </c>
      <c r="L514" t="s">
        <v>33</v>
      </c>
      <c r="M514" s="1">
        <v>45276.3682291667</v>
      </c>
      <c r="N514" s="1">
        <v>45278.9186226852</v>
      </c>
      <c r="O514">
        <v>19125</v>
      </c>
      <c r="P514">
        <v>6</v>
      </c>
      <c r="Q514" t="str">
        <f>VLOOKUP(FACT_INVOICE9[[#This Row],[gender_sk]],DIM_GENDER[],2,FALSE)</f>
        <v>Male</v>
      </c>
      <c r="R514" t="str">
        <f>VLOOKUP(FACT_INVOICE9[[#This Row],[custype_sk]],DIM_CUSTYPE[],2,FALSE)</f>
        <v>Normal</v>
      </c>
      <c r="S514">
        <v>4</v>
      </c>
      <c r="U514" s="6">
        <v>0</v>
      </c>
      <c r="V514" s="6">
        <v>0</v>
      </c>
      <c r="W514" s="6">
        <v>1</v>
      </c>
      <c r="X514" s="6">
        <v>0</v>
      </c>
      <c r="Y514" s="6">
        <v>1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1</v>
      </c>
      <c r="AF514">
        <v>1</v>
      </c>
      <c r="AG514">
        <v>0</v>
      </c>
    </row>
    <row r="515" spans="1:33">
      <c r="A515">
        <v>1207</v>
      </c>
      <c r="B515" t="str">
        <f>VLOOKUP(FACT_INVOICE9[[#This Row],[Branch_SK]],DIM_BRANCH[],3,FALSE)</f>
        <v>Naypyitaw</v>
      </c>
      <c r="C515">
        <v>17984</v>
      </c>
      <c r="D515" t="str">
        <f>VLOOKUP(FACT_INVOICE9[[#This Row],[payment_SK]],DIM_PAYMENT[],2,FALSE)</f>
        <v>Ewallet</v>
      </c>
      <c r="E515">
        <v>346865</v>
      </c>
      <c r="F515" t="str">
        <f>VLOOKUP(FACT_INVOICE9[[#This Row],[Product_SK]],DIM_PRODUCT[],3,FALSE)</f>
        <v>Home and lifestyle</v>
      </c>
      <c r="G515">
        <v>14612</v>
      </c>
      <c r="H515" t="s">
        <v>568</v>
      </c>
      <c r="I515">
        <v>5</v>
      </c>
      <c r="J515">
        <v>53.34</v>
      </c>
      <c r="K515">
        <v>4.1</v>
      </c>
      <c r="L515" t="s">
        <v>33</v>
      </c>
      <c r="M515" s="1">
        <v>45276.3682291667</v>
      </c>
      <c r="N515" s="1">
        <v>45278.9186226852</v>
      </c>
      <c r="O515">
        <v>19835</v>
      </c>
      <c r="P515">
        <v>5</v>
      </c>
      <c r="Q515" t="str">
        <f>VLOOKUP(FACT_INVOICE9[[#This Row],[gender_sk]],DIM_GENDER[],2,FALSE)</f>
        <v>Female</v>
      </c>
      <c r="R515" t="str">
        <f>VLOOKUP(FACT_INVOICE9[[#This Row],[custype_sk]],DIM_CUSTYPE[],2,FALSE)</f>
        <v>Member</v>
      </c>
      <c r="S515">
        <v>3</v>
      </c>
      <c r="U515" s="6">
        <v>0</v>
      </c>
      <c r="V515" s="6">
        <v>1</v>
      </c>
      <c r="W515" s="6">
        <v>0</v>
      </c>
      <c r="X515" s="6">
        <v>0</v>
      </c>
      <c r="Y515" s="6">
        <v>0</v>
      </c>
      <c r="Z515" s="6">
        <v>1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>
        <v>0</v>
      </c>
      <c r="AG515">
        <v>1</v>
      </c>
    </row>
    <row r="516" spans="1:33">
      <c r="A516">
        <v>1208</v>
      </c>
      <c r="B516" t="str">
        <f>VLOOKUP(FACT_INVOICE9[[#This Row],[Branch_SK]],DIM_BRANCH[],3,FALSE)</f>
        <v>Yangon</v>
      </c>
      <c r="C516">
        <v>17984</v>
      </c>
      <c r="D516" t="str">
        <f>VLOOKUP(FACT_INVOICE9[[#This Row],[payment_SK]],DIM_PAYMENT[],2,FALSE)</f>
        <v>Ewallet</v>
      </c>
      <c r="E516">
        <v>347117</v>
      </c>
      <c r="F516" t="str">
        <f>VLOOKUP(FACT_INVOICE9[[#This Row],[Product_SK]],DIM_PRODUCT[],3,FALSE)</f>
        <v>Food and beverages</v>
      </c>
      <c r="G516">
        <v>14400</v>
      </c>
      <c r="H516" t="s">
        <v>569</v>
      </c>
      <c r="I516">
        <v>4</v>
      </c>
      <c r="J516">
        <v>204.246</v>
      </c>
      <c r="K516">
        <v>7.6</v>
      </c>
      <c r="L516" t="s">
        <v>33</v>
      </c>
      <c r="M516" s="1">
        <v>45276.3682291667</v>
      </c>
      <c r="N516" s="1">
        <v>45278.9186226852</v>
      </c>
      <c r="O516">
        <v>19788</v>
      </c>
      <c r="P516">
        <v>5</v>
      </c>
      <c r="Q516" t="str">
        <f>VLOOKUP(FACT_INVOICE9[[#This Row],[gender_sk]],DIM_GENDER[],2,FALSE)</f>
        <v>Female</v>
      </c>
      <c r="R516" t="str">
        <f>VLOOKUP(FACT_INVOICE9[[#This Row],[custype_sk]],DIM_CUSTYPE[],2,FALSE)</f>
        <v>Normal</v>
      </c>
      <c r="S516">
        <v>4</v>
      </c>
      <c r="U516" s="6">
        <v>0</v>
      </c>
      <c r="V516" s="6">
        <v>1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1</v>
      </c>
      <c r="AC516" s="6">
        <v>0</v>
      </c>
      <c r="AD516" s="6">
        <v>0</v>
      </c>
      <c r="AE516" s="6">
        <v>1</v>
      </c>
      <c r="AF516">
        <v>0</v>
      </c>
      <c r="AG516">
        <v>0</v>
      </c>
    </row>
    <row r="517" spans="1:33">
      <c r="A517">
        <v>1206</v>
      </c>
      <c r="B517" t="str">
        <f>VLOOKUP(FACT_INVOICE9[[#This Row],[Branch_SK]],DIM_BRANCH[],3,FALSE)</f>
        <v>Mandalay</v>
      </c>
      <c r="C517">
        <v>17984</v>
      </c>
      <c r="D517" t="str">
        <f>VLOOKUP(FACT_INVOICE9[[#This Row],[payment_SK]],DIM_PAYMENT[],2,FALSE)</f>
        <v>Ewallet</v>
      </c>
      <c r="E517">
        <v>347184</v>
      </c>
      <c r="F517" t="str">
        <f>VLOOKUP(FACT_INVOICE9[[#This Row],[Product_SK]],DIM_PRODUCT[],3,FALSE)</f>
        <v>Food and beverages</v>
      </c>
      <c r="G517">
        <v>14636</v>
      </c>
      <c r="H517" t="s">
        <v>570</v>
      </c>
      <c r="I517">
        <v>6</v>
      </c>
      <c r="J517">
        <v>167.58</v>
      </c>
      <c r="K517">
        <v>4.9</v>
      </c>
      <c r="L517" t="s">
        <v>33</v>
      </c>
      <c r="M517" s="1">
        <v>45276.3682291667</v>
      </c>
      <c r="N517" s="1">
        <v>45278.9186226852</v>
      </c>
      <c r="O517">
        <v>19755</v>
      </c>
      <c r="P517">
        <v>6</v>
      </c>
      <c r="Q517" t="str">
        <f>VLOOKUP(FACT_INVOICE9[[#This Row],[gender_sk]],DIM_GENDER[],2,FALSE)</f>
        <v>Male</v>
      </c>
      <c r="R517" t="str">
        <f>VLOOKUP(FACT_INVOICE9[[#This Row],[custype_sk]],DIM_CUSTYPE[],2,FALSE)</f>
        <v>Member</v>
      </c>
      <c r="S517">
        <v>3</v>
      </c>
      <c r="U517" s="6">
        <v>0</v>
      </c>
      <c r="V517" s="6">
        <v>1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1</v>
      </c>
      <c r="AC517" s="6">
        <v>0</v>
      </c>
      <c r="AD517" s="6">
        <v>1</v>
      </c>
      <c r="AE517" s="6">
        <v>0</v>
      </c>
      <c r="AF517">
        <v>1</v>
      </c>
      <c r="AG517">
        <v>1</v>
      </c>
    </row>
    <row r="518" spans="1:33">
      <c r="A518">
        <v>1207</v>
      </c>
      <c r="B518" t="str">
        <f>VLOOKUP(FACT_INVOICE9[[#This Row],[Branch_SK]],DIM_BRANCH[],3,FALSE)</f>
        <v>Naypyitaw</v>
      </c>
      <c r="C518">
        <v>17983</v>
      </c>
      <c r="D518" t="str">
        <f>VLOOKUP(FACT_INVOICE9[[#This Row],[payment_SK]],DIM_PAYMENT[],2,FALSE)</f>
        <v>Credit card</v>
      </c>
      <c r="E518">
        <v>346977</v>
      </c>
      <c r="F518" t="str">
        <f>VLOOKUP(FACT_INVOICE9[[#This Row],[Product_SK]],DIM_PRODUCT[],3,FALSE)</f>
        <v>Sports and travel</v>
      </c>
      <c r="G518">
        <v>14233</v>
      </c>
      <c r="H518" t="s">
        <v>571</v>
      </c>
      <c r="I518">
        <v>5</v>
      </c>
      <c r="J518">
        <v>206.7975</v>
      </c>
      <c r="K518">
        <v>8.7</v>
      </c>
      <c r="L518" t="s">
        <v>33</v>
      </c>
      <c r="M518" s="1">
        <v>45276.3682291667</v>
      </c>
      <c r="N518" s="1">
        <v>45278.9186226852</v>
      </c>
      <c r="O518">
        <v>19473</v>
      </c>
      <c r="P518">
        <v>6</v>
      </c>
      <c r="Q518" t="str">
        <f>VLOOKUP(FACT_INVOICE9[[#This Row],[gender_sk]],DIM_GENDER[],2,FALSE)</f>
        <v>Male</v>
      </c>
      <c r="R518" t="str">
        <f>VLOOKUP(FACT_INVOICE9[[#This Row],[custype_sk]],DIM_CUSTYPE[],2,FALSE)</f>
        <v>Member</v>
      </c>
      <c r="S518">
        <v>3</v>
      </c>
      <c r="U518" s="6">
        <v>1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1</v>
      </c>
      <c r="AB518" s="6">
        <v>0</v>
      </c>
      <c r="AC518" s="6">
        <v>0</v>
      </c>
      <c r="AD518" s="6">
        <v>0</v>
      </c>
      <c r="AE518" s="6">
        <v>1</v>
      </c>
      <c r="AF518">
        <v>1</v>
      </c>
      <c r="AG518">
        <v>1</v>
      </c>
    </row>
    <row r="519" spans="1:33">
      <c r="A519">
        <v>1208</v>
      </c>
      <c r="B519" t="str">
        <f>VLOOKUP(FACT_INVOICE9[[#This Row],[Branch_SK]],DIM_BRANCH[],3,FALSE)</f>
        <v>Yangon</v>
      </c>
      <c r="C519">
        <v>17984</v>
      </c>
      <c r="D519" t="str">
        <f>VLOOKUP(FACT_INVOICE9[[#This Row],[payment_SK]],DIM_PAYMENT[],2,FALSE)</f>
        <v>Ewallet</v>
      </c>
      <c r="E519">
        <v>346741</v>
      </c>
      <c r="F519" t="str">
        <f>VLOOKUP(FACT_INVOICE9[[#This Row],[Product_SK]],DIM_PRODUCT[],3,FALSE)</f>
        <v>Electronic accessories</v>
      </c>
      <c r="G519">
        <v>14347</v>
      </c>
      <c r="H519" t="s">
        <v>572</v>
      </c>
      <c r="I519">
        <v>8</v>
      </c>
      <c r="J519">
        <v>431.256</v>
      </c>
      <c r="K519">
        <v>7.6</v>
      </c>
      <c r="L519" t="s">
        <v>33</v>
      </c>
      <c r="M519" s="1">
        <v>45276.3682291667</v>
      </c>
      <c r="N519" s="1">
        <v>45278.9186226852</v>
      </c>
      <c r="O519">
        <v>19947</v>
      </c>
      <c r="P519">
        <v>6</v>
      </c>
      <c r="Q519" t="str">
        <f>VLOOKUP(FACT_INVOICE9[[#This Row],[gender_sk]],DIM_GENDER[],2,FALSE)</f>
        <v>Male</v>
      </c>
      <c r="R519" t="str">
        <f>VLOOKUP(FACT_INVOICE9[[#This Row],[custype_sk]],DIM_CUSTYPE[],2,FALSE)</f>
        <v>Member</v>
      </c>
      <c r="S519">
        <v>3</v>
      </c>
      <c r="U519" s="6">
        <v>0</v>
      </c>
      <c r="V519" s="6">
        <v>1</v>
      </c>
      <c r="W519" s="6">
        <v>0</v>
      </c>
      <c r="X519" s="6">
        <v>0</v>
      </c>
      <c r="Y519" s="6">
        <v>1</v>
      </c>
      <c r="Z519" s="6">
        <v>0</v>
      </c>
      <c r="AA519" s="6">
        <v>0</v>
      </c>
      <c r="AB519" s="6">
        <v>0</v>
      </c>
      <c r="AC519" s="6">
        <v>0</v>
      </c>
      <c r="AD519" s="6">
        <v>1</v>
      </c>
      <c r="AE519" s="6">
        <v>1</v>
      </c>
      <c r="AF519">
        <v>1</v>
      </c>
      <c r="AG519">
        <v>1</v>
      </c>
    </row>
    <row r="520" spans="1:33">
      <c r="A520">
        <v>1207</v>
      </c>
      <c r="B520" t="str">
        <f>VLOOKUP(FACT_INVOICE9[[#This Row],[Branch_SK]],DIM_BRANCH[],3,FALSE)</f>
        <v>Naypyitaw</v>
      </c>
      <c r="C520">
        <v>17983</v>
      </c>
      <c r="D520" t="str">
        <f>VLOOKUP(FACT_INVOICE9[[#This Row],[payment_SK]],DIM_PAYMENT[],2,FALSE)</f>
        <v>Credit card</v>
      </c>
      <c r="E520">
        <v>347246</v>
      </c>
      <c r="F520" t="str">
        <f>VLOOKUP(FACT_INVOICE9[[#This Row],[Product_SK]],DIM_PRODUCT[],3,FALSE)</f>
        <v>Fashion accessories</v>
      </c>
      <c r="G520">
        <v>14735</v>
      </c>
      <c r="H520" t="s">
        <v>573</v>
      </c>
      <c r="I520">
        <v>1</v>
      </c>
      <c r="J520">
        <v>38.85</v>
      </c>
      <c r="K520">
        <v>7.9</v>
      </c>
      <c r="L520" t="s">
        <v>33</v>
      </c>
      <c r="M520" s="1">
        <v>45276.3682291667</v>
      </c>
      <c r="N520" s="1">
        <v>45278.9186226852</v>
      </c>
      <c r="O520">
        <v>19466</v>
      </c>
      <c r="P520">
        <v>6</v>
      </c>
      <c r="Q520" t="str">
        <f>VLOOKUP(FACT_INVOICE9[[#This Row],[gender_sk]],DIM_GENDER[],2,FALSE)</f>
        <v>Male</v>
      </c>
      <c r="R520" t="str">
        <f>VLOOKUP(FACT_INVOICE9[[#This Row],[custype_sk]],DIM_CUSTYPE[],2,FALSE)</f>
        <v>Normal</v>
      </c>
      <c r="S520">
        <v>4</v>
      </c>
      <c r="U520" s="6">
        <v>1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1</v>
      </c>
      <c r="AD520" s="6">
        <v>0</v>
      </c>
      <c r="AE520" s="6">
        <v>1</v>
      </c>
      <c r="AF520">
        <v>1</v>
      </c>
      <c r="AG520">
        <v>0</v>
      </c>
    </row>
    <row r="521" spans="1:33">
      <c r="A521">
        <v>1206</v>
      </c>
      <c r="B521" t="str">
        <f>VLOOKUP(FACT_INVOICE9[[#This Row],[Branch_SK]],DIM_BRANCH[],3,FALSE)</f>
        <v>Mandalay</v>
      </c>
      <c r="C521">
        <v>17983</v>
      </c>
      <c r="D521" t="str">
        <f>VLOOKUP(FACT_INVOICE9[[#This Row],[payment_SK]],DIM_PAYMENT[],2,FALSE)</f>
        <v>Credit card</v>
      </c>
      <c r="E521">
        <v>346537</v>
      </c>
      <c r="F521" t="str">
        <f>VLOOKUP(FACT_INVOICE9[[#This Row],[Product_SK]],DIM_PRODUCT[],3,FALSE)</f>
        <v>Health and beauty</v>
      </c>
      <c r="G521">
        <v>14356</v>
      </c>
      <c r="H521" t="s">
        <v>574</v>
      </c>
      <c r="I521">
        <v>10</v>
      </c>
      <c r="J521">
        <v>757.365</v>
      </c>
      <c r="K521">
        <v>4.2</v>
      </c>
      <c r="L521" t="s">
        <v>33</v>
      </c>
      <c r="M521" s="1">
        <v>45276.3682291667</v>
      </c>
      <c r="N521" s="1">
        <v>45278.9186226852</v>
      </c>
      <c r="O521">
        <v>19439</v>
      </c>
      <c r="P521">
        <v>6</v>
      </c>
      <c r="Q521" t="str">
        <f>VLOOKUP(FACT_INVOICE9[[#This Row],[gender_sk]],DIM_GENDER[],2,FALSE)</f>
        <v>Male</v>
      </c>
      <c r="R521" t="str">
        <f>VLOOKUP(FACT_INVOICE9[[#This Row],[custype_sk]],DIM_CUSTYPE[],2,FALSE)</f>
        <v>Normal</v>
      </c>
      <c r="S521">
        <v>4</v>
      </c>
      <c r="U521" s="6">
        <v>1</v>
      </c>
      <c r="V521" s="6">
        <v>0</v>
      </c>
      <c r="W521" s="6">
        <v>0</v>
      </c>
      <c r="X521" s="6">
        <v>1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1</v>
      </c>
      <c r="AE521" s="6">
        <v>0</v>
      </c>
      <c r="AF521">
        <v>1</v>
      </c>
      <c r="AG521">
        <v>0</v>
      </c>
    </row>
    <row r="522" spans="1:33">
      <c r="A522">
        <v>1206</v>
      </c>
      <c r="B522" t="str">
        <f>VLOOKUP(FACT_INVOICE9[[#This Row],[Branch_SK]],DIM_BRANCH[],3,FALSE)</f>
        <v>Mandalay</v>
      </c>
      <c r="C522">
        <v>17982</v>
      </c>
      <c r="D522" t="str">
        <f>VLOOKUP(FACT_INVOICE9[[#This Row],[payment_SK]],DIM_PAYMENT[],2,FALSE)</f>
        <v>Cash</v>
      </c>
      <c r="E522">
        <v>346606</v>
      </c>
      <c r="F522" t="str">
        <f>VLOOKUP(FACT_INVOICE9[[#This Row],[Product_SK]],DIM_PRODUCT[],3,FALSE)</f>
        <v>Electronic accessories</v>
      </c>
      <c r="G522">
        <v>14352</v>
      </c>
      <c r="H522" t="s">
        <v>575</v>
      </c>
      <c r="I522">
        <v>1</v>
      </c>
      <c r="J522">
        <v>79.611</v>
      </c>
      <c r="K522">
        <v>5.8</v>
      </c>
      <c r="L522" t="s">
        <v>33</v>
      </c>
      <c r="M522" s="1">
        <v>45276.3682291667</v>
      </c>
      <c r="N522" s="1">
        <v>45278.9186226852</v>
      </c>
      <c r="O522">
        <v>19175</v>
      </c>
      <c r="P522">
        <v>6</v>
      </c>
      <c r="Q522" t="str">
        <f>VLOOKUP(FACT_INVOICE9[[#This Row],[gender_sk]],DIM_GENDER[],2,FALSE)</f>
        <v>Male</v>
      </c>
      <c r="R522" t="str">
        <f>VLOOKUP(FACT_INVOICE9[[#This Row],[custype_sk]],DIM_CUSTYPE[],2,FALSE)</f>
        <v>Member</v>
      </c>
      <c r="S522">
        <v>3</v>
      </c>
      <c r="U522" s="6">
        <v>0</v>
      </c>
      <c r="V522" s="6">
        <v>0</v>
      </c>
      <c r="W522" s="6">
        <v>1</v>
      </c>
      <c r="X522" s="6">
        <v>0</v>
      </c>
      <c r="Y522" s="6">
        <v>1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1</v>
      </c>
      <c r="AF522">
        <v>1</v>
      </c>
      <c r="AG522">
        <v>1</v>
      </c>
    </row>
    <row r="523" spans="1:33">
      <c r="A523">
        <v>1207</v>
      </c>
      <c r="B523" t="str">
        <f>VLOOKUP(FACT_INVOICE9[[#This Row],[Branch_SK]],DIM_BRANCH[],3,FALSE)</f>
        <v>Naypyitaw</v>
      </c>
      <c r="C523">
        <v>17982</v>
      </c>
      <c r="D523" t="str">
        <f>VLOOKUP(FACT_INVOICE9[[#This Row],[payment_SK]],DIM_PAYMENT[],2,FALSE)</f>
        <v>Cash</v>
      </c>
      <c r="E523">
        <v>346705</v>
      </c>
      <c r="F523" t="str">
        <f>VLOOKUP(FACT_INVOICE9[[#This Row],[Product_SK]],DIM_PRODUCT[],3,FALSE)</f>
        <v>Electronic accessories</v>
      </c>
      <c r="G523">
        <v>14072</v>
      </c>
      <c r="H523" t="s">
        <v>576</v>
      </c>
      <c r="I523">
        <v>10</v>
      </c>
      <c r="J523">
        <v>229.11</v>
      </c>
      <c r="K523">
        <v>7.1</v>
      </c>
      <c r="L523" t="s">
        <v>33</v>
      </c>
      <c r="M523" s="1">
        <v>45276.3682291667</v>
      </c>
      <c r="N523" s="1">
        <v>45278.9186226852</v>
      </c>
      <c r="O523">
        <v>19295</v>
      </c>
      <c r="P523">
        <v>5</v>
      </c>
      <c r="Q523" t="str">
        <f>VLOOKUP(FACT_INVOICE9[[#This Row],[gender_sk]],DIM_GENDER[],2,FALSE)</f>
        <v>Female</v>
      </c>
      <c r="R523" t="str">
        <f>VLOOKUP(FACT_INVOICE9[[#This Row],[custype_sk]],DIM_CUSTYPE[],2,FALSE)</f>
        <v>Member</v>
      </c>
      <c r="S523">
        <v>3</v>
      </c>
      <c r="U523" s="6">
        <v>0</v>
      </c>
      <c r="V523" s="6">
        <v>0</v>
      </c>
      <c r="W523" s="6">
        <v>1</v>
      </c>
      <c r="X523" s="6">
        <v>0</v>
      </c>
      <c r="Y523" s="6">
        <v>1</v>
      </c>
      <c r="Z523" s="6">
        <v>0</v>
      </c>
      <c r="AA523" s="6">
        <v>0</v>
      </c>
      <c r="AB523" s="6">
        <v>0</v>
      </c>
      <c r="AC523" s="6">
        <v>0</v>
      </c>
      <c r="AD523" s="6">
        <v>1</v>
      </c>
      <c r="AE523" s="6">
        <v>1</v>
      </c>
      <c r="AF523">
        <v>0</v>
      </c>
      <c r="AG523">
        <v>1</v>
      </c>
    </row>
    <row r="524" spans="1:33">
      <c r="A524">
        <v>1208</v>
      </c>
      <c r="B524" t="str">
        <f>VLOOKUP(FACT_INVOICE9[[#This Row],[Branch_SK]],DIM_BRANCH[],3,FALSE)</f>
        <v>Yangon</v>
      </c>
      <c r="C524">
        <v>17983</v>
      </c>
      <c r="D524" t="str">
        <f>VLOOKUP(FACT_INVOICE9[[#This Row],[payment_SK]],DIM_PAYMENT[],2,FALSE)</f>
        <v>Credit card</v>
      </c>
      <c r="E524">
        <v>346794</v>
      </c>
      <c r="F524" t="str">
        <f>VLOOKUP(FACT_INVOICE9[[#This Row],[Product_SK]],DIM_PRODUCT[],3,FALSE)</f>
        <v>Home and lifestyle</v>
      </c>
      <c r="G524">
        <v>14906</v>
      </c>
      <c r="H524" t="s">
        <v>577</v>
      </c>
      <c r="I524">
        <v>5</v>
      </c>
      <c r="J524">
        <v>149.3625</v>
      </c>
      <c r="K524">
        <v>9.1</v>
      </c>
      <c r="L524" t="s">
        <v>33</v>
      </c>
      <c r="M524" s="1">
        <v>45276.3682291667</v>
      </c>
      <c r="N524" s="1">
        <v>45278.9186226852</v>
      </c>
      <c r="O524">
        <v>19496</v>
      </c>
      <c r="P524">
        <v>5</v>
      </c>
      <c r="Q524" t="str">
        <f>VLOOKUP(FACT_INVOICE9[[#This Row],[gender_sk]],DIM_GENDER[],2,FALSE)</f>
        <v>Female</v>
      </c>
      <c r="R524" t="str">
        <f>VLOOKUP(FACT_INVOICE9[[#This Row],[custype_sk]],DIM_CUSTYPE[],2,FALSE)</f>
        <v>Member</v>
      </c>
      <c r="S524">
        <v>3</v>
      </c>
      <c r="U524" s="6">
        <v>1</v>
      </c>
      <c r="V524" s="6">
        <v>0</v>
      </c>
      <c r="W524" s="6">
        <v>0</v>
      </c>
      <c r="X524" s="6">
        <v>0</v>
      </c>
      <c r="Y524" s="6">
        <v>0</v>
      </c>
      <c r="Z524" s="6">
        <v>1</v>
      </c>
      <c r="AA524" s="6">
        <v>0</v>
      </c>
      <c r="AB524" s="6">
        <v>0</v>
      </c>
      <c r="AC524" s="6">
        <v>0</v>
      </c>
      <c r="AD524" s="6">
        <v>0</v>
      </c>
      <c r="AE524" s="6">
        <v>1</v>
      </c>
      <c r="AF524">
        <v>0</v>
      </c>
      <c r="AG524">
        <v>1</v>
      </c>
    </row>
    <row r="525" spans="1:33">
      <c r="A525">
        <v>1208</v>
      </c>
      <c r="B525" t="str">
        <f>VLOOKUP(FACT_INVOICE9[[#This Row],[Branch_SK]],DIM_BRANCH[],3,FALSE)</f>
        <v>Yangon</v>
      </c>
      <c r="C525">
        <v>17984</v>
      </c>
      <c r="D525" t="str">
        <f>VLOOKUP(FACT_INVOICE9[[#This Row],[payment_SK]],DIM_PAYMENT[],2,FALSE)</f>
        <v>Ewallet</v>
      </c>
      <c r="E525">
        <v>347119</v>
      </c>
      <c r="F525" t="str">
        <f>VLOOKUP(FACT_INVOICE9[[#This Row],[Product_SK]],DIM_PRODUCT[],3,FALSE)</f>
        <v>Food and beverages</v>
      </c>
      <c r="G525">
        <v>14514</v>
      </c>
      <c r="H525" t="s">
        <v>578</v>
      </c>
      <c r="I525">
        <v>1</v>
      </c>
      <c r="J525">
        <v>95.865</v>
      </c>
      <c r="K525">
        <v>9.2</v>
      </c>
      <c r="L525" t="s">
        <v>33</v>
      </c>
      <c r="M525" s="1">
        <v>45276.3682291667</v>
      </c>
      <c r="N525" s="1">
        <v>45278.9186226852</v>
      </c>
      <c r="O525">
        <v>19748</v>
      </c>
      <c r="P525">
        <v>6</v>
      </c>
      <c r="Q525" t="str">
        <f>VLOOKUP(FACT_INVOICE9[[#This Row],[gender_sk]],DIM_GENDER[],2,FALSE)</f>
        <v>Male</v>
      </c>
      <c r="R525" t="str">
        <f>VLOOKUP(FACT_INVOICE9[[#This Row],[custype_sk]],DIM_CUSTYPE[],2,FALSE)</f>
        <v>Member</v>
      </c>
      <c r="S525">
        <v>3</v>
      </c>
      <c r="U525" s="6">
        <v>0</v>
      </c>
      <c r="V525" s="6">
        <v>1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1</v>
      </c>
      <c r="AC525" s="6">
        <v>0</v>
      </c>
      <c r="AD525" s="6">
        <v>0</v>
      </c>
      <c r="AE525" s="6">
        <v>1</v>
      </c>
      <c r="AF525">
        <v>1</v>
      </c>
      <c r="AG525">
        <v>1</v>
      </c>
    </row>
    <row r="526" spans="1:33">
      <c r="A526">
        <v>1206</v>
      </c>
      <c r="B526" t="str">
        <f>VLOOKUP(FACT_INVOICE9[[#This Row],[Branch_SK]],DIM_BRANCH[],3,FALSE)</f>
        <v>Mandalay</v>
      </c>
      <c r="C526">
        <v>17982</v>
      </c>
      <c r="D526" t="str">
        <f>VLOOKUP(FACT_INVOICE9[[#This Row],[payment_SK]],DIM_PAYMENT[],2,FALSE)</f>
        <v>Cash</v>
      </c>
      <c r="E526">
        <v>347275</v>
      </c>
      <c r="F526" t="str">
        <f>VLOOKUP(FACT_INVOICE9[[#This Row],[Product_SK]],DIM_PRODUCT[],3,FALSE)</f>
        <v>Fashion accessories</v>
      </c>
      <c r="G526">
        <v>14501</v>
      </c>
      <c r="H526" t="s">
        <v>579</v>
      </c>
      <c r="I526">
        <v>1</v>
      </c>
      <c r="J526">
        <v>41.454</v>
      </c>
      <c r="K526">
        <v>6.5</v>
      </c>
      <c r="L526" t="s">
        <v>33</v>
      </c>
      <c r="M526" s="1">
        <v>45276.3682291667</v>
      </c>
      <c r="N526" s="1">
        <v>45278.9186226852</v>
      </c>
      <c r="O526">
        <v>19045</v>
      </c>
      <c r="P526">
        <v>5</v>
      </c>
      <c r="Q526" t="str">
        <f>VLOOKUP(FACT_INVOICE9[[#This Row],[gender_sk]],DIM_GENDER[],2,FALSE)</f>
        <v>Female</v>
      </c>
      <c r="R526" t="str">
        <f>VLOOKUP(FACT_INVOICE9[[#This Row],[custype_sk]],DIM_CUSTYPE[],2,FALSE)</f>
        <v>Member</v>
      </c>
      <c r="S526">
        <v>3</v>
      </c>
      <c r="U526" s="6">
        <v>0</v>
      </c>
      <c r="V526" s="6">
        <v>0</v>
      </c>
      <c r="W526" s="6">
        <v>1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1</v>
      </c>
      <c r="AD526" s="6">
        <v>0</v>
      </c>
      <c r="AE526" s="6">
        <v>1</v>
      </c>
      <c r="AF526">
        <v>0</v>
      </c>
      <c r="AG526">
        <v>1</v>
      </c>
    </row>
    <row r="527" spans="1:33">
      <c r="A527">
        <v>1206</v>
      </c>
      <c r="B527" t="str">
        <f>VLOOKUP(FACT_INVOICE9[[#This Row],[Branch_SK]],DIM_BRANCH[],3,FALSE)</f>
        <v>Mandalay</v>
      </c>
      <c r="C527">
        <v>17982</v>
      </c>
      <c r="D527" t="str">
        <f>VLOOKUP(FACT_INVOICE9[[#This Row],[payment_SK]],DIM_PAYMENT[],2,FALSE)</f>
        <v>Cash</v>
      </c>
      <c r="E527">
        <v>346883</v>
      </c>
      <c r="F527" t="str">
        <f>VLOOKUP(FACT_INVOICE9[[#This Row],[Product_SK]],DIM_PRODUCT[],3,FALSE)</f>
        <v>Home and lifestyle</v>
      </c>
      <c r="G527">
        <v>14772</v>
      </c>
      <c r="H527" t="s">
        <v>580</v>
      </c>
      <c r="I527">
        <v>4</v>
      </c>
      <c r="J527">
        <v>107.142</v>
      </c>
      <c r="K527">
        <v>6.8</v>
      </c>
      <c r="L527" t="s">
        <v>33</v>
      </c>
      <c r="M527" s="1">
        <v>45276.3682291667</v>
      </c>
      <c r="N527" s="1">
        <v>45278.9186226852</v>
      </c>
      <c r="O527">
        <v>19093</v>
      </c>
      <c r="P527">
        <v>6</v>
      </c>
      <c r="Q527" t="str">
        <f>VLOOKUP(FACT_INVOICE9[[#This Row],[gender_sk]],DIM_GENDER[],2,FALSE)</f>
        <v>Male</v>
      </c>
      <c r="R527" t="str">
        <f>VLOOKUP(FACT_INVOICE9[[#This Row],[custype_sk]],DIM_CUSTYPE[],2,FALSE)</f>
        <v>Member</v>
      </c>
      <c r="S527">
        <v>3</v>
      </c>
      <c r="U527" s="6">
        <v>0</v>
      </c>
      <c r="V527" s="6">
        <v>0</v>
      </c>
      <c r="W527" s="6">
        <v>1</v>
      </c>
      <c r="X527" s="6">
        <v>0</v>
      </c>
      <c r="Y527" s="6">
        <v>0</v>
      </c>
      <c r="Z527" s="6">
        <v>1</v>
      </c>
      <c r="AA527" s="6">
        <v>0</v>
      </c>
      <c r="AB527" s="6">
        <v>0</v>
      </c>
      <c r="AC527" s="6">
        <v>0</v>
      </c>
      <c r="AD527" s="6">
        <v>0</v>
      </c>
      <c r="AE527" s="6">
        <v>1</v>
      </c>
      <c r="AF527">
        <v>1</v>
      </c>
      <c r="AG527">
        <v>1</v>
      </c>
    </row>
    <row r="528" spans="1:33">
      <c r="A528">
        <v>1206</v>
      </c>
      <c r="B528" t="str">
        <f>VLOOKUP(FACT_INVOICE9[[#This Row],[Branch_SK]],DIM_BRANCH[],3,FALSE)</f>
        <v>Mandalay</v>
      </c>
      <c r="C528">
        <v>17982</v>
      </c>
      <c r="D528" t="str">
        <f>VLOOKUP(FACT_INVOICE9[[#This Row],[payment_SK]],DIM_PAYMENT[],2,FALSE)</f>
        <v>Cash</v>
      </c>
      <c r="E528">
        <v>347118</v>
      </c>
      <c r="F528" t="str">
        <f>VLOOKUP(FACT_INVOICE9[[#This Row],[Product_SK]],DIM_PRODUCT[],3,FALSE)</f>
        <v>Food and beverages</v>
      </c>
      <c r="G528">
        <v>15015</v>
      </c>
      <c r="H528" t="s">
        <v>581</v>
      </c>
      <c r="I528">
        <v>4</v>
      </c>
      <c r="J528">
        <v>107.142</v>
      </c>
      <c r="K528">
        <v>6.8</v>
      </c>
      <c r="L528" t="s">
        <v>33</v>
      </c>
      <c r="M528" s="1">
        <v>45276.3682291667</v>
      </c>
      <c r="N528" s="1">
        <v>45278.9186226852</v>
      </c>
      <c r="O528">
        <v>19278</v>
      </c>
      <c r="P528">
        <v>6</v>
      </c>
      <c r="Q528" t="str">
        <f>VLOOKUP(FACT_INVOICE9[[#This Row],[gender_sk]],DIM_GENDER[],2,FALSE)</f>
        <v>Male</v>
      </c>
      <c r="R528" t="str">
        <f>VLOOKUP(FACT_INVOICE9[[#This Row],[custype_sk]],DIM_CUSTYPE[],2,FALSE)</f>
        <v>Member</v>
      </c>
      <c r="S528">
        <v>3</v>
      </c>
      <c r="U528" s="6">
        <v>0</v>
      </c>
      <c r="V528" s="6">
        <v>0</v>
      </c>
      <c r="W528" s="6">
        <v>1</v>
      </c>
      <c r="X528" s="6">
        <v>0</v>
      </c>
      <c r="Y528" s="6">
        <v>0</v>
      </c>
      <c r="Z528" s="6">
        <v>0</v>
      </c>
      <c r="AA528" s="6">
        <v>0</v>
      </c>
      <c r="AB528" s="6">
        <v>1</v>
      </c>
      <c r="AC528" s="6">
        <v>0</v>
      </c>
      <c r="AD528" s="6">
        <v>0</v>
      </c>
      <c r="AE528" s="6">
        <v>1</v>
      </c>
      <c r="AF528">
        <v>1</v>
      </c>
      <c r="AG528">
        <v>1</v>
      </c>
    </row>
    <row r="529" spans="1:33">
      <c r="A529">
        <v>1208</v>
      </c>
      <c r="B529" t="str">
        <f>VLOOKUP(FACT_INVOICE9[[#This Row],[Branch_SK]],DIM_BRANCH[],3,FALSE)</f>
        <v>Yangon</v>
      </c>
      <c r="C529">
        <v>17984</v>
      </c>
      <c r="D529" t="str">
        <f>VLOOKUP(FACT_INVOICE9[[#This Row],[payment_SK]],DIM_PAYMENT[],2,FALSE)</f>
        <v>Ewallet</v>
      </c>
      <c r="E529">
        <v>346967</v>
      </c>
      <c r="F529" t="str">
        <f>VLOOKUP(FACT_INVOICE9[[#This Row],[Product_SK]],DIM_PRODUCT[],3,FALSE)</f>
        <v>Sports and travel</v>
      </c>
      <c r="G529">
        <v>15007</v>
      </c>
      <c r="H529" t="s">
        <v>582</v>
      </c>
      <c r="I529">
        <v>10</v>
      </c>
      <c r="J529">
        <v>453.495</v>
      </c>
      <c r="K529">
        <v>8.2</v>
      </c>
      <c r="L529" t="s">
        <v>33</v>
      </c>
      <c r="M529" s="1">
        <v>45276.3682291667</v>
      </c>
      <c r="N529" s="1">
        <v>45278.9186226852</v>
      </c>
      <c r="O529">
        <v>20026</v>
      </c>
      <c r="P529">
        <v>6</v>
      </c>
      <c r="Q529" t="str">
        <f>VLOOKUP(FACT_INVOICE9[[#This Row],[gender_sk]],DIM_GENDER[],2,FALSE)</f>
        <v>Male</v>
      </c>
      <c r="R529" t="str">
        <f>VLOOKUP(FACT_INVOICE9[[#This Row],[custype_sk]],DIM_CUSTYPE[],2,FALSE)</f>
        <v>Normal</v>
      </c>
      <c r="S529">
        <v>4</v>
      </c>
      <c r="U529" s="6">
        <v>0</v>
      </c>
      <c r="V529" s="6">
        <v>1</v>
      </c>
      <c r="W529" s="6">
        <v>0</v>
      </c>
      <c r="X529" s="6">
        <v>0</v>
      </c>
      <c r="Y529" s="6">
        <v>0</v>
      </c>
      <c r="Z529" s="6">
        <v>0</v>
      </c>
      <c r="AA529" s="6">
        <v>1</v>
      </c>
      <c r="AB529" s="6">
        <v>0</v>
      </c>
      <c r="AC529" s="6">
        <v>0</v>
      </c>
      <c r="AD529" s="6">
        <v>1</v>
      </c>
      <c r="AE529" s="6">
        <v>1</v>
      </c>
      <c r="AF529">
        <v>1</v>
      </c>
      <c r="AG529">
        <v>0</v>
      </c>
    </row>
    <row r="530" spans="1:33">
      <c r="A530">
        <v>1206</v>
      </c>
      <c r="B530" t="str">
        <f>VLOOKUP(FACT_INVOICE9[[#This Row],[Branch_SK]],DIM_BRANCH[],3,FALSE)</f>
        <v>Mandalay</v>
      </c>
      <c r="C530">
        <v>17982</v>
      </c>
      <c r="D530" t="str">
        <f>VLOOKUP(FACT_INVOICE9[[#This Row],[payment_SK]],DIM_PAYMENT[],2,FALSE)</f>
        <v>Cash</v>
      </c>
      <c r="E530">
        <v>346713</v>
      </c>
      <c r="F530" t="str">
        <f>VLOOKUP(FACT_INVOICE9[[#This Row],[Product_SK]],DIM_PRODUCT[],3,FALSE)</f>
        <v>Electronic accessories</v>
      </c>
      <c r="G530">
        <v>15005</v>
      </c>
      <c r="H530" t="s">
        <v>583</v>
      </c>
      <c r="I530">
        <v>6</v>
      </c>
      <c r="J530">
        <v>590.436</v>
      </c>
      <c r="K530">
        <v>4.5</v>
      </c>
      <c r="L530" t="s">
        <v>33</v>
      </c>
      <c r="M530" s="1">
        <v>45276.3682291667</v>
      </c>
      <c r="N530" s="1">
        <v>45278.9186226852</v>
      </c>
      <c r="O530">
        <v>19251</v>
      </c>
      <c r="P530">
        <v>5</v>
      </c>
      <c r="Q530" t="str">
        <f>VLOOKUP(FACT_INVOICE9[[#This Row],[gender_sk]],DIM_GENDER[],2,FALSE)</f>
        <v>Female</v>
      </c>
      <c r="R530" t="str">
        <f>VLOOKUP(FACT_INVOICE9[[#This Row],[custype_sk]],DIM_CUSTYPE[],2,FALSE)</f>
        <v>Member</v>
      </c>
      <c r="S530">
        <v>3</v>
      </c>
      <c r="U530" s="6">
        <v>0</v>
      </c>
      <c r="V530" s="6">
        <v>0</v>
      </c>
      <c r="W530" s="6">
        <v>1</v>
      </c>
      <c r="X530" s="6">
        <v>0</v>
      </c>
      <c r="Y530" s="6">
        <v>1</v>
      </c>
      <c r="Z530" s="6">
        <v>0</v>
      </c>
      <c r="AA530" s="6">
        <v>0</v>
      </c>
      <c r="AB530" s="6">
        <v>0</v>
      </c>
      <c r="AC530" s="6">
        <v>0</v>
      </c>
      <c r="AD530" s="6">
        <v>1</v>
      </c>
      <c r="AE530" s="6">
        <v>0</v>
      </c>
      <c r="AF530">
        <v>0</v>
      </c>
      <c r="AG530">
        <v>1</v>
      </c>
    </row>
    <row r="531" spans="1:33">
      <c r="A531">
        <v>1208</v>
      </c>
      <c r="B531" t="str">
        <f>VLOOKUP(FACT_INVOICE9[[#This Row],[Branch_SK]],DIM_BRANCH[],3,FALSE)</f>
        <v>Yangon</v>
      </c>
      <c r="C531">
        <v>17983</v>
      </c>
      <c r="D531" t="str">
        <f>VLOOKUP(FACT_INVOICE9[[#This Row],[payment_SK]],DIM_PAYMENT[],2,FALSE)</f>
        <v>Credit card</v>
      </c>
      <c r="E531">
        <v>346849</v>
      </c>
      <c r="F531" t="str">
        <f>VLOOKUP(FACT_INVOICE9[[#This Row],[Product_SK]],DIM_PRODUCT[],3,FALSE)</f>
        <v>Home and lifestyle</v>
      </c>
      <c r="G531">
        <v>15004</v>
      </c>
      <c r="H531" t="s">
        <v>584</v>
      </c>
      <c r="I531">
        <v>6</v>
      </c>
      <c r="J531">
        <v>457.443</v>
      </c>
      <c r="K531">
        <v>6.9</v>
      </c>
      <c r="L531" t="s">
        <v>33</v>
      </c>
      <c r="M531" s="1">
        <v>45276.3682291667</v>
      </c>
      <c r="N531" s="1">
        <v>45278.9186226852</v>
      </c>
      <c r="O531">
        <v>19402</v>
      </c>
      <c r="P531">
        <v>6</v>
      </c>
      <c r="Q531" t="str">
        <f>VLOOKUP(FACT_INVOICE9[[#This Row],[gender_sk]],DIM_GENDER[],2,FALSE)</f>
        <v>Male</v>
      </c>
      <c r="R531" t="str">
        <f>VLOOKUP(FACT_INVOICE9[[#This Row],[custype_sk]],DIM_CUSTYPE[],2,FALSE)</f>
        <v>Normal</v>
      </c>
      <c r="S531">
        <v>4</v>
      </c>
      <c r="U531" s="6">
        <v>1</v>
      </c>
      <c r="V531" s="6">
        <v>0</v>
      </c>
      <c r="W531" s="6">
        <v>0</v>
      </c>
      <c r="X531" s="6">
        <v>0</v>
      </c>
      <c r="Y531" s="6">
        <v>0</v>
      </c>
      <c r="Z531" s="6">
        <v>1</v>
      </c>
      <c r="AA531" s="6">
        <v>0</v>
      </c>
      <c r="AB531" s="6">
        <v>0</v>
      </c>
      <c r="AC531" s="6">
        <v>0</v>
      </c>
      <c r="AD531" s="6">
        <v>1</v>
      </c>
      <c r="AE531" s="6">
        <v>1</v>
      </c>
      <c r="AF531">
        <v>1</v>
      </c>
      <c r="AG531">
        <v>0</v>
      </c>
    </row>
    <row r="532" spans="1:33">
      <c r="A532">
        <v>1206</v>
      </c>
      <c r="B532" t="str">
        <f>VLOOKUP(FACT_INVOICE9[[#This Row],[Branch_SK]],DIM_BRANCH[],3,FALSE)</f>
        <v>Mandalay</v>
      </c>
      <c r="C532">
        <v>17984</v>
      </c>
      <c r="D532" t="str">
        <f>VLOOKUP(FACT_INVOICE9[[#This Row],[payment_SK]],DIM_PAYMENT[],2,FALSE)</f>
        <v>Ewallet</v>
      </c>
      <c r="E532">
        <v>346800</v>
      </c>
      <c r="F532" t="str">
        <f>VLOOKUP(FACT_INVOICE9[[#This Row],[Product_SK]],DIM_PRODUCT[],3,FALSE)</f>
        <v>Home and lifestyle</v>
      </c>
      <c r="G532">
        <v>15017</v>
      </c>
      <c r="H532" t="s">
        <v>585</v>
      </c>
      <c r="I532">
        <v>4</v>
      </c>
      <c r="J532">
        <v>84.63</v>
      </c>
      <c r="K532">
        <v>4.4</v>
      </c>
      <c r="L532" t="s">
        <v>33</v>
      </c>
      <c r="M532" s="1">
        <v>45276.3682291667</v>
      </c>
      <c r="N532" s="1">
        <v>45278.9186226852</v>
      </c>
      <c r="O532">
        <v>19792</v>
      </c>
      <c r="P532">
        <v>5</v>
      </c>
      <c r="Q532" t="str">
        <f>VLOOKUP(FACT_INVOICE9[[#This Row],[gender_sk]],DIM_GENDER[],2,FALSE)</f>
        <v>Female</v>
      </c>
      <c r="R532" t="str">
        <f>VLOOKUP(FACT_INVOICE9[[#This Row],[custype_sk]],DIM_CUSTYPE[],2,FALSE)</f>
        <v>Normal</v>
      </c>
      <c r="S532">
        <v>4</v>
      </c>
      <c r="U532" s="6">
        <v>0</v>
      </c>
      <c r="V532" s="6">
        <v>1</v>
      </c>
      <c r="W532" s="6">
        <v>0</v>
      </c>
      <c r="X532" s="6">
        <v>0</v>
      </c>
      <c r="Y532" s="6">
        <v>0</v>
      </c>
      <c r="Z532" s="6">
        <v>1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>
        <v>0</v>
      </c>
      <c r="AG532">
        <v>0</v>
      </c>
    </row>
    <row r="533" spans="1:33">
      <c r="A533">
        <v>1206</v>
      </c>
      <c r="B533" t="str">
        <f>VLOOKUP(FACT_INVOICE9[[#This Row],[Branch_SK]],DIM_BRANCH[],3,FALSE)</f>
        <v>Mandalay</v>
      </c>
      <c r="C533">
        <v>17984</v>
      </c>
      <c r="D533" t="str">
        <f>VLOOKUP(FACT_INVOICE9[[#This Row],[payment_SK]],DIM_PAYMENT[],2,FALSE)</f>
        <v>Ewallet</v>
      </c>
      <c r="E533">
        <v>346615</v>
      </c>
      <c r="F533" t="str">
        <f>VLOOKUP(FACT_INVOICE9[[#This Row],[Product_SK]],DIM_PRODUCT[],3,FALSE)</f>
        <v>Electronic accessories</v>
      </c>
      <c r="G533">
        <v>15014</v>
      </c>
      <c r="H533" t="s">
        <v>586</v>
      </c>
      <c r="I533">
        <v>3</v>
      </c>
      <c r="J533">
        <v>277.137</v>
      </c>
      <c r="K533">
        <v>5.1</v>
      </c>
      <c r="L533" t="s">
        <v>33</v>
      </c>
      <c r="M533" s="1">
        <v>45276.3682291667</v>
      </c>
      <c r="N533" s="1">
        <v>45278.9186226852</v>
      </c>
      <c r="O533">
        <v>19917</v>
      </c>
      <c r="P533">
        <v>6</v>
      </c>
      <c r="Q533" t="str">
        <f>VLOOKUP(FACT_INVOICE9[[#This Row],[gender_sk]],DIM_GENDER[],2,FALSE)</f>
        <v>Male</v>
      </c>
      <c r="R533" t="str">
        <f>VLOOKUP(FACT_INVOICE9[[#This Row],[custype_sk]],DIM_CUSTYPE[],2,FALSE)</f>
        <v>Normal</v>
      </c>
      <c r="S533">
        <v>4</v>
      </c>
      <c r="U533" s="6">
        <v>0</v>
      </c>
      <c r="V533" s="6">
        <v>1</v>
      </c>
      <c r="W533" s="6">
        <v>0</v>
      </c>
      <c r="X533" s="6">
        <v>0</v>
      </c>
      <c r="Y533" s="6">
        <v>1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1</v>
      </c>
      <c r="AF533">
        <v>1</v>
      </c>
      <c r="AG533">
        <v>0</v>
      </c>
    </row>
    <row r="534" spans="1:33">
      <c r="A534">
        <v>1208</v>
      </c>
      <c r="B534" t="str">
        <f>VLOOKUP(FACT_INVOICE9[[#This Row],[Branch_SK]],DIM_BRANCH[],3,FALSE)</f>
        <v>Yangon</v>
      </c>
      <c r="C534">
        <v>17984</v>
      </c>
      <c r="D534" t="str">
        <f>VLOOKUP(FACT_INVOICE9[[#This Row],[payment_SK]],DIM_PAYMENT[],2,FALSE)</f>
        <v>Ewallet</v>
      </c>
      <c r="E534">
        <v>346574</v>
      </c>
      <c r="F534" t="str">
        <f>VLOOKUP(FACT_INVOICE9[[#This Row],[Product_SK]],DIM_PRODUCT[],3,FALSE)</f>
        <v>Health and beauty</v>
      </c>
      <c r="G534">
        <v>15011</v>
      </c>
      <c r="H534" t="s">
        <v>587</v>
      </c>
      <c r="I534">
        <v>5</v>
      </c>
      <c r="J534">
        <v>181.44</v>
      </c>
      <c r="K534">
        <v>9.9</v>
      </c>
      <c r="L534" t="s">
        <v>33</v>
      </c>
      <c r="M534" s="1">
        <v>45276.3682291667</v>
      </c>
      <c r="N534" s="1">
        <v>45278.9186226852</v>
      </c>
      <c r="O534">
        <v>20027</v>
      </c>
      <c r="P534">
        <v>6</v>
      </c>
      <c r="Q534" t="str">
        <f>VLOOKUP(FACT_INVOICE9[[#This Row],[gender_sk]],DIM_GENDER[],2,FALSE)</f>
        <v>Male</v>
      </c>
      <c r="R534" t="str">
        <f>VLOOKUP(FACT_INVOICE9[[#This Row],[custype_sk]],DIM_CUSTYPE[],2,FALSE)</f>
        <v>Normal</v>
      </c>
      <c r="S534">
        <v>4</v>
      </c>
      <c r="U534" s="6">
        <v>0</v>
      </c>
      <c r="V534" s="6">
        <v>1</v>
      </c>
      <c r="W534" s="6">
        <v>0</v>
      </c>
      <c r="X534" s="6">
        <v>1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1</v>
      </c>
      <c r="AF534">
        <v>1</v>
      </c>
      <c r="AG534">
        <v>0</v>
      </c>
    </row>
    <row r="535" spans="1:33">
      <c r="A535">
        <v>1208</v>
      </c>
      <c r="B535" t="str">
        <f>VLOOKUP(FACT_INVOICE9[[#This Row],[Branch_SK]],DIM_BRANCH[],3,FALSE)</f>
        <v>Yangon</v>
      </c>
      <c r="C535">
        <v>17983</v>
      </c>
      <c r="D535" t="str">
        <f>VLOOKUP(FACT_INVOICE9[[#This Row],[payment_SK]],DIM_PAYMENT[],2,FALSE)</f>
        <v>Credit card</v>
      </c>
      <c r="E535">
        <v>346996</v>
      </c>
      <c r="F535" t="str">
        <f>VLOOKUP(FACT_INVOICE9[[#This Row],[Product_SK]],DIM_PRODUCT[],3,FALSE)</f>
        <v>Sports and travel</v>
      </c>
      <c r="G535">
        <v>15019</v>
      </c>
      <c r="H535" t="s">
        <v>588</v>
      </c>
      <c r="I535">
        <v>8</v>
      </c>
      <c r="J535">
        <v>441.756</v>
      </c>
      <c r="K535">
        <v>8.5</v>
      </c>
      <c r="L535" t="s">
        <v>33</v>
      </c>
      <c r="M535" s="1">
        <v>45276.3682291667</v>
      </c>
      <c r="N535" s="1">
        <v>45278.9186226852</v>
      </c>
      <c r="O535">
        <v>19616</v>
      </c>
      <c r="P535">
        <v>5</v>
      </c>
      <c r="Q535" t="str">
        <f>VLOOKUP(FACT_INVOICE9[[#This Row],[gender_sk]],DIM_GENDER[],2,FALSE)</f>
        <v>Female</v>
      </c>
      <c r="R535" t="str">
        <f>VLOOKUP(FACT_INVOICE9[[#This Row],[custype_sk]],DIM_CUSTYPE[],2,FALSE)</f>
        <v>Member</v>
      </c>
      <c r="S535">
        <v>3</v>
      </c>
      <c r="U535" s="6">
        <v>1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1</v>
      </c>
      <c r="AB535" s="6">
        <v>0</v>
      </c>
      <c r="AC535" s="6">
        <v>0</v>
      </c>
      <c r="AD535" s="6">
        <v>1</v>
      </c>
      <c r="AE535" s="6">
        <v>1</v>
      </c>
      <c r="AF535">
        <v>0</v>
      </c>
      <c r="AG535">
        <v>1</v>
      </c>
    </row>
    <row r="536" spans="1:33">
      <c r="A536">
        <v>1208</v>
      </c>
      <c r="B536" t="str">
        <f>VLOOKUP(FACT_INVOICE9[[#This Row],[Branch_SK]],DIM_BRANCH[],3,FALSE)</f>
        <v>Yangon</v>
      </c>
      <c r="C536">
        <v>17982</v>
      </c>
      <c r="D536" t="str">
        <f>VLOOKUP(FACT_INVOICE9[[#This Row],[payment_SK]],DIM_PAYMENT[],2,FALSE)</f>
        <v>Cash</v>
      </c>
      <c r="E536">
        <v>346873</v>
      </c>
      <c r="F536" t="str">
        <f>VLOOKUP(FACT_INVOICE9[[#This Row],[Product_SK]],DIM_PRODUCT[],3,FALSE)</f>
        <v>Home and lifestyle</v>
      </c>
      <c r="G536">
        <v>14016</v>
      </c>
      <c r="H536" t="s">
        <v>589</v>
      </c>
      <c r="I536">
        <v>8</v>
      </c>
      <c r="J536">
        <v>399.756</v>
      </c>
      <c r="K536">
        <v>5.7</v>
      </c>
      <c r="L536" t="s">
        <v>33</v>
      </c>
      <c r="M536" s="1">
        <v>45276.3682291667</v>
      </c>
      <c r="N536" s="1">
        <v>45278.9186226852</v>
      </c>
      <c r="O536">
        <v>19329</v>
      </c>
      <c r="P536">
        <v>6</v>
      </c>
      <c r="Q536" t="str">
        <f>VLOOKUP(FACT_INVOICE9[[#This Row],[gender_sk]],DIM_GENDER[],2,FALSE)</f>
        <v>Male</v>
      </c>
      <c r="R536" t="str">
        <f>VLOOKUP(FACT_INVOICE9[[#This Row],[custype_sk]],DIM_CUSTYPE[],2,FALSE)</f>
        <v>Member</v>
      </c>
      <c r="S536">
        <v>3</v>
      </c>
      <c r="U536" s="6">
        <v>0</v>
      </c>
      <c r="V536" s="6">
        <v>0</v>
      </c>
      <c r="W536" s="6">
        <v>1</v>
      </c>
      <c r="X536" s="6">
        <v>0</v>
      </c>
      <c r="Y536" s="6">
        <v>0</v>
      </c>
      <c r="Z536" s="6">
        <v>1</v>
      </c>
      <c r="AA536" s="6">
        <v>0</v>
      </c>
      <c r="AB536" s="6">
        <v>0</v>
      </c>
      <c r="AC536" s="6">
        <v>0</v>
      </c>
      <c r="AD536" s="6">
        <v>1</v>
      </c>
      <c r="AE536" s="6">
        <v>1</v>
      </c>
      <c r="AF536">
        <v>1</v>
      </c>
      <c r="AG536">
        <v>1</v>
      </c>
    </row>
    <row r="537" spans="1:33">
      <c r="A537">
        <v>1208</v>
      </c>
      <c r="B537" t="str">
        <f>VLOOKUP(FACT_INVOICE9[[#This Row],[Branch_SK]],DIM_BRANCH[],3,FALSE)</f>
        <v>Yangon</v>
      </c>
      <c r="C537">
        <v>17982</v>
      </c>
      <c r="D537" t="str">
        <f>VLOOKUP(FACT_INVOICE9[[#This Row],[payment_SK]],DIM_PAYMENT[],2,FALSE)</f>
        <v>Cash</v>
      </c>
      <c r="E537">
        <v>346874</v>
      </c>
      <c r="F537" t="str">
        <f>VLOOKUP(FACT_INVOICE9[[#This Row],[Product_SK]],DIM_PRODUCT[],3,FALSE)</f>
        <v>Home and lifestyle</v>
      </c>
      <c r="G537">
        <v>14489</v>
      </c>
      <c r="H537" t="s">
        <v>590</v>
      </c>
      <c r="I537">
        <v>3</v>
      </c>
      <c r="J537">
        <v>252.252</v>
      </c>
      <c r="K537">
        <v>5.4</v>
      </c>
      <c r="L537" t="s">
        <v>33</v>
      </c>
      <c r="M537" s="1">
        <v>45276.3682291667</v>
      </c>
      <c r="N537" s="1">
        <v>45278.9186226852</v>
      </c>
      <c r="O537">
        <v>19156</v>
      </c>
      <c r="P537">
        <v>6</v>
      </c>
      <c r="Q537" t="str">
        <f>VLOOKUP(FACT_INVOICE9[[#This Row],[gender_sk]],DIM_GENDER[],2,FALSE)</f>
        <v>Male</v>
      </c>
      <c r="R537" t="str">
        <f>VLOOKUP(FACT_INVOICE9[[#This Row],[custype_sk]],DIM_CUSTYPE[],2,FALSE)</f>
        <v>Normal</v>
      </c>
      <c r="S537">
        <v>4</v>
      </c>
      <c r="U537" s="6">
        <v>0</v>
      </c>
      <c r="V537" s="6">
        <v>0</v>
      </c>
      <c r="W537" s="6">
        <v>1</v>
      </c>
      <c r="X537" s="6">
        <v>0</v>
      </c>
      <c r="Y537" s="6">
        <v>0</v>
      </c>
      <c r="Z537" s="6">
        <v>1</v>
      </c>
      <c r="AA537" s="6">
        <v>0</v>
      </c>
      <c r="AB537" s="6">
        <v>0</v>
      </c>
      <c r="AC537" s="6">
        <v>0</v>
      </c>
      <c r="AD537" s="6">
        <v>0</v>
      </c>
      <c r="AE537" s="6">
        <v>1</v>
      </c>
      <c r="AF537">
        <v>1</v>
      </c>
      <c r="AG537">
        <v>0</v>
      </c>
    </row>
    <row r="538" spans="1:33">
      <c r="A538">
        <v>1208</v>
      </c>
      <c r="B538" t="str">
        <f>VLOOKUP(FACT_INVOICE9[[#This Row],[Branch_SK]],DIM_BRANCH[],3,FALSE)</f>
        <v>Yangon</v>
      </c>
      <c r="C538">
        <v>17982</v>
      </c>
      <c r="D538" t="str">
        <f>VLOOKUP(FACT_INVOICE9[[#This Row],[payment_SK]],DIM_PAYMENT[],2,FALSE)</f>
        <v>Cash</v>
      </c>
      <c r="E538">
        <v>346912</v>
      </c>
      <c r="F538" t="str">
        <f>VLOOKUP(FACT_INVOICE9[[#This Row],[Product_SK]],DIM_PRODUCT[],3,FALSE)</f>
        <v>Sports and travel</v>
      </c>
      <c r="G538">
        <v>14982</v>
      </c>
      <c r="H538" t="s">
        <v>591</v>
      </c>
      <c r="I538">
        <v>7</v>
      </c>
      <c r="J538">
        <v>191.247</v>
      </c>
      <c r="K538">
        <v>5.1</v>
      </c>
      <c r="L538" t="s">
        <v>33</v>
      </c>
      <c r="M538" s="1">
        <v>45276.3682291667</v>
      </c>
      <c r="N538" s="1">
        <v>45278.9186226852</v>
      </c>
      <c r="O538">
        <v>19114</v>
      </c>
      <c r="P538">
        <v>6</v>
      </c>
      <c r="Q538" t="str">
        <f>VLOOKUP(FACT_INVOICE9[[#This Row],[gender_sk]],DIM_GENDER[],2,FALSE)</f>
        <v>Male</v>
      </c>
      <c r="R538" t="str">
        <f>VLOOKUP(FACT_INVOICE9[[#This Row],[custype_sk]],DIM_CUSTYPE[],2,FALSE)</f>
        <v>Normal</v>
      </c>
      <c r="S538">
        <v>4</v>
      </c>
      <c r="U538" s="6">
        <v>0</v>
      </c>
      <c r="V538" s="6">
        <v>0</v>
      </c>
      <c r="W538" s="6">
        <v>1</v>
      </c>
      <c r="X538" s="6">
        <v>0</v>
      </c>
      <c r="Y538" s="6">
        <v>0</v>
      </c>
      <c r="Z538" s="6">
        <v>0</v>
      </c>
      <c r="AA538" s="6">
        <v>1</v>
      </c>
      <c r="AB538" s="6">
        <v>0</v>
      </c>
      <c r="AC538" s="6">
        <v>0</v>
      </c>
      <c r="AD538" s="6">
        <v>1</v>
      </c>
      <c r="AE538" s="6">
        <v>1</v>
      </c>
      <c r="AF538">
        <v>1</v>
      </c>
      <c r="AG538">
        <v>0</v>
      </c>
    </row>
    <row r="539" spans="1:33">
      <c r="A539">
        <v>1206</v>
      </c>
      <c r="B539" t="str">
        <f>VLOOKUP(FACT_INVOICE9[[#This Row],[Branch_SK]],DIM_BRANCH[],3,FALSE)</f>
        <v>Mandalay</v>
      </c>
      <c r="C539">
        <v>17982</v>
      </c>
      <c r="D539" t="str">
        <f>VLOOKUP(FACT_INVOICE9[[#This Row],[payment_SK]],DIM_PAYMENT[],2,FALSE)</f>
        <v>Cash</v>
      </c>
      <c r="E539">
        <v>346612</v>
      </c>
      <c r="F539" t="str">
        <f>VLOOKUP(FACT_INVOICE9[[#This Row],[Product_SK]],DIM_PRODUCT[],3,FALSE)</f>
        <v>Electronic accessories</v>
      </c>
      <c r="G539">
        <v>14355</v>
      </c>
      <c r="H539" t="s">
        <v>592</v>
      </c>
      <c r="I539">
        <v>6</v>
      </c>
      <c r="J539">
        <v>503.559</v>
      </c>
      <c r="K539">
        <v>5.5</v>
      </c>
      <c r="L539" t="s">
        <v>33</v>
      </c>
      <c r="M539" s="1">
        <v>45276.3682291667</v>
      </c>
      <c r="N539" s="1">
        <v>45278.9186226852</v>
      </c>
      <c r="O539">
        <v>19059</v>
      </c>
      <c r="P539">
        <v>6</v>
      </c>
      <c r="Q539" t="str">
        <f>VLOOKUP(FACT_INVOICE9[[#This Row],[gender_sk]],DIM_GENDER[],2,FALSE)</f>
        <v>Male</v>
      </c>
      <c r="R539" t="str">
        <f>VLOOKUP(FACT_INVOICE9[[#This Row],[custype_sk]],DIM_CUSTYPE[],2,FALSE)</f>
        <v>Member</v>
      </c>
      <c r="S539">
        <v>3</v>
      </c>
      <c r="U539" s="6">
        <v>0</v>
      </c>
      <c r="V539" s="6">
        <v>0</v>
      </c>
      <c r="W539" s="6">
        <v>1</v>
      </c>
      <c r="X539" s="6">
        <v>0</v>
      </c>
      <c r="Y539" s="6">
        <v>1</v>
      </c>
      <c r="Z539" s="6">
        <v>0</v>
      </c>
      <c r="AA539" s="6">
        <v>0</v>
      </c>
      <c r="AB539" s="6">
        <v>0</v>
      </c>
      <c r="AC539" s="6">
        <v>0</v>
      </c>
      <c r="AD539" s="6">
        <v>1</v>
      </c>
      <c r="AE539" s="6">
        <v>1</v>
      </c>
      <c r="AF539">
        <v>1</v>
      </c>
      <c r="AG539">
        <v>1</v>
      </c>
    </row>
    <row r="540" spans="1:33">
      <c r="A540">
        <v>1206</v>
      </c>
      <c r="B540" t="str">
        <f>VLOOKUP(FACT_INVOICE9[[#This Row],[Branch_SK]],DIM_BRANCH[],3,FALSE)</f>
        <v>Mandalay</v>
      </c>
      <c r="C540">
        <v>17982</v>
      </c>
      <c r="D540" t="str">
        <f>VLOOKUP(FACT_INVOICE9[[#This Row],[payment_SK]],DIM_PAYMENT[],2,FALSE)</f>
        <v>Cash</v>
      </c>
      <c r="E540">
        <v>346797</v>
      </c>
      <c r="F540" t="str">
        <f>VLOOKUP(FACT_INVOICE9[[#This Row],[Product_SK]],DIM_PRODUCT[],3,FALSE)</f>
        <v>Home and lifestyle</v>
      </c>
      <c r="G540">
        <v>14449</v>
      </c>
      <c r="H540" t="s">
        <v>593</v>
      </c>
      <c r="I540">
        <v>10</v>
      </c>
      <c r="J540">
        <v>833.595</v>
      </c>
      <c r="K540">
        <v>6.2</v>
      </c>
      <c r="L540" t="s">
        <v>33</v>
      </c>
      <c r="M540" s="1">
        <v>45276.3682291667</v>
      </c>
      <c r="N540" s="1">
        <v>45278.9186226852</v>
      </c>
      <c r="O540">
        <v>19190</v>
      </c>
      <c r="P540">
        <v>6</v>
      </c>
      <c r="Q540" t="str">
        <f>VLOOKUP(FACT_INVOICE9[[#This Row],[gender_sk]],DIM_GENDER[],2,FALSE)</f>
        <v>Male</v>
      </c>
      <c r="R540" t="str">
        <f>VLOOKUP(FACT_INVOICE9[[#This Row],[custype_sk]],DIM_CUSTYPE[],2,FALSE)</f>
        <v>Normal</v>
      </c>
      <c r="S540">
        <v>4</v>
      </c>
      <c r="U540" s="6">
        <v>0</v>
      </c>
      <c r="V540" s="6">
        <v>0</v>
      </c>
      <c r="W540" s="6">
        <v>1</v>
      </c>
      <c r="X540" s="6">
        <v>0</v>
      </c>
      <c r="Y540" s="6">
        <v>0</v>
      </c>
      <c r="Z540" s="6">
        <v>1</v>
      </c>
      <c r="AA540" s="6">
        <v>0</v>
      </c>
      <c r="AB540" s="6">
        <v>0</v>
      </c>
      <c r="AC540" s="6">
        <v>0</v>
      </c>
      <c r="AD540" s="6">
        <v>1</v>
      </c>
      <c r="AE540" s="6">
        <v>1</v>
      </c>
      <c r="AF540">
        <v>1</v>
      </c>
      <c r="AG540">
        <v>0</v>
      </c>
    </row>
    <row r="541" spans="1:33">
      <c r="A541">
        <v>1206</v>
      </c>
      <c r="B541" t="str">
        <f>VLOOKUP(FACT_INVOICE9[[#This Row],[Branch_SK]],DIM_BRANCH[],3,FALSE)</f>
        <v>Mandalay</v>
      </c>
      <c r="C541">
        <v>17982</v>
      </c>
      <c r="D541" t="str">
        <f>VLOOKUP(FACT_INVOICE9[[#This Row],[payment_SK]],DIM_PAYMENT[],2,FALSE)</f>
        <v>Cash</v>
      </c>
      <c r="E541">
        <v>347345</v>
      </c>
      <c r="F541" t="str">
        <f>VLOOKUP(FACT_INVOICE9[[#This Row],[Product_SK]],DIM_PRODUCT[],3,FALSE)</f>
        <v>Fashion accessories</v>
      </c>
      <c r="G541">
        <v>14118</v>
      </c>
      <c r="H541" t="s">
        <v>594</v>
      </c>
      <c r="I541">
        <v>7</v>
      </c>
      <c r="J541">
        <v>375.3645</v>
      </c>
      <c r="K541">
        <v>7</v>
      </c>
      <c r="L541" t="s">
        <v>33</v>
      </c>
      <c r="M541" s="1">
        <v>45276.3682291667</v>
      </c>
      <c r="N541" s="1">
        <v>45278.9186226852</v>
      </c>
      <c r="O541">
        <v>19141</v>
      </c>
      <c r="P541">
        <v>5</v>
      </c>
      <c r="Q541" t="str">
        <f>VLOOKUP(FACT_INVOICE9[[#This Row],[gender_sk]],DIM_GENDER[],2,FALSE)</f>
        <v>Female</v>
      </c>
      <c r="R541" t="str">
        <f>VLOOKUP(FACT_INVOICE9[[#This Row],[custype_sk]],DIM_CUSTYPE[],2,FALSE)</f>
        <v>Normal</v>
      </c>
      <c r="S541">
        <v>4</v>
      </c>
      <c r="U541" s="6">
        <v>0</v>
      </c>
      <c r="V541" s="6">
        <v>0</v>
      </c>
      <c r="W541" s="6">
        <v>1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1</v>
      </c>
      <c r="AD541" s="6">
        <v>1</v>
      </c>
      <c r="AE541" s="6">
        <v>1</v>
      </c>
      <c r="AF541">
        <v>0</v>
      </c>
      <c r="AG541">
        <v>0</v>
      </c>
    </row>
    <row r="542" spans="1:33">
      <c r="A542">
        <v>1208</v>
      </c>
      <c r="B542" t="str">
        <f>VLOOKUP(FACT_INVOICE9[[#This Row],[Branch_SK]],DIM_BRANCH[],3,FALSE)</f>
        <v>Yangon</v>
      </c>
      <c r="C542">
        <v>17983</v>
      </c>
      <c r="D542" t="str">
        <f>VLOOKUP(FACT_INVOICE9[[#This Row],[payment_SK]],DIM_PAYMENT[],2,FALSE)</f>
        <v>Credit card</v>
      </c>
      <c r="E542">
        <v>346783</v>
      </c>
      <c r="F542" t="str">
        <f>VLOOKUP(FACT_INVOICE9[[#This Row],[Product_SK]],DIM_PRODUCT[],3,FALSE)</f>
        <v>Home and lifestyle</v>
      </c>
      <c r="G542">
        <v>14303</v>
      </c>
      <c r="H542" t="s">
        <v>595</v>
      </c>
      <c r="I542">
        <v>6</v>
      </c>
      <c r="J542">
        <v>514.773</v>
      </c>
      <c r="K542">
        <v>8</v>
      </c>
      <c r="L542" t="s">
        <v>33</v>
      </c>
      <c r="M542" s="1">
        <v>45276.3682291667</v>
      </c>
      <c r="N542" s="1">
        <v>45278.9186226852</v>
      </c>
      <c r="O542">
        <v>19648</v>
      </c>
      <c r="P542">
        <v>6</v>
      </c>
      <c r="Q542" t="str">
        <f>VLOOKUP(FACT_INVOICE9[[#This Row],[gender_sk]],DIM_GENDER[],2,FALSE)</f>
        <v>Male</v>
      </c>
      <c r="R542" t="str">
        <f>VLOOKUP(FACT_INVOICE9[[#This Row],[custype_sk]],DIM_CUSTYPE[],2,FALSE)</f>
        <v>Normal</v>
      </c>
      <c r="S542">
        <v>4</v>
      </c>
      <c r="U542" s="6">
        <v>1</v>
      </c>
      <c r="V542" s="6">
        <v>0</v>
      </c>
      <c r="W542" s="6">
        <v>0</v>
      </c>
      <c r="X542" s="6">
        <v>0</v>
      </c>
      <c r="Y542" s="6">
        <v>0</v>
      </c>
      <c r="Z542" s="6">
        <v>1</v>
      </c>
      <c r="AA542" s="6">
        <v>0</v>
      </c>
      <c r="AB542" s="6">
        <v>0</v>
      </c>
      <c r="AC542" s="6">
        <v>0</v>
      </c>
      <c r="AD542" s="6">
        <v>1</v>
      </c>
      <c r="AE542" s="6">
        <v>1</v>
      </c>
      <c r="AF542">
        <v>1</v>
      </c>
      <c r="AG542">
        <v>0</v>
      </c>
    </row>
    <row r="543" spans="1:33">
      <c r="A543">
        <v>1208</v>
      </c>
      <c r="B543" t="str">
        <f>VLOOKUP(FACT_INVOICE9[[#This Row],[Branch_SK]],DIM_BRANCH[],3,FALSE)</f>
        <v>Yangon</v>
      </c>
      <c r="C543">
        <v>17984</v>
      </c>
      <c r="D543" t="str">
        <f>VLOOKUP(FACT_INVOICE9[[#This Row],[payment_SK]],DIM_PAYMENT[],2,FALSE)</f>
        <v>Ewallet</v>
      </c>
      <c r="E543">
        <v>346597</v>
      </c>
      <c r="F543" t="str">
        <f>VLOOKUP(FACT_INVOICE9[[#This Row],[Product_SK]],DIM_PRODUCT[],3,FALSE)</f>
        <v>Health and beauty</v>
      </c>
      <c r="G543">
        <v>14491</v>
      </c>
      <c r="H543" t="s">
        <v>596</v>
      </c>
      <c r="I543">
        <v>4</v>
      </c>
      <c r="J543">
        <v>397.992</v>
      </c>
      <c r="K543">
        <v>7.8</v>
      </c>
      <c r="L543" t="s">
        <v>33</v>
      </c>
      <c r="M543" s="1">
        <v>45276.3682291667</v>
      </c>
      <c r="N543" s="1">
        <v>45278.9186226852</v>
      </c>
      <c r="O543">
        <v>19799</v>
      </c>
      <c r="P543">
        <v>5</v>
      </c>
      <c r="Q543" t="str">
        <f>VLOOKUP(FACT_INVOICE9[[#This Row],[gender_sk]],DIM_GENDER[],2,FALSE)</f>
        <v>Female</v>
      </c>
      <c r="R543" t="str">
        <f>VLOOKUP(FACT_INVOICE9[[#This Row],[custype_sk]],DIM_CUSTYPE[],2,FALSE)</f>
        <v>Normal</v>
      </c>
      <c r="S543">
        <v>4</v>
      </c>
      <c r="U543" s="6">
        <v>0</v>
      </c>
      <c r="V543" s="6">
        <v>1</v>
      </c>
      <c r="W543" s="6">
        <v>0</v>
      </c>
      <c r="X543" s="6">
        <v>1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1</v>
      </c>
      <c r="AF543">
        <v>0</v>
      </c>
      <c r="AG543">
        <v>0</v>
      </c>
    </row>
    <row r="544" spans="1:33">
      <c r="A544">
        <v>1207</v>
      </c>
      <c r="B544" t="str">
        <f>VLOOKUP(FACT_INVOICE9[[#This Row],[Branch_SK]],DIM_BRANCH[],3,FALSE)</f>
        <v>Naypyitaw</v>
      </c>
      <c r="C544">
        <v>17982</v>
      </c>
      <c r="D544" t="str">
        <f>VLOOKUP(FACT_INVOICE9[[#This Row],[payment_SK]],DIM_PAYMENT[],2,FALSE)</f>
        <v>Cash</v>
      </c>
      <c r="E544">
        <v>346853</v>
      </c>
      <c r="F544" t="str">
        <f>VLOOKUP(FACT_INVOICE9[[#This Row],[Product_SK]],DIM_PRODUCT[],3,FALSE)</f>
        <v>Home and lifestyle</v>
      </c>
      <c r="G544">
        <v>14899</v>
      </c>
      <c r="H544" t="s">
        <v>597</v>
      </c>
      <c r="I544">
        <v>10</v>
      </c>
      <c r="J544">
        <v>745.395</v>
      </c>
      <c r="K544">
        <v>5.7</v>
      </c>
      <c r="L544" t="s">
        <v>33</v>
      </c>
      <c r="M544" s="1">
        <v>45276.3682291667</v>
      </c>
      <c r="N544" s="1">
        <v>45278.9186226852</v>
      </c>
      <c r="O544">
        <v>19344</v>
      </c>
      <c r="P544">
        <v>6</v>
      </c>
      <c r="Q544" t="str">
        <f>VLOOKUP(FACT_INVOICE9[[#This Row],[gender_sk]],DIM_GENDER[],2,FALSE)</f>
        <v>Male</v>
      </c>
      <c r="R544" t="str">
        <f>VLOOKUP(FACT_INVOICE9[[#This Row],[custype_sk]],DIM_CUSTYPE[],2,FALSE)</f>
        <v>Member</v>
      </c>
      <c r="S544">
        <v>3</v>
      </c>
      <c r="U544" s="6">
        <v>0</v>
      </c>
      <c r="V544" s="6">
        <v>0</v>
      </c>
      <c r="W544" s="6">
        <v>1</v>
      </c>
      <c r="X544" s="6">
        <v>0</v>
      </c>
      <c r="Y544" s="6">
        <v>0</v>
      </c>
      <c r="Z544" s="6">
        <v>1</v>
      </c>
      <c r="AA544" s="6">
        <v>0</v>
      </c>
      <c r="AB544" s="6">
        <v>0</v>
      </c>
      <c r="AC544" s="6">
        <v>0</v>
      </c>
      <c r="AD544" s="6">
        <v>1</v>
      </c>
      <c r="AE544" s="6">
        <v>1</v>
      </c>
      <c r="AF544">
        <v>1</v>
      </c>
      <c r="AG544">
        <v>1</v>
      </c>
    </row>
    <row r="545" spans="1:33">
      <c r="A545">
        <v>1207</v>
      </c>
      <c r="B545" t="str">
        <f>VLOOKUP(FACT_INVOICE9[[#This Row],[Branch_SK]],DIM_BRANCH[],3,FALSE)</f>
        <v>Naypyitaw</v>
      </c>
      <c r="C545">
        <v>17982</v>
      </c>
      <c r="D545" t="str">
        <f>VLOOKUP(FACT_INVOICE9[[#This Row],[payment_SK]],DIM_PAYMENT[],2,FALSE)</f>
        <v>Cash</v>
      </c>
      <c r="E545">
        <v>347070</v>
      </c>
      <c r="F545" t="str">
        <f>VLOOKUP(FACT_INVOICE9[[#This Row],[Product_SK]],DIM_PRODUCT[],3,FALSE)</f>
        <v>Sports and travel</v>
      </c>
      <c r="G545">
        <v>14942</v>
      </c>
      <c r="H545" t="s">
        <v>598</v>
      </c>
      <c r="I545">
        <v>10</v>
      </c>
      <c r="J545">
        <v>681.975</v>
      </c>
      <c r="K545">
        <v>5.2</v>
      </c>
      <c r="L545" t="s">
        <v>33</v>
      </c>
      <c r="M545" s="1">
        <v>45276.3682291667</v>
      </c>
      <c r="N545" s="1">
        <v>45278.9186226852</v>
      </c>
      <c r="O545">
        <v>19150</v>
      </c>
      <c r="P545">
        <v>6</v>
      </c>
      <c r="Q545" t="str">
        <f>VLOOKUP(FACT_INVOICE9[[#This Row],[gender_sk]],DIM_GENDER[],2,FALSE)</f>
        <v>Male</v>
      </c>
      <c r="R545" t="str">
        <f>VLOOKUP(FACT_INVOICE9[[#This Row],[custype_sk]],DIM_CUSTYPE[],2,FALSE)</f>
        <v>Normal</v>
      </c>
      <c r="S545">
        <v>4</v>
      </c>
      <c r="U545" s="6">
        <v>0</v>
      </c>
      <c r="V545" s="6">
        <v>0</v>
      </c>
      <c r="W545" s="6">
        <v>1</v>
      </c>
      <c r="X545" s="6">
        <v>0</v>
      </c>
      <c r="Y545" s="6">
        <v>0</v>
      </c>
      <c r="Z545" s="6">
        <v>0</v>
      </c>
      <c r="AA545" s="6">
        <v>1</v>
      </c>
      <c r="AB545" s="6">
        <v>0</v>
      </c>
      <c r="AC545" s="6">
        <v>0</v>
      </c>
      <c r="AD545" s="6">
        <v>1</v>
      </c>
      <c r="AE545" s="6">
        <v>1</v>
      </c>
      <c r="AF545">
        <v>1</v>
      </c>
      <c r="AG545">
        <v>0</v>
      </c>
    </row>
    <row r="546" spans="1:33">
      <c r="A546">
        <v>1206</v>
      </c>
      <c r="B546" t="str">
        <f>VLOOKUP(FACT_INVOICE9[[#This Row],[Branch_SK]],DIM_BRANCH[],3,FALSE)</f>
        <v>Mandalay</v>
      </c>
      <c r="C546">
        <v>17982</v>
      </c>
      <c r="D546" t="str">
        <f>VLOOKUP(FACT_INVOICE9[[#This Row],[payment_SK]],DIM_PAYMENT[],2,FALSE)</f>
        <v>Cash</v>
      </c>
      <c r="E546">
        <v>347399</v>
      </c>
      <c r="F546" t="str">
        <f>VLOOKUP(FACT_INVOICE9[[#This Row],[Product_SK]],DIM_PRODUCT[],3,FALSE)</f>
        <v>Fashion accessories</v>
      </c>
      <c r="G546">
        <v>14289</v>
      </c>
      <c r="H546" t="s">
        <v>599</v>
      </c>
      <c r="I546">
        <v>5</v>
      </c>
      <c r="J546">
        <v>270.585</v>
      </c>
      <c r="K546">
        <v>4.2</v>
      </c>
      <c r="L546" t="s">
        <v>33</v>
      </c>
      <c r="M546" s="1">
        <v>45276.3682291667</v>
      </c>
      <c r="N546" s="1">
        <v>45278.9186226852</v>
      </c>
      <c r="O546">
        <v>19314</v>
      </c>
      <c r="P546">
        <v>5</v>
      </c>
      <c r="Q546" t="str">
        <f>VLOOKUP(FACT_INVOICE9[[#This Row],[gender_sk]],DIM_GENDER[],2,FALSE)</f>
        <v>Female</v>
      </c>
      <c r="R546" t="str">
        <f>VLOOKUP(FACT_INVOICE9[[#This Row],[custype_sk]],DIM_CUSTYPE[],2,FALSE)</f>
        <v>Normal</v>
      </c>
      <c r="S546">
        <v>4</v>
      </c>
      <c r="U546" s="6">
        <v>0</v>
      </c>
      <c r="V546" s="6">
        <v>0</v>
      </c>
      <c r="W546" s="6">
        <v>1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1</v>
      </c>
      <c r="AD546" s="6">
        <v>0</v>
      </c>
      <c r="AE546" s="6">
        <v>0</v>
      </c>
      <c r="AF546">
        <v>0</v>
      </c>
      <c r="AG546">
        <v>0</v>
      </c>
    </row>
    <row r="547" spans="1:33">
      <c r="A547">
        <v>1208</v>
      </c>
      <c r="B547" t="str">
        <f>VLOOKUP(FACT_INVOICE9[[#This Row],[Branch_SK]],DIM_BRANCH[],3,FALSE)</f>
        <v>Yangon</v>
      </c>
      <c r="C547">
        <v>17983</v>
      </c>
      <c r="D547" t="str">
        <f>VLOOKUP(FACT_INVOICE9[[#This Row],[payment_SK]],DIM_PAYMENT[],2,FALSE)</f>
        <v>Credit card</v>
      </c>
      <c r="E547">
        <v>346975</v>
      </c>
      <c r="F547" t="str">
        <f>VLOOKUP(FACT_INVOICE9[[#This Row],[Product_SK]],DIM_PRODUCT[],3,FALSE)</f>
        <v>Sports and travel</v>
      </c>
      <c r="G547">
        <v>14114</v>
      </c>
      <c r="H547" t="s">
        <v>600</v>
      </c>
      <c r="I547">
        <v>9</v>
      </c>
      <c r="J547">
        <v>235.683</v>
      </c>
      <c r="K547">
        <v>5.6</v>
      </c>
      <c r="L547" t="s">
        <v>33</v>
      </c>
      <c r="M547" s="1">
        <v>45276.3682291667</v>
      </c>
      <c r="N547" s="1">
        <v>45278.9186226852</v>
      </c>
      <c r="O547">
        <v>19407</v>
      </c>
      <c r="P547">
        <v>6</v>
      </c>
      <c r="Q547" t="str">
        <f>VLOOKUP(FACT_INVOICE9[[#This Row],[gender_sk]],DIM_GENDER[],2,FALSE)</f>
        <v>Male</v>
      </c>
      <c r="R547" t="str">
        <f>VLOOKUP(FACT_INVOICE9[[#This Row],[custype_sk]],DIM_CUSTYPE[],2,FALSE)</f>
        <v>Normal</v>
      </c>
      <c r="S547">
        <v>4</v>
      </c>
      <c r="U547" s="6">
        <v>1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1</v>
      </c>
      <c r="AB547" s="6">
        <v>0</v>
      </c>
      <c r="AC547" s="6">
        <v>0</v>
      </c>
      <c r="AD547" s="6">
        <v>1</v>
      </c>
      <c r="AE547" s="6">
        <v>1</v>
      </c>
      <c r="AF547">
        <v>1</v>
      </c>
      <c r="AG547">
        <v>0</v>
      </c>
    </row>
    <row r="548" spans="1:33">
      <c r="A548">
        <v>1207</v>
      </c>
      <c r="B548" t="str">
        <f>VLOOKUP(FACT_INVOICE9[[#This Row],[Branch_SK]],DIM_BRANCH[],3,FALSE)</f>
        <v>Naypyitaw</v>
      </c>
      <c r="C548">
        <v>17982</v>
      </c>
      <c r="D548" t="str">
        <f>VLOOKUP(FACT_INVOICE9[[#This Row],[payment_SK]],DIM_PAYMENT[],2,FALSE)</f>
        <v>Cash</v>
      </c>
      <c r="E548">
        <v>347133</v>
      </c>
      <c r="F548" t="str">
        <f>VLOOKUP(FACT_INVOICE9[[#This Row],[Product_SK]],DIM_PRODUCT[],3,FALSE)</f>
        <v>Food and beverages</v>
      </c>
      <c r="G548">
        <v>14378</v>
      </c>
      <c r="H548" t="s">
        <v>601</v>
      </c>
      <c r="I548">
        <v>8</v>
      </c>
      <c r="J548">
        <v>554.148</v>
      </c>
      <c r="K548">
        <v>8.4</v>
      </c>
      <c r="L548" t="s">
        <v>33</v>
      </c>
      <c r="M548" s="1">
        <v>45276.3682291667</v>
      </c>
      <c r="N548" s="1">
        <v>45278.9186226852</v>
      </c>
      <c r="O548">
        <v>19036</v>
      </c>
      <c r="P548">
        <v>6</v>
      </c>
      <c r="Q548" t="str">
        <f>VLOOKUP(FACT_INVOICE9[[#This Row],[gender_sk]],DIM_GENDER[],2,FALSE)</f>
        <v>Male</v>
      </c>
      <c r="R548" t="str">
        <f>VLOOKUP(FACT_INVOICE9[[#This Row],[custype_sk]],DIM_CUSTYPE[],2,FALSE)</f>
        <v>Normal</v>
      </c>
      <c r="S548">
        <v>4</v>
      </c>
      <c r="U548" s="6">
        <v>0</v>
      </c>
      <c r="V548" s="6">
        <v>0</v>
      </c>
      <c r="W548" s="6">
        <v>1</v>
      </c>
      <c r="X548" s="6">
        <v>0</v>
      </c>
      <c r="Y548" s="6">
        <v>0</v>
      </c>
      <c r="Z548" s="6">
        <v>0</v>
      </c>
      <c r="AA548" s="6">
        <v>0</v>
      </c>
      <c r="AB548" s="6">
        <v>1</v>
      </c>
      <c r="AC548" s="6">
        <v>0</v>
      </c>
      <c r="AD548" s="6">
        <v>1</v>
      </c>
      <c r="AE548" s="6">
        <v>1</v>
      </c>
      <c r="AF548">
        <v>1</v>
      </c>
      <c r="AG548">
        <v>0</v>
      </c>
    </row>
    <row r="549" spans="1:33">
      <c r="A549">
        <v>1208</v>
      </c>
      <c r="B549" t="str">
        <f>VLOOKUP(FACT_INVOICE9[[#This Row],[Branch_SK]],DIM_BRANCH[],3,FALSE)</f>
        <v>Yangon</v>
      </c>
      <c r="C549">
        <v>17983</v>
      </c>
      <c r="D549" t="str">
        <f>VLOOKUP(FACT_INVOICE9[[#This Row],[payment_SK]],DIM_PAYMENT[],2,FALSE)</f>
        <v>Credit card</v>
      </c>
      <c r="E549">
        <v>346871</v>
      </c>
      <c r="F549" t="str">
        <f>VLOOKUP(FACT_INVOICE9[[#This Row],[Product_SK]],DIM_PRODUCT[],3,FALSE)</f>
        <v>Home and lifestyle</v>
      </c>
      <c r="G549">
        <v>14066</v>
      </c>
      <c r="H549" t="s">
        <v>602</v>
      </c>
      <c r="I549">
        <v>9</v>
      </c>
      <c r="J549">
        <v>575.9775</v>
      </c>
      <c r="K549">
        <v>6</v>
      </c>
      <c r="L549" t="s">
        <v>33</v>
      </c>
      <c r="M549" s="1">
        <v>45276.3682291667</v>
      </c>
      <c r="N549" s="1">
        <v>45278.9186226852</v>
      </c>
      <c r="O549">
        <v>19388</v>
      </c>
      <c r="P549">
        <v>6</v>
      </c>
      <c r="Q549" t="str">
        <f>VLOOKUP(FACT_INVOICE9[[#This Row],[gender_sk]],DIM_GENDER[],2,FALSE)</f>
        <v>Male</v>
      </c>
      <c r="R549" t="str">
        <f>VLOOKUP(FACT_INVOICE9[[#This Row],[custype_sk]],DIM_CUSTYPE[],2,FALSE)</f>
        <v>Normal</v>
      </c>
      <c r="S549">
        <v>4</v>
      </c>
      <c r="U549" s="6">
        <v>1</v>
      </c>
      <c r="V549" s="6">
        <v>0</v>
      </c>
      <c r="W549" s="6">
        <v>0</v>
      </c>
      <c r="X549" s="6">
        <v>0</v>
      </c>
      <c r="Y549" s="6">
        <v>0</v>
      </c>
      <c r="Z549" s="6">
        <v>1</v>
      </c>
      <c r="AA549" s="6">
        <v>0</v>
      </c>
      <c r="AB549" s="6">
        <v>0</v>
      </c>
      <c r="AC549" s="6">
        <v>0</v>
      </c>
      <c r="AD549" s="6">
        <v>1</v>
      </c>
      <c r="AE549" s="6">
        <v>1</v>
      </c>
      <c r="AF549">
        <v>1</v>
      </c>
      <c r="AG549">
        <v>0</v>
      </c>
    </row>
    <row r="550" spans="1:33">
      <c r="A550">
        <v>1207</v>
      </c>
      <c r="B550" t="str">
        <f>VLOOKUP(FACT_INVOICE9[[#This Row],[Branch_SK]],DIM_BRANCH[],3,FALSE)</f>
        <v>Naypyitaw</v>
      </c>
      <c r="C550">
        <v>17982</v>
      </c>
      <c r="D550" t="str">
        <f>VLOOKUP(FACT_INVOICE9[[#This Row],[payment_SK]],DIM_PAYMENT[],2,FALSE)</f>
        <v>Cash</v>
      </c>
      <c r="E550">
        <v>347264</v>
      </c>
      <c r="F550" t="str">
        <f>VLOOKUP(FACT_INVOICE9[[#This Row],[Product_SK]],DIM_PRODUCT[],3,FALSE)</f>
        <v>Fashion accessories</v>
      </c>
      <c r="G550">
        <v>14521</v>
      </c>
      <c r="H550" t="s">
        <v>603</v>
      </c>
      <c r="I550">
        <v>3</v>
      </c>
      <c r="J550">
        <v>253.512</v>
      </c>
      <c r="K550">
        <v>8.1</v>
      </c>
      <c r="L550" t="s">
        <v>33</v>
      </c>
      <c r="M550" s="1">
        <v>45276.3682291667</v>
      </c>
      <c r="N550" s="1">
        <v>45278.9186226852</v>
      </c>
      <c r="O550">
        <v>19293</v>
      </c>
      <c r="P550">
        <v>5</v>
      </c>
      <c r="Q550" t="str">
        <f>VLOOKUP(FACT_INVOICE9[[#This Row],[gender_sk]],DIM_GENDER[],2,FALSE)</f>
        <v>Female</v>
      </c>
      <c r="R550" t="str">
        <f>VLOOKUP(FACT_INVOICE9[[#This Row],[custype_sk]],DIM_CUSTYPE[],2,FALSE)</f>
        <v>Member</v>
      </c>
      <c r="S550">
        <v>3</v>
      </c>
      <c r="U550" s="6">
        <v>0</v>
      </c>
      <c r="V550" s="6">
        <v>0</v>
      </c>
      <c r="W550" s="6">
        <v>1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1</v>
      </c>
      <c r="AD550" s="6">
        <v>0</v>
      </c>
      <c r="AE550" s="6">
        <v>1</v>
      </c>
      <c r="AF550">
        <v>0</v>
      </c>
      <c r="AG550">
        <v>1</v>
      </c>
    </row>
    <row r="551" spans="1:33">
      <c r="A551">
        <v>1206</v>
      </c>
      <c r="B551" t="str">
        <f>VLOOKUP(FACT_INVOICE9[[#This Row],[Branch_SK]],DIM_BRANCH[],3,FALSE)</f>
        <v>Mandalay</v>
      </c>
      <c r="C551">
        <v>17982</v>
      </c>
      <c r="D551" t="str">
        <f>VLOOKUP(FACT_INVOICE9[[#This Row],[payment_SK]],DIM_PAYMENT[],2,FALSE)</f>
        <v>Cash</v>
      </c>
      <c r="E551">
        <v>346633</v>
      </c>
      <c r="F551" t="str">
        <f>VLOOKUP(FACT_INVOICE9[[#This Row],[Product_SK]],DIM_PRODUCT[],3,FALSE)</f>
        <v>Electronic accessories</v>
      </c>
      <c r="G551">
        <v>14844</v>
      </c>
      <c r="H551" t="s">
        <v>604</v>
      </c>
      <c r="I551">
        <v>4</v>
      </c>
      <c r="J551">
        <v>241.458</v>
      </c>
      <c r="K551">
        <v>6.6</v>
      </c>
      <c r="L551" t="s">
        <v>33</v>
      </c>
      <c r="M551" s="1">
        <v>45276.3682291667</v>
      </c>
      <c r="N551" s="1">
        <v>45278.9186226852</v>
      </c>
      <c r="O551">
        <v>19211</v>
      </c>
      <c r="P551">
        <v>5</v>
      </c>
      <c r="Q551" t="str">
        <f>VLOOKUP(FACT_INVOICE9[[#This Row],[gender_sk]],DIM_GENDER[],2,FALSE)</f>
        <v>Female</v>
      </c>
      <c r="R551" t="str">
        <f>VLOOKUP(FACT_INVOICE9[[#This Row],[custype_sk]],DIM_CUSTYPE[],2,FALSE)</f>
        <v>Member</v>
      </c>
      <c r="S551">
        <v>3</v>
      </c>
      <c r="U551" s="6">
        <v>0</v>
      </c>
      <c r="V551" s="6">
        <v>0</v>
      </c>
      <c r="W551" s="6">
        <v>1</v>
      </c>
      <c r="X551" s="6">
        <v>0</v>
      </c>
      <c r="Y551" s="6">
        <v>1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1</v>
      </c>
      <c r="AF551">
        <v>0</v>
      </c>
      <c r="AG551">
        <v>1</v>
      </c>
    </row>
    <row r="552" spans="1:33">
      <c r="A552">
        <v>1207</v>
      </c>
      <c r="B552" t="str">
        <f>VLOOKUP(FACT_INVOICE9[[#This Row],[Branch_SK]],DIM_BRANCH[],3,FALSE)</f>
        <v>Naypyitaw</v>
      </c>
      <c r="C552">
        <v>17983</v>
      </c>
      <c r="D552" t="str">
        <f>VLOOKUP(FACT_INVOICE9[[#This Row],[payment_SK]],DIM_PAYMENT[],2,FALSE)</f>
        <v>Credit card</v>
      </c>
      <c r="E552">
        <v>346706</v>
      </c>
      <c r="F552" t="str">
        <f>VLOOKUP(FACT_INVOICE9[[#This Row],[Product_SK]],DIM_PRODUCT[],3,FALSE)</f>
        <v>Electronic accessories</v>
      </c>
      <c r="G552">
        <v>14983</v>
      </c>
      <c r="H552" t="s">
        <v>605</v>
      </c>
      <c r="I552">
        <v>4</v>
      </c>
      <c r="J552">
        <v>209.118</v>
      </c>
      <c r="K552">
        <v>6.4</v>
      </c>
      <c r="L552" t="s">
        <v>33</v>
      </c>
      <c r="M552" s="1">
        <v>45276.3682291667</v>
      </c>
      <c r="N552" s="1">
        <v>45278.9186226852</v>
      </c>
      <c r="O552">
        <v>19598</v>
      </c>
      <c r="P552">
        <v>5</v>
      </c>
      <c r="Q552" t="str">
        <f>VLOOKUP(FACT_INVOICE9[[#This Row],[gender_sk]],DIM_GENDER[],2,FALSE)</f>
        <v>Female</v>
      </c>
      <c r="R552" t="str">
        <f>VLOOKUP(FACT_INVOICE9[[#This Row],[custype_sk]],DIM_CUSTYPE[],2,FALSE)</f>
        <v>Member</v>
      </c>
      <c r="S552">
        <v>3</v>
      </c>
      <c r="U552" s="6">
        <v>1</v>
      </c>
      <c r="V552" s="6">
        <v>0</v>
      </c>
      <c r="W552" s="6">
        <v>0</v>
      </c>
      <c r="X552" s="6">
        <v>0</v>
      </c>
      <c r="Y552" s="6">
        <v>1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1</v>
      </c>
      <c r="AF552">
        <v>0</v>
      </c>
      <c r="AG552">
        <v>1</v>
      </c>
    </row>
    <row r="553" spans="1:33">
      <c r="A553">
        <v>1206</v>
      </c>
      <c r="B553" t="str">
        <f>VLOOKUP(FACT_INVOICE9[[#This Row],[Branch_SK]],DIM_BRANCH[],3,FALSE)</f>
        <v>Mandalay</v>
      </c>
      <c r="C553">
        <v>17982</v>
      </c>
      <c r="D553" t="str">
        <f>VLOOKUP(FACT_INVOICE9[[#This Row],[payment_SK]],DIM_PAYMENT[],2,FALSE)</f>
        <v>Cash</v>
      </c>
      <c r="E553">
        <v>346611</v>
      </c>
      <c r="F553" t="str">
        <f>VLOOKUP(FACT_INVOICE9[[#This Row],[Product_SK]],DIM_PRODUCT[],3,FALSE)</f>
        <v>Electronic accessories</v>
      </c>
      <c r="G553">
        <v>14312</v>
      </c>
      <c r="H553" t="s">
        <v>606</v>
      </c>
      <c r="I553">
        <v>10</v>
      </c>
      <c r="J553">
        <v>225.015</v>
      </c>
      <c r="K553">
        <v>6.2</v>
      </c>
      <c r="L553" t="s">
        <v>33</v>
      </c>
      <c r="M553" s="1">
        <v>45276.3682291667</v>
      </c>
      <c r="N553" s="1">
        <v>45278.9186226852</v>
      </c>
      <c r="O553">
        <v>19154</v>
      </c>
      <c r="P553">
        <v>5</v>
      </c>
      <c r="Q553" t="str">
        <f>VLOOKUP(FACT_INVOICE9[[#This Row],[gender_sk]],DIM_GENDER[],2,FALSE)</f>
        <v>Female</v>
      </c>
      <c r="R553" t="str">
        <f>VLOOKUP(FACT_INVOICE9[[#This Row],[custype_sk]],DIM_CUSTYPE[],2,FALSE)</f>
        <v>Member</v>
      </c>
      <c r="S553">
        <v>3</v>
      </c>
      <c r="U553" s="6">
        <v>0</v>
      </c>
      <c r="V553" s="6">
        <v>0</v>
      </c>
      <c r="W553" s="6">
        <v>1</v>
      </c>
      <c r="X553" s="6">
        <v>0</v>
      </c>
      <c r="Y553" s="6">
        <v>1</v>
      </c>
      <c r="Z553" s="6">
        <v>0</v>
      </c>
      <c r="AA553" s="6">
        <v>0</v>
      </c>
      <c r="AB553" s="6">
        <v>0</v>
      </c>
      <c r="AC553" s="6">
        <v>0</v>
      </c>
      <c r="AD553" s="6">
        <v>1</v>
      </c>
      <c r="AE553" s="6">
        <v>1</v>
      </c>
      <c r="AF553">
        <v>0</v>
      </c>
      <c r="AG553">
        <v>1</v>
      </c>
    </row>
    <row r="554" spans="1:33">
      <c r="A554">
        <v>1207</v>
      </c>
      <c r="B554" t="str">
        <f>VLOOKUP(FACT_INVOICE9[[#This Row],[Branch_SK]],DIM_BRANCH[],3,FALSE)</f>
        <v>Naypyitaw</v>
      </c>
      <c r="C554">
        <v>17984</v>
      </c>
      <c r="D554" t="str">
        <f>VLOOKUP(FACT_INVOICE9[[#This Row],[payment_SK]],DIM_PAYMENT[],2,FALSE)</f>
        <v>Ewallet</v>
      </c>
      <c r="E554">
        <v>347281</v>
      </c>
      <c r="F554" t="str">
        <f>VLOOKUP(FACT_INVOICE9[[#This Row],[Product_SK]],DIM_PRODUCT[],3,FALSE)</f>
        <v>Fashion accessories</v>
      </c>
      <c r="G554">
        <v>14512</v>
      </c>
      <c r="H554" t="s">
        <v>607</v>
      </c>
      <c r="I554">
        <v>2</v>
      </c>
      <c r="J554">
        <v>122.472</v>
      </c>
      <c r="K554">
        <v>6</v>
      </c>
      <c r="L554" t="s">
        <v>33</v>
      </c>
      <c r="M554" s="1">
        <v>45276.3682291667</v>
      </c>
      <c r="N554" s="1">
        <v>45278.9186226852</v>
      </c>
      <c r="O554">
        <v>19885</v>
      </c>
      <c r="P554">
        <v>5</v>
      </c>
      <c r="Q554" t="str">
        <f>VLOOKUP(FACT_INVOICE9[[#This Row],[gender_sk]],DIM_GENDER[],2,FALSE)</f>
        <v>Female</v>
      </c>
      <c r="R554" t="str">
        <f>VLOOKUP(FACT_INVOICE9[[#This Row],[custype_sk]],DIM_CUSTYPE[],2,FALSE)</f>
        <v>Normal</v>
      </c>
      <c r="S554">
        <v>4</v>
      </c>
      <c r="U554" s="6">
        <v>0</v>
      </c>
      <c r="V554" s="6">
        <v>1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1</v>
      </c>
      <c r="AD554" s="6">
        <v>0</v>
      </c>
      <c r="AE554" s="6">
        <v>1</v>
      </c>
      <c r="AF554">
        <v>0</v>
      </c>
      <c r="AG554">
        <v>0</v>
      </c>
    </row>
    <row r="555" spans="1:33">
      <c r="A555">
        <v>1206</v>
      </c>
      <c r="B555" t="str">
        <f>VLOOKUP(FACT_INVOICE9[[#This Row],[Branch_SK]],DIM_BRANCH[],3,FALSE)</f>
        <v>Mandalay</v>
      </c>
      <c r="C555">
        <v>17983</v>
      </c>
      <c r="D555" t="str">
        <f>VLOOKUP(FACT_INVOICE9[[#This Row],[payment_SK]],DIM_PAYMENT[],2,FALSE)</f>
        <v>Credit card</v>
      </c>
      <c r="E555">
        <v>346882</v>
      </c>
      <c r="F555" t="str">
        <f>VLOOKUP(FACT_INVOICE9[[#This Row],[Product_SK]],DIM_PRODUCT[],3,FALSE)</f>
        <v>Home and lifestyle</v>
      </c>
      <c r="G555">
        <v>14804</v>
      </c>
      <c r="H555" t="s">
        <v>608</v>
      </c>
      <c r="I555">
        <v>3</v>
      </c>
      <c r="J555">
        <v>33.3585</v>
      </c>
      <c r="K555">
        <v>8.7</v>
      </c>
      <c r="L555" t="s">
        <v>33</v>
      </c>
      <c r="M555" s="1">
        <v>45276.3682291667</v>
      </c>
      <c r="N555" s="1">
        <v>45278.9186226852</v>
      </c>
      <c r="O555">
        <v>19595</v>
      </c>
      <c r="P555">
        <v>5</v>
      </c>
      <c r="Q555" t="str">
        <f>VLOOKUP(FACT_INVOICE9[[#This Row],[gender_sk]],DIM_GENDER[],2,FALSE)</f>
        <v>Female</v>
      </c>
      <c r="R555" t="str">
        <f>VLOOKUP(FACT_INVOICE9[[#This Row],[custype_sk]],DIM_CUSTYPE[],2,FALSE)</f>
        <v>Member</v>
      </c>
      <c r="S555">
        <v>3</v>
      </c>
      <c r="U555" s="6">
        <v>1</v>
      </c>
      <c r="V555" s="6">
        <v>0</v>
      </c>
      <c r="W555" s="6">
        <v>0</v>
      </c>
      <c r="X555" s="6">
        <v>0</v>
      </c>
      <c r="Y555" s="6">
        <v>0</v>
      </c>
      <c r="Z555" s="6">
        <v>1</v>
      </c>
      <c r="AA555" s="6">
        <v>0</v>
      </c>
      <c r="AB555" s="6">
        <v>0</v>
      </c>
      <c r="AC555" s="6">
        <v>0</v>
      </c>
      <c r="AD555" s="6">
        <v>0</v>
      </c>
      <c r="AE555" s="6">
        <v>1</v>
      </c>
      <c r="AF555">
        <v>0</v>
      </c>
      <c r="AG555">
        <v>1</v>
      </c>
    </row>
    <row r="556" spans="1:33">
      <c r="A556">
        <v>1208</v>
      </c>
      <c r="B556" t="str">
        <f>VLOOKUP(FACT_INVOICE9[[#This Row],[Branch_SK]],DIM_BRANCH[],3,FALSE)</f>
        <v>Yangon</v>
      </c>
      <c r="C556">
        <v>17984</v>
      </c>
      <c r="D556" t="str">
        <f>VLOOKUP(FACT_INVOICE9[[#This Row],[payment_SK]],DIM_PAYMENT[],2,FALSE)</f>
        <v>Ewallet</v>
      </c>
      <c r="E556">
        <v>347102</v>
      </c>
      <c r="F556" t="str">
        <f>VLOOKUP(FACT_INVOICE9[[#This Row],[Product_SK]],DIM_PRODUCT[],3,FALSE)</f>
        <v>Food and beverages</v>
      </c>
      <c r="G556">
        <v>14578</v>
      </c>
      <c r="H556" t="s">
        <v>609</v>
      </c>
      <c r="I556">
        <v>2</v>
      </c>
      <c r="J556">
        <v>79.149</v>
      </c>
      <c r="K556">
        <v>9.5</v>
      </c>
      <c r="L556" t="s">
        <v>33</v>
      </c>
      <c r="M556" s="1">
        <v>45276.3682291667</v>
      </c>
      <c r="N556" s="1">
        <v>45278.9186226852</v>
      </c>
      <c r="O556">
        <v>19758</v>
      </c>
      <c r="P556">
        <v>6</v>
      </c>
      <c r="Q556" t="str">
        <f>VLOOKUP(FACT_INVOICE9[[#This Row],[gender_sk]],DIM_GENDER[],2,FALSE)</f>
        <v>Male</v>
      </c>
      <c r="R556" t="str">
        <f>VLOOKUP(FACT_INVOICE9[[#This Row],[custype_sk]],DIM_CUSTYPE[],2,FALSE)</f>
        <v>Member</v>
      </c>
      <c r="S556">
        <v>3</v>
      </c>
      <c r="U556" s="6">
        <v>0</v>
      </c>
      <c r="V556" s="6">
        <v>1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1</v>
      </c>
      <c r="AC556" s="6">
        <v>0</v>
      </c>
      <c r="AD556" s="6">
        <v>0</v>
      </c>
      <c r="AE556" s="6">
        <v>1</v>
      </c>
      <c r="AF556">
        <v>1</v>
      </c>
      <c r="AG556">
        <v>1</v>
      </c>
    </row>
    <row r="557" spans="1:33">
      <c r="A557">
        <v>1206</v>
      </c>
      <c r="B557" t="str">
        <f>VLOOKUP(FACT_INVOICE9[[#This Row],[Branch_SK]],DIM_BRANCH[],3,FALSE)</f>
        <v>Mandalay</v>
      </c>
      <c r="C557">
        <v>17983</v>
      </c>
      <c r="D557" t="str">
        <f>VLOOKUP(FACT_INVOICE9[[#This Row],[payment_SK]],DIM_PAYMENT[],2,FALSE)</f>
        <v>Credit card</v>
      </c>
      <c r="E557">
        <v>347042</v>
      </c>
      <c r="F557" t="str">
        <f>VLOOKUP(FACT_INVOICE9[[#This Row],[Product_SK]],DIM_PRODUCT[],3,FALSE)</f>
        <v>Sports and travel</v>
      </c>
      <c r="G557">
        <v>14577</v>
      </c>
      <c r="H557" t="s">
        <v>610</v>
      </c>
      <c r="I557">
        <v>10</v>
      </c>
      <c r="J557">
        <v>418.95</v>
      </c>
      <c r="K557">
        <v>5.9</v>
      </c>
      <c r="L557" t="s">
        <v>33</v>
      </c>
      <c r="M557" s="1">
        <v>45276.3682291667</v>
      </c>
      <c r="N557" s="1">
        <v>45278.9186226852</v>
      </c>
      <c r="O557">
        <v>19432</v>
      </c>
      <c r="P557">
        <v>6</v>
      </c>
      <c r="Q557" t="str">
        <f>VLOOKUP(FACT_INVOICE9[[#This Row],[gender_sk]],DIM_GENDER[],2,FALSE)</f>
        <v>Male</v>
      </c>
      <c r="R557" t="str">
        <f>VLOOKUP(FACT_INVOICE9[[#This Row],[custype_sk]],DIM_CUSTYPE[],2,FALSE)</f>
        <v>Normal</v>
      </c>
      <c r="S557">
        <v>4</v>
      </c>
      <c r="U557" s="6">
        <v>1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1</v>
      </c>
      <c r="AB557" s="6">
        <v>0</v>
      </c>
      <c r="AC557" s="6">
        <v>0</v>
      </c>
      <c r="AD557" s="6">
        <v>1</v>
      </c>
      <c r="AE557" s="6">
        <v>1</v>
      </c>
      <c r="AF557">
        <v>1</v>
      </c>
      <c r="AG557">
        <v>0</v>
      </c>
    </row>
    <row r="558" spans="1:33">
      <c r="A558">
        <v>1208</v>
      </c>
      <c r="B558" t="str">
        <f>VLOOKUP(FACT_INVOICE9[[#This Row],[Branch_SK]],DIM_BRANCH[],3,FALSE)</f>
        <v>Yangon</v>
      </c>
      <c r="C558">
        <v>17982</v>
      </c>
      <c r="D558" t="str">
        <f>VLOOKUP(FACT_INVOICE9[[#This Row],[payment_SK]],DIM_PAYMENT[],2,FALSE)</f>
        <v>Cash</v>
      </c>
      <c r="E558">
        <v>346944</v>
      </c>
      <c r="F558" t="str">
        <f>VLOOKUP(FACT_INVOICE9[[#This Row],[Product_SK]],DIM_PRODUCT[],3,FALSE)</f>
        <v>Sports and travel</v>
      </c>
      <c r="G558">
        <v>14880</v>
      </c>
      <c r="H558" t="s">
        <v>611</v>
      </c>
      <c r="I558">
        <v>2</v>
      </c>
      <c r="J558">
        <v>175.014</v>
      </c>
      <c r="K558">
        <v>7.6</v>
      </c>
      <c r="L558" t="s">
        <v>33</v>
      </c>
      <c r="M558" s="1">
        <v>45276.3682291667</v>
      </c>
      <c r="N558" s="1">
        <v>45278.9186226852</v>
      </c>
      <c r="O558">
        <v>19365</v>
      </c>
      <c r="P558">
        <v>5</v>
      </c>
      <c r="Q558" t="str">
        <f>VLOOKUP(FACT_INVOICE9[[#This Row],[gender_sk]],DIM_GENDER[],2,FALSE)</f>
        <v>Female</v>
      </c>
      <c r="R558" t="str">
        <f>VLOOKUP(FACT_INVOICE9[[#This Row],[custype_sk]],DIM_CUSTYPE[],2,FALSE)</f>
        <v>Member</v>
      </c>
      <c r="S558">
        <v>3</v>
      </c>
      <c r="U558" s="6">
        <v>0</v>
      </c>
      <c r="V558" s="6">
        <v>0</v>
      </c>
      <c r="W558" s="6">
        <v>1</v>
      </c>
      <c r="X558" s="6">
        <v>0</v>
      </c>
      <c r="Y558" s="6">
        <v>0</v>
      </c>
      <c r="Z558" s="6">
        <v>0</v>
      </c>
      <c r="AA558" s="6">
        <v>1</v>
      </c>
      <c r="AB558" s="6">
        <v>0</v>
      </c>
      <c r="AC558" s="6">
        <v>0</v>
      </c>
      <c r="AD558" s="6">
        <v>0</v>
      </c>
      <c r="AE558" s="6">
        <v>1</v>
      </c>
      <c r="AF558">
        <v>0</v>
      </c>
      <c r="AG558">
        <v>1</v>
      </c>
    </row>
    <row r="559" spans="1:33">
      <c r="A559">
        <v>1206</v>
      </c>
      <c r="B559" t="str">
        <f>VLOOKUP(FACT_INVOICE9[[#This Row],[Branch_SK]],DIM_BRANCH[],3,FALSE)</f>
        <v>Mandalay</v>
      </c>
      <c r="C559">
        <v>17984</v>
      </c>
      <c r="D559" t="str">
        <f>VLOOKUP(FACT_INVOICE9[[#This Row],[payment_SK]],DIM_PAYMENT[],2,FALSE)</f>
        <v>Ewallet</v>
      </c>
      <c r="E559">
        <v>346692</v>
      </c>
      <c r="F559" t="str">
        <f>VLOOKUP(FACT_INVOICE9[[#This Row],[Product_SK]],DIM_PRODUCT[],3,FALSE)</f>
        <v>Electronic accessories</v>
      </c>
      <c r="G559">
        <v>14495</v>
      </c>
      <c r="H559" t="s">
        <v>612</v>
      </c>
      <c r="I559">
        <v>8</v>
      </c>
      <c r="J559">
        <v>796.908</v>
      </c>
      <c r="K559">
        <v>8.7</v>
      </c>
      <c r="L559" t="s">
        <v>33</v>
      </c>
      <c r="M559" s="1">
        <v>45276.3682291667</v>
      </c>
      <c r="N559" s="1">
        <v>45278.9186226852</v>
      </c>
      <c r="O559">
        <v>19771</v>
      </c>
      <c r="P559">
        <v>6</v>
      </c>
      <c r="Q559" t="str">
        <f>VLOOKUP(FACT_INVOICE9[[#This Row],[gender_sk]],DIM_GENDER[],2,FALSE)</f>
        <v>Male</v>
      </c>
      <c r="R559" t="str">
        <f>VLOOKUP(FACT_INVOICE9[[#This Row],[custype_sk]],DIM_CUSTYPE[],2,FALSE)</f>
        <v>Normal</v>
      </c>
      <c r="S559">
        <v>4</v>
      </c>
      <c r="U559" s="6">
        <v>0</v>
      </c>
      <c r="V559" s="6">
        <v>1</v>
      </c>
      <c r="W559" s="6">
        <v>0</v>
      </c>
      <c r="X559" s="6">
        <v>0</v>
      </c>
      <c r="Y559" s="6">
        <v>1</v>
      </c>
      <c r="Z559" s="6">
        <v>0</v>
      </c>
      <c r="AA559" s="6">
        <v>0</v>
      </c>
      <c r="AB559" s="6">
        <v>0</v>
      </c>
      <c r="AC559" s="6">
        <v>0</v>
      </c>
      <c r="AD559" s="6">
        <v>1</v>
      </c>
      <c r="AE559" s="6">
        <v>1</v>
      </c>
      <c r="AF559">
        <v>1</v>
      </c>
      <c r="AG559">
        <v>0</v>
      </c>
    </row>
    <row r="560" spans="1:33">
      <c r="A560">
        <v>1207</v>
      </c>
      <c r="B560" t="str">
        <f>VLOOKUP(FACT_INVOICE9[[#This Row],[Branch_SK]],DIM_BRANCH[],3,FALSE)</f>
        <v>Naypyitaw</v>
      </c>
      <c r="C560">
        <v>17983</v>
      </c>
      <c r="D560" t="str">
        <f>VLOOKUP(FACT_INVOICE9[[#This Row],[payment_SK]],DIM_PAYMENT[],2,FALSE)</f>
        <v>Credit card</v>
      </c>
      <c r="E560">
        <v>346648</v>
      </c>
      <c r="F560" t="str">
        <f>VLOOKUP(FACT_INVOICE9[[#This Row],[Product_SK]],DIM_PRODUCT[],3,FALSE)</f>
        <v>Electronic accessories</v>
      </c>
      <c r="G560">
        <v>14508</v>
      </c>
      <c r="H560" t="s">
        <v>613</v>
      </c>
      <c r="I560">
        <v>2</v>
      </c>
      <c r="J560">
        <v>31.227</v>
      </c>
      <c r="K560">
        <v>8.9</v>
      </c>
      <c r="L560" t="s">
        <v>33</v>
      </c>
      <c r="M560" s="1">
        <v>45276.3682291667</v>
      </c>
      <c r="N560" s="1">
        <v>45278.9186226852</v>
      </c>
      <c r="O560">
        <v>19493</v>
      </c>
      <c r="P560">
        <v>5</v>
      </c>
      <c r="Q560" t="str">
        <f>VLOOKUP(FACT_INVOICE9[[#This Row],[gender_sk]],DIM_GENDER[],2,FALSE)</f>
        <v>Female</v>
      </c>
      <c r="R560" t="str">
        <f>VLOOKUP(FACT_INVOICE9[[#This Row],[custype_sk]],DIM_CUSTYPE[],2,FALSE)</f>
        <v>Member</v>
      </c>
      <c r="S560">
        <v>3</v>
      </c>
      <c r="U560" s="6">
        <v>1</v>
      </c>
      <c r="V560" s="6">
        <v>0</v>
      </c>
      <c r="W560" s="6">
        <v>0</v>
      </c>
      <c r="X560" s="6">
        <v>0</v>
      </c>
      <c r="Y560" s="6">
        <v>1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1</v>
      </c>
      <c r="AF560">
        <v>0</v>
      </c>
      <c r="AG560">
        <v>1</v>
      </c>
    </row>
    <row r="561" spans="1:33">
      <c r="A561">
        <v>1208</v>
      </c>
      <c r="B561" t="str">
        <f>VLOOKUP(FACT_INVOICE9[[#This Row],[Branch_SK]],DIM_BRANCH[],3,FALSE)</f>
        <v>Yangon</v>
      </c>
      <c r="C561">
        <v>17984</v>
      </c>
      <c r="D561" t="str">
        <f>VLOOKUP(FACT_INVOICE9[[#This Row],[payment_SK]],DIM_PAYMENT[],2,FALSE)</f>
        <v>Ewallet</v>
      </c>
      <c r="E561">
        <v>346750</v>
      </c>
      <c r="F561" t="str">
        <f>VLOOKUP(FACT_INVOICE9[[#This Row],[Product_SK]],DIM_PRODUCT[],3,FALSE)</f>
        <v>Electronic accessories</v>
      </c>
      <c r="G561">
        <v>14682</v>
      </c>
      <c r="H561" t="s">
        <v>614</v>
      </c>
      <c r="I561">
        <v>3</v>
      </c>
      <c r="J561">
        <v>279.1845</v>
      </c>
      <c r="K561">
        <v>6</v>
      </c>
      <c r="L561" t="s">
        <v>33</v>
      </c>
      <c r="M561" s="1">
        <v>45276.3682291667</v>
      </c>
      <c r="N561" s="1">
        <v>45278.9186226852</v>
      </c>
      <c r="O561">
        <v>19760</v>
      </c>
      <c r="P561">
        <v>6</v>
      </c>
      <c r="Q561" t="str">
        <f>VLOOKUP(FACT_INVOICE9[[#This Row],[gender_sk]],DIM_GENDER[],2,FALSE)</f>
        <v>Male</v>
      </c>
      <c r="R561" t="str">
        <f>VLOOKUP(FACT_INVOICE9[[#This Row],[custype_sk]],DIM_CUSTYPE[],2,FALSE)</f>
        <v>Member</v>
      </c>
      <c r="S561">
        <v>3</v>
      </c>
      <c r="U561" s="6">
        <v>0</v>
      </c>
      <c r="V561" s="6">
        <v>1</v>
      </c>
      <c r="W561" s="6">
        <v>0</v>
      </c>
      <c r="X561" s="6">
        <v>0</v>
      </c>
      <c r="Y561" s="6">
        <v>1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1</v>
      </c>
      <c r="AF561">
        <v>1</v>
      </c>
      <c r="AG561">
        <v>1</v>
      </c>
    </row>
    <row r="562" spans="1:33">
      <c r="A562">
        <v>1206</v>
      </c>
      <c r="B562" t="str">
        <f>VLOOKUP(FACT_INVOICE9[[#This Row],[Branch_SK]],DIM_BRANCH[],3,FALSE)</f>
        <v>Mandalay</v>
      </c>
      <c r="C562">
        <v>17984</v>
      </c>
      <c r="D562" t="str">
        <f>VLOOKUP(FACT_INVOICE9[[#This Row],[payment_SK]],DIM_PAYMENT[],2,FALSE)</f>
        <v>Ewallet</v>
      </c>
      <c r="E562">
        <v>346694</v>
      </c>
      <c r="F562" t="str">
        <f>VLOOKUP(FACT_INVOICE9[[#This Row],[Product_SK]],DIM_PRODUCT[],3,FALSE)</f>
        <v>Electronic accessories</v>
      </c>
      <c r="G562">
        <v>14453</v>
      </c>
      <c r="H562" t="s">
        <v>615</v>
      </c>
      <c r="I562">
        <v>9</v>
      </c>
      <c r="J562">
        <v>853.146</v>
      </c>
      <c r="K562">
        <v>7.2</v>
      </c>
      <c r="L562" t="s">
        <v>33</v>
      </c>
      <c r="M562" s="1">
        <v>45276.3682291667</v>
      </c>
      <c r="N562" s="1">
        <v>45278.9186226852</v>
      </c>
      <c r="O562">
        <v>19867</v>
      </c>
      <c r="P562">
        <v>5</v>
      </c>
      <c r="Q562" t="str">
        <f>VLOOKUP(FACT_INVOICE9[[#This Row],[gender_sk]],DIM_GENDER[],2,FALSE)</f>
        <v>Female</v>
      </c>
      <c r="R562" t="str">
        <f>VLOOKUP(FACT_INVOICE9[[#This Row],[custype_sk]],DIM_CUSTYPE[],2,FALSE)</f>
        <v>Normal</v>
      </c>
      <c r="S562">
        <v>4</v>
      </c>
      <c r="U562" s="6">
        <v>0</v>
      </c>
      <c r="V562" s="6">
        <v>1</v>
      </c>
      <c r="W562" s="6">
        <v>0</v>
      </c>
      <c r="X562" s="6">
        <v>0</v>
      </c>
      <c r="Y562" s="6">
        <v>1</v>
      </c>
      <c r="Z562" s="6">
        <v>0</v>
      </c>
      <c r="AA562" s="6">
        <v>0</v>
      </c>
      <c r="AB562" s="6">
        <v>0</v>
      </c>
      <c r="AC562" s="6">
        <v>0</v>
      </c>
      <c r="AD562" s="6">
        <v>1</v>
      </c>
      <c r="AE562" s="6">
        <v>1</v>
      </c>
      <c r="AF562">
        <v>0</v>
      </c>
      <c r="AG562">
        <v>0</v>
      </c>
    </row>
    <row r="563" spans="1:33">
      <c r="A563">
        <v>1207</v>
      </c>
      <c r="B563" t="str">
        <f>VLOOKUP(FACT_INVOICE9[[#This Row],[Branch_SK]],DIM_BRANCH[],3,FALSE)</f>
        <v>Naypyitaw</v>
      </c>
      <c r="C563">
        <v>17984</v>
      </c>
      <c r="D563" t="str">
        <f>VLOOKUP(FACT_INVOICE9[[#This Row],[payment_SK]],DIM_PAYMENT[],2,FALSE)</f>
        <v>Ewallet</v>
      </c>
      <c r="E563">
        <v>347260</v>
      </c>
      <c r="F563" t="str">
        <f>VLOOKUP(FACT_INVOICE9[[#This Row],[Product_SK]],DIM_PRODUCT[],3,FALSE)</f>
        <v>Fashion accessories</v>
      </c>
      <c r="G563">
        <v>14760</v>
      </c>
      <c r="H563" t="s">
        <v>616</v>
      </c>
      <c r="I563">
        <v>4</v>
      </c>
      <c r="J563">
        <v>71.568</v>
      </c>
      <c r="K563">
        <v>7</v>
      </c>
      <c r="L563" t="s">
        <v>33</v>
      </c>
      <c r="M563" s="1">
        <v>45276.3682291667</v>
      </c>
      <c r="N563" s="1">
        <v>45278.9186226852</v>
      </c>
      <c r="O563">
        <v>19967</v>
      </c>
      <c r="P563">
        <v>6</v>
      </c>
      <c r="Q563" t="str">
        <f>VLOOKUP(FACT_INVOICE9[[#This Row],[gender_sk]],DIM_GENDER[],2,FALSE)</f>
        <v>Male</v>
      </c>
      <c r="R563" t="str">
        <f>VLOOKUP(FACT_INVOICE9[[#This Row],[custype_sk]],DIM_CUSTYPE[],2,FALSE)</f>
        <v>Member</v>
      </c>
      <c r="S563">
        <v>3</v>
      </c>
      <c r="U563" s="6">
        <v>0</v>
      </c>
      <c r="V563" s="6">
        <v>1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1</v>
      </c>
      <c r="AD563" s="6">
        <v>0</v>
      </c>
      <c r="AE563" s="6">
        <v>1</v>
      </c>
      <c r="AF563">
        <v>1</v>
      </c>
      <c r="AG563">
        <v>1</v>
      </c>
    </row>
    <row r="564" spans="1:33">
      <c r="A564">
        <v>1208</v>
      </c>
      <c r="B564" t="str">
        <f>VLOOKUP(FACT_INVOICE9[[#This Row],[Branch_SK]],DIM_BRANCH[],3,FALSE)</f>
        <v>Yangon</v>
      </c>
      <c r="C564">
        <v>17983</v>
      </c>
      <c r="D564" t="str">
        <f>VLOOKUP(FACT_INVOICE9[[#This Row],[payment_SK]],DIM_PAYMENT[],2,FALSE)</f>
        <v>Credit card</v>
      </c>
      <c r="E564">
        <v>346749</v>
      </c>
      <c r="F564" t="str">
        <f>VLOOKUP(FACT_INVOICE9[[#This Row],[Product_SK]],DIM_PRODUCT[],3,FALSE)</f>
        <v>Electronic accessories</v>
      </c>
      <c r="G564">
        <v>14913</v>
      </c>
      <c r="H564" t="s">
        <v>617</v>
      </c>
      <c r="I564">
        <v>5</v>
      </c>
      <c r="J564">
        <v>451.0275</v>
      </c>
      <c r="K564">
        <v>8.6</v>
      </c>
      <c r="L564" t="s">
        <v>33</v>
      </c>
      <c r="M564" s="1">
        <v>45276.3682291667</v>
      </c>
      <c r="N564" s="1">
        <v>45278.9186226852</v>
      </c>
      <c r="O564">
        <v>19434</v>
      </c>
      <c r="P564">
        <v>6</v>
      </c>
      <c r="Q564" t="str">
        <f>VLOOKUP(FACT_INVOICE9[[#This Row],[gender_sk]],DIM_GENDER[],2,FALSE)</f>
        <v>Male</v>
      </c>
      <c r="R564" t="str">
        <f>VLOOKUP(FACT_INVOICE9[[#This Row],[custype_sk]],DIM_CUSTYPE[],2,FALSE)</f>
        <v>Normal</v>
      </c>
      <c r="S564">
        <v>4</v>
      </c>
      <c r="U564" s="6">
        <v>1</v>
      </c>
      <c r="V564" s="6">
        <v>0</v>
      </c>
      <c r="W564" s="6">
        <v>0</v>
      </c>
      <c r="X564" s="6">
        <v>0</v>
      </c>
      <c r="Y564" s="6">
        <v>1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1</v>
      </c>
      <c r="AF564">
        <v>1</v>
      </c>
      <c r="AG564">
        <v>0</v>
      </c>
    </row>
    <row r="565" spans="1:33">
      <c r="A565">
        <v>1207</v>
      </c>
      <c r="B565" t="str">
        <f>VLOOKUP(FACT_INVOICE9[[#This Row],[Branch_SK]],DIM_BRANCH[],3,FALSE)</f>
        <v>Naypyitaw</v>
      </c>
      <c r="C565">
        <v>17982</v>
      </c>
      <c r="D565" t="str">
        <f>VLOOKUP(FACT_INVOICE9[[#This Row],[payment_SK]],DIM_PAYMENT[],2,FALSE)</f>
        <v>Cash</v>
      </c>
      <c r="E565">
        <v>346820</v>
      </c>
      <c r="F565" t="str">
        <f>VLOOKUP(FACT_INVOICE9[[#This Row],[Product_SK]],DIM_PRODUCT[],3,FALSE)</f>
        <v>Home and lifestyle</v>
      </c>
      <c r="G565">
        <v>14362</v>
      </c>
      <c r="H565" t="s">
        <v>618</v>
      </c>
      <c r="I565">
        <v>9</v>
      </c>
      <c r="J565">
        <v>218.0115</v>
      </c>
      <c r="K565">
        <v>4.9</v>
      </c>
      <c r="L565" t="s">
        <v>33</v>
      </c>
      <c r="M565" s="1">
        <v>45276.3682291667</v>
      </c>
      <c r="N565" s="1">
        <v>45278.9186226852</v>
      </c>
      <c r="O565">
        <v>19124</v>
      </c>
      <c r="P565">
        <v>5</v>
      </c>
      <c r="Q565" t="str">
        <f>VLOOKUP(FACT_INVOICE9[[#This Row],[gender_sk]],DIM_GENDER[],2,FALSE)</f>
        <v>Female</v>
      </c>
      <c r="R565" t="str">
        <f>VLOOKUP(FACT_INVOICE9[[#This Row],[custype_sk]],DIM_CUSTYPE[],2,FALSE)</f>
        <v>Normal</v>
      </c>
      <c r="S565">
        <v>4</v>
      </c>
      <c r="U565" s="6">
        <v>0</v>
      </c>
      <c r="V565" s="6">
        <v>0</v>
      </c>
      <c r="W565" s="6">
        <v>1</v>
      </c>
      <c r="X565" s="6">
        <v>0</v>
      </c>
      <c r="Y565" s="6">
        <v>0</v>
      </c>
      <c r="Z565" s="6">
        <v>1</v>
      </c>
      <c r="AA565" s="6">
        <v>0</v>
      </c>
      <c r="AB565" s="6">
        <v>0</v>
      </c>
      <c r="AC565" s="6">
        <v>0</v>
      </c>
      <c r="AD565" s="6">
        <v>1</v>
      </c>
      <c r="AE565" s="6">
        <v>0</v>
      </c>
      <c r="AF565">
        <v>0</v>
      </c>
      <c r="AG565">
        <v>0</v>
      </c>
    </row>
    <row r="566" spans="1:33">
      <c r="A566">
        <v>1206</v>
      </c>
      <c r="B566" t="str">
        <f>VLOOKUP(FACT_INVOICE9[[#This Row],[Branch_SK]],DIM_BRANCH[],3,FALSE)</f>
        <v>Mandalay</v>
      </c>
      <c r="C566">
        <v>17983</v>
      </c>
      <c r="D566" t="str">
        <f>VLOOKUP(FACT_INVOICE9[[#This Row],[payment_SK]],DIM_PAYMENT[],2,FALSE)</f>
        <v>Credit card</v>
      </c>
      <c r="E566">
        <v>347189</v>
      </c>
      <c r="F566" t="str">
        <f>VLOOKUP(FACT_INVOICE9[[#This Row],[Product_SK]],DIM_PRODUCT[],3,FALSE)</f>
        <v>Food and beverages</v>
      </c>
      <c r="G566">
        <v>14035</v>
      </c>
      <c r="H566" t="s">
        <v>619</v>
      </c>
      <c r="I566">
        <v>8</v>
      </c>
      <c r="J566">
        <v>520.8</v>
      </c>
      <c r="K566">
        <v>6.2</v>
      </c>
      <c r="L566" t="s">
        <v>33</v>
      </c>
      <c r="M566" s="1">
        <v>45276.3682291667</v>
      </c>
      <c r="N566" s="1">
        <v>45278.9186226852</v>
      </c>
      <c r="O566">
        <v>19415</v>
      </c>
      <c r="P566">
        <v>6</v>
      </c>
      <c r="Q566" t="str">
        <f>VLOOKUP(FACT_INVOICE9[[#This Row],[gender_sk]],DIM_GENDER[],2,FALSE)</f>
        <v>Male</v>
      </c>
      <c r="R566" t="str">
        <f>VLOOKUP(FACT_INVOICE9[[#This Row],[custype_sk]],DIM_CUSTYPE[],2,FALSE)</f>
        <v>Member</v>
      </c>
      <c r="S566">
        <v>3</v>
      </c>
      <c r="U566" s="6">
        <v>1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1</v>
      </c>
      <c r="AC566" s="6">
        <v>0</v>
      </c>
      <c r="AD566" s="6">
        <v>1</v>
      </c>
      <c r="AE566" s="6">
        <v>1</v>
      </c>
      <c r="AF566">
        <v>1</v>
      </c>
      <c r="AG566">
        <v>1</v>
      </c>
    </row>
    <row r="567" spans="1:33">
      <c r="A567">
        <v>1207</v>
      </c>
      <c r="B567" t="str">
        <f>VLOOKUP(FACT_INVOICE9[[#This Row],[Branch_SK]],DIM_BRANCH[],3,FALSE)</f>
        <v>Naypyitaw</v>
      </c>
      <c r="C567">
        <v>17982</v>
      </c>
      <c r="D567" t="str">
        <f>VLOOKUP(FACT_INVOICE9[[#This Row],[payment_SK]],DIM_PAYMENT[],2,FALSE)</f>
        <v>Cash</v>
      </c>
      <c r="E567">
        <v>347147</v>
      </c>
      <c r="F567" t="str">
        <f>VLOOKUP(FACT_INVOICE9[[#This Row],[Product_SK]],DIM_PRODUCT[],3,FALSE)</f>
        <v>Food and beverages</v>
      </c>
      <c r="G567">
        <v>14095</v>
      </c>
      <c r="H567" t="s">
        <v>620</v>
      </c>
      <c r="I567">
        <v>10</v>
      </c>
      <c r="J567">
        <v>1002.12</v>
      </c>
      <c r="K567">
        <v>5.2</v>
      </c>
      <c r="L567" t="s">
        <v>33</v>
      </c>
      <c r="M567" s="1">
        <v>45276.3682291667</v>
      </c>
      <c r="N567" s="1">
        <v>45278.9186226852</v>
      </c>
      <c r="O567">
        <v>19132</v>
      </c>
      <c r="P567">
        <v>5</v>
      </c>
      <c r="Q567" t="str">
        <f>VLOOKUP(FACT_INVOICE9[[#This Row],[gender_sk]],DIM_GENDER[],2,FALSE)</f>
        <v>Female</v>
      </c>
      <c r="R567" t="str">
        <f>VLOOKUP(FACT_INVOICE9[[#This Row],[custype_sk]],DIM_CUSTYPE[],2,FALSE)</f>
        <v>Normal</v>
      </c>
      <c r="S567">
        <v>4</v>
      </c>
      <c r="U567" s="6">
        <v>0</v>
      </c>
      <c r="V567" s="6">
        <v>0</v>
      </c>
      <c r="W567" s="6">
        <v>1</v>
      </c>
      <c r="X567" s="6">
        <v>0</v>
      </c>
      <c r="Y567" s="6">
        <v>0</v>
      </c>
      <c r="Z567" s="6">
        <v>0</v>
      </c>
      <c r="AA567" s="6">
        <v>0</v>
      </c>
      <c r="AB567" s="6">
        <v>1</v>
      </c>
      <c r="AC567" s="6">
        <v>0</v>
      </c>
      <c r="AD567" s="6">
        <v>1</v>
      </c>
      <c r="AE567" s="6">
        <v>1</v>
      </c>
      <c r="AF567">
        <v>0</v>
      </c>
      <c r="AG567">
        <v>0</v>
      </c>
    </row>
    <row r="568" spans="1:33">
      <c r="A568">
        <v>1206</v>
      </c>
      <c r="B568" t="str">
        <f>VLOOKUP(FACT_INVOICE9[[#This Row],[Branch_SK]],DIM_BRANCH[],3,FALSE)</f>
        <v>Mandalay</v>
      </c>
      <c r="C568">
        <v>17982</v>
      </c>
      <c r="D568" t="str">
        <f>VLOOKUP(FACT_INVOICE9[[#This Row],[payment_SK]],DIM_PAYMENT[],2,FALSE)</f>
        <v>Cash</v>
      </c>
      <c r="E568">
        <v>346504</v>
      </c>
      <c r="F568" t="str">
        <f>VLOOKUP(FACT_INVOICE9[[#This Row],[Product_SK]],DIM_PRODUCT[],3,FALSE)</f>
        <v>Health and beauty</v>
      </c>
      <c r="G568">
        <v>14916</v>
      </c>
      <c r="H568" t="s">
        <v>621</v>
      </c>
      <c r="I568">
        <v>6</v>
      </c>
      <c r="J568">
        <v>233.226</v>
      </c>
      <c r="K568">
        <v>4.5</v>
      </c>
      <c r="L568" t="s">
        <v>33</v>
      </c>
      <c r="M568" s="1">
        <v>45276.3682291667</v>
      </c>
      <c r="N568" s="1">
        <v>45278.9186226852</v>
      </c>
      <c r="O568">
        <v>19172</v>
      </c>
      <c r="P568">
        <v>6</v>
      </c>
      <c r="Q568" t="str">
        <f>VLOOKUP(FACT_INVOICE9[[#This Row],[gender_sk]],DIM_GENDER[],2,FALSE)</f>
        <v>Male</v>
      </c>
      <c r="R568" t="str">
        <f>VLOOKUP(FACT_INVOICE9[[#This Row],[custype_sk]],DIM_CUSTYPE[],2,FALSE)</f>
        <v>Normal</v>
      </c>
      <c r="S568">
        <v>4</v>
      </c>
      <c r="U568" s="6">
        <v>0</v>
      </c>
      <c r="V568" s="6">
        <v>0</v>
      </c>
      <c r="W568" s="6">
        <v>1</v>
      </c>
      <c r="X568" s="6">
        <v>1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1</v>
      </c>
      <c r="AE568" s="6">
        <v>0</v>
      </c>
      <c r="AF568">
        <v>1</v>
      </c>
      <c r="AG568">
        <v>0</v>
      </c>
    </row>
    <row r="569" spans="1:33">
      <c r="A569">
        <v>1207</v>
      </c>
      <c r="B569" t="str">
        <f>VLOOKUP(FACT_INVOICE9[[#This Row],[Branch_SK]],DIM_BRANCH[],3,FALSE)</f>
        <v>Naypyitaw</v>
      </c>
      <c r="C569">
        <v>17982</v>
      </c>
      <c r="D569" t="str">
        <f>VLOOKUP(FACT_INVOICE9[[#This Row],[payment_SK]],DIM_PAYMENT[],2,FALSE)</f>
        <v>Cash</v>
      </c>
      <c r="E569">
        <v>346769</v>
      </c>
      <c r="F569" t="str">
        <f>VLOOKUP(FACT_INVOICE9[[#This Row],[Product_SK]],DIM_PRODUCT[],3,FALSE)</f>
        <v>Home and lifestyle</v>
      </c>
      <c r="G569">
        <v>14367</v>
      </c>
      <c r="H569" t="s">
        <v>622</v>
      </c>
      <c r="I569">
        <v>2</v>
      </c>
      <c r="J569">
        <v>117.831</v>
      </c>
      <c r="K569">
        <v>6.3</v>
      </c>
      <c r="L569" t="s">
        <v>33</v>
      </c>
      <c r="M569" s="1">
        <v>45276.3682291667</v>
      </c>
      <c r="N569" s="1">
        <v>45278.9186226852</v>
      </c>
      <c r="O569">
        <v>19275</v>
      </c>
      <c r="P569">
        <v>6</v>
      </c>
      <c r="Q569" t="str">
        <f>VLOOKUP(FACT_INVOICE9[[#This Row],[gender_sk]],DIM_GENDER[],2,FALSE)</f>
        <v>Male</v>
      </c>
      <c r="R569" t="str">
        <f>VLOOKUP(FACT_INVOICE9[[#This Row],[custype_sk]],DIM_CUSTYPE[],2,FALSE)</f>
        <v>Member</v>
      </c>
      <c r="S569">
        <v>3</v>
      </c>
      <c r="U569" s="6">
        <v>0</v>
      </c>
      <c r="V569" s="6">
        <v>0</v>
      </c>
      <c r="W569" s="6">
        <v>1</v>
      </c>
      <c r="X569" s="6">
        <v>0</v>
      </c>
      <c r="Y569" s="6">
        <v>0</v>
      </c>
      <c r="Z569" s="6">
        <v>1</v>
      </c>
      <c r="AA569" s="6">
        <v>0</v>
      </c>
      <c r="AB569" s="6">
        <v>0</v>
      </c>
      <c r="AC569" s="6">
        <v>0</v>
      </c>
      <c r="AD569" s="6">
        <v>0</v>
      </c>
      <c r="AE569" s="6">
        <v>1</v>
      </c>
      <c r="AF569">
        <v>1</v>
      </c>
      <c r="AG569">
        <v>1</v>
      </c>
    </row>
    <row r="570" spans="1:33">
      <c r="A570">
        <v>1207</v>
      </c>
      <c r="B570" t="str">
        <f>VLOOKUP(FACT_INVOICE9[[#This Row],[Branch_SK]],DIM_BRANCH[],3,FALSE)</f>
        <v>Naypyitaw</v>
      </c>
      <c r="C570">
        <v>17983</v>
      </c>
      <c r="D570" t="str">
        <f>VLOOKUP(FACT_INVOICE9[[#This Row],[payment_SK]],DIM_PAYMENT[],2,FALSE)</f>
        <v>Credit card</v>
      </c>
      <c r="E570">
        <v>346663</v>
      </c>
      <c r="F570" t="str">
        <f>VLOOKUP(FACT_INVOICE9[[#This Row],[Product_SK]],DIM_PRODUCT[],3,FALSE)</f>
        <v>Electronic accessories</v>
      </c>
      <c r="G570">
        <v>14530</v>
      </c>
      <c r="H570" t="s">
        <v>623</v>
      </c>
      <c r="I570">
        <v>8</v>
      </c>
      <c r="J570">
        <v>282.576</v>
      </c>
      <c r="K570">
        <v>9.3</v>
      </c>
      <c r="L570" t="s">
        <v>33</v>
      </c>
      <c r="M570" s="1">
        <v>45276.3682291667</v>
      </c>
      <c r="N570" s="1">
        <v>45278.9186226852</v>
      </c>
      <c r="O570">
        <v>19523</v>
      </c>
      <c r="P570">
        <v>6</v>
      </c>
      <c r="Q570" t="str">
        <f>VLOOKUP(FACT_INVOICE9[[#This Row],[gender_sk]],DIM_GENDER[],2,FALSE)</f>
        <v>Male</v>
      </c>
      <c r="R570" t="str">
        <f>VLOOKUP(FACT_INVOICE9[[#This Row],[custype_sk]],DIM_CUSTYPE[],2,FALSE)</f>
        <v>Normal</v>
      </c>
      <c r="S570">
        <v>4</v>
      </c>
      <c r="U570" s="6">
        <v>1</v>
      </c>
      <c r="V570" s="6">
        <v>0</v>
      </c>
      <c r="W570" s="6">
        <v>0</v>
      </c>
      <c r="X570" s="6">
        <v>0</v>
      </c>
      <c r="Y570" s="6">
        <v>1</v>
      </c>
      <c r="Z570" s="6">
        <v>0</v>
      </c>
      <c r="AA570" s="6">
        <v>0</v>
      </c>
      <c r="AB570" s="6">
        <v>0</v>
      </c>
      <c r="AC570" s="6">
        <v>0</v>
      </c>
      <c r="AD570" s="6">
        <v>1</v>
      </c>
      <c r="AE570" s="6">
        <v>1</v>
      </c>
      <c r="AF570">
        <v>1</v>
      </c>
      <c r="AG570">
        <v>0</v>
      </c>
    </row>
    <row r="571" spans="1:33">
      <c r="A571">
        <v>1207</v>
      </c>
      <c r="B571" t="str">
        <f>VLOOKUP(FACT_INVOICE9[[#This Row],[Branch_SK]],DIM_BRANCH[],3,FALSE)</f>
        <v>Naypyitaw</v>
      </c>
      <c r="C571">
        <v>17982</v>
      </c>
      <c r="D571" t="str">
        <f>VLOOKUP(FACT_INVOICE9[[#This Row],[payment_SK]],DIM_PAYMENT[],2,FALSE)</f>
        <v>Cash</v>
      </c>
      <c r="E571">
        <v>347299</v>
      </c>
      <c r="F571" t="str">
        <f>VLOOKUP(FACT_INVOICE9[[#This Row],[Product_SK]],DIM_PRODUCT[],3,FALSE)</f>
        <v>Fashion accessories</v>
      </c>
      <c r="G571">
        <v>14346</v>
      </c>
      <c r="H571" t="s">
        <v>624</v>
      </c>
      <c r="I571">
        <v>1</v>
      </c>
      <c r="J571">
        <v>24.108</v>
      </c>
      <c r="K571">
        <v>4.3</v>
      </c>
      <c r="L571" t="s">
        <v>33</v>
      </c>
      <c r="M571" s="1">
        <v>45276.3682291667</v>
      </c>
      <c r="N571" s="1">
        <v>45278.9186226852</v>
      </c>
      <c r="O571">
        <v>19043</v>
      </c>
      <c r="P571">
        <v>6</v>
      </c>
      <c r="Q571" t="str">
        <f>VLOOKUP(FACT_INVOICE9[[#This Row],[gender_sk]],DIM_GENDER[],2,FALSE)</f>
        <v>Male</v>
      </c>
      <c r="R571" t="str">
        <f>VLOOKUP(FACT_INVOICE9[[#This Row],[custype_sk]],DIM_CUSTYPE[],2,FALSE)</f>
        <v>Normal</v>
      </c>
      <c r="S571">
        <v>4</v>
      </c>
      <c r="U571" s="6">
        <v>0</v>
      </c>
      <c r="V571" s="6">
        <v>0</v>
      </c>
      <c r="W571" s="6">
        <v>1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1</v>
      </c>
      <c r="AD571" s="6">
        <v>0</v>
      </c>
      <c r="AE571" s="6">
        <v>0</v>
      </c>
      <c r="AF571">
        <v>1</v>
      </c>
      <c r="AG571">
        <v>0</v>
      </c>
    </row>
    <row r="572" spans="1:33">
      <c r="A572">
        <v>1207</v>
      </c>
      <c r="B572" t="str">
        <f>VLOOKUP(FACT_INVOICE9[[#This Row],[Branch_SK]],DIM_BRANCH[],3,FALSE)</f>
        <v>Naypyitaw</v>
      </c>
      <c r="C572">
        <v>17982</v>
      </c>
      <c r="D572" t="str">
        <f>VLOOKUP(FACT_INVOICE9[[#This Row],[payment_SK]],DIM_PAYMENT[],2,FALSE)</f>
        <v>Cash</v>
      </c>
      <c r="E572">
        <v>347270</v>
      </c>
      <c r="F572" t="str">
        <f>VLOOKUP(FACT_INVOICE9[[#This Row],[Product_SK]],DIM_PRODUCT[],3,FALSE)</f>
        <v>Fashion accessories</v>
      </c>
      <c r="G572">
        <v>14135</v>
      </c>
      <c r="H572" t="s">
        <v>625</v>
      </c>
      <c r="I572">
        <v>1</v>
      </c>
      <c r="J572">
        <v>78.0045</v>
      </c>
      <c r="K572">
        <v>5</v>
      </c>
      <c r="L572" t="s">
        <v>33</v>
      </c>
      <c r="M572" s="1">
        <v>45276.3682291667</v>
      </c>
      <c r="N572" s="1">
        <v>45278.9186226852</v>
      </c>
      <c r="O572">
        <v>19166</v>
      </c>
      <c r="P572">
        <v>5</v>
      </c>
      <c r="Q572" t="str">
        <f>VLOOKUP(FACT_INVOICE9[[#This Row],[gender_sk]],DIM_GENDER[],2,FALSE)</f>
        <v>Female</v>
      </c>
      <c r="R572" t="str">
        <f>VLOOKUP(FACT_INVOICE9[[#This Row],[custype_sk]],DIM_CUSTYPE[],2,FALSE)</f>
        <v>Member</v>
      </c>
      <c r="S572">
        <v>3</v>
      </c>
      <c r="U572" s="6">
        <v>0</v>
      </c>
      <c r="V572" s="6">
        <v>0</v>
      </c>
      <c r="W572" s="6">
        <v>1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1</v>
      </c>
      <c r="AD572" s="6">
        <v>0</v>
      </c>
      <c r="AE572" s="6">
        <v>0</v>
      </c>
      <c r="AF572">
        <v>0</v>
      </c>
      <c r="AG572">
        <v>1</v>
      </c>
    </row>
    <row r="573" spans="1:33">
      <c r="A573">
        <v>1207</v>
      </c>
      <c r="B573" t="str">
        <f>VLOOKUP(FACT_INVOICE9[[#This Row],[Branch_SK]],DIM_BRANCH[],3,FALSE)</f>
        <v>Naypyitaw</v>
      </c>
      <c r="C573">
        <v>17982</v>
      </c>
      <c r="D573" t="str">
        <f>VLOOKUP(FACT_INVOICE9[[#This Row],[payment_SK]],DIM_PAYMENT[],2,FALSE)</f>
        <v>Cash</v>
      </c>
      <c r="E573">
        <v>347299</v>
      </c>
      <c r="F573" t="str">
        <f>VLOOKUP(FACT_INVOICE9[[#This Row],[Product_SK]],DIM_PRODUCT[],3,FALSE)</f>
        <v>Fashion accessories</v>
      </c>
      <c r="G573">
        <v>14017</v>
      </c>
      <c r="H573" t="s">
        <v>626</v>
      </c>
      <c r="I573">
        <v>2</v>
      </c>
      <c r="J573">
        <v>132.762</v>
      </c>
      <c r="K573">
        <v>8.5</v>
      </c>
      <c r="L573" t="s">
        <v>33</v>
      </c>
      <c r="M573" s="1">
        <v>45276.3682291667</v>
      </c>
      <c r="N573" s="1">
        <v>45278.9186226852</v>
      </c>
      <c r="O573">
        <v>19218</v>
      </c>
      <c r="P573">
        <v>5</v>
      </c>
      <c r="Q573" t="str">
        <f>VLOOKUP(FACT_INVOICE9[[#This Row],[gender_sk]],DIM_GENDER[],2,FALSE)</f>
        <v>Female</v>
      </c>
      <c r="R573" t="str">
        <f>VLOOKUP(FACT_INVOICE9[[#This Row],[custype_sk]],DIM_CUSTYPE[],2,FALSE)</f>
        <v>Normal</v>
      </c>
      <c r="S573">
        <v>4</v>
      </c>
      <c r="U573" s="6">
        <v>0</v>
      </c>
      <c r="V573" s="6">
        <v>0</v>
      </c>
      <c r="W573" s="6">
        <v>1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1</v>
      </c>
      <c r="AD573" s="6">
        <v>0</v>
      </c>
      <c r="AE573" s="6">
        <v>1</v>
      </c>
      <c r="AF573">
        <v>0</v>
      </c>
      <c r="AG573">
        <v>0</v>
      </c>
    </row>
    <row r="574" spans="1:33">
      <c r="A574">
        <v>1208</v>
      </c>
      <c r="B574" t="str">
        <f>VLOOKUP(FACT_INVOICE9[[#This Row],[Branch_SK]],DIM_BRANCH[],3,FALSE)</f>
        <v>Yangon</v>
      </c>
      <c r="C574">
        <v>17984</v>
      </c>
      <c r="D574" t="str">
        <f>VLOOKUP(FACT_INVOICE9[[#This Row],[payment_SK]],DIM_PAYMENT[],2,FALSE)</f>
        <v>Ewallet</v>
      </c>
      <c r="E574">
        <v>347007</v>
      </c>
      <c r="F574" t="str">
        <f>VLOOKUP(FACT_INVOICE9[[#This Row],[Product_SK]],DIM_PRODUCT[],3,FALSE)</f>
        <v>Sports and travel</v>
      </c>
      <c r="G574">
        <v>14709</v>
      </c>
      <c r="H574" t="s">
        <v>627</v>
      </c>
      <c r="I574">
        <v>9</v>
      </c>
      <c r="J574">
        <v>314.685</v>
      </c>
      <c r="K574">
        <v>7.2</v>
      </c>
      <c r="L574" t="s">
        <v>33</v>
      </c>
      <c r="M574" s="1">
        <v>45276.3682291667</v>
      </c>
      <c r="N574" s="1">
        <v>45278.9186226852</v>
      </c>
      <c r="O574">
        <v>19786</v>
      </c>
      <c r="P574">
        <v>5</v>
      </c>
      <c r="Q574" t="str">
        <f>VLOOKUP(FACT_INVOICE9[[#This Row],[gender_sk]],DIM_GENDER[],2,FALSE)</f>
        <v>Female</v>
      </c>
      <c r="R574" t="str">
        <f>VLOOKUP(FACT_INVOICE9[[#This Row],[custype_sk]],DIM_CUSTYPE[],2,FALSE)</f>
        <v>Normal</v>
      </c>
      <c r="S574">
        <v>4</v>
      </c>
      <c r="U574" s="6">
        <v>0</v>
      </c>
      <c r="V574" s="6">
        <v>1</v>
      </c>
      <c r="W574" s="6">
        <v>0</v>
      </c>
      <c r="X574" s="6">
        <v>0</v>
      </c>
      <c r="Y574" s="6">
        <v>0</v>
      </c>
      <c r="Z574" s="6">
        <v>0</v>
      </c>
      <c r="AA574" s="6">
        <v>1</v>
      </c>
      <c r="AB574" s="6">
        <v>0</v>
      </c>
      <c r="AC574" s="6">
        <v>0</v>
      </c>
      <c r="AD574" s="6">
        <v>1</v>
      </c>
      <c r="AE574" s="6">
        <v>1</v>
      </c>
      <c r="AF574">
        <v>0</v>
      </c>
      <c r="AG574">
        <v>0</v>
      </c>
    </row>
    <row r="575" spans="1:33">
      <c r="A575">
        <v>1207</v>
      </c>
      <c r="B575" t="str">
        <f>VLOOKUP(FACT_INVOICE9[[#This Row],[Branch_SK]],DIM_BRANCH[],3,FALSE)</f>
        <v>Naypyitaw</v>
      </c>
      <c r="C575">
        <v>17984</v>
      </c>
      <c r="D575" t="str">
        <f>VLOOKUP(FACT_INVOICE9[[#This Row],[payment_SK]],DIM_PAYMENT[],2,FALSE)</f>
        <v>Ewallet</v>
      </c>
      <c r="E575">
        <v>346543</v>
      </c>
      <c r="F575" t="str">
        <f>VLOOKUP(FACT_INVOICE9[[#This Row],[Product_SK]],DIM_PRODUCT[],3,FALSE)</f>
        <v>Health and beauty</v>
      </c>
      <c r="G575">
        <v>14834</v>
      </c>
      <c r="H575" t="s">
        <v>628</v>
      </c>
      <c r="I575">
        <v>7</v>
      </c>
      <c r="J575">
        <v>204.6975</v>
      </c>
      <c r="K575">
        <v>6</v>
      </c>
      <c r="L575" t="s">
        <v>33</v>
      </c>
      <c r="M575" s="1">
        <v>45276.3682291667</v>
      </c>
      <c r="N575" s="1">
        <v>45278.9186226852</v>
      </c>
      <c r="O575">
        <v>20031</v>
      </c>
      <c r="P575">
        <v>6</v>
      </c>
      <c r="Q575" t="str">
        <f>VLOOKUP(FACT_INVOICE9[[#This Row],[gender_sk]],DIM_GENDER[],2,FALSE)</f>
        <v>Male</v>
      </c>
      <c r="R575" t="str">
        <f>VLOOKUP(FACT_INVOICE9[[#This Row],[custype_sk]],DIM_CUSTYPE[],2,FALSE)</f>
        <v>Normal</v>
      </c>
      <c r="S575">
        <v>4</v>
      </c>
      <c r="U575" s="6">
        <v>0</v>
      </c>
      <c r="V575" s="6">
        <v>1</v>
      </c>
      <c r="W575" s="6">
        <v>0</v>
      </c>
      <c r="X575" s="6">
        <v>1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1</v>
      </c>
      <c r="AE575" s="6">
        <v>1</v>
      </c>
      <c r="AF575">
        <v>1</v>
      </c>
      <c r="AG575">
        <v>0</v>
      </c>
    </row>
    <row r="576" spans="1:33">
      <c r="A576">
        <v>1206</v>
      </c>
      <c r="B576" t="str">
        <f>VLOOKUP(FACT_INVOICE9[[#This Row],[Branch_SK]],DIM_BRANCH[],3,FALSE)</f>
        <v>Mandalay</v>
      </c>
      <c r="C576">
        <v>17982</v>
      </c>
      <c r="D576" t="str">
        <f>VLOOKUP(FACT_INVOICE9[[#This Row],[payment_SK]],DIM_PAYMENT[],2,FALSE)</f>
        <v>Cash</v>
      </c>
      <c r="E576">
        <v>347352</v>
      </c>
      <c r="F576" t="str">
        <f>VLOOKUP(FACT_INVOICE9[[#This Row],[Product_SK]],DIM_PRODUCT[],3,FALSE)</f>
        <v>Fashion accessories</v>
      </c>
      <c r="G576">
        <v>14140</v>
      </c>
      <c r="H576" t="s">
        <v>629</v>
      </c>
      <c r="I576">
        <v>1</v>
      </c>
      <c r="J576">
        <v>18.6375</v>
      </c>
      <c r="K576">
        <v>8.6</v>
      </c>
      <c r="L576" t="s">
        <v>33</v>
      </c>
      <c r="M576" s="1">
        <v>45276.3682291667</v>
      </c>
      <c r="N576" s="1">
        <v>45278.9186226852</v>
      </c>
      <c r="O576">
        <v>19072</v>
      </c>
      <c r="P576">
        <v>5</v>
      </c>
      <c r="Q576" t="str">
        <f>VLOOKUP(FACT_INVOICE9[[#This Row],[gender_sk]],DIM_GENDER[],2,FALSE)</f>
        <v>Female</v>
      </c>
      <c r="R576" t="str">
        <f>VLOOKUP(FACT_INVOICE9[[#This Row],[custype_sk]],DIM_CUSTYPE[],2,FALSE)</f>
        <v>Normal</v>
      </c>
      <c r="S576">
        <v>4</v>
      </c>
      <c r="U576" s="6">
        <v>0</v>
      </c>
      <c r="V576" s="6">
        <v>0</v>
      </c>
      <c r="W576" s="6">
        <v>1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1</v>
      </c>
      <c r="AD576" s="6">
        <v>0</v>
      </c>
      <c r="AE576" s="6">
        <v>1</v>
      </c>
      <c r="AF576">
        <v>0</v>
      </c>
      <c r="AG576">
        <v>0</v>
      </c>
    </row>
    <row r="577" spans="1:33">
      <c r="A577">
        <v>1208</v>
      </c>
      <c r="B577" t="str">
        <f>VLOOKUP(FACT_INVOICE9[[#This Row],[Branch_SK]],DIM_BRANCH[],3,FALSE)</f>
        <v>Yangon</v>
      </c>
      <c r="C577">
        <v>17984</v>
      </c>
      <c r="D577" t="str">
        <f>VLOOKUP(FACT_INVOICE9[[#This Row],[payment_SK]],DIM_PAYMENT[],2,FALSE)</f>
        <v>Ewallet</v>
      </c>
      <c r="E577">
        <v>346564</v>
      </c>
      <c r="F577" t="str">
        <f>VLOOKUP(FACT_INVOICE9[[#This Row],[Product_SK]],DIM_PRODUCT[],3,FALSE)</f>
        <v>Health and beauty</v>
      </c>
      <c r="G577">
        <v>14478</v>
      </c>
      <c r="H577" t="s">
        <v>630</v>
      </c>
      <c r="I577">
        <v>7</v>
      </c>
      <c r="J577">
        <v>394.3275</v>
      </c>
      <c r="K577">
        <v>5.2</v>
      </c>
      <c r="L577" t="s">
        <v>33</v>
      </c>
      <c r="M577" s="1">
        <v>45276.3682291667</v>
      </c>
      <c r="N577" s="1">
        <v>45278.9186226852</v>
      </c>
      <c r="O577">
        <v>19850</v>
      </c>
      <c r="P577">
        <v>5</v>
      </c>
      <c r="Q577" t="str">
        <f>VLOOKUP(FACT_INVOICE9[[#This Row],[gender_sk]],DIM_GENDER[],2,FALSE)</f>
        <v>Female</v>
      </c>
      <c r="R577" t="str">
        <f>VLOOKUP(FACT_INVOICE9[[#This Row],[custype_sk]],DIM_CUSTYPE[],2,FALSE)</f>
        <v>Member</v>
      </c>
      <c r="S577">
        <v>3</v>
      </c>
      <c r="U577" s="6">
        <v>0</v>
      </c>
      <c r="V577" s="6">
        <v>1</v>
      </c>
      <c r="W577" s="6">
        <v>0</v>
      </c>
      <c r="X577" s="6">
        <v>1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1</v>
      </c>
      <c r="AE577" s="6">
        <v>1</v>
      </c>
      <c r="AF577">
        <v>0</v>
      </c>
      <c r="AG577">
        <v>1</v>
      </c>
    </row>
    <row r="578" spans="1:33">
      <c r="A578">
        <v>1206</v>
      </c>
      <c r="B578" t="str">
        <f>VLOOKUP(FACT_INVOICE9[[#This Row],[Branch_SK]],DIM_BRANCH[],3,FALSE)</f>
        <v>Mandalay</v>
      </c>
      <c r="C578">
        <v>17982</v>
      </c>
      <c r="D578" t="str">
        <f>VLOOKUP(FACT_INVOICE9[[#This Row],[payment_SK]],DIM_PAYMENT[],2,FALSE)</f>
        <v>Cash</v>
      </c>
      <c r="E578">
        <v>347008</v>
      </c>
      <c r="F578" t="str">
        <f>VLOOKUP(FACT_INVOICE9[[#This Row],[Product_SK]],DIM_PRODUCT[],3,FALSE)</f>
        <v>Sports and travel</v>
      </c>
      <c r="G578">
        <v>14942</v>
      </c>
      <c r="H578" t="s">
        <v>631</v>
      </c>
      <c r="I578">
        <v>5</v>
      </c>
      <c r="J578">
        <v>130.0425</v>
      </c>
      <c r="K578">
        <v>8.5</v>
      </c>
      <c r="L578" t="s">
        <v>33</v>
      </c>
      <c r="M578" s="1">
        <v>45276.3682291667</v>
      </c>
      <c r="N578" s="1">
        <v>45278.9186226852</v>
      </c>
      <c r="O578">
        <v>19351</v>
      </c>
      <c r="P578">
        <v>5</v>
      </c>
      <c r="Q578" t="str">
        <f>VLOOKUP(FACT_INVOICE9[[#This Row],[gender_sk]],DIM_GENDER[],2,FALSE)</f>
        <v>Female</v>
      </c>
      <c r="R578" t="str">
        <f>VLOOKUP(FACT_INVOICE9[[#This Row],[custype_sk]],DIM_CUSTYPE[],2,FALSE)</f>
        <v>Normal</v>
      </c>
      <c r="S578">
        <v>4</v>
      </c>
      <c r="U578" s="6">
        <v>0</v>
      </c>
      <c r="V578" s="6">
        <v>0</v>
      </c>
      <c r="W578" s="6">
        <v>1</v>
      </c>
      <c r="X578" s="6">
        <v>0</v>
      </c>
      <c r="Y578" s="6">
        <v>0</v>
      </c>
      <c r="Z578" s="6">
        <v>0</v>
      </c>
      <c r="AA578" s="6">
        <v>1</v>
      </c>
      <c r="AB578" s="6">
        <v>0</v>
      </c>
      <c r="AC578" s="6">
        <v>0</v>
      </c>
      <c r="AD578" s="6">
        <v>0</v>
      </c>
      <c r="AE578" s="6">
        <v>1</v>
      </c>
      <c r="AF578">
        <v>0</v>
      </c>
      <c r="AG578">
        <v>0</v>
      </c>
    </row>
    <row r="579" spans="1:33">
      <c r="A579">
        <v>1208</v>
      </c>
      <c r="B579" t="str">
        <f>VLOOKUP(FACT_INVOICE9[[#This Row],[Branch_SK]],DIM_BRANCH[],3,FALSE)</f>
        <v>Yangon</v>
      </c>
      <c r="C579">
        <v>17982</v>
      </c>
      <c r="D579" t="str">
        <f>VLOOKUP(FACT_INVOICE9[[#This Row],[payment_SK]],DIM_PAYMENT[],2,FALSE)</f>
        <v>Cash</v>
      </c>
      <c r="E579">
        <v>346560</v>
      </c>
      <c r="F579" t="str">
        <f>VLOOKUP(FACT_INVOICE9[[#This Row],[Product_SK]],DIM_PRODUCT[],3,FALSE)</f>
        <v>Health and beauty</v>
      </c>
      <c r="G579">
        <v>14437</v>
      </c>
      <c r="H579" t="s">
        <v>632</v>
      </c>
      <c r="I579">
        <v>1</v>
      </c>
      <c r="J579">
        <v>47.859</v>
      </c>
      <c r="K579">
        <v>9.8</v>
      </c>
      <c r="L579" t="s">
        <v>33</v>
      </c>
      <c r="M579" s="1">
        <v>45276.3682291667</v>
      </c>
      <c r="N579" s="1">
        <v>45278.9186226852</v>
      </c>
      <c r="O579">
        <v>19262</v>
      </c>
      <c r="P579">
        <v>5</v>
      </c>
      <c r="Q579" t="str">
        <f>VLOOKUP(FACT_INVOICE9[[#This Row],[gender_sk]],DIM_GENDER[],2,FALSE)</f>
        <v>Female</v>
      </c>
      <c r="R579" t="str">
        <f>VLOOKUP(FACT_INVOICE9[[#This Row],[custype_sk]],DIM_CUSTYPE[],2,FALSE)</f>
        <v>Member</v>
      </c>
      <c r="S579">
        <v>3</v>
      </c>
      <c r="U579" s="6">
        <v>0</v>
      </c>
      <c r="V579" s="6">
        <v>0</v>
      </c>
      <c r="W579" s="6">
        <v>1</v>
      </c>
      <c r="X579" s="6">
        <v>1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1</v>
      </c>
      <c r="AF579">
        <v>0</v>
      </c>
      <c r="AG579">
        <v>1</v>
      </c>
    </row>
    <row r="580" spans="1:33">
      <c r="A580">
        <v>1208</v>
      </c>
      <c r="B580" t="str">
        <f>VLOOKUP(FACT_INVOICE9[[#This Row],[Branch_SK]],DIM_BRANCH[],3,FALSE)</f>
        <v>Yangon</v>
      </c>
      <c r="C580">
        <v>17984</v>
      </c>
      <c r="D580" t="str">
        <f>VLOOKUP(FACT_INVOICE9[[#This Row],[payment_SK]],DIM_PAYMENT[],2,FALSE)</f>
        <v>Ewallet</v>
      </c>
      <c r="E580">
        <v>347082</v>
      </c>
      <c r="F580" t="str">
        <f>VLOOKUP(FACT_INVOICE9[[#This Row],[Product_SK]],DIM_PRODUCT[],3,FALSE)</f>
        <v>Food and beverages</v>
      </c>
      <c r="G580">
        <v>14184</v>
      </c>
      <c r="H580" t="s">
        <v>633</v>
      </c>
      <c r="I580">
        <v>3</v>
      </c>
      <c r="J580">
        <v>277.6725</v>
      </c>
      <c r="K580">
        <v>7.9</v>
      </c>
      <c r="L580" t="s">
        <v>33</v>
      </c>
      <c r="M580" s="1">
        <v>45276.3682291667</v>
      </c>
      <c r="N580" s="1">
        <v>45278.9186226852</v>
      </c>
      <c r="O580">
        <v>19783</v>
      </c>
      <c r="P580">
        <v>5</v>
      </c>
      <c r="Q580" t="str">
        <f>VLOOKUP(FACT_INVOICE9[[#This Row],[gender_sk]],DIM_GENDER[],2,FALSE)</f>
        <v>Female</v>
      </c>
      <c r="R580" t="str">
        <f>VLOOKUP(FACT_INVOICE9[[#This Row],[custype_sk]],DIM_CUSTYPE[],2,FALSE)</f>
        <v>Member</v>
      </c>
      <c r="S580">
        <v>3</v>
      </c>
      <c r="U580" s="6">
        <v>0</v>
      </c>
      <c r="V580" s="6">
        <v>1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1</v>
      </c>
      <c r="AC580" s="6">
        <v>0</v>
      </c>
      <c r="AD580" s="6">
        <v>0</v>
      </c>
      <c r="AE580" s="6">
        <v>1</v>
      </c>
      <c r="AF580">
        <v>0</v>
      </c>
      <c r="AG580">
        <v>1</v>
      </c>
    </row>
    <row r="581" spans="1:33">
      <c r="A581">
        <v>1208</v>
      </c>
      <c r="B581" t="str">
        <f>VLOOKUP(FACT_INVOICE9[[#This Row],[Branch_SK]],DIM_BRANCH[],3,FALSE)</f>
        <v>Yangon</v>
      </c>
      <c r="C581">
        <v>17984</v>
      </c>
      <c r="D581" t="str">
        <f>VLOOKUP(FACT_INVOICE9[[#This Row],[payment_SK]],DIM_PAYMENT[],2,FALSE)</f>
        <v>Ewallet</v>
      </c>
      <c r="E581">
        <v>346768</v>
      </c>
      <c r="F581" t="str">
        <f>VLOOKUP(FACT_INVOICE9[[#This Row],[Product_SK]],DIM_PRODUCT[],3,FALSE)</f>
        <v>Home and lifestyle</v>
      </c>
      <c r="G581">
        <v>14509</v>
      </c>
      <c r="H581" t="s">
        <v>634</v>
      </c>
      <c r="I581">
        <v>1</v>
      </c>
      <c r="J581">
        <v>80.661</v>
      </c>
      <c r="K581">
        <v>7.2</v>
      </c>
      <c r="L581" t="s">
        <v>33</v>
      </c>
      <c r="M581" s="1">
        <v>45276.3682291667</v>
      </c>
      <c r="N581" s="1">
        <v>45278.9186226852</v>
      </c>
      <c r="O581">
        <v>19693</v>
      </c>
      <c r="P581">
        <v>6</v>
      </c>
      <c r="Q581" t="str">
        <f>VLOOKUP(FACT_INVOICE9[[#This Row],[gender_sk]],DIM_GENDER[],2,FALSE)</f>
        <v>Male</v>
      </c>
      <c r="R581" t="str">
        <f>VLOOKUP(FACT_INVOICE9[[#This Row],[custype_sk]],DIM_CUSTYPE[],2,FALSE)</f>
        <v>Member</v>
      </c>
      <c r="S581">
        <v>3</v>
      </c>
      <c r="U581" s="6">
        <v>0</v>
      </c>
      <c r="V581" s="6">
        <v>1</v>
      </c>
      <c r="W581" s="6">
        <v>0</v>
      </c>
      <c r="X581" s="6">
        <v>0</v>
      </c>
      <c r="Y581" s="6">
        <v>0</v>
      </c>
      <c r="Z581" s="6">
        <v>1</v>
      </c>
      <c r="AA581" s="6">
        <v>0</v>
      </c>
      <c r="AB581" s="6">
        <v>0</v>
      </c>
      <c r="AC581" s="6">
        <v>0</v>
      </c>
      <c r="AD581" s="6">
        <v>0</v>
      </c>
      <c r="AE581" s="6">
        <v>1</v>
      </c>
      <c r="AF581">
        <v>1</v>
      </c>
      <c r="AG581">
        <v>1</v>
      </c>
    </row>
    <row r="582" spans="1:33">
      <c r="A582">
        <v>1206</v>
      </c>
      <c r="B582" t="str">
        <f>VLOOKUP(FACT_INVOICE9[[#This Row],[Branch_SK]],DIM_BRANCH[],3,FALSE)</f>
        <v>Mandalay</v>
      </c>
      <c r="C582">
        <v>17982</v>
      </c>
      <c r="D582" t="str">
        <f>VLOOKUP(FACT_INVOICE9[[#This Row],[payment_SK]],DIM_PAYMENT[],2,FALSE)</f>
        <v>Cash</v>
      </c>
      <c r="E582">
        <v>346520</v>
      </c>
      <c r="F582" t="str">
        <f>VLOOKUP(FACT_INVOICE9[[#This Row],[Product_SK]],DIM_PRODUCT[],3,FALSE)</f>
        <v>Health and beauty</v>
      </c>
      <c r="G582">
        <v>14230</v>
      </c>
      <c r="H582" t="s">
        <v>635</v>
      </c>
      <c r="I582">
        <v>6</v>
      </c>
      <c r="J582">
        <v>351.603</v>
      </c>
      <c r="K582">
        <v>9.9</v>
      </c>
      <c r="L582" t="s">
        <v>33</v>
      </c>
      <c r="M582" s="1">
        <v>45276.3682291667</v>
      </c>
      <c r="N582" s="1">
        <v>45278.9186226852</v>
      </c>
      <c r="O582">
        <v>19290</v>
      </c>
      <c r="P582">
        <v>5</v>
      </c>
      <c r="Q582" t="str">
        <f>VLOOKUP(FACT_INVOICE9[[#This Row],[gender_sk]],DIM_GENDER[],2,FALSE)</f>
        <v>Female</v>
      </c>
      <c r="R582" t="str">
        <f>VLOOKUP(FACT_INVOICE9[[#This Row],[custype_sk]],DIM_CUSTYPE[],2,FALSE)</f>
        <v>Normal</v>
      </c>
      <c r="S582">
        <v>4</v>
      </c>
      <c r="U582" s="6">
        <v>0</v>
      </c>
      <c r="V582" s="6">
        <v>0</v>
      </c>
      <c r="W582" s="6">
        <v>1</v>
      </c>
      <c r="X582" s="6">
        <v>1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1</v>
      </c>
      <c r="AE582" s="6">
        <v>1</v>
      </c>
      <c r="AF582">
        <v>0</v>
      </c>
      <c r="AG582">
        <v>0</v>
      </c>
    </row>
    <row r="583" spans="1:33">
      <c r="A583">
        <v>1208</v>
      </c>
      <c r="B583" t="str">
        <f>VLOOKUP(FACT_INVOICE9[[#This Row],[Branch_SK]],DIM_BRANCH[],3,FALSE)</f>
        <v>Yangon</v>
      </c>
      <c r="C583">
        <v>17982</v>
      </c>
      <c r="D583" t="str">
        <f>VLOOKUP(FACT_INVOICE9[[#This Row],[payment_SK]],DIM_PAYMENT[],2,FALSE)</f>
        <v>Cash</v>
      </c>
      <c r="E583">
        <v>346949</v>
      </c>
      <c r="F583" t="str">
        <f>VLOOKUP(FACT_INVOICE9[[#This Row],[Product_SK]],DIM_PRODUCT[],3,FALSE)</f>
        <v>Sports and travel</v>
      </c>
      <c r="G583">
        <v>14753</v>
      </c>
      <c r="H583" t="s">
        <v>636</v>
      </c>
      <c r="I583">
        <v>5</v>
      </c>
      <c r="J583">
        <v>324.2925</v>
      </c>
      <c r="K583">
        <v>6.7</v>
      </c>
      <c r="L583" t="s">
        <v>33</v>
      </c>
      <c r="M583" s="1">
        <v>45276.3682291667</v>
      </c>
      <c r="N583" s="1">
        <v>45278.9186226852</v>
      </c>
      <c r="O583">
        <v>19315</v>
      </c>
      <c r="P583">
        <v>5</v>
      </c>
      <c r="Q583" t="str">
        <f>VLOOKUP(FACT_INVOICE9[[#This Row],[gender_sk]],DIM_GENDER[],2,FALSE)</f>
        <v>Female</v>
      </c>
      <c r="R583" t="str">
        <f>VLOOKUP(FACT_INVOICE9[[#This Row],[custype_sk]],DIM_CUSTYPE[],2,FALSE)</f>
        <v>Normal</v>
      </c>
      <c r="S583">
        <v>4</v>
      </c>
      <c r="U583" s="6">
        <v>0</v>
      </c>
      <c r="V583" s="6">
        <v>0</v>
      </c>
      <c r="W583" s="6">
        <v>1</v>
      </c>
      <c r="X583" s="6">
        <v>0</v>
      </c>
      <c r="Y583" s="6">
        <v>0</v>
      </c>
      <c r="Z583" s="6">
        <v>0</v>
      </c>
      <c r="AA583" s="6">
        <v>1</v>
      </c>
      <c r="AB583" s="6">
        <v>0</v>
      </c>
      <c r="AC583" s="6">
        <v>0</v>
      </c>
      <c r="AD583" s="6">
        <v>0</v>
      </c>
      <c r="AE583" s="6">
        <v>1</v>
      </c>
      <c r="AF583">
        <v>0</v>
      </c>
      <c r="AG583">
        <v>0</v>
      </c>
    </row>
    <row r="584" spans="1:33">
      <c r="A584">
        <v>1208</v>
      </c>
      <c r="B584" t="str">
        <f>VLOOKUP(FACT_INVOICE9[[#This Row],[Branch_SK]],DIM_BRANCH[],3,FALSE)</f>
        <v>Yangon</v>
      </c>
      <c r="C584">
        <v>17982</v>
      </c>
      <c r="D584" t="str">
        <f>VLOOKUP(FACT_INVOICE9[[#This Row],[payment_SK]],DIM_PAYMENT[],2,FALSE)</f>
        <v>Cash</v>
      </c>
      <c r="E584">
        <v>347206</v>
      </c>
      <c r="F584" t="str">
        <f>VLOOKUP(FACT_INVOICE9[[#This Row],[Product_SK]],DIM_PRODUCT[],3,FALSE)</f>
        <v>Food and beverages</v>
      </c>
      <c r="G584">
        <v>14805</v>
      </c>
      <c r="H584" t="s">
        <v>637</v>
      </c>
      <c r="I584">
        <v>4</v>
      </c>
      <c r="J584">
        <v>200.214</v>
      </c>
      <c r="K584">
        <v>9.1</v>
      </c>
      <c r="L584" t="s">
        <v>33</v>
      </c>
      <c r="M584" s="1">
        <v>45276.3682291667</v>
      </c>
      <c r="N584" s="1">
        <v>45278.9186226852</v>
      </c>
      <c r="O584">
        <v>19285</v>
      </c>
      <c r="P584">
        <v>5</v>
      </c>
      <c r="Q584" t="str">
        <f>VLOOKUP(FACT_INVOICE9[[#This Row],[gender_sk]],DIM_GENDER[],2,FALSE)</f>
        <v>Female</v>
      </c>
      <c r="R584" t="str">
        <f>VLOOKUP(FACT_INVOICE9[[#This Row],[custype_sk]],DIM_CUSTYPE[],2,FALSE)</f>
        <v>Member</v>
      </c>
      <c r="S584">
        <v>3</v>
      </c>
      <c r="U584" s="6">
        <v>0</v>
      </c>
      <c r="V584" s="6">
        <v>0</v>
      </c>
      <c r="W584" s="6">
        <v>1</v>
      </c>
      <c r="X584" s="6">
        <v>0</v>
      </c>
      <c r="Y584" s="6">
        <v>0</v>
      </c>
      <c r="Z584" s="6">
        <v>0</v>
      </c>
      <c r="AA584" s="6">
        <v>0</v>
      </c>
      <c r="AB584" s="6">
        <v>1</v>
      </c>
      <c r="AC584" s="6">
        <v>0</v>
      </c>
      <c r="AD584" s="6">
        <v>0</v>
      </c>
      <c r="AE584" s="6">
        <v>1</v>
      </c>
      <c r="AF584">
        <v>0</v>
      </c>
      <c r="AG584">
        <v>1</v>
      </c>
    </row>
    <row r="585" spans="1:33">
      <c r="A585">
        <v>1206</v>
      </c>
      <c r="B585" t="str">
        <f>VLOOKUP(FACT_INVOICE9[[#This Row],[Branch_SK]],DIM_BRANCH[],3,FALSE)</f>
        <v>Mandalay</v>
      </c>
      <c r="C585">
        <v>17982</v>
      </c>
      <c r="D585" t="str">
        <f>VLOOKUP(FACT_INVOICE9[[#This Row],[payment_SK]],DIM_PAYMENT[],2,FALSE)</f>
        <v>Cash</v>
      </c>
      <c r="E585">
        <v>347086</v>
      </c>
      <c r="F585" t="str">
        <f>VLOOKUP(FACT_INVOICE9[[#This Row],[Product_SK]],DIM_PRODUCT[],3,FALSE)</f>
        <v>Food and beverages</v>
      </c>
      <c r="G585">
        <v>14677</v>
      </c>
      <c r="H585" t="s">
        <v>638</v>
      </c>
      <c r="I585">
        <v>9</v>
      </c>
      <c r="J585">
        <v>255.15</v>
      </c>
      <c r="K585">
        <v>4.8</v>
      </c>
      <c r="L585" t="s">
        <v>33</v>
      </c>
      <c r="M585" s="1">
        <v>45276.3682291667</v>
      </c>
      <c r="N585" s="1">
        <v>45278.9186226852</v>
      </c>
      <c r="O585">
        <v>19191</v>
      </c>
      <c r="P585">
        <v>6</v>
      </c>
      <c r="Q585" t="str">
        <f>VLOOKUP(FACT_INVOICE9[[#This Row],[gender_sk]],DIM_GENDER[],2,FALSE)</f>
        <v>Male</v>
      </c>
      <c r="R585" t="str">
        <f>VLOOKUP(FACT_INVOICE9[[#This Row],[custype_sk]],DIM_CUSTYPE[],2,FALSE)</f>
        <v>Member</v>
      </c>
      <c r="S585">
        <v>3</v>
      </c>
      <c r="U585" s="6">
        <v>0</v>
      </c>
      <c r="V585" s="6">
        <v>0</v>
      </c>
      <c r="W585" s="6">
        <v>1</v>
      </c>
      <c r="X585" s="6">
        <v>0</v>
      </c>
      <c r="Y585" s="6">
        <v>0</v>
      </c>
      <c r="Z585" s="6">
        <v>0</v>
      </c>
      <c r="AA585" s="6">
        <v>0</v>
      </c>
      <c r="AB585" s="6">
        <v>1</v>
      </c>
      <c r="AC585" s="6">
        <v>0</v>
      </c>
      <c r="AD585" s="6">
        <v>1</v>
      </c>
      <c r="AE585" s="6">
        <v>0</v>
      </c>
      <c r="AF585">
        <v>1</v>
      </c>
      <c r="AG585">
        <v>1</v>
      </c>
    </row>
    <row r="586" spans="1:33">
      <c r="A586">
        <v>1207</v>
      </c>
      <c r="B586" t="str">
        <f>VLOOKUP(FACT_INVOICE9[[#This Row],[Branch_SK]],DIM_BRANCH[],3,FALSE)</f>
        <v>Naypyitaw</v>
      </c>
      <c r="C586">
        <v>17982</v>
      </c>
      <c r="D586" t="str">
        <f>VLOOKUP(FACT_INVOICE9[[#This Row],[payment_SK]],DIM_PAYMENT[],2,FALSE)</f>
        <v>Cash</v>
      </c>
      <c r="E586">
        <v>346956</v>
      </c>
      <c r="F586" t="str">
        <f>VLOOKUP(FACT_INVOICE9[[#This Row],[Product_SK]],DIM_PRODUCT[],3,FALSE)</f>
        <v>Sports and travel</v>
      </c>
      <c r="G586">
        <v>14235</v>
      </c>
      <c r="H586" t="s">
        <v>639</v>
      </c>
      <c r="I586">
        <v>4</v>
      </c>
      <c r="J586">
        <v>198.996</v>
      </c>
      <c r="K586">
        <v>7.1</v>
      </c>
      <c r="L586" t="s">
        <v>33</v>
      </c>
      <c r="M586" s="1">
        <v>45276.3682291667</v>
      </c>
      <c r="N586" s="1">
        <v>45278.9186226852</v>
      </c>
      <c r="O586">
        <v>19268</v>
      </c>
      <c r="P586">
        <v>5</v>
      </c>
      <c r="Q586" t="str">
        <f>VLOOKUP(FACT_INVOICE9[[#This Row],[gender_sk]],DIM_GENDER[],2,FALSE)</f>
        <v>Female</v>
      </c>
      <c r="R586" t="str">
        <f>VLOOKUP(FACT_INVOICE9[[#This Row],[custype_sk]],DIM_CUSTYPE[],2,FALSE)</f>
        <v>Member</v>
      </c>
      <c r="S586">
        <v>3</v>
      </c>
      <c r="U586" s="6">
        <v>0</v>
      </c>
      <c r="V586" s="6">
        <v>0</v>
      </c>
      <c r="W586" s="6">
        <v>1</v>
      </c>
      <c r="X586" s="6">
        <v>0</v>
      </c>
      <c r="Y586" s="6">
        <v>0</v>
      </c>
      <c r="Z586" s="6">
        <v>0</v>
      </c>
      <c r="AA586" s="6">
        <v>1</v>
      </c>
      <c r="AB586" s="6">
        <v>0</v>
      </c>
      <c r="AC586" s="6">
        <v>0</v>
      </c>
      <c r="AD586" s="6">
        <v>0</v>
      </c>
      <c r="AE586" s="6">
        <v>1</v>
      </c>
      <c r="AF586">
        <v>0</v>
      </c>
      <c r="AG586">
        <v>1</v>
      </c>
    </row>
    <row r="587" spans="1:33">
      <c r="A587">
        <v>1206</v>
      </c>
      <c r="B587" t="str">
        <f>VLOOKUP(FACT_INVOICE9[[#This Row],[Branch_SK]],DIM_BRANCH[],3,FALSE)</f>
        <v>Mandalay</v>
      </c>
      <c r="C587">
        <v>17984</v>
      </c>
      <c r="D587" t="str">
        <f>VLOOKUP(FACT_INVOICE9[[#This Row],[payment_SK]],DIM_PAYMENT[],2,FALSE)</f>
        <v>Ewallet</v>
      </c>
      <c r="E587">
        <v>347215</v>
      </c>
      <c r="F587" t="str">
        <f>VLOOKUP(FACT_INVOICE9[[#This Row],[Product_SK]],DIM_PRODUCT[],3,FALSE)</f>
        <v>Food and beverages</v>
      </c>
      <c r="G587">
        <v>14848</v>
      </c>
      <c r="H587" t="s">
        <v>640</v>
      </c>
      <c r="I587">
        <v>8</v>
      </c>
      <c r="J587">
        <v>90.3</v>
      </c>
      <c r="K587">
        <v>6.2</v>
      </c>
      <c r="L587" t="s">
        <v>33</v>
      </c>
      <c r="M587" s="1">
        <v>45276.3682291667</v>
      </c>
      <c r="N587" s="1">
        <v>45278.9186226852</v>
      </c>
      <c r="O587">
        <v>19960</v>
      </c>
      <c r="P587">
        <v>6</v>
      </c>
      <c r="Q587" t="str">
        <f>VLOOKUP(FACT_INVOICE9[[#This Row],[gender_sk]],DIM_GENDER[],2,FALSE)</f>
        <v>Male</v>
      </c>
      <c r="R587" t="str">
        <f>VLOOKUP(FACT_INVOICE9[[#This Row],[custype_sk]],DIM_CUSTYPE[],2,FALSE)</f>
        <v>Normal</v>
      </c>
      <c r="S587">
        <v>4</v>
      </c>
      <c r="U587" s="6">
        <v>0</v>
      </c>
      <c r="V587" s="6">
        <v>1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1</v>
      </c>
      <c r="AC587" s="6">
        <v>0</v>
      </c>
      <c r="AD587" s="6">
        <v>1</v>
      </c>
      <c r="AE587" s="6">
        <v>1</v>
      </c>
      <c r="AF587">
        <v>1</v>
      </c>
      <c r="AG587">
        <v>0</v>
      </c>
    </row>
    <row r="588" spans="1:33">
      <c r="A588">
        <v>1206</v>
      </c>
      <c r="B588" t="str">
        <f>VLOOKUP(FACT_INVOICE9[[#This Row],[Branch_SK]],DIM_BRANCH[],3,FALSE)</f>
        <v>Mandalay</v>
      </c>
      <c r="C588">
        <v>17982</v>
      </c>
      <c r="D588" t="str">
        <f>VLOOKUP(FACT_INVOICE9[[#This Row],[payment_SK]],DIM_PAYMENT[],2,FALSE)</f>
        <v>Cash</v>
      </c>
      <c r="E588">
        <v>346510</v>
      </c>
      <c r="F588" t="str">
        <f>VLOOKUP(FACT_INVOICE9[[#This Row],[Product_SK]],DIM_PRODUCT[],3,FALSE)</f>
        <v>Health and beauty</v>
      </c>
      <c r="G588">
        <v>14073</v>
      </c>
      <c r="H588" t="s">
        <v>641</v>
      </c>
      <c r="I588">
        <v>7</v>
      </c>
      <c r="J588">
        <v>352.5795</v>
      </c>
      <c r="K588">
        <v>6.2</v>
      </c>
      <c r="L588" t="s">
        <v>33</v>
      </c>
      <c r="M588" s="1">
        <v>45276.3682291667</v>
      </c>
      <c r="N588" s="1">
        <v>45278.9186226852</v>
      </c>
      <c r="O588">
        <v>19123</v>
      </c>
      <c r="P588">
        <v>6</v>
      </c>
      <c r="Q588" t="str">
        <f>VLOOKUP(FACT_INVOICE9[[#This Row],[gender_sk]],DIM_GENDER[],2,FALSE)</f>
        <v>Male</v>
      </c>
      <c r="R588" t="str">
        <f>VLOOKUP(FACT_INVOICE9[[#This Row],[custype_sk]],DIM_CUSTYPE[],2,FALSE)</f>
        <v>Normal</v>
      </c>
      <c r="S588">
        <v>4</v>
      </c>
      <c r="U588" s="6">
        <v>0</v>
      </c>
      <c r="V588" s="6">
        <v>0</v>
      </c>
      <c r="W588" s="6">
        <v>1</v>
      </c>
      <c r="X588" s="6">
        <v>1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1</v>
      </c>
      <c r="AE588" s="6">
        <v>1</v>
      </c>
      <c r="AF588">
        <v>1</v>
      </c>
      <c r="AG588">
        <v>0</v>
      </c>
    </row>
    <row r="589" spans="1:33">
      <c r="A589">
        <v>1208</v>
      </c>
      <c r="B589" t="str">
        <f>VLOOKUP(FACT_INVOICE9[[#This Row],[Branch_SK]],DIM_BRANCH[],3,FALSE)</f>
        <v>Yangon</v>
      </c>
      <c r="C589">
        <v>17982</v>
      </c>
      <c r="D589" t="str">
        <f>VLOOKUP(FACT_INVOICE9[[#This Row],[payment_SK]],DIM_PAYMENT[],2,FALSE)</f>
        <v>Cash</v>
      </c>
      <c r="E589">
        <v>346928</v>
      </c>
      <c r="F589" t="str">
        <f>VLOOKUP(FACT_INVOICE9[[#This Row],[Product_SK]],DIM_PRODUCT[],3,FALSE)</f>
        <v>Sports and travel</v>
      </c>
      <c r="G589">
        <v>14391</v>
      </c>
      <c r="H589" t="s">
        <v>642</v>
      </c>
      <c r="I589">
        <v>5</v>
      </c>
      <c r="J589">
        <v>404.355</v>
      </c>
      <c r="K589">
        <v>5.5</v>
      </c>
      <c r="L589" t="s">
        <v>33</v>
      </c>
      <c r="M589" s="1">
        <v>45276.3682291667</v>
      </c>
      <c r="N589" s="1">
        <v>45278.9186226852</v>
      </c>
      <c r="O589">
        <v>19062</v>
      </c>
      <c r="P589">
        <v>6</v>
      </c>
      <c r="Q589" t="str">
        <f>VLOOKUP(FACT_INVOICE9[[#This Row],[gender_sk]],DIM_GENDER[],2,FALSE)</f>
        <v>Male</v>
      </c>
      <c r="R589" t="str">
        <f>VLOOKUP(FACT_INVOICE9[[#This Row],[custype_sk]],DIM_CUSTYPE[],2,FALSE)</f>
        <v>Normal</v>
      </c>
      <c r="S589">
        <v>4</v>
      </c>
      <c r="U589" s="6">
        <v>0</v>
      </c>
      <c r="V589" s="6">
        <v>0</v>
      </c>
      <c r="W589" s="6">
        <v>1</v>
      </c>
      <c r="X589" s="6">
        <v>0</v>
      </c>
      <c r="Y589" s="6">
        <v>0</v>
      </c>
      <c r="Z589" s="6">
        <v>0</v>
      </c>
      <c r="AA589" s="6">
        <v>1</v>
      </c>
      <c r="AB589" s="6">
        <v>0</v>
      </c>
      <c r="AC589" s="6">
        <v>0</v>
      </c>
      <c r="AD589" s="6">
        <v>0</v>
      </c>
      <c r="AE589" s="6">
        <v>1</v>
      </c>
      <c r="AF589">
        <v>1</v>
      </c>
      <c r="AG589">
        <v>0</v>
      </c>
    </row>
    <row r="590" spans="1:33">
      <c r="A590">
        <v>1208</v>
      </c>
      <c r="B590" t="str">
        <f>VLOOKUP(FACT_INVOICE9[[#This Row],[Branch_SK]],DIM_BRANCH[],3,FALSE)</f>
        <v>Yangon</v>
      </c>
      <c r="C590">
        <v>17984</v>
      </c>
      <c r="D590" t="str">
        <f>VLOOKUP(FACT_INVOICE9[[#This Row],[payment_SK]],DIM_PAYMENT[],2,FALSE)</f>
        <v>Ewallet</v>
      </c>
      <c r="E590">
        <v>347244</v>
      </c>
      <c r="F590" t="str">
        <f>VLOOKUP(FACT_INVOICE9[[#This Row],[Product_SK]],DIM_PRODUCT[],3,FALSE)</f>
        <v>Fashion accessories</v>
      </c>
      <c r="G590">
        <v>14694</v>
      </c>
      <c r="H590" t="s">
        <v>643</v>
      </c>
      <c r="I590">
        <v>1</v>
      </c>
      <c r="J590">
        <v>26.25</v>
      </c>
      <c r="K590">
        <v>5.5</v>
      </c>
      <c r="L590" t="s">
        <v>33</v>
      </c>
      <c r="M590" s="1">
        <v>45276.3682291667</v>
      </c>
      <c r="N590" s="1">
        <v>45278.9186226852</v>
      </c>
      <c r="O590">
        <v>19912</v>
      </c>
      <c r="P590">
        <v>6</v>
      </c>
      <c r="Q590" t="str">
        <f>VLOOKUP(FACT_INVOICE9[[#This Row],[gender_sk]],DIM_GENDER[],2,FALSE)</f>
        <v>Male</v>
      </c>
      <c r="R590" t="str">
        <f>VLOOKUP(FACT_INVOICE9[[#This Row],[custype_sk]],DIM_CUSTYPE[],2,FALSE)</f>
        <v>Normal</v>
      </c>
      <c r="S590">
        <v>4</v>
      </c>
      <c r="U590" s="6">
        <v>0</v>
      </c>
      <c r="V590" s="6">
        <v>1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1</v>
      </c>
      <c r="AD590" s="6">
        <v>0</v>
      </c>
      <c r="AE590" s="6">
        <v>1</v>
      </c>
      <c r="AF590">
        <v>1</v>
      </c>
      <c r="AG590">
        <v>0</v>
      </c>
    </row>
    <row r="591" spans="1:33">
      <c r="A591">
        <v>1207</v>
      </c>
      <c r="B591" t="str">
        <f>VLOOKUP(FACT_INVOICE9[[#This Row],[Branch_SK]],DIM_BRANCH[],3,FALSE)</f>
        <v>Naypyitaw</v>
      </c>
      <c r="C591">
        <v>17983</v>
      </c>
      <c r="D591" t="str">
        <f>VLOOKUP(FACT_INVOICE9[[#This Row],[payment_SK]],DIM_PAYMENT[],2,FALSE)</f>
        <v>Credit card</v>
      </c>
      <c r="E591">
        <v>346673</v>
      </c>
      <c r="F591" t="str">
        <f>VLOOKUP(FACT_INVOICE9[[#This Row],[Product_SK]],DIM_PRODUCT[],3,FALSE)</f>
        <v>Electronic accessories</v>
      </c>
      <c r="G591">
        <v>14878</v>
      </c>
      <c r="H591" t="s">
        <v>644</v>
      </c>
      <c r="I591">
        <v>4</v>
      </c>
      <c r="J591">
        <v>277.788</v>
      </c>
      <c r="K591">
        <v>5.6</v>
      </c>
      <c r="L591" t="s">
        <v>33</v>
      </c>
      <c r="M591" s="1">
        <v>45276.3682291667</v>
      </c>
      <c r="N591" s="1">
        <v>45278.9186226852</v>
      </c>
      <c r="O591">
        <v>19470</v>
      </c>
      <c r="P591">
        <v>6</v>
      </c>
      <c r="Q591" t="str">
        <f>VLOOKUP(FACT_INVOICE9[[#This Row],[gender_sk]],DIM_GENDER[],2,FALSE)</f>
        <v>Male</v>
      </c>
      <c r="R591" t="str">
        <f>VLOOKUP(FACT_INVOICE9[[#This Row],[custype_sk]],DIM_CUSTYPE[],2,FALSE)</f>
        <v>Normal</v>
      </c>
      <c r="S591">
        <v>4</v>
      </c>
      <c r="U591" s="6">
        <v>1</v>
      </c>
      <c r="V591" s="6">
        <v>0</v>
      </c>
      <c r="W591" s="6">
        <v>0</v>
      </c>
      <c r="X591" s="6">
        <v>0</v>
      </c>
      <c r="Y591" s="6">
        <v>1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1</v>
      </c>
      <c r="AF591">
        <v>1</v>
      </c>
      <c r="AG591">
        <v>0</v>
      </c>
    </row>
    <row r="592" spans="1:33">
      <c r="A592">
        <v>1206</v>
      </c>
      <c r="B592" t="str">
        <f>VLOOKUP(FACT_INVOICE9[[#This Row],[Branch_SK]],DIM_BRANCH[],3,FALSE)</f>
        <v>Mandalay</v>
      </c>
      <c r="C592">
        <v>17984</v>
      </c>
      <c r="D592" t="str">
        <f>VLOOKUP(FACT_INVOICE9[[#This Row],[payment_SK]],DIM_PAYMENT[],2,FALSE)</f>
        <v>Ewallet</v>
      </c>
      <c r="E592">
        <v>346506</v>
      </c>
      <c r="F592" t="str">
        <f>VLOOKUP(FACT_INVOICE9[[#This Row],[Product_SK]],DIM_PRODUCT[],3,FALSE)</f>
        <v>Health and beauty</v>
      </c>
      <c r="G592">
        <v>14272</v>
      </c>
      <c r="H592" t="s">
        <v>645</v>
      </c>
      <c r="I592">
        <v>2</v>
      </c>
      <c r="J592">
        <v>45.927</v>
      </c>
      <c r="K592">
        <v>6.9</v>
      </c>
      <c r="L592" t="s">
        <v>33</v>
      </c>
      <c r="M592" s="1">
        <v>45276.3682291667</v>
      </c>
      <c r="N592" s="1">
        <v>45278.9186226852</v>
      </c>
      <c r="O592">
        <v>19686</v>
      </c>
      <c r="P592">
        <v>6</v>
      </c>
      <c r="Q592" t="str">
        <f>VLOOKUP(FACT_INVOICE9[[#This Row],[gender_sk]],DIM_GENDER[],2,FALSE)</f>
        <v>Male</v>
      </c>
      <c r="R592" t="str">
        <f>VLOOKUP(FACT_INVOICE9[[#This Row],[custype_sk]],DIM_CUSTYPE[],2,FALSE)</f>
        <v>Normal</v>
      </c>
      <c r="S592">
        <v>4</v>
      </c>
      <c r="U592" s="6">
        <v>0</v>
      </c>
      <c r="V592" s="6">
        <v>1</v>
      </c>
      <c r="W592" s="6">
        <v>0</v>
      </c>
      <c r="X592" s="6">
        <v>1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1</v>
      </c>
      <c r="AF592">
        <v>1</v>
      </c>
      <c r="AG592">
        <v>0</v>
      </c>
    </row>
    <row r="593" spans="1:33">
      <c r="A593">
        <v>1208</v>
      </c>
      <c r="B593" t="str">
        <f>VLOOKUP(FACT_INVOICE9[[#This Row],[Branch_SK]],DIM_BRANCH[],3,FALSE)</f>
        <v>Yangon</v>
      </c>
      <c r="C593">
        <v>17983</v>
      </c>
      <c r="D593" t="str">
        <f>VLOOKUP(FACT_INVOICE9[[#This Row],[payment_SK]],DIM_PAYMENT[],2,FALSE)</f>
        <v>Credit card</v>
      </c>
      <c r="E593">
        <v>346731</v>
      </c>
      <c r="F593" t="str">
        <f>VLOOKUP(FACT_INVOICE9[[#This Row],[Product_SK]],DIM_PRODUCT[],3,FALSE)</f>
        <v>Electronic accessories</v>
      </c>
      <c r="G593">
        <v>14336</v>
      </c>
      <c r="H593" t="s">
        <v>646</v>
      </c>
      <c r="I593">
        <v>4</v>
      </c>
      <c r="J593">
        <v>92.442</v>
      </c>
      <c r="K593">
        <v>6.6</v>
      </c>
      <c r="L593" t="s">
        <v>33</v>
      </c>
      <c r="M593" s="1">
        <v>45276.3682291667</v>
      </c>
      <c r="N593" s="1">
        <v>45278.9186226852</v>
      </c>
      <c r="O593">
        <v>19630</v>
      </c>
      <c r="P593">
        <v>5</v>
      </c>
      <c r="Q593" t="str">
        <f>VLOOKUP(FACT_INVOICE9[[#This Row],[gender_sk]],DIM_GENDER[],2,FALSE)</f>
        <v>Female</v>
      </c>
      <c r="R593" t="str">
        <f>VLOOKUP(FACT_INVOICE9[[#This Row],[custype_sk]],DIM_CUSTYPE[],2,FALSE)</f>
        <v>Member</v>
      </c>
      <c r="S593">
        <v>3</v>
      </c>
      <c r="U593" s="6">
        <v>1</v>
      </c>
      <c r="V593" s="6">
        <v>0</v>
      </c>
      <c r="W593" s="6">
        <v>0</v>
      </c>
      <c r="X593" s="6">
        <v>0</v>
      </c>
      <c r="Y593" s="6">
        <v>1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1</v>
      </c>
      <c r="AF593">
        <v>0</v>
      </c>
      <c r="AG593">
        <v>1</v>
      </c>
    </row>
    <row r="594" spans="1:33">
      <c r="A594">
        <v>1206</v>
      </c>
      <c r="B594" t="str">
        <f>VLOOKUP(FACT_INVOICE9[[#This Row],[Branch_SK]],DIM_BRANCH[],3,FALSE)</f>
        <v>Mandalay</v>
      </c>
      <c r="C594">
        <v>17982</v>
      </c>
      <c r="D594" t="str">
        <f>VLOOKUP(FACT_INVOICE9[[#This Row],[payment_SK]],DIM_PAYMENT[],2,FALSE)</f>
        <v>Cash</v>
      </c>
      <c r="E594">
        <v>347083</v>
      </c>
      <c r="F594" t="str">
        <f>VLOOKUP(FACT_INVOICE9[[#This Row],[Product_SK]],DIM_PRODUCT[],3,FALSE)</f>
        <v>Food and beverages</v>
      </c>
      <c r="G594">
        <v>14091</v>
      </c>
      <c r="H594" t="s">
        <v>647</v>
      </c>
      <c r="I594">
        <v>10</v>
      </c>
      <c r="J594">
        <v>783.3</v>
      </c>
      <c r="K594">
        <v>9.5</v>
      </c>
      <c r="L594" t="s">
        <v>33</v>
      </c>
      <c r="M594" s="1">
        <v>45276.3682291667</v>
      </c>
      <c r="N594" s="1">
        <v>45278.9186226852</v>
      </c>
      <c r="O594">
        <v>19181</v>
      </c>
      <c r="P594">
        <v>5</v>
      </c>
      <c r="Q594" t="str">
        <f>VLOOKUP(FACT_INVOICE9[[#This Row],[gender_sk]],DIM_GENDER[],2,FALSE)</f>
        <v>Female</v>
      </c>
      <c r="R594" t="str">
        <f>VLOOKUP(FACT_INVOICE9[[#This Row],[custype_sk]],DIM_CUSTYPE[],2,FALSE)</f>
        <v>Member</v>
      </c>
      <c r="S594">
        <v>3</v>
      </c>
      <c r="U594" s="6">
        <v>0</v>
      </c>
      <c r="V594" s="6">
        <v>0</v>
      </c>
      <c r="W594" s="6">
        <v>1</v>
      </c>
      <c r="X594" s="6">
        <v>0</v>
      </c>
      <c r="Y594" s="6">
        <v>0</v>
      </c>
      <c r="Z594" s="6">
        <v>0</v>
      </c>
      <c r="AA594" s="6">
        <v>0</v>
      </c>
      <c r="AB594" s="6">
        <v>1</v>
      </c>
      <c r="AC594" s="6">
        <v>0</v>
      </c>
      <c r="AD594" s="6">
        <v>1</v>
      </c>
      <c r="AE594" s="6">
        <v>1</v>
      </c>
      <c r="AF594">
        <v>0</v>
      </c>
      <c r="AG594">
        <v>1</v>
      </c>
    </row>
    <row r="595" spans="1:33">
      <c r="A595">
        <v>1206</v>
      </c>
      <c r="B595" t="str">
        <f>VLOOKUP(FACT_INVOICE9[[#This Row],[Branch_SK]],DIM_BRANCH[],3,FALSE)</f>
        <v>Mandalay</v>
      </c>
      <c r="C595">
        <v>17983</v>
      </c>
      <c r="D595" t="str">
        <f>VLOOKUP(FACT_INVOICE9[[#This Row],[payment_SK]],DIM_PAYMENT[],2,FALSE)</f>
        <v>Credit card</v>
      </c>
      <c r="E595">
        <v>346957</v>
      </c>
      <c r="F595" t="str">
        <f>VLOOKUP(FACT_INVOICE9[[#This Row],[Product_SK]],DIM_PRODUCT[],3,FALSE)</f>
        <v>Sports and travel</v>
      </c>
      <c r="G595">
        <v>14807</v>
      </c>
      <c r="H595" t="s">
        <v>648</v>
      </c>
      <c r="I595">
        <v>1</v>
      </c>
      <c r="J595">
        <v>40.9605</v>
      </c>
      <c r="K595">
        <v>4.7</v>
      </c>
      <c r="L595" t="s">
        <v>33</v>
      </c>
      <c r="M595" s="1">
        <v>45276.3682291667</v>
      </c>
      <c r="N595" s="1">
        <v>45278.9186226852</v>
      </c>
      <c r="O595">
        <v>19468</v>
      </c>
      <c r="P595">
        <v>6</v>
      </c>
      <c r="Q595" t="str">
        <f>VLOOKUP(FACT_INVOICE9[[#This Row],[gender_sk]],DIM_GENDER[],2,FALSE)</f>
        <v>Male</v>
      </c>
      <c r="R595" t="str">
        <f>VLOOKUP(FACT_INVOICE9[[#This Row],[custype_sk]],DIM_CUSTYPE[],2,FALSE)</f>
        <v>Member</v>
      </c>
      <c r="S595">
        <v>3</v>
      </c>
      <c r="U595" s="6">
        <v>1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1</v>
      </c>
      <c r="AB595" s="6">
        <v>0</v>
      </c>
      <c r="AC595" s="6">
        <v>0</v>
      </c>
      <c r="AD595" s="6">
        <v>0</v>
      </c>
      <c r="AE595" s="6">
        <v>0</v>
      </c>
      <c r="AF595">
        <v>1</v>
      </c>
      <c r="AG595">
        <v>1</v>
      </c>
    </row>
    <row r="596" spans="1:33">
      <c r="A596">
        <v>1206</v>
      </c>
      <c r="B596" t="str">
        <f>VLOOKUP(FACT_INVOICE9[[#This Row],[Branch_SK]],DIM_BRANCH[],3,FALSE)</f>
        <v>Mandalay</v>
      </c>
      <c r="C596">
        <v>17984</v>
      </c>
      <c r="D596" t="str">
        <f>VLOOKUP(FACT_INVOICE9[[#This Row],[payment_SK]],DIM_PAYMENT[],2,FALSE)</f>
        <v>Ewallet</v>
      </c>
      <c r="E596">
        <v>347268</v>
      </c>
      <c r="F596" t="str">
        <f>VLOOKUP(FACT_INVOICE9[[#This Row],[Product_SK]],DIM_PRODUCT[],3,FALSE)</f>
        <v>Fashion accessories</v>
      </c>
      <c r="G596">
        <v>14976</v>
      </c>
      <c r="H596" t="s">
        <v>649</v>
      </c>
      <c r="I596">
        <v>3</v>
      </c>
      <c r="J596">
        <v>95.6655</v>
      </c>
      <c r="K596">
        <v>5.1</v>
      </c>
      <c r="L596" t="s">
        <v>33</v>
      </c>
      <c r="M596" s="1">
        <v>45276.3682291667</v>
      </c>
      <c r="N596" s="1">
        <v>45278.9186226852</v>
      </c>
      <c r="O596">
        <v>19879</v>
      </c>
      <c r="P596">
        <v>5</v>
      </c>
      <c r="Q596" t="str">
        <f>VLOOKUP(FACT_INVOICE9[[#This Row],[gender_sk]],DIM_GENDER[],2,FALSE)</f>
        <v>Female</v>
      </c>
      <c r="R596" t="str">
        <f>VLOOKUP(FACT_INVOICE9[[#This Row],[custype_sk]],DIM_CUSTYPE[],2,FALSE)</f>
        <v>Normal</v>
      </c>
      <c r="S596">
        <v>4</v>
      </c>
      <c r="U596" s="6">
        <v>0</v>
      </c>
      <c r="V596" s="6">
        <v>1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1</v>
      </c>
      <c r="AD596" s="6">
        <v>0</v>
      </c>
      <c r="AE596" s="6">
        <v>1</v>
      </c>
      <c r="AF596">
        <v>0</v>
      </c>
      <c r="AG596">
        <v>0</v>
      </c>
    </row>
    <row r="597" spans="1:33">
      <c r="A597">
        <v>1207</v>
      </c>
      <c r="B597" t="str">
        <f>VLOOKUP(FACT_INVOICE9[[#This Row],[Branch_SK]],DIM_BRANCH[],3,FALSE)</f>
        <v>Naypyitaw</v>
      </c>
      <c r="C597">
        <v>17984</v>
      </c>
      <c r="D597" t="str">
        <f>VLOOKUP(FACT_INVOICE9[[#This Row],[payment_SK]],DIM_PAYMENT[],2,FALSE)</f>
        <v>Ewallet</v>
      </c>
      <c r="E597">
        <v>346844</v>
      </c>
      <c r="F597" t="str">
        <f>VLOOKUP(FACT_INVOICE9[[#This Row],[Product_SK]],DIM_PRODUCT[],3,FALSE)</f>
        <v>Home and lifestyle</v>
      </c>
      <c r="G597">
        <v>14047</v>
      </c>
      <c r="H597" t="s">
        <v>650</v>
      </c>
      <c r="I597">
        <v>1</v>
      </c>
      <c r="J597">
        <v>33.495</v>
      </c>
      <c r="K597">
        <v>9.1</v>
      </c>
      <c r="L597" t="s">
        <v>33</v>
      </c>
      <c r="M597" s="1">
        <v>45276.3682291667</v>
      </c>
      <c r="N597" s="1">
        <v>45278.9186226852</v>
      </c>
      <c r="O597">
        <v>19987</v>
      </c>
      <c r="P597">
        <v>5</v>
      </c>
      <c r="Q597" t="str">
        <f>VLOOKUP(FACT_INVOICE9[[#This Row],[gender_sk]],DIM_GENDER[],2,FALSE)</f>
        <v>Female</v>
      </c>
      <c r="R597" t="str">
        <f>VLOOKUP(FACT_INVOICE9[[#This Row],[custype_sk]],DIM_CUSTYPE[],2,FALSE)</f>
        <v>Member</v>
      </c>
      <c r="S597">
        <v>3</v>
      </c>
      <c r="U597" s="6">
        <v>0</v>
      </c>
      <c r="V597" s="6">
        <v>1</v>
      </c>
      <c r="W597" s="6">
        <v>0</v>
      </c>
      <c r="X597" s="6">
        <v>0</v>
      </c>
      <c r="Y597" s="6">
        <v>0</v>
      </c>
      <c r="Z597" s="6">
        <v>1</v>
      </c>
      <c r="AA597" s="6">
        <v>0</v>
      </c>
      <c r="AB597" s="6">
        <v>0</v>
      </c>
      <c r="AC597" s="6">
        <v>0</v>
      </c>
      <c r="AD597" s="6">
        <v>0</v>
      </c>
      <c r="AE597" s="6">
        <v>1</v>
      </c>
      <c r="AF597">
        <v>0</v>
      </c>
      <c r="AG597">
        <v>1</v>
      </c>
    </row>
    <row r="598" spans="1:33">
      <c r="A598">
        <v>1207</v>
      </c>
      <c r="B598" t="str">
        <f>VLOOKUP(FACT_INVOICE9[[#This Row],[Branch_SK]],DIM_BRANCH[],3,FALSE)</f>
        <v>Naypyitaw</v>
      </c>
      <c r="C598">
        <v>17984</v>
      </c>
      <c r="D598" t="str">
        <f>VLOOKUP(FACT_INVOICE9[[#This Row],[payment_SK]],DIM_PAYMENT[],2,FALSE)</f>
        <v>Ewallet</v>
      </c>
      <c r="E598">
        <v>346709</v>
      </c>
      <c r="F598" t="str">
        <f>VLOOKUP(FACT_INVOICE9[[#This Row],[Product_SK]],DIM_PRODUCT[],3,FALSE)</f>
        <v>Electronic accessories</v>
      </c>
      <c r="G598">
        <v>14887</v>
      </c>
      <c r="H598" t="s">
        <v>651</v>
      </c>
      <c r="I598">
        <v>10</v>
      </c>
      <c r="J598">
        <v>867.615</v>
      </c>
      <c r="K598">
        <v>7.9</v>
      </c>
      <c r="L598" t="s">
        <v>33</v>
      </c>
      <c r="M598" s="1">
        <v>45276.3682291667</v>
      </c>
      <c r="N598" s="1">
        <v>45278.9186226852</v>
      </c>
      <c r="O598">
        <v>19891</v>
      </c>
      <c r="P598">
        <v>5</v>
      </c>
      <c r="Q598" t="str">
        <f>VLOOKUP(FACT_INVOICE9[[#This Row],[gender_sk]],DIM_GENDER[],2,FALSE)</f>
        <v>Female</v>
      </c>
      <c r="R598" t="str">
        <f>VLOOKUP(FACT_INVOICE9[[#This Row],[custype_sk]],DIM_CUSTYPE[],2,FALSE)</f>
        <v>Member</v>
      </c>
      <c r="S598">
        <v>3</v>
      </c>
      <c r="U598" s="6">
        <v>0</v>
      </c>
      <c r="V598" s="6">
        <v>1</v>
      </c>
      <c r="W598" s="6">
        <v>0</v>
      </c>
      <c r="X598" s="6">
        <v>0</v>
      </c>
      <c r="Y598" s="6">
        <v>1</v>
      </c>
      <c r="Z598" s="6">
        <v>0</v>
      </c>
      <c r="AA598" s="6">
        <v>0</v>
      </c>
      <c r="AB598" s="6">
        <v>0</v>
      </c>
      <c r="AC598" s="6">
        <v>0</v>
      </c>
      <c r="AD598" s="6">
        <v>1</v>
      </c>
      <c r="AE598" s="6">
        <v>1</v>
      </c>
      <c r="AF598">
        <v>0</v>
      </c>
      <c r="AG598">
        <v>1</v>
      </c>
    </row>
    <row r="599" spans="1:33">
      <c r="A599">
        <v>1206</v>
      </c>
      <c r="B599" t="str">
        <f>VLOOKUP(FACT_INVOICE9[[#This Row],[Branch_SK]],DIM_BRANCH[],3,FALSE)</f>
        <v>Mandalay</v>
      </c>
      <c r="C599">
        <v>17982</v>
      </c>
      <c r="D599" t="str">
        <f>VLOOKUP(FACT_INVOICE9[[#This Row],[payment_SK]],DIM_PAYMENT[],2,FALSE)</f>
        <v>Cash</v>
      </c>
      <c r="E599">
        <v>346889</v>
      </c>
      <c r="F599" t="str">
        <f>VLOOKUP(FACT_INVOICE9[[#This Row],[Product_SK]],DIM_PRODUCT[],3,FALSE)</f>
        <v>Home and lifestyle</v>
      </c>
      <c r="G599">
        <v>14904</v>
      </c>
      <c r="H599" t="s">
        <v>652</v>
      </c>
      <c r="I599">
        <v>1</v>
      </c>
      <c r="J599">
        <v>35.3115</v>
      </c>
      <c r="K599">
        <v>5.6</v>
      </c>
      <c r="L599" t="s">
        <v>33</v>
      </c>
      <c r="M599" s="1">
        <v>45276.3682291667</v>
      </c>
      <c r="N599" s="1">
        <v>45278.9186226852</v>
      </c>
      <c r="O599">
        <v>19318</v>
      </c>
      <c r="P599">
        <v>6</v>
      </c>
      <c r="Q599" t="str">
        <f>VLOOKUP(FACT_INVOICE9[[#This Row],[gender_sk]],DIM_GENDER[],2,FALSE)</f>
        <v>Male</v>
      </c>
      <c r="R599" t="str">
        <f>VLOOKUP(FACT_INVOICE9[[#This Row],[custype_sk]],DIM_CUSTYPE[],2,FALSE)</f>
        <v>Member</v>
      </c>
      <c r="S599">
        <v>3</v>
      </c>
      <c r="U599" s="6">
        <v>0</v>
      </c>
      <c r="V599" s="6">
        <v>0</v>
      </c>
      <c r="W599" s="6">
        <v>1</v>
      </c>
      <c r="X599" s="6">
        <v>0</v>
      </c>
      <c r="Y599" s="6">
        <v>0</v>
      </c>
      <c r="Z599" s="6">
        <v>1</v>
      </c>
      <c r="AA599" s="6">
        <v>0</v>
      </c>
      <c r="AB599" s="6">
        <v>0</v>
      </c>
      <c r="AC599" s="6">
        <v>0</v>
      </c>
      <c r="AD599" s="6">
        <v>0</v>
      </c>
      <c r="AE599" s="6">
        <v>1</v>
      </c>
      <c r="AF599">
        <v>1</v>
      </c>
      <c r="AG599">
        <v>1</v>
      </c>
    </row>
    <row r="600" spans="1:33">
      <c r="A600">
        <v>1207</v>
      </c>
      <c r="B600" t="str">
        <f>VLOOKUP(FACT_INVOICE9[[#This Row],[Branch_SK]],DIM_BRANCH[],3,FALSE)</f>
        <v>Naypyitaw</v>
      </c>
      <c r="C600">
        <v>17984</v>
      </c>
      <c r="D600" t="str">
        <f>VLOOKUP(FACT_INVOICE9[[#This Row],[payment_SK]],DIM_PAYMENT[],2,FALSE)</f>
        <v>Ewallet</v>
      </c>
      <c r="E600">
        <v>346665</v>
      </c>
      <c r="F600" t="str">
        <f>VLOOKUP(FACT_INVOICE9[[#This Row],[Product_SK]],DIM_PRODUCT[],3,FALSE)</f>
        <v>Electronic accessories</v>
      </c>
      <c r="G600">
        <v>14757</v>
      </c>
      <c r="H600" t="s">
        <v>653</v>
      </c>
      <c r="I600">
        <v>2</v>
      </c>
      <c r="J600">
        <v>90.867</v>
      </c>
      <c r="K600">
        <v>5.7</v>
      </c>
      <c r="L600" t="s">
        <v>33</v>
      </c>
      <c r="M600" s="1">
        <v>45276.3682291667</v>
      </c>
      <c r="N600" s="1">
        <v>45278.9186226852</v>
      </c>
      <c r="O600">
        <v>19725</v>
      </c>
      <c r="P600">
        <v>6</v>
      </c>
      <c r="Q600" t="str">
        <f>VLOOKUP(FACT_INVOICE9[[#This Row],[gender_sk]],DIM_GENDER[],2,FALSE)</f>
        <v>Male</v>
      </c>
      <c r="R600" t="str">
        <f>VLOOKUP(FACT_INVOICE9[[#This Row],[custype_sk]],DIM_CUSTYPE[],2,FALSE)</f>
        <v>Normal</v>
      </c>
      <c r="S600">
        <v>4</v>
      </c>
      <c r="U600" s="6">
        <v>0</v>
      </c>
      <c r="V600" s="6">
        <v>1</v>
      </c>
      <c r="W600" s="6">
        <v>0</v>
      </c>
      <c r="X600" s="6">
        <v>0</v>
      </c>
      <c r="Y600" s="6">
        <v>1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1</v>
      </c>
      <c r="AF600">
        <v>1</v>
      </c>
      <c r="AG600">
        <v>0</v>
      </c>
    </row>
    <row r="601" spans="1:33">
      <c r="A601">
        <v>1206</v>
      </c>
      <c r="B601" t="str">
        <f>VLOOKUP(FACT_INVOICE9[[#This Row],[Branch_SK]],DIM_BRANCH[],3,FALSE)</f>
        <v>Mandalay</v>
      </c>
      <c r="C601">
        <v>17984</v>
      </c>
      <c r="D601" t="str">
        <f>VLOOKUP(FACT_INVOICE9[[#This Row],[payment_SK]],DIM_PAYMENT[],2,FALSE)</f>
        <v>Ewallet</v>
      </c>
      <c r="E601">
        <v>347187</v>
      </c>
      <c r="F601" t="str">
        <f>VLOOKUP(FACT_INVOICE9[[#This Row],[Product_SK]],DIM_PRODUCT[],3,FALSE)</f>
        <v>Food and beverages</v>
      </c>
      <c r="G601">
        <v>14619</v>
      </c>
      <c r="H601" t="s">
        <v>654</v>
      </c>
      <c r="I601">
        <v>4</v>
      </c>
      <c r="J601">
        <v>263.97</v>
      </c>
      <c r="K601">
        <v>8.7</v>
      </c>
      <c r="L601" t="s">
        <v>33</v>
      </c>
      <c r="M601" s="1">
        <v>45276.3682291667</v>
      </c>
      <c r="N601" s="1">
        <v>45278.9186226852</v>
      </c>
      <c r="O601">
        <v>19995</v>
      </c>
      <c r="P601">
        <v>5</v>
      </c>
      <c r="Q601" t="str">
        <f>VLOOKUP(FACT_INVOICE9[[#This Row],[gender_sk]],DIM_GENDER[],2,FALSE)</f>
        <v>Female</v>
      </c>
      <c r="R601" t="str">
        <f>VLOOKUP(FACT_INVOICE9[[#This Row],[custype_sk]],DIM_CUSTYPE[],2,FALSE)</f>
        <v>Member</v>
      </c>
      <c r="S601">
        <v>3</v>
      </c>
      <c r="U601" s="6">
        <v>0</v>
      </c>
      <c r="V601" s="6">
        <v>1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1</v>
      </c>
      <c r="AC601" s="6">
        <v>0</v>
      </c>
      <c r="AD601" s="6">
        <v>0</v>
      </c>
      <c r="AE601" s="6">
        <v>1</v>
      </c>
      <c r="AF601">
        <v>0</v>
      </c>
      <c r="AG601">
        <v>1</v>
      </c>
    </row>
    <row r="602" spans="1:33">
      <c r="A602">
        <v>1208</v>
      </c>
      <c r="B602" t="str">
        <f>VLOOKUP(FACT_INVOICE9[[#This Row],[Branch_SK]],DIM_BRANCH[],3,FALSE)</f>
        <v>Yangon</v>
      </c>
      <c r="C602">
        <v>17984</v>
      </c>
      <c r="D602" t="str">
        <f>VLOOKUP(FACT_INVOICE9[[#This Row],[payment_SK]],DIM_PAYMENT[],2,FALSE)</f>
        <v>Ewallet</v>
      </c>
      <c r="E602">
        <v>347292</v>
      </c>
      <c r="F602" t="str">
        <f>VLOOKUP(FACT_INVOICE9[[#This Row],[Product_SK]],DIM_PRODUCT[],3,FALSE)</f>
        <v>Fashion accessories</v>
      </c>
      <c r="G602">
        <v>14860</v>
      </c>
      <c r="H602" t="s">
        <v>655</v>
      </c>
      <c r="I602">
        <v>8</v>
      </c>
      <c r="J602">
        <v>609</v>
      </c>
      <c r="K602">
        <v>9.2</v>
      </c>
      <c r="L602" t="s">
        <v>33</v>
      </c>
      <c r="M602" s="1">
        <v>45276.3682291667</v>
      </c>
      <c r="N602" s="1">
        <v>45278.9186226852</v>
      </c>
      <c r="O602">
        <v>19770</v>
      </c>
      <c r="P602">
        <v>6</v>
      </c>
      <c r="Q602" t="str">
        <f>VLOOKUP(FACT_INVOICE9[[#This Row],[gender_sk]],DIM_GENDER[],2,FALSE)</f>
        <v>Male</v>
      </c>
      <c r="R602" t="str">
        <f>VLOOKUP(FACT_INVOICE9[[#This Row],[custype_sk]],DIM_CUSTYPE[],2,FALSE)</f>
        <v>Normal</v>
      </c>
      <c r="S602">
        <v>4</v>
      </c>
      <c r="U602" s="6">
        <v>0</v>
      </c>
      <c r="V602" s="6">
        <v>1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1</v>
      </c>
      <c r="AD602" s="6">
        <v>1</v>
      </c>
      <c r="AE602" s="6">
        <v>1</v>
      </c>
      <c r="AF602">
        <v>1</v>
      </c>
      <c r="AG602">
        <v>0</v>
      </c>
    </row>
    <row r="603" spans="1:33">
      <c r="A603">
        <v>1208</v>
      </c>
      <c r="B603" t="str">
        <f>VLOOKUP(FACT_INVOICE9[[#This Row],[Branch_SK]],DIM_BRANCH[],3,FALSE)</f>
        <v>Yangon</v>
      </c>
      <c r="C603">
        <v>17984</v>
      </c>
      <c r="D603" t="str">
        <f>VLOOKUP(FACT_INVOICE9[[#This Row],[payment_SK]],DIM_PAYMENT[],2,FALSE)</f>
        <v>Ewallet</v>
      </c>
      <c r="E603">
        <v>347212</v>
      </c>
      <c r="F603" t="str">
        <f>VLOOKUP(FACT_INVOICE9[[#This Row],[Product_SK]],DIM_PRODUCT[],3,FALSE)</f>
        <v>Food and beverages</v>
      </c>
      <c r="G603">
        <v>14328</v>
      </c>
      <c r="H603" t="s">
        <v>656</v>
      </c>
      <c r="I603">
        <v>1</v>
      </c>
      <c r="J603">
        <v>40.53</v>
      </c>
      <c r="K603">
        <v>6.7</v>
      </c>
      <c r="L603" t="s">
        <v>33</v>
      </c>
      <c r="M603" s="1">
        <v>45276.3682291667</v>
      </c>
      <c r="N603" s="1">
        <v>45278.9186226852</v>
      </c>
      <c r="O603">
        <v>19712</v>
      </c>
      <c r="P603">
        <v>6</v>
      </c>
      <c r="Q603" t="str">
        <f>VLOOKUP(FACT_INVOICE9[[#This Row],[gender_sk]],DIM_GENDER[],2,FALSE)</f>
        <v>Male</v>
      </c>
      <c r="R603" t="str">
        <f>VLOOKUP(FACT_INVOICE9[[#This Row],[custype_sk]],DIM_CUSTYPE[],2,FALSE)</f>
        <v>Normal</v>
      </c>
      <c r="S603">
        <v>4</v>
      </c>
      <c r="U603" s="6">
        <v>0</v>
      </c>
      <c r="V603" s="6">
        <v>1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1</v>
      </c>
      <c r="AC603" s="6">
        <v>0</v>
      </c>
      <c r="AD603" s="6">
        <v>0</v>
      </c>
      <c r="AE603" s="6">
        <v>1</v>
      </c>
      <c r="AF603">
        <v>1</v>
      </c>
      <c r="AG603">
        <v>0</v>
      </c>
    </row>
    <row r="604" spans="1:33">
      <c r="A604">
        <v>1206</v>
      </c>
      <c r="B604" t="str">
        <f>VLOOKUP(FACT_INVOICE9[[#This Row],[Branch_SK]],DIM_BRANCH[],3,FALSE)</f>
        <v>Mandalay</v>
      </c>
      <c r="C604">
        <v>17984</v>
      </c>
      <c r="D604" t="str">
        <f>VLOOKUP(FACT_INVOICE9[[#This Row],[payment_SK]],DIM_PAYMENT[],2,FALSE)</f>
        <v>Ewallet</v>
      </c>
      <c r="E604">
        <v>347331</v>
      </c>
      <c r="F604" t="str">
        <f>VLOOKUP(FACT_INVOICE9[[#This Row],[Product_SK]],DIM_PRODUCT[],3,FALSE)</f>
        <v>Fashion accessories</v>
      </c>
      <c r="G604">
        <v>14675</v>
      </c>
      <c r="H604" t="s">
        <v>657</v>
      </c>
      <c r="I604">
        <v>3</v>
      </c>
      <c r="J604">
        <v>231.2415</v>
      </c>
      <c r="K604">
        <v>4</v>
      </c>
      <c r="L604" t="s">
        <v>33</v>
      </c>
      <c r="M604" s="1">
        <v>45276.3682291667</v>
      </c>
      <c r="N604" s="1">
        <v>45278.9186226852</v>
      </c>
      <c r="O604">
        <v>19823</v>
      </c>
      <c r="P604">
        <v>5</v>
      </c>
      <c r="Q604" t="str">
        <f>VLOOKUP(FACT_INVOICE9[[#This Row],[gender_sk]],DIM_GENDER[],2,FALSE)</f>
        <v>Female</v>
      </c>
      <c r="R604" t="str">
        <f>VLOOKUP(FACT_INVOICE9[[#This Row],[custype_sk]],DIM_CUSTYPE[],2,FALSE)</f>
        <v>Normal</v>
      </c>
      <c r="S604">
        <v>4</v>
      </c>
      <c r="U604" s="6">
        <v>0</v>
      </c>
      <c r="V604" s="6">
        <v>1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1</v>
      </c>
      <c r="AD604" s="6">
        <v>0</v>
      </c>
      <c r="AE604" s="6">
        <v>0</v>
      </c>
      <c r="AF604">
        <v>0</v>
      </c>
      <c r="AG604">
        <v>0</v>
      </c>
    </row>
    <row r="605" spans="1:33">
      <c r="A605">
        <v>1207</v>
      </c>
      <c r="B605" t="str">
        <f>VLOOKUP(FACT_INVOICE9[[#This Row],[Branch_SK]],DIM_BRANCH[],3,FALSE)</f>
        <v>Naypyitaw</v>
      </c>
      <c r="C605">
        <v>17982</v>
      </c>
      <c r="D605" t="str">
        <f>VLOOKUP(FACT_INVOICE9[[#This Row],[payment_SK]],DIM_PAYMENT[],2,FALSE)</f>
        <v>Cash</v>
      </c>
      <c r="E605">
        <v>346943</v>
      </c>
      <c r="F605" t="str">
        <f>VLOOKUP(FACT_INVOICE9[[#This Row],[Product_SK]],DIM_PRODUCT[],3,FALSE)</f>
        <v>Sports and travel</v>
      </c>
      <c r="G605">
        <v>14108</v>
      </c>
      <c r="H605" t="s">
        <v>658</v>
      </c>
      <c r="I605">
        <v>9</v>
      </c>
      <c r="J605">
        <v>477.1305</v>
      </c>
      <c r="K605">
        <v>5.4</v>
      </c>
      <c r="L605" t="s">
        <v>33</v>
      </c>
      <c r="M605" s="1">
        <v>45276.3682291667</v>
      </c>
      <c r="N605" s="1">
        <v>45278.9186226852</v>
      </c>
      <c r="O605">
        <v>19284</v>
      </c>
      <c r="P605">
        <v>6</v>
      </c>
      <c r="Q605" t="str">
        <f>VLOOKUP(FACT_INVOICE9[[#This Row],[gender_sk]],DIM_GENDER[],2,FALSE)</f>
        <v>Male</v>
      </c>
      <c r="R605" t="str">
        <f>VLOOKUP(FACT_INVOICE9[[#This Row],[custype_sk]],DIM_CUSTYPE[],2,FALSE)</f>
        <v>Member</v>
      </c>
      <c r="S605">
        <v>3</v>
      </c>
      <c r="U605" s="6">
        <v>0</v>
      </c>
      <c r="V605" s="6">
        <v>0</v>
      </c>
      <c r="W605" s="6">
        <v>1</v>
      </c>
      <c r="X605" s="6">
        <v>0</v>
      </c>
      <c r="Y605" s="6">
        <v>0</v>
      </c>
      <c r="Z605" s="6">
        <v>0</v>
      </c>
      <c r="AA605" s="6">
        <v>1</v>
      </c>
      <c r="AB605" s="6">
        <v>0</v>
      </c>
      <c r="AC605" s="6">
        <v>0</v>
      </c>
      <c r="AD605" s="6">
        <v>1</v>
      </c>
      <c r="AE605" s="6">
        <v>1</v>
      </c>
      <c r="AF605">
        <v>1</v>
      </c>
      <c r="AG605">
        <v>1</v>
      </c>
    </row>
    <row r="606" spans="1:33">
      <c r="A606">
        <v>1206</v>
      </c>
      <c r="B606" t="str">
        <f>VLOOKUP(FACT_INVOICE9[[#This Row],[Branch_SK]],DIM_BRANCH[],3,FALSE)</f>
        <v>Mandalay</v>
      </c>
      <c r="C606">
        <v>17982</v>
      </c>
      <c r="D606" t="str">
        <f>VLOOKUP(FACT_INVOICE9[[#This Row],[payment_SK]],DIM_PAYMENT[],2,FALSE)</f>
        <v>Cash</v>
      </c>
      <c r="E606">
        <v>347073</v>
      </c>
      <c r="F606" t="str">
        <f>VLOOKUP(FACT_INVOICE9[[#This Row],[Product_SK]],DIM_PRODUCT[],3,FALSE)</f>
        <v>Sports and travel</v>
      </c>
      <c r="G606">
        <v>14857</v>
      </c>
      <c r="H606" t="s">
        <v>659</v>
      </c>
      <c r="I606">
        <v>1</v>
      </c>
      <c r="J606">
        <v>78.7185</v>
      </c>
      <c r="K606">
        <v>5.6</v>
      </c>
      <c r="L606" t="s">
        <v>33</v>
      </c>
      <c r="M606" s="1">
        <v>45276.3682291667</v>
      </c>
      <c r="N606" s="1">
        <v>45278.9186226852</v>
      </c>
      <c r="O606">
        <v>19092</v>
      </c>
      <c r="P606">
        <v>6</v>
      </c>
      <c r="Q606" t="str">
        <f>VLOOKUP(FACT_INVOICE9[[#This Row],[gender_sk]],DIM_GENDER[],2,FALSE)</f>
        <v>Male</v>
      </c>
      <c r="R606" t="str">
        <f>VLOOKUP(FACT_INVOICE9[[#This Row],[custype_sk]],DIM_CUSTYPE[],2,FALSE)</f>
        <v>Normal</v>
      </c>
      <c r="S606">
        <v>4</v>
      </c>
      <c r="U606" s="6">
        <v>0</v>
      </c>
      <c r="V606" s="6">
        <v>0</v>
      </c>
      <c r="W606" s="6">
        <v>1</v>
      </c>
      <c r="X606" s="6">
        <v>0</v>
      </c>
      <c r="Y606" s="6">
        <v>0</v>
      </c>
      <c r="Z606" s="6">
        <v>0</v>
      </c>
      <c r="AA606" s="6">
        <v>1</v>
      </c>
      <c r="AB606" s="6">
        <v>0</v>
      </c>
      <c r="AC606" s="6">
        <v>0</v>
      </c>
      <c r="AD606" s="6">
        <v>0</v>
      </c>
      <c r="AE606" s="6">
        <v>1</v>
      </c>
      <c r="AF606">
        <v>1</v>
      </c>
      <c r="AG606">
        <v>0</v>
      </c>
    </row>
    <row r="607" spans="1:33">
      <c r="A607">
        <v>1206</v>
      </c>
      <c r="B607" t="str">
        <f>VLOOKUP(FACT_INVOICE9[[#This Row],[Branch_SK]],DIM_BRANCH[],3,FALSE)</f>
        <v>Mandalay</v>
      </c>
      <c r="C607">
        <v>17982</v>
      </c>
      <c r="D607" t="str">
        <f>VLOOKUP(FACT_INVOICE9[[#This Row],[payment_SK]],DIM_PAYMENT[],2,FALSE)</f>
        <v>Cash</v>
      </c>
      <c r="E607">
        <v>347152</v>
      </c>
      <c r="F607" t="str">
        <f>VLOOKUP(FACT_INVOICE9[[#This Row],[Product_SK]],DIM_PRODUCT[],3,FALSE)</f>
        <v>Food and beverages</v>
      </c>
      <c r="G607">
        <v>14591</v>
      </c>
      <c r="H607" t="s">
        <v>660</v>
      </c>
      <c r="I607">
        <v>9</v>
      </c>
      <c r="J607">
        <v>513.2295</v>
      </c>
      <c r="K607">
        <v>8.9</v>
      </c>
      <c r="L607" t="s">
        <v>33</v>
      </c>
      <c r="M607" s="1">
        <v>45276.3682291667</v>
      </c>
      <c r="N607" s="1">
        <v>45278.9186226852</v>
      </c>
      <c r="O607">
        <v>19357</v>
      </c>
      <c r="P607">
        <v>5</v>
      </c>
      <c r="Q607" t="str">
        <f>VLOOKUP(FACT_INVOICE9[[#This Row],[gender_sk]],DIM_GENDER[],2,FALSE)</f>
        <v>Female</v>
      </c>
      <c r="R607" t="str">
        <f>VLOOKUP(FACT_INVOICE9[[#This Row],[custype_sk]],DIM_CUSTYPE[],2,FALSE)</f>
        <v>Normal</v>
      </c>
      <c r="S607">
        <v>4</v>
      </c>
      <c r="U607" s="6">
        <v>0</v>
      </c>
      <c r="V607" s="6">
        <v>0</v>
      </c>
      <c r="W607" s="6">
        <v>1</v>
      </c>
      <c r="X607" s="6">
        <v>0</v>
      </c>
      <c r="Y607" s="6">
        <v>0</v>
      </c>
      <c r="Z607" s="6">
        <v>0</v>
      </c>
      <c r="AA607" s="6">
        <v>0</v>
      </c>
      <c r="AB607" s="6">
        <v>1</v>
      </c>
      <c r="AC607" s="6">
        <v>0</v>
      </c>
      <c r="AD607" s="6">
        <v>1</v>
      </c>
      <c r="AE607" s="6">
        <v>1</v>
      </c>
      <c r="AF607">
        <v>0</v>
      </c>
      <c r="AG607">
        <v>0</v>
      </c>
    </row>
    <row r="608" spans="1:33">
      <c r="A608">
        <v>1207</v>
      </c>
      <c r="B608" t="str">
        <f>VLOOKUP(FACT_INVOICE9[[#This Row],[Branch_SK]],DIM_BRANCH[],3,FALSE)</f>
        <v>Naypyitaw</v>
      </c>
      <c r="C608">
        <v>17984</v>
      </c>
      <c r="D608" t="str">
        <f>VLOOKUP(FACT_INVOICE9[[#This Row],[payment_SK]],DIM_PAYMENT[],2,FALSE)</f>
        <v>Ewallet</v>
      </c>
      <c r="E608">
        <v>346837</v>
      </c>
      <c r="F608" t="str">
        <f>VLOOKUP(FACT_INVOICE9[[#This Row],[Product_SK]],DIM_PRODUCT[],3,FALSE)</f>
        <v>Home and lifestyle</v>
      </c>
      <c r="G608">
        <v>14434</v>
      </c>
      <c r="H608" t="s">
        <v>661</v>
      </c>
      <c r="I608">
        <v>7</v>
      </c>
      <c r="J608">
        <v>122.5245</v>
      </c>
      <c r="K608">
        <v>7.4</v>
      </c>
      <c r="L608" t="s">
        <v>33</v>
      </c>
      <c r="M608" s="1">
        <v>45276.3682291667</v>
      </c>
      <c r="N608" s="1">
        <v>45278.9186226852</v>
      </c>
      <c r="O608">
        <v>19736</v>
      </c>
      <c r="P608">
        <v>6</v>
      </c>
      <c r="Q608" t="str">
        <f>VLOOKUP(FACT_INVOICE9[[#This Row],[gender_sk]],DIM_GENDER[],2,FALSE)</f>
        <v>Male</v>
      </c>
      <c r="R608" t="str">
        <f>VLOOKUP(FACT_INVOICE9[[#This Row],[custype_sk]],DIM_CUSTYPE[],2,FALSE)</f>
        <v>Normal</v>
      </c>
      <c r="S608">
        <v>4</v>
      </c>
      <c r="U608" s="6">
        <v>0</v>
      </c>
      <c r="V608" s="6">
        <v>1</v>
      </c>
      <c r="W608" s="6">
        <v>0</v>
      </c>
      <c r="X608" s="6">
        <v>0</v>
      </c>
      <c r="Y608" s="6">
        <v>0</v>
      </c>
      <c r="Z608" s="6">
        <v>1</v>
      </c>
      <c r="AA608" s="6">
        <v>0</v>
      </c>
      <c r="AB608" s="6">
        <v>0</v>
      </c>
      <c r="AC608" s="6">
        <v>0</v>
      </c>
      <c r="AD608" s="6">
        <v>1</v>
      </c>
      <c r="AE608" s="6">
        <v>1</v>
      </c>
      <c r="AF608">
        <v>1</v>
      </c>
      <c r="AG608">
        <v>0</v>
      </c>
    </row>
    <row r="609" spans="1:33">
      <c r="A609">
        <v>1207</v>
      </c>
      <c r="B609" t="str">
        <f>VLOOKUP(FACT_INVOICE9[[#This Row],[Branch_SK]],DIM_BRANCH[],3,FALSE)</f>
        <v>Naypyitaw</v>
      </c>
      <c r="C609">
        <v>17984</v>
      </c>
      <c r="D609" t="str">
        <f>VLOOKUP(FACT_INVOICE9[[#This Row],[payment_SK]],DIM_PAYMENT[],2,FALSE)</f>
        <v>Ewallet</v>
      </c>
      <c r="E609">
        <v>346465</v>
      </c>
      <c r="F609" t="str">
        <f>VLOOKUP(FACT_INVOICE9[[#This Row],[Product_SK]],DIM_PRODUCT[],3,FALSE)</f>
        <v>Health and beauty</v>
      </c>
      <c r="G609">
        <v>14357</v>
      </c>
      <c r="H609" t="s">
        <v>662</v>
      </c>
      <c r="I609">
        <v>4</v>
      </c>
      <c r="J609">
        <v>155.652</v>
      </c>
      <c r="K609">
        <v>9.7</v>
      </c>
      <c r="L609" t="s">
        <v>33</v>
      </c>
      <c r="M609" s="1">
        <v>45276.3682291667</v>
      </c>
      <c r="N609" s="1">
        <v>45278.9186226852</v>
      </c>
      <c r="O609">
        <v>19952</v>
      </c>
      <c r="P609">
        <v>6</v>
      </c>
      <c r="Q609" t="str">
        <f>VLOOKUP(FACT_INVOICE9[[#This Row],[gender_sk]],DIM_GENDER[],2,FALSE)</f>
        <v>Male</v>
      </c>
      <c r="R609" t="str">
        <f>VLOOKUP(FACT_INVOICE9[[#This Row],[custype_sk]],DIM_CUSTYPE[],2,FALSE)</f>
        <v>Member</v>
      </c>
      <c r="S609">
        <v>3</v>
      </c>
      <c r="U609" s="6">
        <v>0</v>
      </c>
      <c r="V609" s="6">
        <v>1</v>
      </c>
      <c r="W609" s="6">
        <v>0</v>
      </c>
      <c r="X609" s="6">
        <v>1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1</v>
      </c>
      <c r="AF609">
        <v>1</v>
      </c>
      <c r="AG609">
        <v>1</v>
      </c>
    </row>
    <row r="610" spans="1:33">
      <c r="A610">
        <v>1207</v>
      </c>
      <c r="B610" t="str">
        <f>VLOOKUP(FACT_INVOICE9[[#This Row],[Branch_SK]],DIM_BRANCH[],3,FALSE)</f>
        <v>Naypyitaw</v>
      </c>
      <c r="C610">
        <v>17984</v>
      </c>
      <c r="D610" t="str">
        <f>VLOOKUP(FACT_INVOICE9[[#This Row],[payment_SK]],DIM_PAYMENT[],2,FALSE)</f>
        <v>Ewallet</v>
      </c>
      <c r="E610">
        <v>346660</v>
      </c>
      <c r="F610" t="str">
        <f>VLOOKUP(FACT_INVOICE9[[#This Row],[Product_SK]],DIM_PRODUCT[],3,FALSE)</f>
        <v>Electronic accessories</v>
      </c>
      <c r="G610">
        <v>14817</v>
      </c>
      <c r="H610" t="s">
        <v>663</v>
      </c>
      <c r="I610">
        <v>1</v>
      </c>
      <c r="J610">
        <v>59.325</v>
      </c>
      <c r="K610">
        <v>9.6</v>
      </c>
      <c r="L610" t="s">
        <v>33</v>
      </c>
      <c r="M610" s="1">
        <v>45276.3682291667</v>
      </c>
      <c r="N610" s="1">
        <v>45278.9186226852</v>
      </c>
      <c r="O610">
        <v>19765</v>
      </c>
      <c r="P610">
        <v>6</v>
      </c>
      <c r="Q610" t="str">
        <f>VLOOKUP(FACT_INVOICE9[[#This Row],[gender_sk]],DIM_GENDER[],2,FALSE)</f>
        <v>Male</v>
      </c>
      <c r="R610" t="str">
        <f>VLOOKUP(FACT_INVOICE9[[#This Row],[custype_sk]],DIM_CUSTYPE[],2,FALSE)</f>
        <v>Normal</v>
      </c>
      <c r="S610">
        <v>4</v>
      </c>
      <c r="U610" s="6">
        <v>0</v>
      </c>
      <c r="V610" s="6">
        <v>1</v>
      </c>
      <c r="W610" s="6">
        <v>0</v>
      </c>
      <c r="X610" s="6">
        <v>0</v>
      </c>
      <c r="Y610" s="6">
        <v>1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1</v>
      </c>
      <c r="AF610">
        <v>1</v>
      </c>
      <c r="AG610">
        <v>0</v>
      </c>
    </row>
    <row r="611" spans="1:33">
      <c r="A611">
        <v>1207</v>
      </c>
      <c r="B611" t="str">
        <f>VLOOKUP(FACT_INVOICE9[[#This Row],[Branch_SK]],DIM_BRANCH[],3,FALSE)</f>
        <v>Naypyitaw</v>
      </c>
      <c r="C611">
        <v>17983</v>
      </c>
      <c r="D611" t="str">
        <f>VLOOKUP(FACT_INVOICE9[[#This Row],[payment_SK]],DIM_PAYMENT[],2,FALSE)</f>
        <v>Credit card</v>
      </c>
      <c r="E611">
        <v>347230</v>
      </c>
      <c r="F611" t="str">
        <f>VLOOKUP(FACT_INVOICE9[[#This Row],[Product_SK]],DIM_PRODUCT[],3,FALSE)</f>
        <v>Food and beverages</v>
      </c>
      <c r="G611">
        <v>14798</v>
      </c>
      <c r="H611" t="s">
        <v>664</v>
      </c>
      <c r="I611">
        <v>7</v>
      </c>
      <c r="J611">
        <v>254.016</v>
      </c>
      <c r="K611">
        <v>7.3</v>
      </c>
      <c r="L611" t="s">
        <v>33</v>
      </c>
      <c r="M611" s="1">
        <v>45276.3682291667</v>
      </c>
      <c r="N611" s="1">
        <v>45278.9186226852</v>
      </c>
      <c r="O611">
        <v>19386</v>
      </c>
      <c r="P611">
        <v>6</v>
      </c>
      <c r="Q611" t="str">
        <f>VLOOKUP(FACT_INVOICE9[[#This Row],[gender_sk]],DIM_GENDER[],2,FALSE)</f>
        <v>Male</v>
      </c>
      <c r="R611" t="str">
        <f>VLOOKUP(FACT_INVOICE9[[#This Row],[custype_sk]],DIM_CUSTYPE[],2,FALSE)</f>
        <v>Member</v>
      </c>
      <c r="S611">
        <v>3</v>
      </c>
      <c r="U611" s="6">
        <v>1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1</v>
      </c>
      <c r="AC611" s="6">
        <v>0</v>
      </c>
      <c r="AD611" s="6">
        <v>1</v>
      </c>
      <c r="AE611" s="6">
        <v>1</v>
      </c>
      <c r="AF611">
        <v>1</v>
      </c>
      <c r="AG611">
        <v>1</v>
      </c>
    </row>
    <row r="612" spans="1:33">
      <c r="A612">
        <v>1206</v>
      </c>
      <c r="B612" t="str">
        <f>VLOOKUP(FACT_INVOICE9[[#This Row],[Branch_SK]],DIM_BRANCH[],3,FALSE)</f>
        <v>Mandalay</v>
      </c>
      <c r="C612">
        <v>17984</v>
      </c>
      <c r="D612" t="str">
        <f>VLOOKUP(FACT_INVOICE9[[#This Row],[payment_SK]],DIM_PAYMENT[],2,FALSE)</f>
        <v>Ewallet</v>
      </c>
      <c r="E612">
        <v>347256</v>
      </c>
      <c r="F612" t="str">
        <f>VLOOKUP(FACT_INVOICE9[[#This Row],[Product_SK]],DIM_PRODUCT[],3,FALSE)</f>
        <v>Fashion accessories</v>
      </c>
      <c r="G612">
        <v>14813</v>
      </c>
      <c r="H612" t="s">
        <v>665</v>
      </c>
      <c r="I612">
        <v>10</v>
      </c>
      <c r="J612">
        <v>190.155</v>
      </c>
      <c r="K612">
        <v>5.9</v>
      </c>
      <c r="L612" t="s">
        <v>33</v>
      </c>
      <c r="M612" s="1">
        <v>45276.3682291667</v>
      </c>
      <c r="N612" s="1">
        <v>45278.9186226852</v>
      </c>
      <c r="O612">
        <v>19737</v>
      </c>
      <c r="P612">
        <v>6</v>
      </c>
      <c r="Q612" t="str">
        <f>VLOOKUP(FACT_INVOICE9[[#This Row],[gender_sk]],DIM_GENDER[],2,FALSE)</f>
        <v>Male</v>
      </c>
      <c r="R612" t="str">
        <f>VLOOKUP(FACT_INVOICE9[[#This Row],[custype_sk]],DIM_CUSTYPE[],2,FALSE)</f>
        <v>Normal</v>
      </c>
      <c r="S612">
        <v>4</v>
      </c>
      <c r="U612" s="6">
        <v>0</v>
      </c>
      <c r="V612" s="6">
        <v>1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1</v>
      </c>
      <c r="AD612" s="6">
        <v>1</v>
      </c>
      <c r="AE612" s="6">
        <v>1</v>
      </c>
      <c r="AF612">
        <v>1</v>
      </c>
      <c r="AG612">
        <v>0</v>
      </c>
    </row>
    <row r="613" spans="1:33">
      <c r="A613">
        <v>1206</v>
      </c>
      <c r="B613" t="str">
        <f>VLOOKUP(FACT_INVOICE9[[#This Row],[Branch_SK]],DIM_BRANCH[],3,FALSE)</f>
        <v>Mandalay</v>
      </c>
      <c r="C613">
        <v>17982</v>
      </c>
      <c r="D613" t="str">
        <f>VLOOKUP(FACT_INVOICE9[[#This Row],[payment_SK]],DIM_PAYMENT[],2,FALSE)</f>
        <v>Cash</v>
      </c>
      <c r="E613">
        <v>347183</v>
      </c>
      <c r="F613" t="str">
        <f>VLOOKUP(FACT_INVOICE9[[#This Row],[Product_SK]],DIM_PRODUCT[],3,FALSE)</f>
        <v>Food and beverages</v>
      </c>
      <c r="G613">
        <v>14846</v>
      </c>
      <c r="H613" t="s">
        <v>666</v>
      </c>
      <c r="I613">
        <v>3</v>
      </c>
      <c r="J613">
        <v>304.92</v>
      </c>
      <c r="K613">
        <v>5.3</v>
      </c>
      <c r="L613" t="s">
        <v>33</v>
      </c>
      <c r="M613" s="1">
        <v>45276.3682291667</v>
      </c>
      <c r="N613" s="1">
        <v>45278.9186226852</v>
      </c>
      <c r="O613">
        <v>19224</v>
      </c>
      <c r="P613">
        <v>6</v>
      </c>
      <c r="Q613" t="str">
        <f>VLOOKUP(FACT_INVOICE9[[#This Row],[gender_sk]],DIM_GENDER[],2,FALSE)</f>
        <v>Male</v>
      </c>
      <c r="R613" t="str">
        <f>VLOOKUP(FACT_INVOICE9[[#This Row],[custype_sk]],DIM_CUSTYPE[],2,FALSE)</f>
        <v>Member</v>
      </c>
      <c r="S613">
        <v>3</v>
      </c>
      <c r="U613" s="6">
        <v>0</v>
      </c>
      <c r="V613" s="6">
        <v>0</v>
      </c>
      <c r="W613" s="6">
        <v>1</v>
      </c>
      <c r="X613" s="6">
        <v>0</v>
      </c>
      <c r="Y613" s="6">
        <v>0</v>
      </c>
      <c r="Z613" s="6">
        <v>0</v>
      </c>
      <c r="AA613" s="6">
        <v>0</v>
      </c>
      <c r="AB613" s="6">
        <v>1</v>
      </c>
      <c r="AC613" s="6">
        <v>0</v>
      </c>
      <c r="AD613" s="6">
        <v>0</v>
      </c>
      <c r="AE613" s="6">
        <v>1</v>
      </c>
      <c r="AF613">
        <v>1</v>
      </c>
      <c r="AG613">
        <v>1</v>
      </c>
    </row>
    <row r="614" spans="1:33">
      <c r="A614">
        <v>1208</v>
      </c>
      <c r="B614" t="str">
        <f>VLOOKUP(FACT_INVOICE9[[#This Row],[Branch_SK]],DIM_BRANCH[],3,FALSE)</f>
        <v>Yangon</v>
      </c>
      <c r="C614">
        <v>17983</v>
      </c>
      <c r="D614" t="str">
        <f>VLOOKUP(FACT_INVOICE9[[#This Row],[payment_SK]],DIM_PAYMENT[],2,FALSE)</f>
        <v>Credit card</v>
      </c>
      <c r="E614">
        <v>346726</v>
      </c>
      <c r="F614" t="str">
        <f>VLOOKUP(FACT_INVOICE9[[#This Row],[Product_SK]],DIM_PRODUCT[],3,FALSE)</f>
        <v>Electronic accessories</v>
      </c>
      <c r="G614">
        <v>14383</v>
      </c>
      <c r="H614" t="s">
        <v>667</v>
      </c>
      <c r="I614">
        <v>5</v>
      </c>
      <c r="J614">
        <v>143.22</v>
      </c>
      <c r="K614">
        <v>8.6</v>
      </c>
      <c r="L614" t="s">
        <v>33</v>
      </c>
      <c r="M614" s="1">
        <v>45276.3682291667</v>
      </c>
      <c r="N614" s="1">
        <v>45278.9186226852</v>
      </c>
      <c r="O614">
        <v>19591</v>
      </c>
      <c r="P614">
        <v>5</v>
      </c>
      <c r="Q614" t="str">
        <f>VLOOKUP(FACT_INVOICE9[[#This Row],[gender_sk]],DIM_GENDER[],2,FALSE)</f>
        <v>Female</v>
      </c>
      <c r="R614" t="str">
        <f>VLOOKUP(FACT_INVOICE9[[#This Row],[custype_sk]],DIM_CUSTYPE[],2,FALSE)</f>
        <v>Normal</v>
      </c>
      <c r="S614">
        <v>4</v>
      </c>
      <c r="U614" s="6">
        <v>1</v>
      </c>
      <c r="V614" s="6">
        <v>0</v>
      </c>
      <c r="W614" s="6">
        <v>0</v>
      </c>
      <c r="X614" s="6">
        <v>0</v>
      </c>
      <c r="Y614" s="6">
        <v>1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1</v>
      </c>
      <c r="AF614">
        <v>0</v>
      </c>
      <c r="AG614">
        <v>0</v>
      </c>
    </row>
    <row r="615" spans="1:33">
      <c r="A615">
        <v>1208</v>
      </c>
      <c r="B615" t="str">
        <f>VLOOKUP(FACT_INVOICE9[[#This Row],[Branch_SK]],DIM_BRANCH[],3,FALSE)</f>
        <v>Yangon</v>
      </c>
      <c r="C615">
        <v>17984</v>
      </c>
      <c r="D615" t="str">
        <f>VLOOKUP(FACT_INVOICE9[[#This Row],[payment_SK]],DIM_PAYMENT[],2,FALSE)</f>
        <v>Ewallet</v>
      </c>
      <c r="E615">
        <v>346598</v>
      </c>
      <c r="F615" t="str">
        <f>VLOOKUP(FACT_INVOICE9[[#This Row],[Product_SK]],DIM_PRODUCT[],3,FALSE)</f>
        <v>Health and beauty</v>
      </c>
      <c r="G615">
        <v>14308</v>
      </c>
      <c r="H615" t="s">
        <v>668</v>
      </c>
      <c r="I615">
        <v>1</v>
      </c>
      <c r="J615">
        <v>76.923</v>
      </c>
      <c r="K615">
        <v>9.7</v>
      </c>
      <c r="L615" t="s">
        <v>33</v>
      </c>
      <c r="M615" s="1">
        <v>45276.3682291667</v>
      </c>
      <c r="N615" s="1">
        <v>45278.9186226852</v>
      </c>
      <c r="O615">
        <v>19754</v>
      </c>
      <c r="P615">
        <v>6</v>
      </c>
      <c r="Q615" t="str">
        <f>VLOOKUP(FACT_INVOICE9[[#This Row],[gender_sk]],DIM_GENDER[],2,FALSE)</f>
        <v>Male</v>
      </c>
      <c r="R615" t="str">
        <f>VLOOKUP(FACT_INVOICE9[[#This Row],[custype_sk]],DIM_CUSTYPE[],2,FALSE)</f>
        <v>Member</v>
      </c>
      <c r="S615">
        <v>3</v>
      </c>
      <c r="U615" s="6">
        <v>0</v>
      </c>
      <c r="V615" s="6">
        <v>1</v>
      </c>
      <c r="W615" s="6">
        <v>0</v>
      </c>
      <c r="X615" s="6">
        <v>1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1</v>
      </c>
      <c r="AF615">
        <v>1</v>
      </c>
      <c r="AG615">
        <v>1</v>
      </c>
    </row>
    <row r="616" spans="1:33">
      <c r="A616">
        <v>1208</v>
      </c>
      <c r="B616" t="str">
        <f>VLOOKUP(FACT_INVOICE9[[#This Row],[Branch_SK]],DIM_BRANCH[],3,FALSE)</f>
        <v>Yangon</v>
      </c>
      <c r="C616">
        <v>17983</v>
      </c>
      <c r="D616" t="str">
        <f>VLOOKUP(FACT_INVOICE9[[#This Row],[payment_SK]],DIM_PAYMENT[],2,FALSE)</f>
        <v>Credit card</v>
      </c>
      <c r="E616">
        <v>346992</v>
      </c>
      <c r="F616" t="str">
        <f>VLOOKUP(FACT_INVOICE9[[#This Row],[Product_SK]],DIM_PRODUCT[],3,FALSE)</f>
        <v>Sports and travel</v>
      </c>
      <c r="G616">
        <v>14704</v>
      </c>
      <c r="H616" t="s">
        <v>669</v>
      </c>
      <c r="I616">
        <v>7</v>
      </c>
      <c r="J616">
        <v>90.699</v>
      </c>
      <c r="K616">
        <v>6.7</v>
      </c>
      <c r="L616" t="s">
        <v>33</v>
      </c>
      <c r="M616" s="1">
        <v>45276.3682291667</v>
      </c>
      <c r="N616" s="1">
        <v>45278.9186226852</v>
      </c>
      <c r="O616">
        <v>19572</v>
      </c>
      <c r="P616">
        <v>5</v>
      </c>
      <c r="Q616" t="str">
        <f>VLOOKUP(FACT_INVOICE9[[#This Row],[gender_sk]],DIM_GENDER[],2,FALSE)</f>
        <v>Female</v>
      </c>
      <c r="R616" t="str">
        <f>VLOOKUP(FACT_INVOICE9[[#This Row],[custype_sk]],DIM_CUSTYPE[],2,FALSE)</f>
        <v>Normal</v>
      </c>
      <c r="S616">
        <v>4</v>
      </c>
      <c r="U616" s="6">
        <v>1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1</v>
      </c>
      <c r="AB616" s="6">
        <v>0</v>
      </c>
      <c r="AC616" s="6">
        <v>0</v>
      </c>
      <c r="AD616" s="6">
        <v>1</v>
      </c>
      <c r="AE616" s="6">
        <v>1</v>
      </c>
      <c r="AF616">
        <v>0</v>
      </c>
      <c r="AG616">
        <v>0</v>
      </c>
    </row>
    <row r="617" spans="1:33">
      <c r="A617">
        <v>1207</v>
      </c>
      <c r="B617" t="str">
        <f>VLOOKUP(FACT_INVOICE9[[#This Row],[Branch_SK]],DIM_BRANCH[],3,FALSE)</f>
        <v>Naypyitaw</v>
      </c>
      <c r="C617">
        <v>17984</v>
      </c>
      <c r="D617" t="str">
        <f>VLOOKUP(FACT_INVOICE9[[#This Row],[payment_SK]],DIM_PAYMENT[],2,FALSE)</f>
        <v>Ewallet</v>
      </c>
      <c r="E617">
        <v>346973</v>
      </c>
      <c r="F617" t="str">
        <f>VLOOKUP(FACT_INVOICE9[[#This Row],[Product_SK]],DIM_PRODUCT[],3,FALSE)</f>
        <v>Sports and travel</v>
      </c>
      <c r="G617">
        <v>14542</v>
      </c>
      <c r="H617" t="s">
        <v>670</v>
      </c>
      <c r="I617">
        <v>7</v>
      </c>
      <c r="J617">
        <v>718.7565</v>
      </c>
      <c r="K617">
        <v>4.9</v>
      </c>
      <c r="L617" t="s">
        <v>33</v>
      </c>
      <c r="M617" s="1">
        <v>45276.3682291667</v>
      </c>
      <c r="N617" s="1">
        <v>45278.9186226852</v>
      </c>
      <c r="O617">
        <v>20003</v>
      </c>
      <c r="P617">
        <v>5</v>
      </c>
      <c r="Q617" t="str">
        <f>VLOOKUP(FACT_INVOICE9[[#This Row],[gender_sk]],DIM_GENDER[],2,FALSE)</f>
        <v>Female</v>
      </c>
      <c r="R617" t="str">
        <f>VLOOKUP(FACT_INVOICE9[[#This Row],[custype_sk]],DIM_CUSTYPE[],2,FALSE)</f>
        <v>Member</v>
      </c>
      <c r="S617">
        <v>3</v>
      </c>
      <c r="U617" s="6">
        <v>0</v>
      </c>
      <c r="V617" s="6">
        <v>1</v>
      </c>
      <c r="W617" s="6">
        <v>0</v>
      </c>
      <c r="X617" s="6">
        <v>0</v>
      </c>
      <c r="Y617" s="6">
        <v>0</v>
      </c>
      <c r="Z617" s="6">
        <v>0</v>
      </c>
      <c r="AA617" s="6">
        <v>1</v>
      </c>
      <c r="AB617" s="6">
        <v>0</v>
      </c>
      <c r="AC617" s="6">
        <v>0</v>
      </c>
      <c r="AD617" s="6">
        <v>1</v>
      </c>
      <c r="AE617" s="6">
        <v>0</v>
      </c>
      <c r="AF617">
        <v>0</v>
      </c>
      <c r="AG617">
        <v>1</v>
      </c>
    </row>
    <row r="618" spans="1:33">
      <c r="A618">
        <v>1208</v>
      </c>
      <c r="B618" t="str">
        <f>VLOOKUP(FACT_INVOICE9[[#This Row],[Branch_SK]],DIM_BRANCH[],3,FALSE)</f>
        <v>Yangon</v>
      </c>
      <c r="C618">
        <v>17984</v>
      </c>
      <c r="D618" t="str">
        <f>VLOOKUP(FACT_INVOICE9[[#This Row],[payment_SK]],DIM_PAYMENT[],2,FALSE)</f>
        <v>Ewallet</v>
      </c>
      <c r="E618">
        <v>346550</v>
      </c>
      <c r="F618" t="str">
        <f>VLOOKUP(FACT_INVOICE9[[#This Row],[Product_SK]],DIM_PRODUCT[],3,FALSE)</f>
        <v>Health and beauty</v>
      </c>
      <c r="G618">
        <v>14955</v>
      </c>
      <c r="H618" t="s">
        <v>671</v>
      </c>
      <c r="I618">
        <v>5</v>
      </c>
      <c r="J618">
        <v>56.1225</v>
      </c>
      <c r="K618">
        <v>7.6</v>
      </c>
      <c r="L618" t="s">
        <v>33</v>
      </c>
      <c r="M618" s="1">
        <v>45276.3682291667</v>
      </c>
      <c r="N618" s="1">
        <v>45278.9186226852</v>
      </c>
      <c r="O618">
        <v>19868</v>
      </c>
      <c r="P618">
        <v>5</v>
      </c>
      <c r="Q618" t="str">
        <f>VLOOKUP(FACT_INVOICE9[[#This Row],[gender_sk]],DIM_GENDER[],2,FALSE)</f>
        <v>Female</v>
      </c>
      <c r="R618" t="str">
        <f>VLOOKUP(FACT_INVOICE9[[#This Row],[custype_sk]],DIM_CUSTYPE[],2,FALSE)</f>
        <v>Member</v>
      </c>
      <c r="S618">
        <v>3</v>
      </c>
      <c r="U618" s="6">
        <v>0</v>
      </c>
      <c r="V618" s="6">
        <v>1</v>
      </c>
      <c r="W618" s="6">
        <v>0</v>
      </c>
      <c r="X618" s="6">
        <v>1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1</v>
      </c>
      <c r="AF618">
        <v>0</v>
      </c>
      <c r="AG618">
        <v>1</v>
      </c>
    </row>
    <row r="619" spans="1:33">
      <c r="A619">
        <v>1207</v>
      </c>
      <c r="B619" t="str">
        <f>VLOOKUP(FACT_INVOICE9[[#This Row],[Branch_SK]],DIM_BRANCH[],3,FALSE)</f>
        <v>Naypyitaw</v>
      </c>
      <c r="C619">
        <v>17982</v>
      </c>
      <c r="D619" t="str">
        <f>VLOOKUP(FACT_INVOICE9[[#This Row],[payment_SK]],DIM_PAYMENT[],2,FALSE)</f>
        <v>Cash</v>
      </c>
      <c r="E619">
        <v>346674</v>
      </c>
      <c r="F619" t="str">
        <f>VLOOKUP(FACT_INVOICE9[[#This Row],[Product_SK]],DIM_PRODUCT[],3,FALSE)</f>
        <v>Electronic accessories</v>
      </c>
      <c r="G619">
        <v>14934</v>
      </c>
      <c r="H619" t="s">
        <v>672</v>
      </c>
      <c r="I619">
        <v>9</v>
      </c>
      <c r="J619">
        <v>321.111</v>
      </c>
      <c r="K619">
        <v>4.2</v>
      </c>
      <c r="L619" t="s">
        <v>33</v>
      </c>
      <c r="M619" s="1">
        <v>45276.3682291667</v>
      </c>
      <c r="N619" s="1">
        <v>45278.9186226852</v>
      </c>
      <c r="O619">
        <v>19061</v>
      </c>
      <c r="P619">
        <v>5</v>
      </c>
      <c r="Q619" t="str">
        <f>VLOOKUP(FACT_INVOICE9[[#This Row],[gender_sk]],DIM_GENDER[],2,FALSE)</f>
        <v>Female</v>
      </c>
      <c r="R619" t="str">
        <f>VLOOKUP(FACT_INVOICE9[[#This Row],[custype_sk]],DIM_CUSTYPE[],2,FALSE)</f>
        <v>Normal</v>
      </c>
      <c r="S619">
        <v>4</v>
      </c>
      <c r="U619" s="6">
        <v>0</v>
      </c>
      <c r="V619" s="6">
        <v>0</v>
      </c>
      <c r="W619" s="6">
        <v>1</v>
      </c>
      <c r="X619" s="6">
        <v>0</v>
      </c>
      <c r="Y619" s="6">
        <v>1</v>
      </c>
      <c r="Z619" s="6">
        <v>0</v>
      </c>
      <c r="AA619" s="6">
        <v>0</v>
      </c>
      <c r="AB619" s="6">
        <v>0</v>
      </c>
      <c r="AC619" s="6">
        <v>0</v>
      </c>
      <c r="AD619" s="6">
        <v>1</v>
      </c>
      <c r="AE619" s="6">
        <v>0</v>
      </c>
      <c r="AF619">
        <v>0</v>
      </c>
      <c r="AG619">
        <v>0</v>
      </c>
    </row>
    <row r="620" spans="1:33">
      <c r="A620">
        <v>1208</v>
      </c>
      <c r="B620" t="str">
        <f>VLOOKUP(FACT_INVOICE9[[#This Row],[Branch_SK]],DIM_BRANCH[],3,FALSE)</f>
        <v>Yangon</v>
      </c>
      <c r="C620">
        <v>17984</v>
      </c>
      <c r="D620" t="str">
        <f>VLOOKUP(FACT_INVOICE9[[#This Row],[payment_SK]],DIM_PAYMENT[],2,FALSE)</f>
        <v>Ewallet</v>
      </c>
      <c r="E620">
        <v>347026</v>
      </c>
      <c r="F620" t="str">
        <f>VLOOKUP(FACT_INVOICE9[[#This Row],[Product_SK]],DIM_PRODUCT[],3,FALSE)</f>
        <v>Sports and travel</v>
      </c>
      <c r="G620">
        <v>14150</v>
      </c>
      <c r="H620" t="s">
        <v>673</v>
      </c>
      <c r="I620">
        <v>10</v>
      </c>
      <c r="J620">
        <v>588.42</v>
      </c>
      <c r="K620">
        <v>4.4</v>
      </c>
      <c r="L620" t="s">
        <v>33</v>
      </c>
      <c r="M620" s="1">
        <v>45276.3682291667</v>
      </c>
      <c r="N620" s="1">
        <v>45278.9186226852</v>
      </c>
      <c r="O620">
        <v>19950</v>
      </c>
      <c r="P620">
        <v>6</v>
      </c>
      <c r="Q620" t="str">
        <f>VLOOKUP(FACT_INVOICE9[[#This Row],[gender_sk]],DIM_GENDER[],2,FALSE)</f>
        <v>Male</v>
      </c>
      <c r="R620" t="str">
        <f>VLOOKUP(FACT_INVOICE9[[#This Row],[custype_sk]],DIM_CUSTYPE[],2,FALSE)</f>
        <v>Member</v>
      </c>
      <c r="S620">
        <v>3</v>
      </c>
      <c r="U620" s="6">
        <v>0</v>
      </c>
      <c r="V620" s="6">
        <v>1</v>
      </c>
      <c r="W620" s="6">
        <v>0</v>
      </c>
      <c r="X620" s="6">
        <v>0</v>
      </c>
      <c r="Y620" s="6">
        <v>0</v>
      </c>
      <c r="Z620" s="6">
        <v>0</v>
      </c>
      <c r="AA620" s="6">
        <v>1</v>
      </c>
      <c r="AB620" s="6">
        <v>0</v>
      </c>
      <c r="AC620" s="6">
        <v>0</v>
      </c>
      <c r="AD620" s="6">
        <v>1</v>
      </c>
      <c r="AE620" s="6">
        <v>0</v>
      </c>
      <c r="AF620">
        <v>1</v>
      </c>
      <c r="AG620">
        <v>1</v>
      </c>
    </row>
    <row r="621" spans="1:33">
      <c r="A621">
        <v>1208</v>
      </c>
      <c r="B621" t="str">
        <f>VLOOKUP(FACT_INVOICE9[[#This Row],[Branch_SK]],DIM_BRANCH[],3,FALSE)</f>
        <v>Yangon</v>
      </c>
      <c r="C621">
        <v>17983</v>
      </c>
      <c r="D621" t="str">
        <f>VLOOKUP(FACT_INVOICE9[[#This Row],[payment_SK]],DIM_PAYMENT[],2,FALSE)</f>
        <v>Credit card</v>
      </c>
      <c r="E621">
        <v>347310</v>
      </c>
      <c r="F621" t="str">
        <f>VLOOKUP(FACT_INVOICE9[[#This Row],[Product_SK]],DIM_PRODUCT[],3,FALSE)</f>
        <v>Fashion accessories</v>
      </c>
      <c r="G621">
        <v>14152</v>
      </c>
      <c r="H621" t="s">
        <v>674</v>
      </c>
      <c r="I621">
        <v>2</v>
      </c>
      <c r="J621">
        <v>175.917</v>
      </c>
      <c r="K621">
        <v>7</v>
      </c>
      <c r="L621" t="s">
        <v>33</v>
      </c>
      <c r="M621" s="1">
        <v>45276.3682291667</v>
      </c>
      <c r="N621" s="1">
        <v>45278.9186226852</v>
      </c>
      <c r="O621">
        <v>19373</v>
      </c>
      <c r="P621">
        <v>6</v>
      </c>
      <c r="Q621" t="str">
        <f>VLOOKUP(FACT_INVOICE9[[#This Row],[gender_sk]],DIM_GENDER[],2,FALSE)</f>
        <v>Male</v>
      </c>
      <c r="R621" t="str">
        <f>VLOOKUP(FACT_INVOICE9[[#This Row],[custype_sk]],DIM_CUSTYPE[],2,FALSE)</f>
        <v>Member</v>
      </c>
      <c r="S621">
        <v>3</v>
      </c>
      <c r="U621" s="6">
        <v>1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1</v>
      </c>
      <c r="AD621" s="6">
        <v>0</v>
      </c>
      <c r="AE621" s="6">
        <v>1</v>
      </c>
      <c r="AF621">
        <v>1</v>
      </c>
      <c r="AG621">
        <v>1</v>
      </c>
    </row>
    <row r="622" spans="1:33">
      <c r="A622">
        <v>1206</v>
      </c>
      <c r="B622" t="str">
        <f>VLOOKUP(FACT_INVOICE9[[#This Row],[Branch_SK]],DIM_BRANCH[],3,FALSE)</f>
        <v>Mandalay</v>
      </c>
      <c r="C622">
        <v>17983</v>
      </c>
      <c r="D622" t="str">
        <f>VLOOKUP(FACT_INVOICE9[[#This Row],[payment_SK]],DIM_PAYMENT[],2,FALSE)</f>
        <v>Credit card</v>
      </c>
      <c r="E622">
        <v>346622</v>
      </c>
      <c r="F622" t="str">
        <f>VLOOKUP(FACT_INVOICE9[[#This Row],[Product_SK]],DIM_PRODUCT[],3,FALSE)</f>
        <v>Electronic accessories</v>
      </c>
      <c r="G622">
        <v>14547</v>
      </c>
      <c r="H622" t="s">
        <v>675</v>
      </c>
      <c r="I622">
        <v>6</v>
      </c>
      <c r="J622">
        <v>550.935</v>
      </c>
      <c r="K622">
        <v>8.8</v>
      </c>
      <c r="L622" t="s">
        <v>33</v>
      </c>
      <c r="M622" s="1">
        <v>45276.3682291667</v>
      </c>
      <c r="N622" s="1">
        <v>45278.9186226852</v>
      </c>
      <c r="O622">
        <v>19403</v>
      </c>
      <c r="P622">
        <v>6</v>
      </c>
      <c r="Q622" t="str">
        <f>VLOOKUP(FACT_INVOICE9[[#This Row],[gender_sk]],DIM_GENDER[],2,FALSE)</f>
        <v>Male</v>
      </c>
      <c r="R622" t="str">
        <f>VLOOKUP(FACT_INVOICE9[[#This Row],[custype_sk]],DIM_CUSTYPE[],2,FALSE)</f>
        <v>Member</v>
      </c>
      <c r="S622">
        <v>3</v>
      </c>
      <c r="U622" s="6">
        <v>1</v>
      </c>
      <c r="V622" s="6">
        <v>0</v>
      </c>
      <c r="W622" s="6">
        <v>0</v>
      </c>
      <c r="X622" s="6">
        <v>0</v>
      </c>
      <c r="Y622" s="6">
        <v>1</v>
      </c>
      <c r="Z622" s="6">
        <v>0</v>
      </c>
      <c r="AA622" s="6">
        <v>0</v>
      </c>
      <c r="AB622" s="6">
        <v>0</v>
      </c>
      <c r="AC622" s="6">
        <v>0</v>
      </c>
      <c r="AD622" s="6">
        <v>1</v>
      </c>
      <c r="AE622" s="6">
        <v>1</v>
      </c>
      <c r="AF622">
        <v>1</v>
      </c>
      <c r="AG622">
        <v>1</v>
      </c>
    </row>
    <row r="623" spans="1:33">
      <c r="A623">
        <v>1207</v>
      </c>
      <c r="B623" t="str">
        <f>VLOOKUP(FACT_INVOICE9[[#This Row],[Branch_SK]],DIM_BRANCH[],3,FALSE)</f>
        <v>Naypyitaw</v>
      </c>
      <c r="C623">
        <v>17984</v>
      </c>
      <c r="D623" t="str">
        <f>VLOOKUP(FACT_INVOICE9[[#This Row],[payment_SK]],DIM_PAYMENT[],2,FALSE)</f>
        <v>Ewallet</v>
      </c>
      <c r="E623">
        <v>346572</v>
      </c>
      <c r="F623" t="str">
        <f>VLOOKUP(FACT_INVOICE9[[#This Row],[Product_SK]],DIM_PRODUCT[],3,FALSE)</f>
        <v>Health and beauty</v>
      </c>
      <c r="G623">
        <v>14145</v>
      </c>
      <c r="H623" t="s">
        <v>676</v>
      </c>
      <c r="I623">
        <v>4</v>
      </c>
      <c r="J623">
        <v>133.434</v>
      </c>
      <c r="K623">
        <v>6.2</v>
      </c>
      <c r="L623" t="s">
        <v>33</v>
      </c>
      <c r="M623" s="1">
        <v>45276.3682291667</v>
      </c>
      <c r="N623" s="1">
        <v>45278.9186226852</v>
      </c>
      <c r="O623">
        <v>19726</v>
      </c>
      <c r="P623">
        <v>6</v>
      </c>
      <c r="Q623" t="str">
        <f>VLOOKUP(FACT_INVOICE9[[#This Row],[gender_sk]],DIM_GENDER[],2,FALSE)</f>
        <v>Male</v>
      </c>
      <c r="R623" t="str">
        <f>VLOOKUP(FACT_INVOICE9[[#This Row],[custype_sk]],DIM_CUSTYPE[],2,FALSE)</f>
        <v>Normal</v>
      </c>
      <c r="S623">
        <v>4</v>
      </c>
      <c r="U623" s="6">
        <v>0</v>
      </c>
      <c r="V623" s="6">
        <v>1</v>
      </c>
      <c r="W623" s="6">
        <v>0</v>
      </c>
      <c r="X623" s="6">
        <v>1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1</v>
      </c>
      <c r="AF623">
        <v>1</v>
      </c>
      <c r="AG623">
        <v>0</v>
      </c>
    </row>
    <row r="624" spans="1:33">
      <c r="A624">
        <v>1207</v>
      </c>
      <c r="B624" t="str">
        <f>VLOOKUP(FACT_INVOICE9[[#This Row],[Branch_SK]],DIM_BRANCH[],3,FALSE)</f>
        <v>Naypyitaw</v>
      </c>
      <c r="C624">
        <v>17982</v>
      </c>
      <c r="D624" t="str">
        <f>VLOOKUP(FACT_INVOICE9[[#This Row],[payment_SK]],DIM_PAYMENT[],2,FALSE)</f>
        <v>Cash</v>
      </c>
      <c r="E624">
        <v>346655</v>
      </c>
      <c r="F624" t="str">
        <f>VLOOKUP(FACT_INVOICE9[[#This Row],[Product_SK]],DIM_PRODUCT[],3,FALSE)</f>
        <v>Electronic accessories</v>
      </c>
      <c r="G624">
        <v>14116</v>
      </c>
      <c r="H624" t="s">
        <v>677</v>
      </c>
      <c r="I624">
        <v>7</v>
      </c>
      <c r="J624">
        <v>270.2595</v>
      </c>
      <c r="K624">
        <v>7.4</v>
      </c>
      <c r="L624" t="s">
        <v>33</v>
      </c>
      <c r="M624" s="1">
        <v>45276.3682291667</v>
      </c>
      <c r="N624" s="1">
        <v>45278.9186226852</v>
      </c>
      <c r="O624">
        <v>19161</v>
      </c>
      <c r="P624">
        <v>5</v>
      </c>
      <c r="Q624" t="str">
        <f>VLOOKUP(FACT_INVOICE9[[#This Row],[gender_sk]],DIM_GENDER[],2,FALSE)</f>
        <v>Female</v>
      </c>
      <c r="R624" t="str">
        <f>VLOOKUP(FACT_INVOICE9[[#This Row],[custype_sk]],DIM_CUSTYPE[],2,FALSE)</f>
        <v>Member</v>
      </c>
      <c r="S624">
        <v>3</v>
      </c>
      <c r="U624" s="6">
        <v>0</v>
      </c>
      <c r="V624" s="6">
        <v>0</v>
      </c>
      <c r="W624" s="6">
        <v>1</v>
      </c>
      <c r="X624" s="6">
        <v>0</v>
      </c>
      <c r="Y624" s="6">
        <v>1</v>
      </c>
      <c r="Z624" s="6">
        <v>0</v>
      </c>
      <c r="AA624" s="6">
        <v>0</v>
      </c>
      <c r="AB624" s="6">
        <v>0</v>
      </c>
      <c r="AC624" s="6">
        <v>0</v>
      </c>
      <c r="AD624" s="6">
        <v>1</v>
      </c>
      <c r="AE624" s="6">
        <v>1</v>
      </c>
      <c r="AF624">
        <v>0</v>
      </c>
      <c r="AG624">
        <v>1</v>
      </c>
    </row>
    <row r="625" spans="1:33">
      <c r="A625">
        <v>1208</v>
      </c>
      <c r="B625" t="str">
        <f>VLOOKUP(FACT_INVOICE9[[#This Row],[Branch_SK]],DIM_BRANCH[],3,FALSE)</f>
        <v>Yangon</v>
      </c>
      <c r="C625">
        <v>17983</v>
      </c>
      <c r="D625" t="str">
        <f>VLOOKUP(FACT_INVOICE9[[#This Row],[payment_SK]],DIM_PAYMENT[],2,FALSE)</f>
        <v>Credit card</v>
      </c>
      <c r="E625">
        <v>346908</v>
      </c>
      <c r="F625" t="str">
        <f>VLOOKUP(FACT_INVOICE9[[#This Row],[Product_SK]],DIM_PRODUCT[],3,FALSE)</f>
        <v>Home and lifestyle</v>
      </c>
      <c r="G625">
        <v>14883</v>
      </c>
      <c r="H625" t="s">
        <v>678</v>
      </c>
      <c r="I625">
        <v>1</v>
      </c>
      <c r="J625">
        <v>16.275</v>
      </c>
      <c r="K625">
        <v>7.4</v>
      </c>
      <c r="L625" t="s">
        <v>33</v>
      </c>
      <c r="M625" s="1">
        <v>45276.3682291667</v>
      </c>
      <c r="N625" s="1">
        <v>45278.9186226852</v>
      </c>
      <c r="O625">
        <v>19517</v>
      </c>
      <c r="P625">
        <v>5</v>
      </c>
      <c r="Q625" t="str">
        <f>VLOOKUP(FACT_INVOICE9[[#This Row],[gender_sk]],DIM_GENDER[],2,FALSE)</f>
        <v>Female</v>
      </c>
      <c r="R625" t="str">
        <f>VLOOKUP(FACT_INVOICE9[[#This Row],[custype_sk]],DIM_CUSTYPE[],2,FALSE)</f>
        <v>Normal</v>
      </c>
      <c r="S625">
        <v>4</v>
      </c>
      <c r="U625" s="6">
        <v>1</v>
      </c>
      <c r="V625" s="6">
        <v>0</v>
      </c>
      <c r="W625" s="6">
        <v>0</v>
      </c>
      <c r="X625" s="6">
        <v>0</v>
      </c>
      <c r="Y625" s="6">
        <v>0</v>
      </c>
      <c r="Z625" s="6">
        <v>1</v>
      </c>
      <c r="AA625" s="6">
        <v>0</v>
      </c>
      <c r="AB625" s="6">
        <v>0</v>
      </c>
      <c r="AC625" s="6">
        <v>0</v>
      </c>
      <c r="AD625" s="6">
        <v>0</v>
      </c>
      <c r="AE625" s="6">
        <v>1</v>
      </c>
      <c r="AF625">
        <v>0</v>
      </c>
      <c r="AG625">
        <v>0</v>
      </c>
    </row>
    <row r="626" spans="1:33">
      <c r="A626">
        <v>1206</v>
      </c>
      <c r="B626" t="str">
        <f>VLOOKUP(FACT_INVOICE9[[#This Row],[Branch_SK]],DIM_BRANCH[],3,FALSE)</f>
        <v>Mandalay</v>
      </c>
      <c r="C626">
        <v>17984</v>
      </c>
      <c r="D626" t="str">
        <f>VLOOKUP(FACT_INVOICE9[[#This Row],[payment_SK]],DIM_PAYMENT[],2,FALSE)</f>
        <v>Ewallet</v>
      </c>
      <c r="E626">
        <v>347180</v>
      </c>
      <c r="F626" t="str">
        <f>VLOOKUP(FACT_INVOICE9[[#This Row],[Product_SK]],DIM_PRODUCT[],3,FALSE)</f>
        <v>Food and beverages</v>
      </c>
      <c r="G626">
        <v>14728</v>
      </c>
      <c r="H626" t="s">
        <v>679</v>
      </c>
      <c r="I626">
        <v>8</v>
      </c>
      <c r="J626">
        <v>801.864</v>
      </c>
      <c r="K626">
        <v>4.7</v>
      </c>
      <c r="L626" t="s">
        <v>33</v>
      </c>
      <c r="M626" s="1">
        <v>45276.3682291667</v>
      </c>
      <c r="N626" s="1">
        <v>45278.9186226852</v>
      </c>
      <c r="O626">
        <v>19833</v>
      </c>
      <c r="P626">
        <v>5</v>
      </c>
      <c r="Q626" t="str">
        <f>VLOOKUP(FACT_INVOICE9[[#This Row],[gender_sk]],DIM_GENDER[],2,FALSE)</f>
        <v>Female</v>
      </c>
      <c r="R626" t="str">
        <f>VLOOKUP(FACT_INVOICE9[[#This Row],[custype_sk]],DIM_CUSTYPE[],2,FALSE)</f>
        <v>Normal</v>
      </c>
      <c r="S626">
        <v>4</v>
      </c>
      <c r="U626" s="6">
        <v>0</v>
      </c>
      <c r="V626" s="6">
        <v>1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1</v>
      </c>
      <c r="AC626" s="6">
        <v>0</v>
      </c>
      <c r="AD626" s="6">
        <v>1</v>
      </c>
      <c r="AE626" s="6">
        <v>0</v>
      </c>
      <c r="AF626">
        <v>0</v>
      </c>
      <c r="AG626">
        <v>0</v>
      </c>
    </row>
    <row r="627" spans="1:33">
      <c r="A627">
        <v>1207</v>
      </c>
      <c r="B627" t="str">
        <f>VLOOKUP(FACT_INVOICE9[[#This Row],[Branch_SK]],DIM_BRANCH[],3,FALSE)</f>
        <v>Naypyitaw</v>
      </c>
      <c r="C627">
        <v>17983</v>
      </c>
      <c r="D627" t="str">
        <f>VLOOKUP(FACT_INVOICE9[[#This Row],[payment_SK]],DIM_PAYMENT[],2,FALSE)</f>
        <v>Credit card</v>
      </c>
      <c r="E627">
        <v>346814</v>
      </c>
      <c r="F627" t="str">
        <f>VLOOKUP(FACT_INVOICE9[[#This Row],[Product_SK]],DIM_PRODUCT[],3,FALSE)</f>
        <v>Home and lifestyle</v>
      </c>
      <c r="G627">
        <v>14324</v>
      </c>
      <c r="H627" t="s">
        <v>680</v>
      </c>
      <c r="I627">
        <v>4</v>
      </c>
      <c r="J627">
        <v>293.202</v>
      </c>
      <c r="K627">
        <v>5.9</v>
      </c>
      <c r="L627" t="s">
        <v>33</v>
      </c>
      <c r="M627" s="1">
        <v>45276.3682291667</v>
      </c>
      <c r="N627" s="1">
        <v>45278.9186226852</v>
      </c>
      <c r="O627">
        <v>19491</v>
      </c>
      <c r="P627">
        <v>5</v>
      </c>
      <c r="Q627" t="str">
        <f>VLOOKUP(FACT_INVOICE9[[#This Row],[gender_sk]],DIM_GENDER[],2,FALSE)</f>
        <v>Female</v>
      </c>
      <c r="R627" t="str">
        <f>VLOOKUP(FACT_INVOICE9[[#This Row],[custype_sk]],DIM_CUSTYPE[],2,FALSE)</f>
        <v>Normal</v>
      </c>
      <c r="S627">
        <v>4</v>
      </c>
      <c r="U627" s="6">
        <v>1</v>
      </c>
      <c r="V627" s="6">
        <v>0</v>
      </c>
      <c r="W627" s="6">
        <v>0</v>
      </c>
      <c r="X627" s="6">
        <v>0</v>
      </c>
      <c r="Y627" s="6">
        <v>0</v>
      </c>
      <c r="Z627" s="6">
        <v>1</v>
      </c>
      <c r="AA627" s="6">
        <v>0</v>
      </c>
      <c r="AB627" s="6">
        <v>0</v>
      </c>
      <c r="AC627" s="6">
        <v>0</v>
      </c>
      <c r="AD627" s="6">
        <v>0</v>
      </c>
      <c r="AE627" s="6">
        <v>1</v>
      </c>
      <c r="AF627">
        <v>0</v>
      </c>
      <c r="AG627">
        <v>0</v>
      </c>
    </row>
    <row r="628" spans="1:33">
      <c r="A628">
        <v>1207</v>
      </c>
      <c r="B628" t="str">
        <f>VLOOKUP(FACT_INVOICE9[[#This Row],[Branch_SK]],DIM_BRANCH[],3,FALSE)</f>
        <v>Naypyitaw</v>
      </c>
      <c r="C628">
        <v>17982</v>
      </c>
      <c r="D628" t="str">
        <f>VLOOKUP(FACT_INVOICE9[[#This Row],[payment_SK]],DIM_PAYMENT[],2,FALSE)</f>
        <v>Cash</v>
      </c>
      <c r="E628">
        <v>347404</v>
      </c>
      <c r="F628" t="str">
        <f>VLOOKUP(FACT_INVOICE9[[#This Row],[Product_SK]],DIM_PRODUCT[],3,FALSE)</f>
        <v>Fashion accessories</v>
      </c>
      <c r="G628">
        <v>14939</v>
      </c>
      <c r="H628" t="s">
        <v>681</v>
      </c>
      <c r="I628">
        <v>1</v>
      </c>
      <c r="J628">
        <v>78.603</v>
      </c>
      <c r="K628">
        <v>6.9</v>
      </c>
      <c r="L628" t="s">
        <v>33</v>
      </c>
      <c r="M628" s="1">
        <v>45276.3682291667</v>
      </c>
      <c r="N628" s="1">
        <v>45278.9186226852</v>
      </c>
      <c r="O628">
        <v>19346</v>
      </c>
      <c r="P628">
        <v>6</v>
      </c>
      <c r="Q628" t="str">
        <f>VLOOKUP(FACT_INVOICE9[[#This Row],[gender_sk]],DIM_GENDER[],2,FALSE)</f>
        <v>Male</v>
      </c>
      <c r="R628" t="str">
        <f>VLOOKUP(FACT_INVOICE9[[#This Row],[custype_sk]],DIM_CUSTYPE[],2,FALSE)</f>
        <v>Member</v>
      </c>
      <c r="S628">
        <v>3</v>
      </c>
      <c r="U628" s="6">
        <v>0</v>
      </c>
      <c r="V628" s="6">
        <v>0</v>
      </c>
      <c r="W628" s="6">
        <v>1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1</v>
      </c>
      <c r="AD628" s="6">
        <v>0</v>
      </c>
      <c r="AE628" s="6">
        <v>1</v>
      </c>
      <c r="AF628">
        <v>1</v>
      </c>
      <c r="AG628">
        <v>1</v>
      </c>
    </row>
    <row r="629" spans="1:33">
      <c r="A629">
        <v>1208</v>
      </c>
      <c r="B629" t="str">
        <f>VLOOKUP(FACT_INVOICE9[[#This Row],[Branch_SK]],DIM_BRANCH[],3,FALSE)</f>
        <v>Yangon</v>
      </c>
      <c r="C629">
        <v>17984</v>
      </c>
      <c r="D629" t="str">
        <f>VLOOKUP(FACT_INVOICE9[[#This Row],[payment_SK]],DIM_PAYMENT[],2,FALSE)</f>
        <v>Ewallet</v>
      </c>
      <c r="E629">
        <v>346747</v>
      </c>
      <c r="F629" t="str">
        <f>VLOOKUP(FACT_INVOICE9[[#This Row],[Product_SK]],DIM_PRODUCT[],3,FALSE)</f>
        <v>Electronic accessories</v>
      </c>
      <c r="G629">
        <v>14761</v>
      </c>
      <c r="H629" t="s">
        <v>682</v>
      </c>
      <c r="I629">
        <v>1</v>
      </c>
      <c r="J629">
        <v>102.018</v>
      </c>
      <c r="K629">
        <v>7.2</v>
      </c>
      <c r="L629" t="s">
        <v>33</v>
      </c>
      <c r="M629" s="1">
        <v>45276.3682291667</v>
      </c>
      <c r="N629" s="1">
        <v>45278.9186226852</v>
      </c>
      <c r="O629">
        <v>19929</v>
      </c>
      <c r="P629">
        <v>6</v>
      </c>
      <c r="Q629" t="str">
        <f>VLOOKUP(FACT_INVOICE9[[#This Row],[gender_sk]],DIM_GENDER[],2,FALSE)</f>
        <v>Male</v>
      </c>
      <c r="R629" t="str">
        <f>VLOOKUP(FACT_INVOICE9[[#This Row],[custype_sk]],DIM_CUSTYPE[],2,FALSE)</f>
        <v>Normal</v>
      </c>
      <c r="S629">
        <v>4</v>
      </c>
      <c r="U629" s="6">
        <v>0</v>
      </c>
      <c r="V629" s="6">
        <v>1</v>
      </c>
      <c r="W629" s="6">
        <v>0</v>
      </c>
      <c r="X629" s="6">
        <v>0</v>
      </c>
      <c r="Y629" s="6">
        <v>1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1</v>
      </c>
      <c r="AF629">
        <v>1</v>
      </c>
      <c r="AG629">
        <v>0</v>
      </c>
    </row>
    <row r="630" spans="1:33">
      <c r="A630">
        <v>1208</v>
      </c>
      <c r="B630" t="str">
        <f>VLOOKUP(FACT_INVOICE9[[#This Row],[Branch_SK]],DIM_BRANCH[],3,FALSE)</f>
        <v>Yangon</v>
      </c>
      <c r="C630">
        <v>17983</v>
      </c>
      <c r="D630" t="str">
        <f>VLOOKUP(FACT_INVOICE9[[#This Row],[payment_SK]],DIM_PAYMENT[],2,FALSE)</f>
        <v>Credit card</v>
      </c>
      <c r="E630">
        <v>347098</v>
      </c>
      <c r="F630" t="str">
        <f>VLOOKUP(FACT_INVOICE9[[#This Row],[Product_SK]],DIM_PRODUCT[],3,FALSE)</f>
        <v>Food and beverages</v>
      </c>
      <c r="G630">
        <v>14841</v>
      </c>
      <c r="H630" t="s">
        <v>683</v>
      </c>
      <c r="I630">
        <v>2</v>
      </c>
      <c r="J630">
        <v>202.818</v>
      </c>
      <c r="K630">
        <v>5.1</v>
      </c>
      <c r="L630" t="s">
        <v>33</v>
      </c>
      <c r="M630" s="1">
        <v>45276.3682291667</v>
      </c>
      <c r="N630" s="1">
        <v>45278.9186226852</v>
      </c>
      <c r="O630">
        <v>19423</v>
      </c>
      <c r="P630">
        <v>6</v>
      </c>
      <c r="Q630" t="str">
        <f>VLOOKUP(FACT_INVOICE9[[#This Row],[gender_sk]],DIM_GENDER[],2,FALSE)</f>
        <v>Male</v>
      </c>
      <c r="R630" t="str">
        <f>VLOOKUP(FACT_INVOICE9[[#This Row],[custype_sk]],DIM_CUSTYPE[],2,FALSE)</f>
        <v>Normal</v>
      </c>
      <c r="S630">
        <v>4</v>
      </c>
      <c r="U630" s="6">
        <v>1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1</v>
      </c>
      <c r="AC630" s="6">
        <v>0</v>
      </c>
      <c r="AD630" s="6">
        <v>0</v>
      </c>
      <c r="AE630" s="6">
        <v>1</v>
      </c>
      <c r="AF630">
        <v>1</v>
      </c>
      <c r="AG630">
        <v>0</v>
      </c>
    </row>
    <row r="631" spans="1:33">
      <c r="A631">
        <v>1208</v>
      </c>
      <c r="B631" t="str">
        <f>VLOOKUP(FACT_INVOICE9[[#This Row],[Branch_SK]],DIM_BRANCH[],3,FALSE)</f>
        <v>Yangon</v>
      </c>
      <c r="C631">
        <v>17984</v>
      </c>
      <c r="D631" t="str">
        <f>VLOOKUP(FACT_INVOICE9[[#This Row],[payment_SK]],DIM_PAYMENT[],2,FALSE)</f>
        <v>Ewallet</v>
      </c>
      <c r="E631">
        <v>347186</v>
      </c>
      <c r="F631" t="str">
        <f>VLOOKUP(FACT_INVOICE9[[#This Row],[Product_SK]],DIM_PRODUCT[],3,FALSE)</f>
        <v>Food and beverages</v>
      </c>
      <c r="G631">
        <v>14307</v>
      </c>
      <c r="H631" t="s">
        <v>684</v>
      </c>
      <c r="I631">
        <v>7</v>
      </c>
      <c r="J631">
        <v>398.958</v>
      </c>
      <c r="K631">
        <v>9.3</v>
      </c>
      <c r="L631" t="s">
        <v>33</v>
      </c>
      <c r="M631" s="1">
        <v>45276.3682291667</v>
      </c>
      <c r="N631" s="1">
        <v>45278.9186226852</v>
      </c>
      <c r="O631">
        <v>19801</v>
      </c>
      <c r="P631">
        <v>5</v>
      </c>
      <c r="Q631" t="str">
        <f>VLOOKUP(FACT_INVOICE9[[#This Row],[gender_sk]],DIM_GENDER[],2,FALSE)</f>
        <v>Female</v>
      </c>
      <c r="R631" t="str">
        <f>VLOOKUP(FACT_INVOICE9[[#This Row],[custype_sk]],DIM_CUSTYPE[],2,FALSE)</f>
        <v>Normal</v>
      </c>
      <c r="S631">
        <v>4</v>
      </c>
      <c r="U631" s="6">
        <v>0</v>
      </c>
      <c r="V631" s="6">
        <v>1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1</v>
      </c>
      <c r="AC631" s="6">
        <v>0</v>
      </c>
      <c r="AD631" s="6">
        <v>1</v>
      </c>
      <c r="AE631" s="6">
        <v>1</v>
      </c>
      <c r="AF631">
        <v>0</v>
      </c>
      <c r="AG631">
        <v>0</v>
      </c>
    </row>
    <row r="632" spans="1:33">
      <c r="A632">
        <v>1207</v>
      </c>
      <c r="B632" t="str">
        <f>VLOOKUP(FACT_INVOICE9[[#This Row],[Branch_SK]],DIM_BRANCH[],3,FALSE)</f>
        <v>Naypyitaw</v>
      </c>
      <c r="C632">
        <v>17984</v>
      </c>
      <c r="D632" t="str">
        <f>VLOOKUP(FACT_INVOICE9[[#This Row],[payment_SK]],DIM_PAYMENT[],2,FALSE)</f>
        <v>Ewallet</v>
      </c>
      <c r="E632">
        <v>347295</v>
      </c>
      <c r="F632" t="str">
        <f>VLOOKUP(FACT_INVOICE9[[#This Row],[Product_SK]],DIM_PRODUCT[],3,FALSE)</f>
        <v>Fashion accessories</v>
      </c>
      <c r="G632">
        <v>14425</v>
      </c>
      <c r="H632" t="s">
        <v>685</v>
      </c>
      <c r="I632">
        <v>4</v>
      </c>
      <c r="J632">
        <v>407.316</v>
      </c>
      <c r="K632">
        <v>9.4</v>
      </c>
      <c r="L632" t="s">
        <v>33</v>
      </c>
      <c r="M632" s="1">
        <v>45276.3682291667</v>
      </c>
      <c r="N632" s="1">
        <v>45278.9186226852</v>
      </c>
      <c r="O632">
        <v>19907</v>
      </c>
      <c r="P632">
        <v>6</v>
      </c>
      <c r="Q632" t="str">
        <f>VLOOKUP(FACT_INVOICE9[[#This Row],[gender_sk]],DIM_GENDER[],2,FALSE)</f>
        <v>Male</v>
      </c>
      <c r="R632" t="str">
        <f>VLOOKUP(FACT_INVOICE9[[#This Row],[custype_sk]],DIM_CUSTYPE[],2,FALSE)</f>
        <v>Member</v>
      </c>
      <c r="S632">
        <v>3</v>
      </c>
      <c r="U632" s="6">
        <v>0</v>
      </c>
      <c r="V632" s="6">
        <v>1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1</v>
      </c>
      <c r="AD632" s="6">
        <v>0</v>
      </c>
      <c r="AE632" s="6">
        <v>1</v>
      </c>
      <c r="AF632">
        <v>1</v>
      </c>
      <c r="AG632">
        <v>1</v>
      </c>
    </row>
    <row r="633" spans="1:33">
      <c r="A633">
        <v>1208</v>
      </c>
      <c r="B633" t="str">
        <f>VLOOKUP(FACT_INVOICE9[[#This Row],[Branch_SK]],DIM_BRANCH[],3,FALSE)</f>
        <v>Yangon</v>
      </c>
      <c r="C633">
        <v>17983</v>
      </c>
      <c r="D633" t="str">
        <f>VLOOKUP(FACT_INVOICE9[[#This Row],[payment_SK]],DIM_PAYMENT[],2,FALSE)</f>
        <v>Credit card</v>
      </c>
      <c r="E633">
        <v>346737</v>
      </c>
      <c r="F633" t="str">
        <f>VLOOKUP(FACT_INVOICE9[[#This Row],[Product_SK]],DIM_PRODUCT[],3,FALSE)</f>
        <v>Electronic accessories</v>
      </c>
      <c r="G633">
        <v>14964</v>
      </c>
      <c r="H633" t="s">
        <v>686</v>
      </c>
      <c r="I633">
        <v>5</v>
      </c>
      <c r="J633">
        <v>145.5825</v>
      </c>
      <c r="K633">
        <v>4.2</v>
      </c>
      <c r="L633" t="s">
        <v>33</v>
      </c>
      <c r="M633" s="1">
        <v>45276.3682291667</v>
      </c>
      <c r="N633" s="1">
        <v>45278.9186226852</v>
      </c>
      <c r="O633">
        <v>19561</v>
      </c>
      <c r="P633">
        <v>5</v>
      </c>
      <c r="Q633" t="str">
        <f>VLOOKUP(FACT_INVOICE9[[#This Row],[gender_sk]],DIM_GENDER[],2,FALSE)</f>
        <v>Female</v>
      </c>
      <c r="R633" t="str">
        <f>VLOOKUP(FACT_INVOICE9[[#This Row],[custype_sk]],DIM_CUSTYPE[],2,FALSE)</f>
        <v>Member</v>
      </c>
      <c r="S633">
        <v>3</v>
      </c>
      <c r="U633" s="6">
        <v>1</v>
      </c>
      <c r="V633" s="6">
        <v>0</v>
      </c>
      <c r="W633" s="6">
        <v>0</v>
      </c>
      <c r="X633" s="6">
        <v>0</v>
      </c>
      <c r="Y633" s="6">
        <v>1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>
        <v>0</v>
      </c>
      <c r="AG633">
        <v>1</v>
      </c>
    </row>
    <row r="634" spans="1:33">
      <c r="A634">
        <v>1206</v>
      </c>
      <c r="B634" t="str">
        <f>VLOOKUP(FACT_INVOICE9[[#This Row],[Branch_SK]],DIM_BRANCH[],3,FALSE)</f>
        <v>Mandalay</v>
      </c>
      <c r="C634">
        <v>17983</v>
      </c>
      <c r="D634" t="str">
        <f>VLOOKUP(FACT_INVOICE9[[#This Row],[payment_SK]],DIM_PAYMENT[],2,FALSE)</f>
        <v>Credit card</v>
      </c>
      <c r="E634">
        <v>347046</v>
      </c>
      <c r="F634" t="str">
        <f>VLOOKUP(FACT_INVOICE9[[#This Row],[Product_SK]],DIM_PRODUCT[],3,FALSE)</f>
        <v>Sports and travel</v>
      </c>
      <c r="G634">
        <v>14780</v>
      </c>
      <c r="H634" t="s">
        <v>687</v>
      </c>
      <c r="I634">
        <v>7</v>
      </c>
      <c r="J634">
        <v>133.917</v>
      </c>
      <c r="K634">
        <v>6.6</v>
      </c>
      <c r="L634" t="s">
        <v>33</v>
      </c>
      <c r="M634" s="1">
        <v>45276.3682291667</v>
      </c>
      <c r="N634" s="1">
        <v>45278.9186226852</v>
      </c>
      <c r="O634">
        <v>19464</v>
      </c>
      <c r="P634">
        <v>6</v>
      </c>
      <c r="Q634" t="str">
        <f>VLOOKUP(FACT_INVOICE9[[#This Row],[gender_sk]],DIM_GENDER[],2,FALSE)</f>
        <v>Male</v>
      </c>
      <c r="R634" t="str">
        <f>VLOOKUP(FACT_INVOICE9[[#This Row],[custype_sk]],DIM_CUSTYPE[],2,FALSE)</f>
        <v>Normal</v>
      </c>
      <c r="S634">
        <v>4</v>
      </c>
      <c r="U634" s="6">
        <v>1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1</v>
      </c>
      <c r="AB634" s="6">
        <v>0</v>
      </c>
      <c r="AC634" s="6">
        <v>0</v>
      </c>
      <c r="AD634" s="6">
        <v>1</v>
      </c>
      <c r="AE634" s="6">
        <v>1</v>
      </c>
      <c r="AF634">
        <v>1</v>
      </c>
      <c r="AG634">
        <v>0</v>
      </c>
    </row>
    <row r="635" spans="1:33">
      <c r="A635">
        <v>1207</v>
      </c>
      <c r="B635" t="str">
        <f>VLOOKUP(FACT_INVOICE9[[#This Row],[Branch_SK]],DIM_BRANCH[],3,FALSE)</f>
        <v>Naypyitaw</v>
      </c>
      <c r="C635">
        <v>17982</v>
      </c>
      <c r="D635" t="str">
        <f>VLOOKUP(FACT_INVOICE9[[#This Row],[payment_SK]],DIM_PAYMENT[],2,FALSE)</f>
        <v>Cash</v>
      </c>
      <c r="E635">
        <v>347061</v>
      </c>
      <c r="F635" t="str">
        <f>VLOOKUP(FACT_INVOICE9[[#This Row],[Product_SK]],DIM_PRODUCT[],3,FALSE)</f>
        <v>Sports and travel</v>
      </c>
      <c r="G635">
        <v>14562</v>
      </c>
      <c r="H635" t="s">
        <v>688</v>
      </c>
      <c r="I635">
        <v>3</v>
      </c>
      <c r="J635">
        <v>284.193</v>
      </c>
      <c r="K635">
        <v>6.2</v>
      </c>
      <c r="L635" t="s">
        <v>33</v>
      </c>
      <c r="M635" s="1">
        <v>45276.3682291667</v>
      </c>
      <c r="N635" s="1">
        <v>45278.9186226852</v>
      </c>
      <c r="O635">
        <v>19060</v>
      </c>
      <c r="P635">
        <v>6</v>
      </c>
      <c r="Q635" t="str">
        <f>VLOOKUP(FACT_INVOICE9[[#This Row],[gender_sk]],DIM_GENDER[],2,FALSE)</f>
        <v>Male</v>
      </c>
      <c r="R635" t="str">
        <f>VLOOKUP(FACT_INVOICE9[[#This Row],[custype_sk]],DIM_CUSTYPE[],2,FALSE)</f>
        <v>Normal</v>
      </c>
      <c r="S635">
        <v>4</v>
      </c>
      <c r="U635" s="6">
        <v>0</v>
      </c>
      <c r="V635" s="6">
        <v>0</v>
      </c>
      <c r="W635" s="6">
        <v>1</v>
      </c>
      <c r="X635" s="6">
        <v>0</v>
      </c>
      <c r="Y635" s="6">
        <v>0</v>
      </c>
      <c r="Z635" s="6">
        <v>0</v>
      </c>
      <c r="AA635" s="6">
        <v>1</v>
      </c>
      <c r="AB635" s="6">
        <v>0</v>
      </c>
      <c r="AC635" s="6">
        <v>0</v>
      </c>
      <c r="AD635" s="6">
        <v>0</v>
      </c>
      <c r="AE635" s="6">
        <v>1</v>
      </c>
      <c r="AF635">
        <v>1</v>
      </c>
      <c r="AG635">
        <v>0</v>
      </c>
    </row>
    <row r="636" spans="1:33">
      <c r="A636">
        <v>1206</v>
      </c>
      <c r="B636" t="str">
        <f>VLOOKUP(FACT_INVOICE9[[#This Row],[Branch_SK]],DIM_BRANCH[],3,FALSE)</f>
        <v>Mandalay</v>
      </c>
      <c r="C636">
        <v>17982</v>
      </c>
      <c r="D636" t="str">
        <f>VLOOKUP(FACT_INVOICE9[[#This Row],[payment_SK]],DIM_PAYMENT[],2,FALSE)</f>
        <v>Cash</v>
      </c>
      <c r="E636">
        <v>346619</v>
      </c>
      <c r="F636" t="str">
        <f>VLOOKUP(FACT_INVOICE9[[#This Row],[Product_SK]],DIM_PRODUCT[],3,FALSE)</f>
        <v>Electronic accessories</v>
      </c>
      <c r="G636">
        <v>14540</v>
      </c>
      <c r="H636" t="s">
        <v>689</v>
      </c>
      <c r="I636">
        <v>1</v>
      </c>
      <c r="J636">
        <v>95.9175</v>
      </c>
      <c r="K636">
        <v>6.8</v>
      </c>
      <c r="L636" t="s">
        <v>33</v>
      </c>
      <c r="M636" s="1">
        <v>45276.3682291667</v>
      </c>
      <c r="N636" s="1">
        <v>45278.9186226852</v>
      </c>
      <c r="O636">
        <v>19051</v>
      </c>
      <c r="P636">
        <v>6</v>
      </c>
      <c r="Q636" t="str">
        <f>VLOOKUP(FACT_INVOICE9[[#This Row],[gender_sk]],DIM_GENDER[],2,FALSE)</f>
        <v>Male</v>
      </c>
      <c r="R636" t="str">
        <f>VLOOKUP(FACT_INVOICE9[[#This Row],[custype_sk]],DIM_CUSTYPE[],2,FALSE)</f>
        <v>Member</v>
      </c>
      <c r="S636">
        <v>3</v>
      </c>
      <c r="U636" s="6">
        <v>0</v>
      </c>
      <c r="V636" s="6">
        <v>0</v>
      </c>
      <c r="W636" s="6">
        <v>1</v>
      </c>
      <c r="X636" s="6">
        <v>0</v>
      </c>
      <c r="Y636" s="6">
        <v>1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1</v>
      </c>
      <c r="AF636">
        <v>1</v>
      </c>
      <c r="AG636">
        <v>1</v>
      </c>
    </row>
    <row r="637" spans="1:33">
      <c r="A637">
        <v>1207</v>
      </c>
      <c r="B637" t="str">
        <f>VLOOKUP(FACT_INVOICE9[[#This Row],[Branch_SK]],DIM_BRANCH[],3,FALSE)</f>
        <v>Naypyitaw</v>
      </c>
      <c r="C637">
        <v>17984</v>
      </c>
      <c r="D637" t="str">
        <f>VLOOKUP(FACT_INVOICE9[[#This Row],[payment_SK]],DIM_PAYMENT[],2,FALSE)</f>
        <v>Ewallet</v>
      </c>
      <c r="E637">
        <v>346568</v>
      </c>
      <c r="F637" t="str">
        <f>VLOOKUP(FACT_INVOICE9[[#This Row],[Product_SK]],DIM_PRODUCT[],3,FALSE)</f>
        <v>Health and beauty</v>
      </c>
      <c r="G637">
        <v>14748</v>
      </c>
      <c r="H637" t="s">
        <v>690</v>
      </c>
      <c r="I637">
        <v>4</v>
      </c>
      <c r="J637">
        <v>353.094</v>
      </c>
      <c r="K637">
        <v>4.4</v>
      </c>
      <c r="L637" t="s">
        <v>33</v>
      </c>
      <c r="M637" s="1">
        <v>45276.3682291667</v>
      </c>
      <c r="N637" s="1">
        <v>45278.9186226852</v>
      </c>
      <c r="O637">
        <v>19768</v>
      </c>
      <c r="P637">
        <v>6</v>
      </c>
      <c r="Q637" t="str">
        <f>VLOOKUP(FACT_INVOICE9[[#This Row],[gender_sk]],DIM_GENDER[],2,FALSE)</f>
        <v>Male</v>
      </c>
      <c r="R637" t="str">
        <f>VLOOKUP(FACT_INVOICE9[[#This Row],[custype_sk]],DIM_CUSTYPE[],2,FALSE)</f>
        <v>Normal</v>
      </c>
      <c r="S637">
        <v>4</v>
      </c>
      <c r="U637" s="6">
        <v>0</v>
      </c>
      <c r="V637" s="6">
        <v>1</v>
      </c>
      <c r="W637" s="6">
        <v>0</v>
      </c>
      <c r="X637" s="6">
        <v>1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>
        <v>1</v>
      </c>
      <c r="AG637">
        <v>0</v>
      </c>
    </row>
    <row r="638" spans="1:33">
      <c r="A638">
        <v>1207</v>
      </c>
      <c r="B638" t="str">
        <f>VLOOKUP(FACT_INVOICE9[[#This Row],[Branch_SK]],DIM_BRANCH[],3,FALSE)</f>
        <v>Naypyitaw</v>
      </c>
      <c r="C638">
        <v>17983</v>
      </c>
      <c r="D638" t="str">
        <f>VLOOKUP(FACT_INVOICE9[[#This Row],[payment_SK]],DIM_PAYMENT[],2,FALSE)</f>
        <v>Credit card</v>
      </c>
      <c r="E638">
        <v>347078</v>
      </c>
      <c r="F638" t="str">
        <f>VLOOKUP(FACT_INVOICE9[[#This Row],[Product_SK]],DIM_PRODUCT[],3,FALSE)</f>
        <v>Food and beverages</v>
      </c>
      <c r="G638">
        <v>14178</v>
      </c>
      <c r="H638" t="s">
        <v>691</v>
      </c>
      <c r="I638">
        <v>5</v>
      </c>
      <c r="J638">
        <v>377.58</v>
      </c>
      <c r="K638">
        <v>4.3</v>
      </c>
      <c r="L638" t="s">
        <v>33</v>
      </c>
      <c r="M638" s="1">
        <v>45276.3682291667</v>
      </c>
      <c r="N638" s="1">
        <v>45278.9186226852</v>
      </c>
      <c r="O638">
        <v>19460</v>
      </c>
      <c r="P638">
        <v>6</v>
      </c>
      <c r="Q638" t="str">
        <f>VLOOKUP(FACT_INVOICE9[[#This Row],[gender_sk]],DIM_GENDER[],2,FALSE)</f>
        <v>Male</v>
      </c>
      <c r="R638" t="str">
        <f>VLOOKUP(FACT_INVOICE9[[#This Row],[custype_sk]],DIM_CUSTYPE[],2,FALSE)</f>
        <v>Member</v>
      </c>
      <c r="S638">
        <v>3</v>
      </c>
      <c r="U638" s="6">
        <v>1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1</v>
      </c>
      <c r="AC638" s="6">
        <v>0</v>
      </c>
      <c r="AD638" s="6">
        <v>0</v>
      </c>
      <c r="AE638" s="6">
        <v>0</v>
      </c>
      <c r="AF638">
        <v>1</v>
      </c>
      <c r="AG638">
        <v>1</v>
      </c>
    </row>
    <row r="639" spans="1:33">
      <c r="A639">
        <v>1206</v>
      </c>
      <c r="B639" t="str">
        <f>VLOOKUP(FACT_INVOICE9[[#This Row],[Branch_SK]],DIM_BRANCH[],3,FALSE)</f>
        <v>Mandalay</v>
      </c>
      <c r="C639">
        <v>17984</v>
      </c>
      <c r="D639" t="str">
        <f>VLOOKUP(FACT_INVOICE9[[#This Row],[payment_SK]],DIM_PAYMENT[],2,FALSE)</f>
        <v>Ewallet</v>
      </c>
      <c r="E639">
        <v>346476</v>
      </c>
      <c r="F639" t="str">
        <f>VLOOKUP(FACT_INVOICE9[[#This Row],[Product_SK]],DIM_PRODUCT[],3,FALSE)</f>
        <v>Health and beauty</v>
      </c>
      <c r="G639">
        <v>14260</v>
      </c>
      <c r="H639" t="s">
        <v>692</v>
      </c>
      <c r="I639">
        <v>10</v>
      </c>
      <c r="J639">
        <v>804.3</v>
      </c>
      <c r="K639">
        <v>6</v>
      </c>
      <c r="L639" t="s">
        <v>33</v>
      </c>
      <c r="M639" s="1">
        <v>45276.3682291667</v>
      </c>
      <c r="N639" s="1">
        <v>45278.9186226852</v>
      </c>
      <c r="O639">
        <v>19820</v>
      </c>
      <c r="P639">
        <v>5</v>
      </c>
      <c r="Q639" t="str">
        <f>VLOOKUP(FACT_INVOICE9[[#This Row],[gender_sk]],DIM_GENDER[],2,FALSE)</f>
        <v>Female</v>
      </c>
      <c r="R639" t="str">
        <f>VLOOKUP(FACT_INVOICE9[[#This Row],[custype_sk]],DIM_CUSTYPE[],2,FALSE)</f>
        <v>Normal</v>
      </c>
      <c r="S639">
        <v>4</v>
      </c>
      <c r="U639" s="6">
        <v>0</v>
      </c>
      <c r="V639" s="6">
        <v>1</v>
      </c>
      <c r="W639" s="6">
        <v>0</v>
      </c>
      <c r="X639" s="6">
        <v>1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1</v>
      </c>
      <c r="AE639" s="6">
        <v>1</v>
      </c>
      <c r="AF639">
        <v>0</v>
      </c>
      <c r="AG639">
        <v>0</v>
      </c>
    </row>
    <row r="640" spans="1:33">
      <c r="A640">
        <v>1207</v>
      </c>
      <c r="B640" t="str">
        <f>VLOOKUP(FACT_INVOICE9[[#This Row],[Branch_SK]],DIM_BRANCH[],3,FALSE)</f>
        <v>Naypyitaw</v>
      </c>
      <c r="C640">
        <v>17983</v>
      </c>
      <c r="D640" t="str">
        <f>VLOOKUP(FACT_INVOICE9[[#This Row],[payment_SK]],DIM_PAYMENT[],2,FALSE)</f>
        <v>Credit card</v>
      </c>
      <c r="E640">
        <v>347097</v>
      </c>
      <c r="F640" t="str">
        <f>VLOOKUP(FACT_INVOICE9[[#This Row],[Product_SK]],DIM_PRODUCT[],3,FALSE)</f>
        <v>Food and beverages</v>
      </c>
      <c r="G640">
        <v>14470</v>
      </c>
      <c r="H640" t="s">
        <v>693</v>
      </c>
      <c r="I640">
        <v>6</v>
      </c>
      <c r="J640">
        <v>100.485</v>
      </c>
      <c r="K640">
        <v>5.1</v>
      </c>
      <c r="L640" t="s">
        <v>33</v>
      </c>
      <c r="M640" s="1">
        <v>45276.3682291667</v>
      </c>
      <c r="N640" s="1">
        <v>45278.9186226852</v>
      </c>
      <c r="O640">
        <v>19396</v>
      </c>
      <c r="P640">
        <v>5</v>
      </c>
      <c r="Q640" t="str">
        <f>VLOOKUP(FACT_INVOICE9[[#This Row],[gender_sk]],DIM_GENDER[],2,FALSE)</f>
        <v>Female</v>
      </c>
      <c r="R640" t="str">
        <f>VLOOKUP(FACT_INVOICE9[[#This Row],[custype_sk]],DIM_CUSTYPE[],2,FALSE)</f>
        <v>Member</v>
      </c>
      <c r="S640">
        <v>3</v>
      </c>
      <c r="U640" s="6">
        <v>1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1</v>
      </c>
      <c r="AC640" s="6">
        <v>0</v>
      </c>
      <c r="AD640" s="6">
        <v>1</v>
      </c>
      <c r="AE640" s="6">
        <v>1</v>
      </c>
      <c r="AF640">
        <v>0</v>
      </c>
      <c r="AG640">
        <v>1</v>
      </c>
    </row>
    <row r="641" spans="1:33">
      <c r="A641">
        <v>1207</v>
      </c>
      <c r="B641" t="str">
        <f>VLOOKUP(FACT_INVOICE9[[#This Row],[Branch_SK]],DIM_BRANCH[],3,FALSE)</f>
        <v>Naypyitaw</v>
      </c>
      <c r="C641">
        <v>17982</v>
      </c>
      <c r="D641" t="str">
        <f>VLOOKUP(FACT_INVOICE9[[#This Row],[payment_SK]],DIM_PAYMENT[],2,FALSE)</f>
        <v>Cash</v>
      </c>
      <c r="E641">
        <v>347311</v>
      </c>
      <c r="F641" t="str">
        <f>VLOOKUP(FACT_INVOICE9[[#This Row],[Product_SK]],DIM_PRODUCT[],3,FALSE)</f>
        <v>Fashion accessories</v>
      </c>
      <c r="G641">
        <v>14103</v>
      </c>
      <c r="H641" t="s">
        <v>694</v>
      </c>
      <c r="I641">
        <v>5</v>
      </c>
      <c r="J641">
        <v>392.6475</v>
      </c>
      <c r="K641">
        <v>4.9</v>
      </c>
      <c r="L641" t="s">
        <v>33</v>
      </c>
      <c r="M641" s="1">
        <v>45276.3682291667</v>
      </c>
      <c r="N641" s="1">
        <v>45278.9186226852</v>
      </c>
      <c r="O641">
        <v>19350</v>
      </c>
      <c r="P641">
        <v>6</v>
      </c>
      <c r="Q641" t="str">
        <f>VLOOKUP(FACT_INVOICE9[[#This Row],[gender_sk]],DIM_GENDER[],2,FALSE)</f>
        <v>Male</v>
      </c>
      <c r="R641" t="str">
        <f>VLOOKUP(FACT_INVOICE9[[#This Row],[custype_sk]],DIM_CUSTYPE[],2,FALSE)</f>
        <v>Member</v>
      </c>
      <c r="S641">
        <v>3</v>
      </c>
      <c r="U641" s="6">
        <v>0</v>
      </c>
      <c r="V641" s="6">
        <v>0</v>
      </c>
      <c r="W641" s="6">
        <v>1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1</v>
      </c>
      <c r="AD641" s="6">
        <v>0</v>
      </c>
      <c r="AE641" s="6">
        <v>0</v>
      </c>
      <c r="AF641">
        <v>1</v>
      </c>
      <c r="AG641">
        <v>1</v>
      </c>
    </row>
    <row r="642" spans="1:33">
      <c r="A642">
        <v>1208</v>
      </c>
      <c r="B642" t="str">
        <f>VLOOKUP(FACT_INVOICE9[[#This Row],[Branch_SK]],DIM_BRANCH[],3,FALSE)</f>
        <v>Yangon</v>
      </c>
      <c r="C642">
        <v>17984</v>
      </c>
      <c r="D642" t="str">
        <f>VLOOKUP(FACT_INVOICE9[[#This Row],[payment_SK]],DIM_PAYMENT[],2,FALSE)</f>
        <v>Ewallet</v>
      </c>
      <c r="E642">
        <v>347307</v>
      </c>
      <c r="F642" t="str">
        <f>VLOOKUP(FACT_INVOICE9[[#This Row],[Product_SK]],DIM_PRODUCT[],3,FALSE)</f>
        <v>Fashion accessories</v>
      </c>
      <c r="G642">
        <v>14246</v>
      </c>
      <c r="H642" t="s">
        <v>695</v>
      </c>
      <c r="I642">
        <v>5</v>
      </c>
      <c r="J642">
        <v>94.185</v>
      </c>
      <c r="K642">
        <v>6.8</v>
      </c>
      <c r="L642" t="s">
        <v>33</v>
      </c>
      <c r="M642" s="1">
        <v>45276.3682291667</v>
      </c>
      <c r="N642" s="1">
        <v>45278.9186226852</v>
      </c>
      <c r="O642">
        <v>19752</v>
      </c>
      <c r="P642">
        <v>6</v>
      </c>
      <c r="Q642" t="str">
        <f>VLOOKUP(FACT_INVOICE9[[#This Row],[gender_sk]],DIM_GENDER[],2,FALSE)</f>
        <v>Male</v>
      </c>
      <c r="R642" t="str">
        <f>VLOOKUP(FACT_INVOICE9[[#This Row],[custype_sk]],DIM_CUSTYPE[],2,FALSE)</f>
        <v>Member</v>
      </c>
      <c r="S642">
        <v>3</v>
      </c>
      <c r="U642" s="6">
        <v>0</v>
      </c>
      <c r="V642" s="6">
        <v>1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1</v>
      </c>
      <c r="AD642" s="6">
        <v>0</v>
      </c>
      <c r="AE642" s="6">
        <v>1</v>
      </c>
      <c r="AF642">
        <v>1</v>
      </c>
      <c r="AG642">
        <v>1</v>
      </c>
    </row>
    <row r="643" spans="1:33">
      <c r="A643">
        <v>1208</v>
      </c>
      <c r="B643" t="str">
        <f>VLOOKUP(FACT_INVOICE9[[#This Row],[Branch_SK]],DIM_BRANCH[],3,FALSE)</f>
        <v>Yangon</v>
      </c>
      <c r="C643">
        <v>17982</v>
      </c>
      <c r="D643" t="str">
        <f>VLOOKUP(FACT_INVOICE9[[#This Row],[payment_SK]],DIM_PAYMENT[],2,FALSE)</f>
        <v>Cash</v>
      </c>
      <c r="E643">
        <v>346565</v>
      </c>
      <c r="F643" t="str">
        <f>VLOOKUP(FACT_INVOICE9[[#This Row],[Product_SK]],DIM_PRODUCT[],3,FALSE)</f>
        <v>Health and beauty</v>
      </c>
      <c r="G643">
        <v>14948</v>
      </c>
      <c r="H643" t="s">
        <v>696</v>
      </c>
      <c r="I643">
        <v>3</v>
      </c>
      <c r="J643">
        <v>49.77</v>
      </c>
      <c r="K643">
        <v>9.5</v>
      </c>
      <c r="L643" t="s">
        <v>33</v>
      </c>
      <c r="M643" s="1">
        <v>45276.3682291667</v>
      </c>
      <c r="N643" s="1">
        <v>45278.9186226852</v>
      </c>
      <c r="O643">
        <v>19105</v>
      </c>
      <c r="P643">
        <v>5</v>
      </c>
      <c r="Q643" t="str">
        <f>VLOOKUP(FACT_INVOICE9[[#This Row],[gender_sk]],DIM_GENDER[],2,FALSE)</f>
        <v>Female</v>
      </c>
      <c r="R643" t="str">
        <f>VLOOKUP(FACT_INVOICE9[[#This Row],[custype_sk]],DIM_CUSTYPE[],2,FALSE)</f>
        <v>Normal</v>
      </c>
      <c r="S643">
        <v>4</v>
      </c>
      <c r="U643" s="6">
        <v>0</v>
      </c>
      <c r="V643" s="6">
        <v>0</v>
      </c>
      <c r="W643" s="6">
        <v>1</v>
      </c>
      <c r="X643" s="6">
        <v>1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1</v>
      </c>
      <c r="AF643">
        <v>0</v>
      </c>
      <c r="AG643">
        <v>0</v>
      </c>
    </row>
    <row r="644" spans="1:33">
      <c r="A644">
        <v>1207</v>
      </c>
      <c r="B644" t="str">
        <f>VLOOKUP(FACT_INVOICE9[[#This Row],[Branch_SK]],DIM_BRANCH[],3,FALSE)</f>
        <v>Naypyitaw</v>
      </c>
      <c r="C644">
        <v>17982</v>
      </c>
      <c r="D644" t="str">
        <f>VLOOKUP(FACT_INVOICE9[[#This Row],[payment_SK]],DIM_PAYMENT[],2,FALSE)</f>
        <v>Cash</v>
      </c>
      <c r="E644">
        <v>347147</v>
      </c>
      <c r="F644" t="str">
        <f>VLOOKUP(FACT_INVOICE9[[#This Row],[Product_SK]],DIM_PRODUCT[],3,FALSE)</f>
        <v>Food and beverages</v>
      </c>
      <c r="G644">
        <v>14646</v>
      </c>
      <c r="H644" t="s">
        <v>697</v>
      </c>
      <c r="I644">
        <v>8</v>
      </c>
      <c r="J644">
        <v>793.548</v>
      </c>
      <c r="K644">
        <v>9.1</v>
      </c>
      <c r="L644" t="s">
        <v>33</v>
      </c>
      <c r="M644" s="1">
        <v>45276.3682291667</v>
      </c>
      <c r="N644" s="1">
        <v>45278.9186226852</v>
      </c>
      <c r="O644">
        <v>19157</v>
      </c>
      <c r="P644">
        <v>5</v>
      </c>
      <c r="Q644" t="str">
        <f>VLOOKUP(FACT_INVOICE9[[#This Row],[gender_sk]],DIM_GENDER[],2,FALSE)</f>
        <v>Female</v>
      </c>
      <c r="R644" t="str">
        <f>VLOOKUP(FACT_INVOICE9[[#This Row],[custype_sk]],DIM_CUSTYPE[],2,FALSE)</f>
        <v>Normal</v>
      </c>
      <c r="S644">
        <v>4</v>
      </c>
      <c r="U644" s="6">
        <v>0</v>
      </c>
      <c r="V644" s="6">
        <v>0</v>
      </c>
      <c r="W644" s="6">
        <v>1</v>
      </c>
      <c r="X644" s="6">
        <v>0</v>
      </c>
      <c r="Y644" s="6">
        <v>0</v>
      </c>
      <c r="Z644" s="6">
        <v>0</v>
      </c>
      <c r="AA644" s="6">
        <v>0</v>
      </c>
      <c r="AB644" s="6">
        <v>1</v>
      </c>
      <c r="AC644" s="6">
        <v>0</v>
      </c>
      <c r="AD644" s="6">
        <v>1</v>
      </c>
      <c r="AE644" s="6">
        <v>1</v>
      </c>
      <c r="AF644">
        <v>0</v>
      </c>
      <c r="AG644">
        <v>0</v>
      </c>
    </row>
    <row r="645" spans="1:33">
      <c r="A645">
        <v>1206</v>
      </c>
      <c r="B645" t="str">
        <f>VLOOKUP(FACT_INVOICE9[[#This Row],[Branch_SK]],DIM_BRANCH[],3,FALSE)</f>
        <v>Mandalay</v>
      </c>
      <c r="C645">
        <v>17984</v>
      </c>
      <c r="D645" t="str">
        <f>VLOOKUP(FACT_INVOICE9[[#This Row],[payment_SK]],DIM_PAYMENT[],2,FALSE)</f>
        <v>Ewallet</v>
      </c>
      <c r="E645">
        <v>346922</v>
      </c>
      <c r="F645" t="str">
        <f>VLOOKUP(FACT_INVOICE9[[#This Row],[Product_SK]],DIM_PRODUCT[],3,FALSE)</f>
        <v>Sports and travel</v>
      </c>
      <c r="G645">
        <v>14851</v>
      </c>
      <c r="H645" t="s">
        <v>698</v>
      </c>
      <c r="I645">
        <v>2</v>
      </c>
      <c r="J645">
        <v>57.078</v>
      </c>
      <c r="K645">
        <v>4.3</v>
      </c>
      <c r="L645" t="s">
        <v>33</v>
      </c>
      <c r="M645" s="1">
        <v>45276.3682291667</v>
      </c>
      <c r="N645" s="1">
        <v>45278.9186226852</v>
      </c>
      <c r="O645">
        <v>19922</v>
      </c>
      <c r="P645">
        <v>6</v>
      </c>
      <c r="Q645" t="str">
        <f>VLOOKUP(FACT_INVOICE9[[#This Row],[gender_sk]],DIM_GENDER[],2,FALSE)</f>
        <v>Male</v>
      </c>
      <c r="R645" t="str">
        <f>VLOOKUP(FACT_INVOICE9[[#This Row],[custype_sk]],DIM_CUSTYPE[],2,FALSE)</f>
        <v>Normal</v>
      </c>
      <c r="S645">
        <v>4</v>
      </c>
      <c r="U645" s="6">
        <v>0</v>
      </c>
      <c r="V645" s="6">
        <v>1</v>
      </c>
      <c r="W645" s="6">
        <v>0</v>
      </c>
      <c r="X645" s="6">
        <v>0</v>
      </c>
      <c r="Y645" s="6">
        <v>0</v>
      </c>
      <c r="Z645" s="6">
        <v>0</v>
      </c>
      <c r="AA645" s="6">
        <v>1</v>
      </c>
      <c r="AB645" s="6">
        <v>0</v>
      </c>
      <c r="AC645" s="6">
        <v>0</v>
      </c>
      <c r="AD645" s="6">
        <v>0</v>
      </c>
      <c r="AE645" s="6">
        <v>0</v>
      </c>
      <c r="AF645">
        <v>1</v>
      </c>
      <c r="AG645">
        <v>0</v>
      </c>
    </row>
    <row r="646" spans="1:33">
      <c r="A646">
        <v>1207</v>
      </c>
      <c r="B646" t="str">
        <f>VLOOKUP(FACT_INVOICE9[[#This Row],[Branch_SK]],DIM_BRANCH[],3,FALSE)</f>
        <v>Naypyitaw</v>
      </c>
      <c r="C646">
        <v>17983</v>
      </c>
      <c r="D646" t="str">
        <f>VLOOKUP(FACT_INVOICE9[[#This Row],[payment_SK]],DIM_PAYMENT[],2,FALSE)</f>
        <v>Credit card</v>
      </c>
      <c r="E646">
        <v>346764</v>
      </c>
      <c r="F646" t="str">
        <f>VLOOKUP(FACT_INVOICE9[[#This Row],[Product_SK]],DIM_PRODUCT[],3,FALSE)</f>
        <v>Home and lifestyle</v>
      </c>
      <c r="G646">
        <v>14326</v>
      </c>
      <c r="H646" t="s">
        <v>699</v>
      </c>
      <c r="I646">
        <v>6</v>
      </c>
      <c r="J646">
        <v>120.645</v>
      </c>
      <c r="K646">
        <v>6.8</v>
      </c>
      <c r="L646" t="s">
        <v>33</v>
      </c>
      <c r="M646" s="1">
        <v>45276.3682291667</v>
      </c>
      <c r="N646" s="1">
        <v>45278.9186226852</v>
      </c>
      <c r="O646">
        <v>19571</v>
      </c>
      <c r="P646">
        <v>5</v>
      </c>
      <c r="Q646" t="str">
        <f>VLOOKUP(FACT_INVOICE9[[#This Row],[gender_sk]],DIM_GENDER[],2,FALSE)</f>
        <v>Female</v>
      </c>
      <c r="R646" t="str">
        <f>VLOOKUP(FACT_INVOICE9[[#This Row],[custype_sk]],DIM_CUSTYPE[],2,FALSE)</f>
        <v>Member</v>
      </c>
      <c r="S646">
        <v>3</v>
      </c>
      <c r="U646" s="6">
        <v>1</v>
      </c>
      <c r="V646" s="6">
        <v>0</v>
      </c>
      <c r="W646" s="6">
        <v>0</v>
      </c>
      <c r="X646" s="6">
        <v>0</v>
      </c>
      <c r="Y646" s="6">
        <v>0</v>
      </c>
      <c r="Z646" s="6">
        <v>1</v>
      </c>
      <c r="AA646" s="6">
        <v>0</v>
      </c>
      <c r="AB646" s="6">
        <v>0</v>
      </c>
      <c r="AC646" s="6">
        <v>0</v>
      </c>
      <c r="AD646" s="6">
        <v>1</v>
      </c>
      <c r="AE646" s="6">
        <v>1</v>
      </c>
      <c r="AF646">
        <v>0</v>
      </c>
      <c r="AG646">
        <v>1</v>
      </c>
    </row>
    <row r="647" spans="1:33">
      <c r="A647">
        <v>1207</v>
      </c>
      <c r="B647" t="str">
        <f>VLOOKUP(FACT_INVOICE9[[#This Row],[Branch_SK]],DIM_BRANCH[],3,FALSE)</f>
        <v>Naypyitaw</v>
      </c>
      <c r="C647">
        <v>17983</v>
      </c>
      <c r="D647" t="str">
        <f>VLOOKUP(FACT_INVOICE9[[#This Row],[payment_SK]],DIM_PAYMENT[],2,FALSE)</f>
        <v>Credit card</v>
      </c>
      <c r="E647">
        <v>346867</v>
      </c>
      <c r="F647" t="str">
        <f>VLOOKUP(FACT_INVOICE9[[#This Row],[Product_SK]],DIM_PRODUCT[],3,FALSE)</f>
        <v>Home and lifestyle</v>
      </c>
      <c r="G647">
        <v>14779</v>
      </c>
      <c r="H647" t="s">
        <v>700</v>
      </c>
      <c r="I647">
        <v>10</v>
      </c>
      <c r="J647">
        <v>860.475</v>
      </c>
      <c r="K647">
        <v>6</v>
      </c>
      <c r="L647" t="s">
        <v>33</v>
      </c>
      <c r="M647" s="1">
        <v>45276.3682291667</v>
      </c>
      <c r="N647" s="1">
        <v>45278.9186226852</v>
      </c>
      <c r="O647">
        <v>19420</v>
      </c>
      <c r="P647">
        <v>6</v>
      </c>
      <c r="Q647" t="str">
        <f>VLOOKUP(FACT_INVOICE9[[#This Row],[gender_sk]],DIM_GENDER[],2,FALSE)</f>
        <v>Male</v>
      </c>
      <c r="R647" t="str">
        <f>VLOOKUP(FACT_INVOICE9[[#This Row],[custype_sk]],DIM_CUSTYPE[],2,FALSE)</f>
        <v>Member</v>
      </c>
      <c r="S647">
        <v>3</v>
      </c>
      <c r="U647" s="6">
        <v>1</v>
      </c>
      <c r="V647" s="6">
        <v>0</v>
      </c>
      <c r="W647" s="6">
        <v>0</v>
      </c>
      <c r="X647" s="6">
        <v>0</v>
      </c>
      <c r="Y647" s="6">
        <v>0</v>
      </c>
      <c r="Z647" s="6">
        <v>1</v>
      </c>
      <c r="AA647" s="6">
        <v>0</v>
      </c>
      <c r="AB647" s="6">
        <v>0</v>
      </c>
      <c r="AC647" s="6">
        <v>0</v>
      </c>
      <c r="AD647" s="6">
        <v>1</v>
      </c>
      <c r="AE647" s="6">
        <v>1</v>
      </c>
      <c r="AF647">
        <v>1</v>
      </c>
      <c r="AG647">
        <v>1</v>
      </c>
    </row>
    <row r="648" spans="1:33">
      <c r="A648">
        <v>1207</v>
      </c>
      <c r="B648" t="str">
        <f>VLOOKUP(FACT_INVOICE9[[#This Row],[Branch_SK]],DIM_BRANCH[],3,FALSE)</f>
        <v>Naypyitaw</v>
      </c>
      <c r="C648">
        <v>17983</v>
      </c>
      <c r="D648" t="str">
        <f>VLOOKUP(FACT_INVOICE9[[#This Row],[payment_SK]],DIM_PAYMENT[],2,FALSE)</f>
        <v>Credit card</v>
      </c>
      <c r="E648">
        <v>347358</v>
      </c>
      <c r="F648" t="str">
        <f>VLOOKUP(FACT_INVOICE9[[#This Row],[Product_SK]],DIM_PRODUCT[],3,FALSE)</f>
        <v>Fashion accessories</v>
      </c>
      <c r="G648">
        <v>14679</v>
      </c>
      <c r="H648" t="s">
        <v>701</v>
      </c>
      <c r="I648">
        <v>5</v>
      </c>
      <c r="J648">
        <v>485.5725</v>
      </c>
      <c r="K648">
        <v>8.6</v>
      </c>
      <c r="L648" t="s">
        <v>33</v>
      </c>
      <c r="M648" s="1">
        <v>45276.3682291667</v>
      </c>
      <c r="N648" s="1">
        <v>45278.9186226852</v>
      </c>
      <c r="O648">
        <v>19600</v>
      </c>
      <c r="P648">
        <v>5</v>
      </c>
      <c r="Q648" t="str">
        <f>VLOOKUP(FACT_INVOICE9[[#This Row],[gender_sk]],DIM_GENDER[],2,FALSE)</f>
        <v>Female</v>
      </c>
      <c r="R648" t="str">
        <f>VLOOKUP(FACT_INVOICE9[[#This Row],[custype_sk]],DIM_CUSTYPE[],2,FALSE)</f>
        <v>Member</v>
      </c>
      <c r="S648">
        <v>3</v>
      </c>
      <c r="U648" s="6">
        <v>1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1</v>
      </c>
      <c r="AD648" s="6">
        <v>0</v>
      </c>
      <c r="AE648" s="6">
        <v>1</v>
      </c>
      <c r="AF648">
        <v>0</v>
      </c>
      <c r="AG648">
        <v>1</v>
      </c>
    </row>
    <row r="649" spans="1:33">
      <c r="A649">
        <v>1206</v>
      </c>
      <c r="B649" t="str">
        <f>VLOOKUP(FACT_INVOICE9[[#This Row],[Branch_SK]],DIM_BRANCH[],3,FALSE)</f>
        <v>Mandalay</v>
      </c>
      <c r="C649">
        <v>17984</v>
      </c>
      <c r="D649" t="str">
        <f>VLOOKUP(FACT_INVOICE9[[#This Row],[payment_SK]],DIM_PAYMENT[],2,FALSE)</f>
        <v>Ewallet</v>
      </c>
      <c r="E649">
        <v>346979</v>
      </c>
      <c r="F649" t="str">
        <f>VLOOKUP(FACT_INVOICE9[[#This Row],[Product_SK]],DIM_PRODUCT[],3,FALSE)</f>
        <v>Sports and travel</v>
      </c>
      <c r="G649">
        <v>14730</v>
      </c>
      <c r="H649" t="s">
        <v>702</v>
      </c>
      <c r="I649">
        <v>8</v>
      </c>
      <c r="J649">
        <v>212.688</v>
      </c>
      <c r="K649">
        <v>8.7</v>
      </c>
      <c r="L649" t="s">
        <v>33</v>
      </c>
      <c r="M649" s="1">
        <v>45276.3682291667</v>
      </c>
      <c r="N649" s="1">
        <v>45278.9186226852</v>
      </c>
      <c r="O649">
        <v>19813</v>
      </c>
      <c r="P649">
        <v>5</v>
      </c>
      <c r="Q649" t="str">
        <f>VLOOKUP(FACT_INVOICE9[[#This Row],[gender_sk]],DIM_GENDER[],2,FALSE)</f>
        <v>Female</v>
      </c>
      <c r="R649" t="str">
        <f>VLOOKUP(FACT_INVOICE9[[#This Row],[custype_sk]],DIM_CUSTYPE[],2,FALSE)</f>
        <v>Member</v>
      </c>
      <c r="S649">
        <v>3</v>
      </c>
      <c r="U649" s="6">
        <v>0</v>
      </c>
      <c r="V649" s="6">
        <v>1</v>
      </c>
      <c r="W649" s="6">
        <v>0</v>
      </c>
      <c r="X649" s="6">
        <v>0</v>
      </c>
      <c r="Y649" s="6">
        <v>0</v>
      </c>
      <c r="Z649" s="6">
        <v>0</v>
      </c>
      <c r="AA649" s="6">
        <v>1</v>
      </c>
      <c r="AB649" s="6">
        <v>0</v>
      </c>
      <c r="AC649" s="6">
        <v>0</v>
      </c>
      <c r="AD649" s="6">
        <v>1</v>
      </c>
      <c r="AE649" s="6">
        <v>1</v>
      </c>
      <c r="AF649">
        <v>0</v>
      </c>
      <c r="AG649">
        <v>1</v>
      </c>
    </row>
    <row r="650" spans="1:33">
      <c r="A650">
        <v>1206</v>
      </c>
      <c r="B650" t="str">
        <f>VLOOKUP(FACT_INVOICE9[[#This Row],[Branch_SK]],DIM_BRANCH[],3,FALSE)</f>
        <v>Mandalay</v>
      </c>
      <c r="C650">
        <v>17982</v>
      </c>
      <c r="D650" t="str">
        <f>VLOOKUP(FACT_INVOICE9[[#This Row],[payment_SK]],DIM_PAYMENT[],2,FALSE)</f>
        <v>Cash</v>
      </c>
      <c r="E650">
        <v>347196</v>
      </c>
      <c r="F650" t="str">
        <f>VLOOKUP(FACT_INVOICE9[[#This Row],[Product_SK]],DIM_PRODUCT[],3,FALSE)</f>
        <v>Food and beverages</v>
      </c>
      <c r="G650">
        <v>14630</v>
      </c>
      <c r="H650" t="s">
        <v>703</v>
      </c>
      <c r="I650">
        <v>1</v>
      </c>
      <c r="J650">
        <v>41.7375</v>
      </c>
      <c r="K650">
        <v>6.1</v>
      </c>
      <c r="L650" t="s">
        <v>33</v>
      </c>
      <c r="M650" s="1">
        <v>45276.3682291667</v>
      </c>
      <c r="N650" s="1">
        <v>45278.9186226852</v>
      </c>
      <c r="O650">
        <v>19245</v>
      </c>
      <c r="P650">
        <v>6</v>
      </c>
      <c r="Q650" t="str">
        <f>VLOOKUP(FACT_INVOICE9[[#This Row],[gender_sk]],DIM_GENDER[],2,FALSE)</f>
        <v>Male</v>
      </c>
      <c r="R650" t="str">
        <f>VLOOKUP(FACT_INVOICE9[[#This Row],[custype_sk]],DIM_CUSTYPE[],2,FALSE)</f>
        <v>Member</v>
      </c>
      <c r="S650">
        <v>3</v>
      </c>
      <c r="U650" s="6">
        <v>0</v>
      </c>
      <c r="V650" s="6">
        <v>0</v>
      </c>
      <c r="W650" s="6">
        <v>1</v>
      </c>
      <c r="X650" s="6">
        <v>0</v>
      </c>
      <c r="Y650" s="6">
        <v>0</v>
      </c>
      <c r="Z650" s="6">
        <v>0</v>
      </c>
      <c r="AA650" s="6">
        <v>0</v>
      </c>
      <c r="AB650" s="6">
        <v>1</v>
      </c>
      <c r="AC650" s="6">
        <v>0</v>
      </c>
      <c r="AD650" s="6">
        <v>0</v>
      </c>
      <c r="AE650" s="6">
        <v>1</v>
      </c>
      <c r="AF650">
        <v>1</v>
      </c>
      <c r="AG650">
        <v>1</v>
      </c>
    </row>
    <row r="651" spans="1:33">
      <c r="A651">
        <v>1206</v>
      </c>
      <c r="B651" t="str">
        <f>VLOOKUP(FACT_INVOICE9[[#This Row],[Branch_SK]],DIM_BRANCH[],3,FALSE)</f>
        <v>Mandalay</v>
      </c>
      <c r="C651">
        <v>17983</v>
      </c>
      <c r="D651" t="str">
        <f>VLOOKUP(FACT_INVOICE9[[#This Row],[payment_SK]],DIM_PAYMENT[],2,FALSE)</f>
        <v>Credit card</v>
      </c>
      <c r="E651">
        <v>347123</v>
      </c>
      <c r="F651" t="str">
        <f>VLOOKUP(FACT_INVOICE9[[#This Row],[Product_SK]],DIM_PRODUCT[],3,FALSE)</f>
        <v>Food and beverages</v>
      </c>
      <c r="G651">
        <v>14204</v>
      </c>
      <c r="H651" t="s">
        <v>704</v>
      </c>
      <c r="I651">
        <v>6</v>
      </c>
      <c r="J651">
        <v>333.207</v>
      </c>
      <c r="K651">
        <v>9.8</v>
      </c>
      <c r="L651" t="s">
        <v>33</v>
      </c>
      <c r="M651" s="1">
        <v>45276.3682291667</v>
      </c>
      <c r="N651" s="1">
        <v>45278.9186226852</v>
      </c>
      <c r="O651">
        <v>19433</v>
      </c>
      <c r="P651">
        <v>6</v>
      </c>
      <c r="Q651" t="str">
        <f>VLOOKUP(FACT_INVOICE9[[#This Row],[gender_sk]],DIM_GENDER[],2,FALSE)</f>
        <v>Male</v>
      </c>
      <c r="R651" t="str">
        <f>VLOOKUP(FACT_INVOICE9[[#This Row],[custype_sk]],DIM_CUSTYPE[],2,FALSE)</f>
        <v>Member</v>
      </c>
      <c r="S651">
        <v>3</v>
      </c>
      <c r="U651" s="6">
        <v>1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1</v>
      </c>
      <c r="AC651" s="6">
        <v>0</v>
      </c>
      <c r="AD651" s="6">
        <v>1</v>
      </c>
      <c r="AE651" s="6">
        <v>1</v>
      </c>
      <c r="AF651">
        <v>1</v>
      </c>
      <c r="AG651">
        <v>1</v>
      </c>
    </row>
    <row r="652" spans="1:33">
      <c r="A652">
        <v>1206</v>
      </c>
      <c r="B652" t="str">
        <f>VLOOKUP(FACT_INVOICE9[[#This Row],[Branch_SK]],DIM_BRANCH[],3,FALSE)</f>
        <v>Mandalay</v>
      </c>
      <c r="C652">
        <v>17983</v>
      </c>
      <c r="D652" t="str">
        <f>VLOOKUP(FACT_INVOICE9[[#This Row],[payment_SK]],DIM_PAYMENT[],2,FALSE)</f>
        <v>Credit card</v>
      </c>
      <c r="E652">
        <v>346940</v>
      </c>
      <c r="F652" t="str">
        <f>VLOOKUP(FACT_INVOICE9[[#This Row],[Product_SK]],DIM_PRODUCT[],3,FALSE)</f>
        <v>Sports and travel</v>
      </c>
      <c r="G652">
        <v>14932</v>
      </c>
      <c r="H652" t="s">
        <v>705</v>
      </c>
      <c r="I652">
        <v>4</v>
      </c>
      <c r="J652">
        <v>384.468</v>
      </c>
      <c r="K652">
        <v>4.8</v>
      </c>
      <c r="L652" t="s">
        <v>33</v>
      </c>
      <c r="M652" s="1">
        <v>45276.3682291667</v>
      </c>
      <c r="N652" s="1">
        <v>45278.9186226852</v>
      </c>
      <c r="O652">
        <v>19635</v>
      </c>
      <c r="P652">
        <v>5</v>
      </c>
      <c r="Q652" t="str">
        <f>VLOOKUP(FACT_INVOICE9[[#This Row],[gender_sk]],DIM_GENDER[],2,FALSE)</f>
        <v>Female</v>
      </c>
      <c r="R652" t="str">
        <f>VLOOKUP(FACT_INVOICE9[[#This Row],[custype_sk]],DIM_CUSTYPE[],2,FALSE)</f>
        <v>Member</v>
      </c>
      <c r="S652">
        <v>3</v>
      </c>
      <c r="U652" s="6">
        <v>1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1</v>
      </c>
      <c r="AB652" s="6">
        <v>0</v>
      </c>
      <c r="AC652" s="6">
        <v>0</v>
      </c>
      <c r="AD652" s="6">
        <v>0</v>
      </c>
      <c r="AE652" s="6">
        <v>0</v>
      </c>
      <c r="AF652">
        <v>0</v>
      </c>
      <c r="AG652">
        <v>1</v>
      </c>
    </row>
    <row r="653" spans="1:33">
      <c r="A653">
        <v>1208</v>
      </c>
      <c r="B653" t="str">
        <f>VLOOKUP(FACT_INVOICE9[[#This Row],[Branch_SK]],DIM_BRANCH[],3,FALSE)</f>
        <v>Yangon</v>
      </c>
      <c r="C653">
        <v>17983</v>
      </c>
      <c r="D653" t="str">
        <f>VLOOKUP(FACT_INVOICE9[[#This Row],[payment_SK]],DIM_PAYMENT[],2,FALSE)</f>
        <v>Credit card</v>
      </c>
      <c r="E653">
        <v>346645</v>
      </c>
      <c r="F653" t="str">
        <f>VLOOKUP(FACT_INVOICE9[[#This Row],[Product_SK]],DIM_PRODUCT[],3,FALSE)</f>
        <v>Electronic accessories</v>
      </c>
      <c r="G653">
        <v>14420</v>
      </c>
      <c r="H653" t="s">
        <v>706</v>
      </c>
      <c r="I653">
        <v>6</v>
      </c>
      <c r="J653">
        <v>235.872</v>
      </c>
      <c r="K653">
        <v>5.9</v>
      </c>
      <c r="L653" t="s">
        <v>33</v>
      </c>
      <c r="M653" s="1">
        <v>45276.3682291667</v>
      </c>
      <c r="N653" s="1">
        <v>45278.9186226852</v>
      </c>
      <c r="O653">
        <v>19515</v>
      </c>
      <c r="P653">
        <v>5</v>
      </c>
      <c r="Q653" t="str">
        <f>VLOOKUP(FACT_INVOICE9[[#This Row],[gender_sk]],DIM_GENDER[],2,FALSE)</f>
        <v>Female</v>
      </c>
      <c r="R653" t="str">
        <f>VLOOKUP(FACT_INVOICE9[[#This Row],[custype_sk]],DIM_CUSTYPE[],2,FALSE)</f>
        <v>Member</v>
      </c>
      <c r="S653">
        <v>3</v>
      </c>
      <c r="U653" s="6">
        <v>1</v>
      </c>
      <c r="V653" s="6">
        <v>0</v>
      </c>
      <c r="W653" s="6">
        <v>0</v>
      </c>
      <c r="X653" s="6">
        <v>0</v>
      </c>
      <c r="Y653" s="6">
        <v>1</v>
      </c>
      <c r="Z653" s="6">
        <v>0</v>
      </c>
      <c r="AA653" s="6">
        <v>0</v>
      </c>
      <c r="AB653" s="6">
        <v>0</v>
      </c>
      <c r="AC653" s="6">
        <v>0</v>
      </c>
      <c r="AD653" s="6">
        <v>1</v>
      </c>
      <c r="AE653" s="6">
        <v>1</v>
      </c>
      <c r="AF653">
        <v>0</v>
      </c>
      <c r="AG653">
        <v>1</v>
      </c>
    </row>
    <row r="654" spans="1:33">
      <c r="A654">
        <v>1208</v>
      </c>
      <c r="B654" t="str">
        <f>VLOOKUP(FACT_INVOICE9[[#This Row],[Branch_SK]],DIM_BRANCH[],3,FALSE)</f>
        <v>Yangon</v>
      </c>
      <c r="C654">
        <v>17983</v>
      </c>
      <c r="D654" t="str">
        <f>VLOOKUP(FACT_INVOICE9[[#This Row],[payment_SK]],DIM_PAYMENT[],2,FALSE)</f>
        <v>Credit card</v>
      </c>
      <c r="E654">
        <v>346732</v>
      </c>
      <c r="F654" t="str">
        <f>VLOOKUP(FACT_INVOICE9[[#This Row],[Product_SK]],DIM_PRODUCT[],3,FALSE)</f>
        <v>Electronic accessories</v>
      </c>
      <c r="G654">
        <v>14701</v>
      </c>
      <c r="H654" t="s">
        <v>707</v>
      </c>
      <c r="I654">
        <v>7</v>
      </c>
      <c r="J654">
        <v>212.7825</v>
      </c>
      <c r="K654">
        <v>6</v>
      </c>
      <c r="L654" t="s">
        <v>33</v>
      </c>
      <c r="M654" s="1">
        <v>45276.3682291667</v>
      </c>
      <c r="N654" s="1">
        <v>45278.9186226852</v>
      </c>
      <c r="O654">
        <v>19484</v>
      </c>
      <c r="P654">
        <v>6</v>
      </c>
      <c r="Q654" t="str">
        <f>VLOOKUP(FACT_INVOICE9[[#This Row],[gender_sk]],DIM_GENDER[],2,FALSE)</f>
        <v>Male</v>
      </c>
      <c r="R654" t="str">
        <f>VLOOKUP(FACT_INVOICE9[[#This Row],[custype_sk]],DIM_CUSTYPE[],2,FALSE)</f>
        <v>Normal</v>
      </c>
      <c r="S654">
        <v>4</v>
      </c>
      <c r="U654" s="6">
        <v>1</v>
      </c>
      <c r="V654" s="6">
        <v>0</v>
      </c>
      <c r="W654" s="6">
        <v>0</v>
      </c>
      <c r="X654" s="6">
        <v>0</v>
      </c>
      <c r="Y654" s="6">
        <v>1</v>
      </c>
      <c r="Z654" s="6">
        <v>0</v>
      </c>
      <c r="AA654" s="6">
        <v>0</v>
      </c>
      <c r="AB654" s="6">
        <v>0</v>
      </c>
      <c r="AC654" s="6">
        <v>0</v>
      </c>
      <c r="AD654" s="6">
        <v>1</v>
      </c>
      <c r="AE654" s="6">
        <v>1</v>
      </c>
      <c r="AF654">
        <v>1</v>
      </c>
      <c r="AG654">
        <v>0</v>
      </c>
    </row>
    <row r="655" spans="1:33">
      <c r="A655">
        <v>1208</v>
      </c>
      <c r="B655" t="str">
        <f>VLOOKUP(FACT_INVOICE9[[#This Row],[Branch_SK]],DIM_BRANCH[],3,FALSE)</f>
        <v>Yangon</v>
      </c>
      <c r="C655">
        <v>17983</v>
      </c>
      <c r="D655" t="str">
        <f>VLOOKUP(FACT_INVOICE9[[#This Row],[payment_SK]],DIM_PAYMENT[],2,FALSE)</f>
        <v>Credit card</v>
      </c>
      <c r="E655">
        <v>347178</v>
      </c>
      <c r="F655" t="str">
        <f>VLOOKUP(FACT_INVOICE9[[#This Row],[Product_SK]],DIM_PRODUCT[],3,FALSE)</f>
        <v>Food and beverages</v>
      </c>
      <c r="G655">
        <v>14544</v>
      </c>
      <c r="H655" t="s">
        <v>708</v>
      </c>
      <c r="I655">
        <v>8</v>
      </c>
      <c r="J655">
        <v>680.064</v>
      </c>
      <c r="K655">
        <v>7.4</v>
      </c>
      <c r="L655" t="s">
        <v>33</v>
      </c>
      <c r="M655" s="1">
        <v>45276.3682291667</v>
      </c>
      <c r="N655" s="1">
        <v>45278.9186226852</v>
      </c>
      <c r="O655">
        <v>19575</v>
      </c>
      <c r="P655">
        <v>6</v>
      </c>
      <c r="Q655" t="str">
        <f>VLOOKUP(FACT_INVOICE9[[#This Row],[gender_sk]],DIM_GENDER[],2,FALSE)</f>
        <v>Male</v>
      </c>
      <c r="R655" t="str">
        <f>VLOOKUP(FACT_INVOICE9[[#This Row],[custype_sk]],DIM_CUSTYPE[],2,FALSE)</f>
        <v>Member</v>
      </c>
      <c r="S655">
        <v>3</v>
      </c>
      <c r="U655" s="6">
        <v>1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1</v>
      </c>
      <c r="AC655" s="6">
        <v>0</v>
      </c>
      <c r="AD655" s="6">
        <v>1</v>
      </c>
      <c r="AE655" s="6">
        <v>1</v>
      </c>
      <c r="AF655">
        <v>1</v>
      </c>
      <c r="AG655">
        <v>1</v>
      </c>
    </row>
    <row r="656" spans="1:33">
      <c r="A656">
        <v>1207</v>
      </c>
      <c r="B656" t="str">
        <f>VLOOKUP(FACT_INVOICE9[[#This Row],[Branch_SK]],DIM_BRANCH[],3,FALSE)</f>
        <v>Naypyitaw</v>
      </c>
      <c r="C656">
        <v>17982</v>
      </c>
      <c r="D656" t="str">
        <f>VLOOKUP(FACT_INVOICE9[[#This Row],[payment_SK]],DIM_PAYMENT[],2,FALSE)</f>
        <v>Cash</v>
      </c>
      <c r="E656">
        <v>346666</v>
      </c>
      <c r="F656" t="str">
        <f>VLOOKUP(FACT_INVOICE9[[#This Row],[Product_SK]],DIM_PRODUCT[],3,FALSE)</f>
        <v>Electronic accessories</v>
      </c>
      <c r="G656">
        <v>14302</v>
      </c>
      <c r="H656" t="s">
        <v>709</v>
      </c>
      <c r="I656">
        <v>10</v>
      </c>
      <c r="J656">
        <v>150.78</v>
      </c>
      <c r="K656">
        <v>5.4</v>
      </c>
      <c r="L656" t="s">
        <v>33</v>
      </c>
      <c r="M656" s="1">
        <v>45276.3682291667</v>
      </c>
      <c r="N656" s="1">
        <v>45278.9186226852</v>
      </c>
      <c r="O656">
        <v>19138</v>
      </c>
      <c r="P656">
        <v>5</v>
      </c>
      <c r="Q656" t="str">
        <f>VLOOKUP(FACT_INVOICE9[[#This Row],[gender_sk]],DIM_GENDER[],2,FALSE)</f>
        <v>Female</v>
      </c>
      <c r="R656" t="str">
        <f>VLOOKUP(FACT_INVOICE9[[#This Row],[custype_sk]],DIM_CUSTYPE[],2,FALSE)</f>
        <v>Normal</v>
      </c>
      <c r="S656">
        <v>4</v>
      </c>
      <c r="U656" s="6">
        <v>0</v>
      </c>
      <c r="V656" s="6">
        <v>0</v>
      </c>
      <c r="W656" s="6">
        <v>1</v>
      </c>
      <c r="X656" s="6">
        <v>0</v>
      </c>
      <c r="Y656" s="6">
        <v>1</v>
      </c>
      <c r="Z656" s="6">
        <v>0</v>
      </c>
      <c r="AA656" s="6">
        <v>0</v>
      </c>
      <c r="AB656" s="6">
        <v>0</v>
      </c>
      <c r="AC656" s="6">
        <v>0</v>
      </c>
      <c r="AD656" s="6">
        <v>1</v>
      </c>
      <c r="AE656" s="6">
        <v>1</v>
      </c>
      <c r="AF656">
        <v>0</v>
      </c>
      <c r="AG656">
        <v>0</v>
      </c>
    </row>
    <row r="657" spans="1:33">
      <c r="A657">
        <v>1206</v>
      </c>
      <c r="B657" t="str">
        <f>VLOOKUP(FACT_INVOICE9[[#This Row],[Branch_SK]],DIM_BRANCH[],3,FALSE)</f>
        <v>Mandalay</v>
      </c>
      <c r="C657">
        <v>17984</v>
      </c>
      <c r="D657" t="str">
        <f>VLOOKUP(FACT_INVOICE9[[#This Row],[payment_SK]],DIM_PAYMENT[],2,FALSE)</f>
        <v>Ewallet</v>
      </c>
      <c r="E657">
        <v>346629</v>
      </c>
      <c r="F657" t="str">
        <f>VLOOKUP(FACT_INVOICE9[[#This Row],[Product_SK]],DIM_PRODUCT[],3,FALSE)</f>
        <v>Electronic accessories</v>
      </c>
      <c r="G657">
        <v>14914</v>
      </c>
      <c r="H657" t="s">
        <v>710</v>
      </c>
      <c r="I657">
        <v>4</v>
      </c>
      <c r="J657">
        <v>75.054</v>
      </c>
      <c r="K657">
        <v>6.5</v>
      </c>
      <c r="L657" t="s">
        <v>33</v>
      </c>
      <c r="M657" s="1">
        <v>45276.3682291667</v>
      </c>
      <c r="N657" s="1">
        <v>45278.9186226852</v>
      </c>
      <c r="O657">
        <v>19828</v>
      </c>
      <c r="P657">
        <v>5</v>
      </c>
      <c r="Q657" t="str">
        <f>VLOOKUP(FACT_INVOICE9[[#This Row],[gender_sk]],DIM_GENDER[],2,FALSE)</f>
        <v>Female</v>
      </c>
      <c r="R657" t="str">
        <f>VLOOKUP(FACT_INVOICE9[[#This Row],[custype_sk]],DIM_CUSTYPE[],2,FALSE)</f>
        <v>Member</v>
      </c>
      <c r="S657">
        <v>3</v>
      </c>
      <c r="U657" s="6">
        <v>0</v>
      </c>
      <c r="V657" s="6">
        <v>1</v>
      </c>
      <c r="W657" s="6">
        <v>0</v>
      </c>
      <c r="X657" s="6">
        <v>0</v>
      </c>
      <c r="Y657" s="6">
        <v>1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1</v>
      </c>
      <c r="AF657">
        <v>0</v>
      </c>
      <c r="AG657">
        <v>1</v>
      </c>
    </row>
    <row r="658" spans="1:33">
      <c r="A658">
        <v>1206</v>
      </c>
      <c r="B658" t="str">
        <f>VLOOKUP(FACT_INVOICE9[[#This Row],[Branch_SK]],DIM_BRANCH[],3,FALSE)</f>
        <v>Mandalay</v>
      </c>
      <c r="C658">
        <v>17983</v>
      </c>
      <c r="D658" t="str">
        <f>VLOOKUP(FACT_INVOICE9[[#This Row],[payment_SK]],DIM_PAYMENT[],2,FALSE)</f>
        <v>Credit card</v>
      </c>
      <c r="E658">
        <v>347372</v>
      </c>
      <c r="F658" t="str">
        <f>VLOOKUP(FACT_INVOICE9[[#This Row],[Product_SK]],DIM_PRODUCT[],3,FALSE)</f>
        <v>Fashion accessories</v>
      </c>
      <c r="G658">
        <v>14769</v>
      </c>
      <c r="H658" t="s">
        <v>711</v>
      </c>
      <c r="I658">
        <v>7</v>
      </c>
      <c r="J658">
        <v>702.219</v>
      </c>
      <c r="K658">
        <v>9.6</v>
      </c>
      <c r="L658" t="s">
        <v>33</v>
      </c>
      <c r="M658" s="1">
        <v>45276.3682291667</v>
      </c>
      <c r="N658" s="1">
        <v>45278.9186226852</v>
      </c>
      <c r="O658">
        <v>19535</v>
      </c>
      <c r="P658">
        <v>6</v>
      </c>
      <c r="Q658" t="str">
        <f>VLOOKUP(FACT_INVOICE9[[#This Row],[gender_sk]],DIM_GENDER[],2,FALSE)</f>
        <v>Male</v>
      </c>
      <c r="R658" t="str">
        <f>VLOOKUP(FACT_INVOICE9[[#This Row],[custype_sk]],DIM_CUSTYPE[],2,FALSE)</f>
        <v>Normal</v>
      </c>
      <c r="S658">
        <v>4</v>
      </c>
      <c r="U658" s="6">
        <v>1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1</v>
      </c>
      <c r="AD658" s="6">
        <v>1</v>
      </c>
      <c r="AE658" s="6">
        <v>1</v>
      </c>
      <c r="AF658">
        <v>1</v>
      </c>
      <c r="AG658">
        <v>0</v>
      </c>
    </row>
    <row r="659" spans="1:33">
      <c r="A659">
        <v>1207</v>
      </c>
      <c r="B659" t="str">
        <f>VLOOKUP(FACT_INVOICE9[[#This Row],[Branch_SK]],DIM_BRANCH[],3,FALSE)</f>
        <v>Naypyitaw</v>
      </c>
      <c r="C659">
        <v>17982</v>
      </c>
      <c r="D659" t="str">
        <f>VLOOKUP(FACT_INVOICE9[[#This Row],[payment_SK]],DIM_PAYMENT[],2,FALSE)</f>
        <v>Cash</v>
      </c>
      <c r="E659">
        <v>347400</v>
      </c>
      <c r="F659" t="str">
        <f>VLOOKUP(FACT_INVOICE9[[#This Row],[Product_SK]],DIM_PRODUCT[],3,FALSE)</f>
        <v>Fashion accessories</v>
      </c>
      <c r="G659">
        <v>14861</v>
      </c>
      <c r="H659" t="s">
        <v>712</v>
      </c>
      <c r="I659">
        <v>2</v>
      </c>
      <c r="J659">
        <v>32.277</v>
      </c>
      <c r="K659">
        <v>7.2</v>
      </c>
      <c r="L659" t="s">
        <v>33</v>
      </c>
      <c r="M659" s="1">
        <v>45276.3682291667</v>
      </c>
      <c r="N659" s="1">
        <v>45278.9186226852</v>
      </c>
      <c r="O659">
        <v>19272</v>
      </c>
      <c r="P659">
        <v>6</v>
      </c>
      <c r="Q659" t="str">
        <f>VLOOKUP(FACT_INVOICE9[[#This Row],[gender_sk]],DIM_GENDER[],2,FALSE)</f>
        <v>Male</v>
      </c>
      <c r="R659" t="str">
        <f>VLOOKUP(FACT_INVOICE9[[#This Row],[custype_sk]],DIM_CUSTYPE[],2,FALSE)</f>
        <v>Member</v>
      </c>
      <c r="S659">
        <v>3</v>
      </c>
      <c r="U659" s="6">
        <v>0</v>
      </c>
      <c r="V659" s="6">
        <v>0</v>
      </c>
      <c r="W659" s="6">
        <v>1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1</v>
      </c>
      <c r="AD659" s="6">
        <v>0</v>
      </c>
      <c r="AE659" s="6">
        <v>1</v>
      </c>
      <c r="AF659">
        <v>1</v>
      </c>
      <c r="AG659">
        <v>1</v>
      </c>
    </row>
    <row r="660" spans="1:33">
      <c r="A660">
        <v>1208</v>
      </c>
      <c r="B660" t="str">
        <f>VLOOKUP(FACT_INVOICE9[[#This Row],[Branch_SK]],DIM_BRANCH[],3,FALSE)</f>
        <v>Yangon</v>
      </c>
      <c r="C660">
        <v>17983</v>
      </c>
      <c r="D660" t="str">
        <f>VLOOKUP(FACT_INVOICE9[[#This Row],[payment_SK]],DIM_PAYMENT[],2,FALSE)</f>
        <v>Credit card</v>
      </c>
      <c r="E660">
        <v>347111</v>
      </c>
      <c r="F660" t="str">
        <f>VLOOKUP(FACT_INVOICE9[[#This Row],[Product_SK]],DIM_PRODUCT[],3,FALSE)</f>
        <v>Food and beverages</v>
      </c>
      <c r="G660">
        <v>14171</v>
      </c>
      <c r="H660" t="s">
        <v>713</v>
      </c>
      <c r="I660">
        <v>2</v>
      </c>
      <c r="J660">
        <v>195.678</v>
      </c>
      <c r="K660">
        <v>8.5</v>
      </c>
      <c r="L660" t="s">
        <v>33</v>
      </c>
      <c r="M660" s="1">
        <v>45276.3682291667</v>
      </c>
      <c r="N660" s="1">
        <v>45278.9186226852</v>
      </c>
      <c r="O660">
        <v>19582</v>
      </c>
      <c r="P660">
        <v>5</v>
      </c>
      <c r="Q660" t="str">
        <f>VLOOKUP(FACT_INVOICE9[[#This Row],[gender_sk]],DIM_GENDER[],2,FALSE)</f>
        <v>Female</v>
      </c>
      <c r="R660" t="str">
        <f>VLOOKUP(FACT_INVOICE9[[#This Row],[custype_sk]],DIM_CUSTYPE[],2,FALSE)</f>
        <v>Normal</v>
      </c>
      <c r="S660">
        <v>4</v>
      </c>
      <c r="U660" s="6">
        <v>1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1</v>
      </c>
      <c r="AC660" s="6">
        <v>0</v>
      </c>
      <c r="AD660" s="6">
        <v>0</v>
      </c>
      <c r="AE660" s="6">
        <v>1</v>
      </c>
      <c r="AF660">
        <v>0</v>
      </c>
      <c r="AG660">
        <v>0</v>
      </c>
    </row>
    <row r="661" spans="1:33">
      <c r="A661">
        <v>1207</v>
      </c>
      <c r="B661" t="str">
        <f>VLOOKUP(FACT_INVOICE9[[#This Row],[Branch_SK]],DIM_BRANCH[],3,FALSE)</f>
        <v>Naypyitaw</v>
      </c>
      <c r="C661">
        <v>17984</v>
      </c>
      <c r="D661" t="str">
        <f>VLOOKUP(FACT_INVOICE9[[#This Row],[payment_SK]],DIM_PAYMENT[],2,FALSE)</f>
        <v>Ewallet</v>
      </c>
      <c r="E661">
        <v>347100</v>
      </c>
      <c r="F661" t="str">
        <f>VLOOKUP(FACT_INVOICE9[[#This Row],[Product_SK]],DIM_PRODUCT[],3,FALSE)</f>
        <v>Food and beverages</v>
      </c>
      <c r="G661">
        <v>14309</v>
      </c>
      <c r="H661" t="s">
        <v>714</v>
      </c>
      <c r="I661">
        <v>2</v>
      </c>
      <c r="J661">
        <v>145.74</v>
      </c>
      <c r="K661">
        <v>9</v>
      </c>
      <c r="L661" t="s">
        <v>33</v>
      </c>
      <c r="M661" s="1">
        <v>45276.3682291667</v>
      </c>
      <c r="N661" s="1">
        <v>45278.9186226852</v>
      </c>
      <c r="O661">
        <v>19745</v>
      </c>
      <c r="P661">
        <v>6</v>
      </c>
      <c r="Q661" t="str">
        <f>VLOOKUP(FACT_INVOICE9[[#This Row],[gender_sk]],DIM_GENDER[],2,FALSE)</f>
        <v>Male</v>
      </c>
      <c r="R661" t="str">
        <f>VLOOKUP(FACT_INVOICE9[[#This Row],[custype_sk]],DIM_CUSTYPE[],2,FALSE)</f>
        <v>Normal</v>
      </c>
      <c r="S661">
        <v>4</v>
      </c>
      <c r="U661" s="6">
        <v>0</v>
      </c>
      <c r="V661" s="6">
        <v>1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1</v>
      </c>
      <c r="AC661" s="6">
        <v>0</v>
      </c>
      <c r="AD661" s="6">
        <v>0</v>
      </c>
      <c r="AE661" s="6">
        <v>1</v>
      </c>
      <c r="AF661">
        <v>1</v>
      </c>
      <c r="AG661">
        <v>0</v>
      </c>
    </row>
    <row r="662" spans="1:33">
      <c r="A662">
        <v>1207</v>
      </c>
      <c r="B662" t="str">
        <f>VLOOKUP(FACT_INVOICE9[[#This Row],[Branch_SK]],DIM_BRANCH[],3,FALSE)</f>
        <v>Naypyitaw</v>
      </c>
      <c r="C662">
        <v>17982</v>
      </c>
      <c r="D662" t="str">
        <f>VLOOKUP(FACT_INVOICE9[[#This Row],[payment_SK]],DIM_PAYMENT[],2,FALSE)</f>
        <v>Cash</v>
      </c>
      <c r="E662">
        <v>346542</v>
      </c>
      <c r="F662" t="str">
        <f>VLOOKUP(FACT_INVOICE9[[#This Row],[Product_SK]],DIM_PRODUCT[],3,FALSE)</f>
        <v>Health and beauty</v>
      </c>
      <c r="G662">
        <v>14187</v>
      </c>
      <c r="H662" t="s">
        <v>715</v>
      </c>
      <c r="I662">
        <v>1</v>
      </c>
      <c r="J662">
        <v>41.391</v>
      </c>
      <c r="K662">
        <v>8.4</v>
      </c>
      <c r="L662" t="s">
        <v>33</v>
      </c>
      <c r="M662" s="1">
        <v>45276.3682291667</v>
      </c>
      <c r="N662" s="1">
        <v>45278.9186226852</v>
      </c>
      <c r="O662">
        <v>19146</v>
      </c>
      <c r="P662">
        <v>5</v>
      </c>
      <c r="Q662" t="str">
        <f>VLOOKUP(FACT_INVOICE9[[#This Row],[gender_sk]],DIM_GENDER[],2,FALSE)</f>
        <v>Female</v>
      </c>
      <c r="R662" t="str">
        <f>VLOOKUP(FACT_INVOICE9[[#This Row],[custype_sk]],DIM_CUSTYPE[],2,FALSE)</f>
        <v>Normal</v>
      </c>
      <c r="S662">
        <v>4</v>
      </c>
      <c r="U662" s="6">
        <v>0</v>
      </c>
      <c r="V662" s="6">
        <v>0</v>
      </c>
      <c r="W662" s="6">
        <v>1</v>
      </c>
      <c r="X662" s="6">
        <v>1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1</v>
      </c>
      <c r="AF662">
        <v>0</v>
      </c>
      <c r="AG662">
        <v>0</v>
      </c>
    </row>
    <row r="663" spans="1:33">
      <c r="A663">
        <v>1206</v>
      </c>
      <c r="B663" t="str">
        <f>VLOOKUP(FACT_INVOICE9[[#This Row],[Branch_SK]],DIM_BRANCH[],3,FALSE)</f>
        <v>Mandalay</v>
      </c>
      <c r="C663">
        <v>17983</v>
      </c>
      <c r="D663" t="str">
        <f>VLOOKUP(FACT_INVOICE9[[#This Row],[payment_SK]],DIM_PAYMENT[],2,FALSE)</f>
        <v>Credit card</v>
      </c>
      <c r="E663">
        <v>346989</v>
      </c>
      <c r="F663" t="str">
        <f>VLOOKUP(FACT_INVOICE9[[#This Row],[Product_SK]],DIM_PRODUCT[],3,FALSE)</f>
        <v>Sports and travel</v>
      </c>
      <c r="G663">
        <v>14298</v>
      </c>
      <c r="H663" t="s">
        <v>716</v>
      </c>
      <c r="I663">
        <v>10</v>
      </c>
      <c r="J663">
        <v>514.605</v>
      </c>
      <c r="K663">
        <v>4.2</v>
      </c>
      <c r="L663" t="s">
        <v>33</v>
      </c>
      <c r="M663" s="1">
        <v>45276.3682291667</v>
      </c>
      <c r="N663" s="1">
        <v>45278.9186226852</v>
      </c>
      <c r="O663">
        <v>19381</v>
      </c>
      <c r="P663">
        <v>5</v>
      </c>
      <c r="Q663" t="str">
        <f>VLOOKUP(FACT_INVOICE9[[#This Row],[gender_sk]],DIM_GENDER[],2,FALSE)</f>
        <v>Female</v>
      </c>
      <c r="R663" t="str">
        <f>VLOOKUP(FACT_INVOICE9[[#This Row],[custype_sk]],DIM_CUSTYPE[],2,FALSE)</f>
        <v>Normal</v>
      </c>
      <c r="S663">
        <v>4</v>
      </c>
      <c r="U663" s="6">
        <v>1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1</v>
      </c>
      <c r="AB663" s="6">
        <v>0</v>
      </c>
      <c r="AC663" s="6">
        <v>0</v>
      </c>
      <c r="AD663" s="6">
        <v>1</v>
      </c>
      <c r="AE663" s="6">
        <v>0</v>
      </c>
      <c r="AF663">
        <v>0</v>
      </c>
      <c r="AG663">
        <v>0</v>
      </c>
    </row>
    <row r="664" spans="1:33">
      <c r="A664">
        <v>1207</v>
      </c>
      <c r="B664" t="str">
        <f>VLOOKUP(FACT_INVOICE9[[#This Row],[Branch_SK]],DIM_BRANCH[],3,FALSE)</f>
        <v>Naypyitaw</v>
      </c>
      <c r="C664">
        <v>17984</v>
      </c>
      <c r="D664" t="str">
        <f>VLOOKUP(FACT_INVOICE9[[#This Row],[payment_SK]],DIM_PAYMENT[],2,FALSE)</f>
        <v>Ewallet</v>
      </c>
      <c r="E664">
        <v>347312</v>
      </c>
      <c r="F664" t="str">
        <f>VLOOKUP(FACT_INVOICE9[[#This Row],[Product_SK]],DIM_PRODUCT[],3,FALSE)</f>
        <v>Fashion accessories</v>
      </c>
      <c r="G664">
        <v>14435</v>
      </c>
      <c r="H664" t="s">
        <v>717</v>
      </c>
      <c r="I664">
        <v>8</v>
      </c>
      <c r="J664">
        <v>507.444</v>
      </c>
      <c r="K664">
        <v>9.6</v>
      </c>
      <c r="L664" t="s">
        <v>33</v>
      </c>
      <c r="M664" s="1">
        <v>45276.3682291667</v>
      </c>
      <c r="N664" s="1">
        <v>45278.9186226852</v>
      </c>
      <c r="O664">
        <v>19888</v>
      </c>
      <c r="P664">
        <v>5</v>
      </c>
      <c r="Q664" t="str">
        <f>VLOOKUP(FACT_INVOICE9[[#This Row],[gender_sk]],DIM_GENDER[],2,FALSE)</f>
        <v>Female</v>
      </c>
      <c r="R664" t="str">
        <f>VLOOKUP(FACT_INVOICE9[[#This Row],[custype_sk]],DIM_CUSTYPE[],2,FALSE)</f>
        <v>Normal</v>
      </c>
      <c r="S664">
        <v>4</v>
      </c>
      <c r="U664" s="6">
        <v>0</v>
      </c>
      <c r="V664" s="6">
        <v>1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1</v>
      </c>
      <c r="AD664" s="6">
        <v>1</v>
      </c>
      <c r="AE664" s="6">
        <v>1</v>
      </c>
      <c r="AF664">
        <v>0</v>
      </c>
      <c r="AG664">
        <v>0</v>
      </c>
    </row>
    <row r="665" spans="1:33">
      <c r="A665">
        <v>1206</v>
      </c>
      <c r="B665" t="str">
        <f>VLOOKUP(FACT_INVOICE9[[#This Row],[Branch_SK]],DIM_BRANCH[],3,FALSE)</f>
        <v>Mandalay</v>
      </c>
      <c r="C665">
        <v>17984</v>
      </c>
      <c r="D665" t="str">
        <f>VLOOKUP(FACT_INVOICE9[[#This Row],[payment_SK]],DIM_PAYMENT[],2,FALSE)</f>
        <v>Ewallet</v>
      </c>
      <c r="E665">
        <v>346630</v>
      </c>
      <c r="F665" t="str">
        <f>VLOOKUP(FACT_INVOICE9[[#This Row],[Product_SK]],DIM_PRODUCT[],3,FALSE)</f>
        <v>Electronic accessories</v>
      </c>
      <c r="G665">
        <v>14398</v>
      </c>
      <c r="H665" t="s">
        <v>718</v>
      </c>
      <c r="I665">
        <v>9</v>
      </c>
      <c r="J665">
        <v>734.076</v>
      </c>
      <c r="K665">
        <v>9.8</v>
      </c>
      <c r="L665" t="s">
        <v>33</v>
      </c>
      <c r="M665" s="1">
        <v>45276.3682291667</v>
      </c>
      <c r="N665" s="1">
        <v>45278.9186226852</v>
      </c>
      <c r="O665">
        <v>19830</v>
      </c>
      <c r="P665">
        <v>5</v>
      </c>
      <c r="Q665" t="str">
        <f>VLOOKUP(FACT_INVOICE9[[#This Row],[gender_sk]],DIM_GENDER[],2,FALSE)</f>
        <v>Female</v>
      </c>
      <c r="R665" t="str">
        <f>VLOOKUP(FACT_INVOICE9[[#This Row],[custype_sk]],DIM_CUSTYPE[],2,FALSE)</f>
        <v>Member</v>
      </c>
      <c r="S665">
        <v>3</v>
      </c>
      <c r="U665" s="6">
        <v>0</v>
      </c>
      <c r="V665" s="6">
        <v>1</v>
      </c>
      <c r="W665" s="6">
        <v>0</v>
      </c>
      <c r="X665" s="6">
        <v>0</v>
      </c>
      <c r="Y665" s="6">
        <v>1</v>
      </c>
      <c r="Z665" s="6">
        <v>0</v>
      </c>
      <c r="AA665" s="6">
        <v>0</v>
      </c>
      <c r="AB665" s="6">
        <v>0</v>
      </c>
      <c r="AC665" s="6">
        <v>0</v>
      </c>
      <c r="AD665" s="6">
        <v>1</v>
      </c>
      <c r="AE665" s="6">
        <v>1</v>
      </c>
      <c r="AF665">
        <v>0</v>
      </c>
      <c r="AG665">
        <v>1</v>
      </c>
    </row>
    <row r="666" spans="1:33">
      <c r="A666">
        <v>1207</v>
      </c>
      <c r="B666" t="str">
        <f>VLOOKUP(FACT_INVOICE9[[#This Row],[Branch_SK]],DIM_BRANCH[],3,FALSE)</f>
        <v>Naypyitaw</v>
      </c>
      <c r="C666">
        <v>17983</v>
      </c>
      <c r="D666" t="str">
        <f>VLOOKUP(FACT_INVOICE9[[#This Row],[payment_SK]],DIM_PAYMENT[],2,FALSE)</f>
        <v>Credit card</v>
      </c>
      <c r="E666">
        <v>346819</v>
      </c>
      <c r="F666" t="str">
        <f>VLOOKUP(FACT_INVOICE9[[#This Row],[Product_SK]],DIM_PRODUCT[],3,FALSE)</f>
        <v>Home and lifestyle</v>
      </c>
      <c r="G666">
        <v>14055</v>
      </c>
      <c r="H666" t="s">
        <v>719</v>
      </c>
      <c r="I666">
        <v>6</v>
      </c>
      <c r="J666">
        <v>172.494</v>
      </c>
      <c r="K666">
        <v>7.9</v>
      </c>
      <c r="L666" t="s">
        <v>33</v>
      </c>
      <c r="M666" s="1">
        <v>45276.3682291667</v>
      </c>
      <c r="N666" s="1">
        <v>45278.9186226852</v>
      </c>
      <c r="O666">
        <v>19414</v>
      </c>
      <c r="P666">
        <v>6</v>
      </c>
      <c r="Q666" t="str">
        <f>VLOOKUP(FACT_INVOICE9[[#This Row],[gender_sk]],DIM_GENDER[],2,FALSE)</f>
        <v>Male</v>
      </c>
      <c r="R666" t="str">
        <f>VLOOKUP(FACT_INVOICE9[[#This Row],[custype_sk]],DIM_CUSTYPE[],2,FALSE)</f>
        <v>Normal</v>
      </c>
      <c r="S666">
        <v>4</v>
      </c>
      <c r="U666" s="6">
        <v>1</v>
      </c>
      <c r="V666" s="6">
        <v>0</v>
      </c>
      <c r="W666" s="6">
        <v>0</v>
      </c>
      <c r="X666" s="6">
        <v>0</v>
      </c>
      <c r="Y666" s="6">
        <v>0</v>
      </c>
      <c r="Z666" s="6">
        <v>1</v>
      </c>
      <c r="AA666" s="6">
        <v>0</v>
      </c>
      <c r="AB666" s="6">
        <v>0</v>
      </c>
      <c r="AC666" s="6">
        <v>0</v>
      </c>
      <c r="AD666" s="6">
        <v>1</v>
      </c>
      <c r="AE666" s="6">
        <v>1</v>
      </c>
      <c r="AF666">
        <v>1</v>
      </c>
      <c r="AG666">
        <v>0</v>
      </c>
    </row>
    <row r="667" spans="1:33">
      <c r="A667">
        <v>1206</v>
      </c>
      <c r="B667" t="str">
        <f>VLOOKUP(FACT_INVOICE9[[#This Row],[Branch_SK]],DIM_BRANCH[],3,FALSE)</f>
        <v>Mandalay</v>
      </c>
      <c r="C667">
        <v>17982</v>
      </c>
      <c r="D667" t="str">
        <f>VLOOKUP(FACT_INVOICE9[[#This Row],[payment_SK]],DIM_PAYMENT[],2,FALSE)</f>
        <v>Cash</v>
      </c>
      <c r="E667">
        <v>346471</v>
      </c>
      <c r="F667" t="str">
        <f>VLOOKUP(FACT_INVOICE9[[#This Row],[Product_SK]],DIM_PRODUCT[],3,FALSE)</f>
        <v>Health and beauty</v>
      </c>
      <c r="G667">
        <v>14831</v>
      </c>
      <c r="H667" t="s">
        <v>720</v>
      </c>
      <c r="I667">
        <v>10</v>
      </c>
      <c r="J667">
        <v>867.09</v>
      </c>
      <c r="K667">
        <v>5</v>
      </c>
      <c r="L667" t="s">
        <v>33</v>
      </c>
      <c r="M667" s="1">
        <v>45276.3682291667</v>
      </c>
      <c r="N667" s="1">
        <v>45278.9186226852</v>
      </c>
      <c r="O667">
        <v>19325</v>
      </c>
      <c r="P667">
        <v>6</v>
      </c>
      <c r="Q667" t="str">
        <f>VLOOKUP(FACT_INVOICE9[[#This Row],[gender_sk]],DIM_GENDER[],2,FALSE)</f>
        <v>Male</v>
      </c>
      <c r="R667" t="str">
        <f>VLOOKUP(FACT_INVOICE9[[#This Row],[custype_sk]],DIM_CUSTYPE[],2,FALSE)</f>
        <v>Member</v>
      </c>
      <c r="S667">
        <v>3</v>
      </c>
      <c r="U667" s="6">
        <v>0</v>
      </c>
      <c r="V667" s="6">
        <v>0</v>
      </c>
      <c r="W667" s="6">
        <v>1</v>
      </c>
      <c r="X667" s="6">
        <v>1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1</v>
      </c>
      <c r="AE667" s="6">
        <v>0</v>
      </c>
      <c r="AF667">
        <v>1</v>
      </c>
      <c r="AG667">
        <v>1</v>
      </c>
    </row>
    <row r="668" spans="1:33">
      <c r="A668">
        <v>1207</v>
      </c>
      <c r="B668" t="str">
        <f>VLOOKUP(FACT_INVOICE9[[#This Row],[Branch_SK]],DIM_BRANCH[],3,FALSE)</f>
        <v>Naypyitaw</v>
      </c>
      <c r="C668">
        <v>17982</v>
      </c>
      <c r="D668" t="str">
        <f>VLOOKUP(FACT_INVOICE9[[#This Row],[payment_SK]],DIM_PAYMENT[],2,FALSE)</f>
        <v>Cash</v>
      </c>
      <c r="E668">
        <v>347011</v>
      </c>
      <c r="F668" t="str">
        <f>VLOOKUP(FACT_INVOICE9[[#This Row],[Product_SK]],DIM_PRODUCT[],3,FALSE)</f>
        <v>Sports and travel</v>
      </c>
      <c r="G668">
        <v>14570</v>
      </c>
      <c r="H668" t="s">
        <v>721</v>
      </c>
      <c r="I668">
        <v>8</v>
      </c>
      <c r="J668">
        <v>183.12</v>
      </c>
      <c r="K668">
        <v>8.3</v>
      </c>
      <c r="L668" t="s">
        <v>33</v>
      </c>
      <c r="M668" s="1">
        <v>45276.3682291667</v>
      </c>
      <c r="N668" s="1">
        <v>45278.9186226852</v>
      </c>
      <c r="O668">
        <v>19144</v>
      </c>
      <c r="P668">
        <v>6</v>
      </c>
      <c r="Q668" t="str">
        <f>VLOOKUP(FACT_INVOICE9[[#This Row],[gender_sk]],DIM_GENDER[],2,FALSE)</f>
        <v>Male</v>
      </c>
      <c r="R668" t="str">
        <f>VLOOKUP(FACT_INVOICE9[[#This Row],[custype_sk]],DIM_CUSTYPE[],2,FALSE)</f>
        <v>Normal</v>
      </c>
      <c r="S668">
        <v>4</v>
      </c>
      <c r="U668" s="6">
        <v>0</v>
      </c>
      <c r="V668" s="6">
        <v>0</v>
      </c>
      <c r="W668" s="6">
        <v>1</v>
      </c>
      <c r="X668" s="6">
        <v>0</v>
      </c>
      <c r="Y668" s="6">
        <v>0</v>
      </c>
      <c r="Z668" s="6">
        <v>0</v>
      </c>
      <c r="AA668" s="6">
        <v>1</v>
      </c>
      <c r="AB668" s="6">
        <v>0</v>
      </c>
      <c r="AC668" s="6">
        <v>0</v>
      </c>
      <c r="AD668" s="6">
        <v>1</v>
      </c>
      <c r="AE668" s="6">
        <v>1</v>
      </c>
      <c r="AF668">
        <v>1</v>
      </c>
      <c r="AG668">
        <v>0</v>
      </c>
    </row>
    <row r="669" spans="1:33">
      <c r="A669">
        <v>1208</v>
      </c>
      <c r="B669" t="str">
        <f>VLOOKUP(FACT_INVOICE9[[#This Row],[Branch_SK]],DIM_BRANCH[],3,FALSE)</f>
        <v>Yangon</v>
      </c>
      <c r="C669">
        <v>17982</v>
      </c>
      <c r="D669" t="str">
        <f>VLOOKUP(FACT_INVOICE9[[#This Row],[payment_SK]],DIM_PAYMENT[],2,FALSE)</f>
        <v>Cash</v>
      </c>
      <c r="E669">
        <v>347085</v>
      </c>
      <c r="F669" t="str">
        <f>VLOOKUP(FACT_INVOICE9[[#This Row],[Product_SK]],DIM_PRODUCT[],3,FALSE)</f>
        <v>Food and beverages</v>
      </c>
      <c r="G669">
        <v>14921</v>
      </c>
      <c r="H669" t="s">
        <v>722</v>
      </c>
      <c r="I669">
        <v>6</v>
      </c>
      <c r="J669">
        <v>391.419</v>
      </c>
      <c r="K669">
        <v>7.4</v>
      </c>
      <c r="L669" t="s">
        <v>33</v>
      </c>
      <c r="M669" s="1">
        <v>45276.3682291667</v>
      </c>
      <c r="N669" s="1">
        <v>45278.9186226852</v>
      </c>
      <c r="O669">
        <v>19053</v>
      </c>
      <c r="P669">
        <v>6</v>
      </c>
      <c r="Q669" t="str">
        <f>VLOOKUP(FACT_INVOICE9[[#This Row],[gender_sk]],DIM_GENDER[],2,FALSE)</f>
        <v>Male</v>
      </c>
      <c r="R669" t="str">
        <f>VLOOKUP(FACT_INVOICE9[[#This Row],[custype_sk]],DIM_CUSTYPE[],2,FALSE)</f>
        <v>Normal</v>
      </c>
      <c r="S669">
        <v>4</v>
      </c>
      <c r="U669" s="6">
        <v>0</v>
      </c>
      <c r="V669" s="6">
        <v>0</v>
      </c>
      <c r="W669" s="6">
        <v>1</v>
      </c>
      <c r="X669" s="6">
        <v>0</v>
      </c>
      <c r="Y669" s="6">
        <v>0</v>
      </c>
      <c r="Z669" s="6">
        <v>0</v>
      </c>
      <c r="AA669" s="6">
        <v>0</v>
      </c>
      <c r="AB669" s="6">
        <v>1</v>
      </c>
      <c r="AC669" s="6">
        <v>0</v>
      </c>
      <c r="AD669" s="6">
        <v>1</v>
      </c>
      <c r="AE669" s="6">
        <v>1</v>
      </c>
      <c r="AF669">
        <v>1</v>
      </c>
      <c r="AG669">
        <v>0</v>
      </c>
    </row>
    <row r="670" spans="1:33">
      <c r="A670">
        <v>1207</v>
      </c>
      <c r="B670" t="str">
        <f>VLOOKUP(FACT_INVOICE9[[#This Row],[Branch_SK]],DIM_BRANCH[],3,FALSE)</f>
        <v>Naypyitaw</v>
      </c>
      <c r="C670">
        <v>17983</v>
      </c>
      <c r="D670" t="str">
        <f>VLOOKUP(FACT_INVOICE9[[#This Row],[payment_SK]],DIM_PAYMENT[],2,FALSE)</f>
        <v>Credit card</v>
      </c>
      <c r="E670">
        <v>346942</v>
      </c>
      <c r="F670" t="str">
        <f>VLOOKUP(FACT_INVOICE9[[#This Row],[Product_SK]],DIM_PRODUCT[],3,FALSE)</f>
        <v>Sports and travel</v>
      </c>
      <c r="G670">
        <v>14088</v>
      </c>
      <c r="H670" t="s">
        <v>723</v>
      </c>
      <c r="I670">
        <v>3</v>
      </c>
      <c r="J670">
        <v>76.5765</v>
      </c>
      <c r="K670">
        <v>4.3</v>
      </c>
      <c r="L670" t="s">
        <v>33</v>
      </c>
      <c r="M670" s="1">
        <v>45276.3682291667</v>
      </c>
      <c r="N670" s="1">
        <v>45278.9186226852</v>
      </c>
      <c r="O670">
        <v>19455</v>
      </c>
      <c r="P670">
        <v>6</v>
      </c>
      <c r="Q670" t="str">
        <f>VLOOKUP(FACT_INVOICE9[[#This Row],[gender_sk]],DIM_GENDER[],2,FALSE)</f>
        <v>Male</v>
      </c>
      <c r="R670" t="str">
        <f>VLOOKUP(FACT_INVOICE9[[#This Row],[custype_sk]],DIM_CUSTYPE[],2,FALSE)</f>
        <v>Member</v>
      </c>
      <c r="S670">
        <v>3</v>
      </c>
      <c r="U670" s="6">
        <v>1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1</v>
      </c>
      <c r="AB670" s="6">
        <v>0</v>
      </c>
      <c r="AC670" s="6">
        <v>0</v>
      </c>
      <c r="AD670" s="6">
        <v>0</v>
      </c>
      <c r="AE670" s="6">
        <v>0</v>
      </c>
      <c r="AF670">
        <v>1</v>
      </c>
      <c r="AG670">
        <v>1</v>
      </c>
    </row>
    <row r="671" spans="1:33">
      <c r="A671">
        <v>1208</v>
      </c>
      <c r="B671" t="str">
        <f>VLOOKUP(FACT_INVOICE9[[#This Row],[Branch_SK]],DIM_BRANCH[],3,FALSE)</f>
        <v>Yangon</v>
      </c>
      <c r="C671">
        <v>17983</v>
      </c>
      <c r="D671" t="str">
        <f>VLOOKUP(FACT_INVOICE9[[#This Row],[payment_SK]],DIM_PAYMENT[],2,FALSE)</f>
        <v>Credit card</v>
      </c>
      <c r="E671">
        <v>347138</v>
      </c>
      <c r="F671" t="str">
        <f>VLOOKUP(FACT_INVOICE9[[#This Row],[Product_SK]],DIM_PRODUCT[],3,FALSE)</f>
        <v>Food and beverages</v>
      </c>
      <c r="G671">
        <v>14691</v>
      </c>
      <c r="H671" t="s">
        <v>724</v>
      </c>
      <c r="I671">
        <v>7</v>
      </c>
      <c r="J671">
        <v>340.5255</v>
      </c>
      <c r="K671">
        <v>7.4</v>
      </c>
      <c r="L671" t="s">
        <v>33</v>
      </c>
      <c r="M671" s="1">
        <v>45276.3682291667</v>
      </c>
      <c r="N671" s="1">
        <v>45278.9186226852</v>
      </c>
      <c r="O671">
        <v>19424</v>
      </c>
      <c r="P671">
        <v>6</v>
      </c>
      <c r="Q671" t="str">
        <f>VLOOKUP(FACT_INVOICE9[[#This Row],[gender_sk]],DIM_GENDER[],2,FALSE)</f>
        <v>Male</v>
      </c>
      <c r="R671" t="str">
        <f>VLOOKUP(FACT_INVOICE9[[#This Row],[custype_sk]],DIM_CUSTYPE[],2,FALSE)</f>
        <v>Normal</v>
      </c>
      <c r="S671">
        <v>4</v>
      </c>
      <c r="U671" s="6">
        <v>1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1</v>
      </c>
      <c r="AC671" s="6">
        <v>0</v>
      </c>
      <c r="AD671" s="6">
        <v>1</v>
      </c>
      <c r="AE671" s="6">
        <v>1</v>
      </c>
      <c r="AF671">
        <v>1</v>
      </c>
      <c r="AG671">
        <v>0</v>
      </c>
    </row>
    <row r="672" spans="1:33">
      <c r="A672">
        <v>1206</v>
      </c>
      <c r="B672" t="str">
        <f>VLOOKUP(FACT_INVOICE9[[#This Row],[Branch_SK]],DIM_BRANCH[],3,FALSE)</f>
        <v>Mandalay</v>
      </c>
      <c r="C672">
        <v>17982</v>
      </c>
      <c r="D672" t="str">
        <f>VLOOKUP(FACT_INVOICE9[[#This Row],[payment_SK]],DIM_PAYMENT[],2,FALSE)</f>
        <v>Cash</v>
      </c>
      <c r="E672">
        <v>346978</v>
      </c>
      <c r="F672" t="str">
        <f>VLOOKUP(FACT_INVOICE9[[#This Row],[Product_SK]],DIM_PRODUCT[],3,FALSE)</f>
        <v>Sports and travel</v>
      </c>
      <c r="G672">
        <v>14896</v>
      </c>
      <c r="H672" t="s">
        <v>725</v>
      </c>
      <c r="I672">
        <v>8</v>
      </c>
      <c r="J672">
        <v>637.728</v>
      </c>
      <c r="K672">
        <v>5.5</v>
      </c>
      <c r="L672" t="s">
        <v>33</v>
      </c>
      <c r="M672" s="1">
        <v>45276.3682291667</v>
      </c>
      <c r="N672" s="1">
        <v>45278.9186226852</v>
      </c>
      <c r="O672">
        <v>19193</v>
      </c>
      <c r="P672">
        <v>6</v>
      </c>
      <c r="Q672" t="str">
        <f>VLOOKUP(FACT_INVOICE9[[#This Row],[gender_sk]],DIM_GENDER[],2,FALSE)</f>
        <v>Male</v>
      </c>
      <c r="R672" t="str">
        <f>VLOOKUP(FACT_INVOICE9[[#This Row],[custype_sk]],DIM_CUSTYPE[],2,FALSE)</f>
        <v>Normal</v>
      </c>
      <c r="S672">
        <v>4</v>
      </c>
      <c r="U672" s="6">
        <v>0</v>
      </c>
      <c r="V672" s="6">
        <v>0</v>
      </c>
      <c r="W672" s="6">
        <v>1</v>
      </c>
      <c r="X672" s="6">
        <v>0</v>
      </c>
      <c r="Y672" s="6">
        <v>0</v>
      </c>
      <c r="Z672" s="6">
        <v>0</v>
      </c>
      <c r="AA672" s="6">
        <v>1</v>
      </c>
      <c r="AB672" s="6">
        <v>0</v>
      </c>
      <c r="AC672" s="6">
        <v>0</v>
      </c>
      <c r="AD672" s="6">
        <v>1</v>
      </c>
      <c r="AE672" s="6">
        <v>1</v>
      </c>
      <c r="AF672">
        <v>1</v>
      </c>
      <c r="AG672">
        <v>0</v>
      </c>
    </row>
    <row r="673" spans="1:33">
      <c r="A673">
        <v>1207</v>
      </c>
      <c r="B673" t="str">
        <f>VLOOKUP(FACT_INVOICE9[[#This Row],[Branch_SK]],DIM_BRANCH[],3,FALSE)</f>
        <v>Naypyitaw</v>
      </c>
      <c r="C673">
        <v>17983</v>
      </c>
      <c r="D673" t="str">
        <f>VLOOKUP(FACT_INVOICE9[[#This Row],[payment_SK]],DIM_PAYMENT[],2,FALSE)</f>
        <v>Credit card</v>
      </c>
      <c r="E673">
        <v>346548</v>
      </c>
      <c r="F673" t="str">
        <f>VLOOKUP(FACT_INVOICE9[[#This Row],[Product_SK]],DIM_PRODUCT[],3,FALSE)</f>
        <v>Health and beauty</v>
      </c>
      <c r="G673">
        <v>14759</v>
      </c>
      <c r="H673" t="s">
        <v>726</v>
      </c>
      <c r="I673">
        <v>10</v>
      </c>
      <c r="J673">
        <v>394.275</v>
      </c>
      <c r="K673">
        <v>9.3</v>
      </c>
      <c r="L673" t="s">
        <v>33</v>
      </c>
      <c r="M673" s="1">
        <v>45276.3682291667</v>
      </c>
      <c r="N673" s="1">
        <v>45278.9186226852</v>
      </c>
      <c r="O673">
        <v>19375</v>
      </c>
      <c r="P673">
        <v>5</v>
      </c>
      <c r="Q673" t="str">
        <f>VLOOKUP(FACT_INVOICE9[[#This Row],[gender_sk]],DIM_GENDER[],2,FALSE)</f>
        <v>Female</v>
      </c>
      <c r="R673" t="str">
        <f>VLOOKUP(FACT_INVOICE9[[#This Row],[custype_sk]],DIM_CUSTYPE[],2,FALSE)</f>
        <v>Normal</v>
      </c>
      <c r="S673">
        <v>4</v>
      </c>
      <c r="U673" s="6">
        <v>1</v>
      </c>
      <c r="V673" s="6">
        <v>0</v>
      </c>
      <c r="W673" s="6">
        <v>0</v>
      </c>
      <c r="X673" s="6">
        <v>1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1</v>
      </c>
      <c r="AE673" s="6">
        <v>1</v>
      </c>
      <c r="AF673">
        <v>0</v>
      </c>
      <c r="AG673">
        <v>0</v>
      </c>
    </row>
    <row r="674" spans="1:33">
      <c r="A674">
        <v>1207</v>
      </c>
      <c r="B674" t="str">
        <f>VLOOKUP(FACT_INVOICE9[[#This Row],[Branch_SK]],DIM_BRANCH[],3,FALSE)</f>
        <v>Naypyitaw</v>
      </c>
      <c r="C674">
        <v>17983</v>
      </c>
      <c r="D674" t="str">
        <f>VLOOKUP(FACT_INVOICE9[[#This Row],[payment_SK]],DIM_PAYMENT[],2,FALSE)</f>
        <v>Credit card</v>
      </c>
      <c r="E674">
        <v>346541</v>
      </c>
      <c r="F674" t="str">
        <f>VLOOKUP(FACT_INVOICE9[[#This Row],[Product_SK]],DIM_PRODUCT[],3,FALSE)</f>
        <v>Health and beauty</v>
      </c>
      <c r="G674">
        <v>14975</v>
      </c>
      <c r="H674" t="s">
        <v>727</v>
      </c>
      <c r="I674">
        <v>3</v>
      </c>
      <c r="J674">
        <v>150.0975</v>
      </c>
      <c r="K674">
        <v>9.5</v>
      </c>
      <c r="L674" t="s">
        <v>33</v>
      </c>
      <c r="M674" s="1">
        <v>45276.3682291667</v>
      </c>
      <c r="N674" s="1">
        <v>45278.9186226852</v>
      </c>
      <c r="O674">
        <v>19382</v>
      </c>
      <c r="P674">
        <v>5</v>
      </c>
      <c r="Q674" t="str">
        <f>VLOOKUP(FACT_INVOICE9[[#This Row],[gender_sk]],DIM_GENDER[],2,FALSE)</f>
        <v>Female</v>
      </c>
      <c r="R674" t="str">
        <f>VLOOKUP(FACT_INVOICE9[[#This Row],[custype_sk]],DIM_CUSTYPE[],2,FALSE)</f>
        <v>Normal</v>
      </c>
      <c r="S674">
        <v>4</v>
      </c>
      <c r="U674" s="6">
        <v>1</v>
      </c>
      <c r="V674" s="6">
        <v>0</v>
      </c>
      <c r="W674" s="6">
        <v>0</v>
      </c>
      <c r="X674" s="6">
        <v>1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1</v>
      </c>
      <c r="AF674">
        <v>0</v>
      </c>
      <c r="AG674">
        <v>0</v>
      </c>
    </row>
    <row r="675" spans="1:33">
      <c r="A675">
        <v>1208</v>
      </c>
      <c r="B675" t="str">
        <f>VLOOKUP(FACT_INVOICE9[[#This Row],[Branch_SK]],DIM_BRANCH[],3,FALSE)</f>
        <v>Yangon</v>
      </c>
      <c r="C675">
        <v>17983</v>
      </c>
      <c r="D675" t="str">
        <f>VLOOKUP(FACT_INVOICE9[[#This Row],[payment_SK]],DIM_PAYMENT[],2,FALSE)</f>
        <v>Credit card</v>
      </c>
      <c r="E675">
        <v>347139</v>
      </c>
      <c r="F675" t="str">
        <f>VLOOKUP(FACT_INVOICE9[[#This Row],[Product_SK]],DIM_PRODUCT[],3,FALSE)</f>
        <v>Food and beverages</v>
      </c>
      <c r="G675">
        <v>14974</v>
      </c>
      <c r="H675" t="s">
        <v>728</v>
      </c>
      <c r="I675">
        <v>7</v>
      </c>
      <c r="J675">
        <v>362.943</v>
      </c>
      <c r="K675">
        <v>7.3</v>
      </c>
      <c r="L675" t="s">
        <v>33</v>
      </c>
      <c r="M675" s="1">
        <v>45276.3682291667</v>
      </c>
      <c r="N675" s="1">
        <v>45278.9186226852</v>
      </c>
      <c r="O675">
        <v>19384</v>
      </c>
      <c r="P675">
        <v>6</v>
      </c>
      <c r="Q675" t="str">
        <f>VLOOKUP(FACT_INVOICE9[[#This Row],[gender_sk]],DIM_GENDER[],2,FALSE)</f>
        <v>Male</v>
      </c>
      <c r="R675" t="str">
        <f>VLOOKUP(FACT_INVOICE9[[#This Row],[custype_sk]],DIM_CUSTYPE[],2,FALSE)</f>
        <v>Member</v>
      </c>
      <c r="S675">
        <v>3</v>
      </c>
      <c r="U675" s="6">
        <v>1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1</v>
      </c>
      <c r="AC675" s="6">
        <v>0</v>
      </c>
      <c r="AD675" s="6">
        <v>1</v>
      </c>
      <c r="AE675" s="6">
        <v>1</v>
      </c>
      <c r="AF675">
        <v>1</v>
      </c>
      <c r="AG675">
        <v>1</v>
      </c>
    </row>
    <row r="676" spans="1:33">
      <c r="A676">
        <v>1208</v>
      </c>
      <c r="B676" t="str">
        <f>VLOOKUP(FACT_INVOICE9[[#This Row],[Branch_SK]],DIM_BRANCH[],3,FALSE)</f>
        <v>Yangon</v>
      </c>
      <c r="C676">
        <v>17982</v>
      </c>
      <c r="D676" t="str">
        <f>VLOOKUP(FACT_INVOICE9[[#This Row],[payment_SK]],DIM_PAYMENT[],2,FALSE)</f>
        <v>Cash</v>
      </c>
      <c r="E676">
        <v>347175</v>
      </c>
      <c r="F676" t="str">
        <f>VLOOKUP(FACT_INVOICE9[[#This Row],[Product_SK]],DIM_PRODUCT[],3,FALSE)</f>
        <v>Food and beverages</v>
      </c>
      <c r="G676">
        <v>14305</v>
      </c>
      <c r="H676" t="s">
        <v>729</v>
      </c>
      <c r="I676">
        <v>2</v>
      </c>
      <c r="J676">
        <v>25.263</v>
      </c>
      <c r="K676">
        <v>5.1</v>
      </c>
      <c r="L676" t="s">
        <v>33</v>
      </c>
      <c r="M676" s="1">
        <v>45276.3682291667</v>
      </c>
      <c r="N676" s="1">
        <v>45278.9186226852</v>
      </c>
      <c r="O676">
        <v>19246</v>
      </c>
      <c r="P676">
        <v>5</v>
      </c>
      <c r="Q676" t="str">
        <f>VLOOKUP(FACT_INVOICE9[[#This Row],[gender_sk]],DIM_GENDER[],2,FALSE)</f>
        <v>Female</v>
      </c>
      <c r="R676" t="str">
        <f>VLOOKUP(FACT_INVOICE9[[#This Row],[custype_sk]],DIM_CUSTYPE[],2,FALSE)</f>
        <v>Normal</v>
      </c>
      <c r="S676">
        <v>4</v>
      </c>
      <c r="U676" s="6">
        <v>0</v>
      </c>
      <c r="V676" s="6">
        <v>0</v>
      </c>
      <c r="W676" s="6">
        <v>1</v>
      </c>
      <c r="X676" s="6">
        <v>0</v>
      </c>
      <c r="Y676" s="6">
        <v>0</v>
      </c>
      <c r="Z676" s="6">
        <v>0</v>
      </c>
      <c r="AA676" s="6">
        <v>0</v>
      </c>
      <c r="AB676" s="6">
        <v>1</v>
      </c>
      <c r="AC676" s="6">
        <v>0</v>
      </c>
      <c r="AD676" s="6">
        <v>0</v>
      </c>
      <c r="AE676" s="6">
        <v>1</v>
      </c>
      <c r="AF676">
        <v>0</v>
      </c>
      <c r="AG676">
        <v>0</v>
      </c>
    </row>
    <row r="677" spans="1:33">
      <c r="A677">
        <v>1208</v>
      </c>
      <c r="B677" t="str">
        <f>VLOOKUP(FACT_INVOICE9[[#This Row],[Branch_SK]],DIM_BRANCH[],3,FALSE)</f>
        <v>Yangon</v>
      </c>
      <c r="C677">
        <v>17983</v>
      </c>
      <c r="D677" t="str">
        <f>VLOOKUP(FACT_INVOICE9[[#This Row],[payment_SK]],DIM_PAYMENT[],2,FALSE)</f>
        <v>Credit card</v>
      </c>
      <c r="E677">
        <v>347151</v>
      </c>
      <c r="F677" t="str">
        <f>VLOOKUP(FACT_INVOICE9[[#This Row],[Product_SK]],DIM_PRODUCT[],3,FALSE)</f>
        <v>Food and beverages</v>
      </c>
      <c r="G677">
        <v>14552</v>
      </c>
      <c r="H677" t="s">
        <v>730</v>
      </c>
      <c r="I677">
        <v>3</v>
      </c>
      <c r="J677">
        <v>103.635</v>
      </c>
      <c r="K677">
        <v>9.1</v>
      </c>
      <c r="L677" t="s">
        <v>33</v>
      </c>
      <c r="M677" s="1">
        <v>45276.3682291667</v>
      </c>
      <c r="N677" s="1">
        <v>45278.9186226852</v>
      </c>
      <c r="O677">
        <v>19476</v>
      </c>
      <c r="P677">
        <v>6</v>
      </c>
      <c r="Q677" t="str">
        <f>VLOOKUP(FACT_INVOICE9[[#This Row],[gender_sk]],DIM_GENDER[],2,FALSE)</f>
        <v>Male</v>
      </c>
      <c r="R677" t="str">
        <f>VLOOKUP(FACT_INVOICE9[[#This Row],[custype_sk]],DIM_CUSTYPE[],2,FALSE)</f>
        <v>Normal</v>
      </c>
      <c r="S677">
        <v>4</v>
      </c>
      <c r="U677" s="6">
        <v>1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1</v>
      </c>
      <c r="AC677" s="6">
        <v>0</v>
      </c>
      <c r="AD677" s="6">
        <v>0</v>
      </c>
      <c r="AE677" s="6">
        <v>1</v>
      </c>
      <c r="AF677">
        <v>1</v>
      </c>
      <c r="AG677">
        <v>0</v>
      </c>
    </row>
    <row r="678" spans="1:33">
      <c r="A678">
        <v>1208</v>
      </c>
      <c r="B678" t="str">
        <f>VLOOKUP(FACT_INVOICE9[[#This Row],[Branch_SK]],DIM_BRANCH[],3,FALSE)</f>
        <v>Yangon</v>
      </c>
      <c r="C678">
        <v>17984</v>
      </c>
      <c r="D678" t="str">
        <f>VLOOKUP(FACT_INVOICE9[[#This Row],[payment_SK]],DIM_PAYMENT[],2,FALSE)</f>
        <v>Ewallet</v>
      </c>
      <c r="E678">
        <v>346595</v>
      </c>
      <c r="F678" t="str">
        <f>VLOOKUP(FACT_INVOICE9[[#This Row],[Product_SK]],DIM_PRODUCT[],3,FALSE)</f>
        <v>Health and beauty</v>
      </c>
      <c r="G678">
        <v>14659</v>
      </c>
      <c r="H678" t="s">
        <v>731</v>
      </c>
      <c r="I678">
        <v>3</v>
      </c>
      <c r="J678">
        <v>176.4</v>
      </c>
      <c r="K678">
        <v>4.8</v>
      </c>
      <c r="L678" t="s">
        <v>33</v>
      </c>
      <c r="M678" s="1">
        <v>45276.3682291667</v>
      </c>
      <c r="N678" s="1">
        <v>45278.9186226852</v>
      </c>
      <c r="O678">
        <v>20025</v>
      </c>
      <c r="P678">
        <v>6</v>
      </c>
      <c r="Q678" t="str">
        <f>VLOOKUP(FACT_INVOICE9[[#This Row],[gender_sk]],DIM_GENDER[],2,FALSE)</f>
        <v>Male</v>
      </c>
      <c r="R678" t="str">
        <f>VLOOKUP(FACT_INVOICE9[[#This Row],[custype_sk]],DIM_CUSTYPE[],2,FALSE)</f>
        <v>Normal</v>
      </c>
      <c r="S678">
        <v>4</v>
      </c>
      <c r="U678" s="6">
        <v>0</v>
      </c>
      <c r="V678" s="6">
        <v>1</v>
      </c>
      <c r="W678" s="6">
        <v>0</v>
      </c>
      <c r="X678" s="6">
        <v>1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>
        <v>1</v>
      </c>
      <c r="AG678">
        <v>0</v>
      </c>
    </row>
    <row r="679" spans="1:33">
      <c r="A679">
        <v>1208</v>
      </c>
      <c r="B679" t="str">
        <f>VLOOKUP(FACT_INVOICE9[[#This Row],[Branch_SK]],DIM_BRANCH[],3,FALSE)</f>
        <v>Yangon</v>
      </c>
      <c r="C679">
        <v>17984</v>
      </c>
      <c r="D679" t="str">
        <f>VLOOKUP(FACT_INVOICE9[[#This Row],[payment_SK]],DIM_PAYMENT[],2,FALSE)</f>
        <v>Ewallet</v>
      </c>
      <c r="E679">
        <v>347315</v>
      </c>
      <c r="F679" t="str">
        <f>VLOOKUP(FACT_INVOICE9[[#This Row],[Product_SK]],DIM_PRODUCT[],3,FALSE)</f>
        <v>Fashion accessories</v>
      </c>
      <c r="G679">
        <v>14433</v>
      </c>
      <c r="H679" t="s">
        <v>732</v>
      </c>
      <c r="I679">
        <v>8</v>
      </c>
      <c r="J679">
        <v>752.64</v>
      </c>
      <c r="K679">
        <v>6.6</v>
      </c>
      <c r="L679" t="s">
        <v>33</v>
      </c>
      <c r="M679" s="1">
        <v>45276.3682291667</v>
      </c>
      <c r="N679" s="1">
        <v>45278.9186226852</v>
      </c>
      <c r="O679">
        <v>20017</v>
      </c>
      <c r="P679">
        <v>6</v>
      </c>
      <c r="Q679" t="str">
        <f>VLOOKUP(FACT_INVOICE9[[#This Row],[gender_sk]],DIM_GENDER[],2,FALSE)</f>
        <v>Male</v>
      </c>
      <c r="R679" t="str">
        <f>VLOOKUP(FACT_INVOICE9[[#This Row],[custype_sk]],DIM_CUSTYPE[],2,FALSE)</f>
        <v>Normal</v>
      </c>
      <c r="S679">
        <v>4</v>
      </c>
      <c r="U679" s="6">
        <v>0</v>
      </c>
      <c r="V679" s="6">
        <v>1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1</v>
      </c>
      <c r="AD679" s="6">
        <v>1</v>
      </c>
      <c r="AE679" s="6">
        <v>1</v>
      </c>
      <c r="AF679">
        <v>1</v>
      </c>
      <c r="AG679">
        <v>0</v>
      </c>
    </row>
    <row r="680" spans="1:33">
      <c r="A680">
        <v>1206</v>
      </c>
      <c r="B680" t="str">
        <f>VLOOKUP(FACT_INVOICE9[[#This Row],[Branch_SK]],DIM_BRANCH[],3,FALSE)</f>
        <v>Mandalay</v>
      </c>
      <c r="C680">
        <v>17982</v>
      </c>
      <c r="D680" t="str">
        <f>VLOOKUP(FACT_INVOICE9[[#This Row],[payment_SK]],DIM_PAYMENT[],2,FALSE)</f>
        <v>Cash</v>
      </c>
      <c r="E680">
        <v>346695</v>
      </c>
      <c r="F680" t="str">
        <f>VLOOKUP(FACT_INVOICE9[[#This Row],[Product_SK]],DIM_PRODUCT[],3,FALSE)</f>
        <v>Electronic accessories</v>
      </c>
      <c r="G680">
        <v>14627</v>
      </c>
      <c r="H680" t="s">
        <v>733</v>
      </c>
      <c r="I680">
        <v>4</v>
      </c>
      <c r="J680">
        <v>262.794</v>
      </c>
      <c r="K680">
        <v>9.5</v>
      </c>
      <c r="L680" t="s">
        <v>33</v>
      </c>
      <c r="M680" s="1">
        <v>45276.3682291667</v>
      </c>
      <c r="N680" s="1">
        <v>45278.9186226852</v>
      </c>
      <c r="O680">
        <v>19180</v>
      </c>
      <c r="P680">
        <v>6</v>
      </c>
      <c r="Q680" t="str">
        <f>VLOOKUP(FACT_INVOICE9[[#This Row],[gender_sk]],DIM_GENDER[],2,FALSE)</f>
        <v>Male</v>
      </c>
      <c r="R680" t="str">
        <f>VLOOKUP(FACT_INVOICE9[[#This Row],[custype_sk]],DIM_CUSTYPE[],2,FALSE)</f>
        <v>Normal</v>
      </c>
      <c r="S680">
        <v>4</v>
      </c>
      <c r="U680" s="6">
        <v>0</v>
      </c>
      <c r="V680" s="6">
        <v>0</v>
      </c>
      <c r="W680" s="6">
        <v>1</v>
      </c>
      <c r="X680" s="6">
        <v>0</v>
      </c>
      <c r="Y680" s="6">
        <v>1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1</v>
      </c>
      <c r="AF680">
        <v>1</v>
      </c>
      <c r="AG680">
        <v>0</v>
      </c>
    </row>
    <row r="681" spans="1:33">
      <c r="A681">
        <v>1208</v>
      </c>
      <c r="B681" t="str">
        <f>VLOOKUP(FACT_INVOICE9[[#This Row],[Branch_SK]],DIM_BRANCH[],3,FALSE)</f>
        <v>Yangon</v>
      </c>
      <c r="C681">
        <v>17984</v>
      </c>
      <c r="D681" t="str">
        <f>VLOOKUP(FACT_INVOICE9[[#This Row],[payment_SK]],DIM_PAYMENT[],2,FALSE)</f>
        <v>Ewallet</v>
      </c>
      <c r="E681">
        <v>346739</v>
      </c>
      <c r="F681" t="str">
        <f>VLOOKUP(FACT_INVOICE9[[#This Row],[Product_SK]],DIM_PRODUCT[],3,FALSE)</f>
        <v>Electronic accessories</v>
      </c>
      <c r="G681">
        <v>14545</v>
      </c>
      <c r="H681" t="s">
        <v>734</v>
      </c>
      <c r="I681">
        <v>5</v>
      </c>
      <c r="J681">
        <v>181.44</v>
      </c>
      <c r="K681">
        <v>9.9</v>
      </c>
      <c r="L681" t="s">
        <v>33</v>
      </c>
      <c r="M681" s="1">
        <v>45276.3682291667</v>
      </c>
      <c r="N681" s="1">
        <v>45278.9186226852</v>
      </c>
      <c r="O681">
        <v>19932</v>
      </c>
      <c r="P681">
        <v>6</v>
      </c>
      <c r="Q681" t="str">
        <f>VLOOKUP(FACT_INVOICE9[[#This Row],[gender_sk]],DIM_GENDER[],2,FALSE)</f>
        <v>Male</v>
      </c>
      <c r="R681" t="str">
        <f>VLOOKUP(FACT_INVOICE9[[#This Row],[custype_sk]],DIM_CUSTYPE[],2,FALSE)</f>
        <v>Normal</v>
      </c>
      <c r="S681">
        <v>4</v>
      </c>
      <c r="U681" s="6">
        <v>0</v>
      </c>
      <c r="V681" s="6">
        <v>1</v>
      </c>
      <c r="W681" s="6">
        <v>0</v>
      </c>
      <c r="X681" s="6">
        <v>0</v>
      </c>
      <c r="Y681" s="6">
        <v>1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1</v>
      </c>
      <c r="AF681">
        <v>1</v>
      </c>
      <c r="AG681">
        <v>0</v>
      </c>
    </row>
    <row r="682" spans="1:33">
      <c r="A682">
        <v>1206</v>
      </c>
      <c r="B682" t="str">
        <f>VLOOKUP(FACT_INVOICE9[[#This Row],[Branch_SK]],DIM_BRANCH[],3,FALSE)</f>
        <v>Mandalay</v>
      </c>
      <c r="C682">
        <v>17984</v>
      </c>
      <c r="D682" t="str">
        <f>VLOOKUP(FACT_INVOICE9[[#This Row],[payment_SK]],DIM_PAYMENT[],2,FALSE)</f>
        <v>Ewallet</v>
      </c>
      <c r="E682">
        <v>347293</v>
      </c>
      <c r="F682" t="str">
        <f>VLOOKUP(FACT_INVOICE9[[#This Row],[Product_SK]],DIM_PRODUCT[],3,FALSE)</f>
        <v>Fashion accessories</v>
      </c>
      <c r="G682">
        <v>14672</v>
      </c>
      <c r="H682" t="s">
        <v>735</v>
      </c>
      <c r="I682">
        <v>3</v>
      </c>
      <c r="J682">
        <v>82.719</v>
      </c>
      <c r="K682">
        <v>6.3</v>
      </c>
      <c r="L682" t="s">
        <v>33</v>
      </c>
      <c r="M682" s="1">
        <v>45276.3682291667</v>
      </c>
      <c r="N682" s="1">
        <v>45278.9186226852</v>
      </c>
      <c r="O682">
        <v>19840</v>
      </c>
      <c r="P682">
        <v>5</v>
      </c>
      <c r="Q682" t="str">
        <f>VLOOKUP(FACT_INVOICE9[[#This Row],[gender_sk]],DIM_GENDER[],2,FALSE)</f>
        <v>Female</v>
      </c>
      <c r="R682" t="str">
        <f>VLOOKUP(FACT_INVOICE9[[#This Row],[custype_sk]],DIM_CUSTYPE[],2,FALSE)</f>
        <v>Member</v>
      </c>
      <c r="S682">
        <v>3</v>
      </c>
      <c r="U682" s="6">
        <v>0</v>
      </c>
      <c r="V682" s="6">
        <v>1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1</v>
      </c>
      <c r="AD682" s="6">
        <v>0</v>
      </c>
      <c r="AE682" s="6">
        <v>1</v>
      </c>
      <c r="AF682">
        <v>0</v>
      </c>
      <c r="AG682">
        <v>1</v>
      </c>
    </row>
    <row r="683" spans="1:33">
      <c r="A683">
        <v>1208</v>
      </c>
      <c r="B683" t="str">
        <f>VLOOKUP(FACT_INVOICE9[[#This Row],[Branch_SK]],DIM_BRANCH[],3,FALSE)</f>
        <v>Yangon</v>
      </c>
      <c r="C683">
        <v>17983</v>
      </c>
      <c r="D683" t="str">
        <f>VLOOKUP(FACT_INVOICE9[[#This Row],[payment_SK]],DIM_PAYMENT[],2,FALSE)</f>
        <v>Credit card</v>
      </c>
      <c r="E683">
        <v>346966</v>
      </c>
      <c r="F683" t="str">
        <f>VLOOKUP(FACT_INVOICE9[[#This Row],[Product_SK]],DIM_PRODUCT[],3,FALSE)</f>
        <v>Sports and travel</v>
      </c>
      <c r="G683">
        <v>14516</v>
      </c>
      <c r="H683" t="s">
        <v>736</v>
      </c>
      <c r="I683">
        <v>8</v>
      </c>
      <c r="J683">
        <v>836.304</v>
      </c>
      <c r="K683">
        <v>5.2</v>
      </c>
      <c r="L683" t="s">
        <v>33</v>
      </c>
      <c r="M683" s="1">
        <v>45276.3682291667</v>
      </c>
      <c r="N683" s="1">
        <v>45278.9186226852</v>
      </c>
      <c r="O683">
        <v>19570</v>
      </c>
      <c r="P683">
        <v>5</v>
      </c>
      <c r="Q683" t="str">
        <f>VLOOKUP(FACT_INVOICE9[[#This Row],[gender_sk]],DIM_GENDER[],2,FALSE)</f>
        <v>Female</v>
      </c>
      <c r="R683" t="str">
        <f>VLOOKUP(FACT_INVOICE9[[#This Row],[custype_sk]],DIM_CUSTYPE[],2,FALSE)</f>
        <v>Normal</v>
      </c>
      <c r="S683">
        <v>4</v>
      </c>
      <c r="U683" s="6">
        <v>1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1</v>
      </c>
      <c r="AB683" s="6">
        <v>0</v>
      </c>
      <c r="AC683" s="6">
        <v>0</v>
      </c>
      <c r="AD683" s="6">
        <v>1</v>
      </c>
      <c r="AE683" s="6">
        <v>1</v>
      </c>
      <c r="AF683">
        <v>0</v>
      </c>
      <c r="AG683">
        <v>0</v>
      </c>
    </row>
    <row r="684" spans="1:33">
      <c r="A684">
        <v>1207</v>
      </c>
      <c r="B684" t="str">
        <f>VLOOKUP(FACT_INVOICE9[[#This Row],[Branch_SK]],DIM_BRANCH[],3,FALSE)</f>
        <v>Naypyitaw</v>
      </c>
      <c r="C684">
        <v>17982</v>
      </c>
      <c r="D684" t="str">
        <f>VLOOKUP(FACT_INVOICE9[[#This Row],[payment_SK]],DIM_PAYMENT[],2,FALSE)</f>
        <v>Cash</v>
      </c>
      <c r="E684">
        <v>346831</v>
      </c>
      <c r="F684" t="str">
        <f>VLOOKUP(FACT_INVOICE9[[#This Row],[Product_SK]],DIM_PRODUCT[],3,FALSE)</f>
        <v>Home and lifestyle</v>
      </c>
      <c r="G684">
        <v>14389</v>
      </c>
      <c r="H684" t="s">
        <v>737</v>
      </c>
      <c r="I684">
        <v>5</v>
      </c>
      <c r="J684">
        <v>212.73</v>
      </c>
      <c r="K684">
        <v>4.5</v>
      </c>
      <c r="L684" t="s">
        <v>33</v>
      </c>
      <c r="M684" s="1">
        <v>45276.3682291667</v>
      </c>
      <c r="N684" s="1">
        <v>45278.9186226852</v>
      </c>
      <c r="O684">
        <v>19041</v>
      </c>
      <c r="P684">
        <v>6</v>
      </c>
      <c r="Q684" t="str">
        <f>VLOOKUP(FACT_INVOICE9[[#This Row],[gender_sk]],DIM_GENDER[],2,FALSE)</f>
        <v>Male</v>
      </c>
      <c r="R684" t="str">
        <f>VLOOKUP(FACT_INVOICE9[[#This Row],[custype_sk]],DIM_CUSTYPE[],2,FALSE)</f>
        <v>Normal</v>
      </c>
      <c r="S684">
        <v>4</v>
      </c>
      <c r="U684" s="6">
        <v>0</v>
      </c>
      <c r="V684" s="6">
        <v>0</v>
      </c>
      <c r="W684" s="6">
        <v>1</v>
      </c>
      <c r="X684" s="6">
        <v>0</v>
      </c>
      <c r="Y684" s="6">
        <v>0</v>
      </c>
      <c r="Z684" s="6">
        <v>1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>
        <v>1</v>
      </c>
      <c r="AG684">
        <v>0</v>
      </c>
    </row>
    <row r="685" spans="1:33">
      <c r="A685">
        <v>1206</v>
      </c>
      <c r="B685" t="str">
        <f>VLOOKUP(FACT_INVOICE9[[#This Row],[Branch_SK]],DIM_BRANCH[],3,FALSE)</f>
        <v>Mandalay</v>
      </c>
      <c r="C685">
        <v>17982</v>
      </c>
      <c r="D685" t="str">
        <f>VLOOKUP(FACT_INVOICE9[[#This Row],[payment_SK]],DIM_PAYMENT[],2,FALSE)</f>
        <v>Cash</v>
      </c>
      <c r="E685">
        <v>346898</v>
      </c>
      <c r="F685" t="str">
        <f>VLOOKUP(FACT_INVOICE9[[#This Row],[Product_SK]],DIM_PRODUCT[],3,FALSE)</f>
        <v>Home and lifestyle</v>
      </c>
      <c r="G685">
        <v>14673</v>
      </c>
      <c r="H685" t="s">
        <v>738</v>
      </c>
      <c r="I685">
        <v>9</v>
      </c>
      <c r="J685">
        <v>835.2855</v>
      </c>
      <c r="K685">
        <v>6.3</v>
      </c>
      <c r="L685" t="s">
        <v>33</v>
      </c>
      <c r="M685" s="1">
        <v>45276.3682291667</v>
      </c>
      <c r="N685" s="1">
        <v>45278.9186226852</v>
      </c>
      <c r="O685">
        <v>19058</v>
      </c>
      <c r="P685">
        <v>5</v>
      </c>
      <c r="Q685" t="str">
        <f>VLOOKUP(FACT_INVOICE9[[#This Row],[gender_sk]],DIM_GENDER[],2,FALSE)</f>
        <v>Female</v>
      </c>
      <c r="R685" t="str">
        <f>VLOOKUP(FACT_INVOICE9[[#This Row],[custype_sk]],DIM_CUSTYPE[],2,FALSE)</f>
        <v>Member</v>
      </c>
      <c r="S685">
        <v>3</v>
      </c>
      <c r="U685" s="6">
        <v>0</v>
      </c>
      <c r="V685" s="6">
        <v>0</v>
      </c>
      <c r="W685" s="6">
        <v>1</v>
      </c>
      <c r="X685" s="6">
        <v>0</v>
      </c>
      <c r="Y685" s="6">
        <v>0</v>
      </c>
      <c r="Z685" s="6">
        <v>1</v>
      </c>
      <c r="AA685" s="6">
        <v>0</v>
      </c>
      <c r="AB685" s="6">
        <v>0</v>
      </c>
      <c r="AC685" s="6">
        <v>0</v>
      </c>
      <c r="AD685" s="6">
        <v>1</v>
      </c>
      <c r="AE685" s="6">
        <v>1</v>
      </c>
      <c r="AF685">
        <v>0</v>
      </c>
      <c r="AG685">
        <v>1</v>
      </c>
    </row>
    <row r="686" spans="1:33">
      <c r="A686">
        <v>1206</v>
      </c>
      <c r="B686" t="str">
        <f>VLOOKUP(FACT_INVOICE9[[#This Row],[Branch_SK]],DIM_BRANCH[],3,FALSE)</f>
        <v>Mandalay</v>
      </c>
      <c r="C686">
        <v>17982</v>
      </c>
      <c r="D686" t="str">
        <f>VLOOKUP(FACT_INVOICE9[[#This Row],[payment_SK]],DIM_PAYMENT[],2,FALSE)</f>
        <v>Cash</v>
      </c>
      <c r="E686">
        <v>346677</v>
      </c>
      <c r="F686" t="str">
        <f>VLOOKUP(FACT_INVOICE9[[#This Row],[Product_SK]],DIM_PRODUCT[],3,FALSE)</f>
        <v>Electronic accessories</v>
      </c>
      <c r="G686">
        <v>14105</v>
      </c>
      <c r="H686" t="s">
        <v>739</v>
      </c>
      <c r="I686">
        <v>8</v>
      </c>
      <c r="J686">
        <v>703.752</v>
      </c>
      <c r="K686">
        <v>5.1</v>
      </c>
      <c r="L686" t="s">
        <v>33</v>
      </c>
      <c r="M686" s="1">
        <v>45276.3682291667</v>
      </c>
      <c r="N686" s="1">
        <v>45278.9186226852</v>
      </c>
      <c r="O686">
        <v>19356</v>
      </c>
      <c r="P686">
        <v>6</v>
      </c>
      <c r="Q686" t="str">
        <f>VLOOKUP(FACT_INVOICE9[[#This Row],[gender_sk]],DIM_GENDER[],2,FALSE)</f>
        <v>Male</v>
      </c>
      <c r="R686" t="str">
        <f>VLOOKUP(FACT_INVOICE9[[#This Row],[custype_sk]],DIM_CUSTYPE[],2,FALSE)</f>
        <v>Normal</v>
      </c>
      <c r="S686">
        <v>4</v>
      </c>
      <c r="U686" s="6">
        <v>0</v>
      </c>
      <c r="V686" s="6">
        <v>0</v>
      </c>
      <c r="W686" s="6">
        <v>1</v>
      </c>
      <c r="X686" s="6">
        <v>0</v>
      </c>
      <c r="Y686" s="6">
        <v>1</v>
      </c>
      <c r="Z686" s="6">
        <v>0</v>
      </c>
      <c r="AA686" s="6">
        <v>0</v>
      </c>
      <c r="AB686" s="6">
        <v>0</v>
      </c>
      <c r="AC686" s="6">
        <v>0</v>
      </c>
      <c r="AD686" s="6">
        <v>1</v>
      </c>
      <c r="AE686" s="6">
        <v>1</v>
      </c>
      <c r="AF686">
        <v>1</v>
      </c>
      <c r="AG686">
        <v>0</v>
      </c>
    </row>
    <row r="687" spans="1:33">
      <c r="A687">
        <v>1206</v>
      </c>
      <c r="B687" t="str">
        <f>VLOOKUP(FACT_INVOICE9[[#This Row],[Branch_SK]],DIM_BRANCH[],3,FALSE)</f>
        <v>Mandalay</v>
      </c>
      <c r="C687">
        <v>17984</v>
      </c>
      <c r="D687" t="str">
        <f>VLOOKUP(FACT_INVOICE9[[#This Row],[payment_SK]],DIM_PAYMENT[],2,FALSE)</f>
        <v>Ewallet</v>
      </c>
      <c r="E687">
        <v>347235</v>
      </c>
      <c r="F687" t="str">
        <f>VLOOKUP(FACT_INVOICE9[[#This Row],[Product_SK]],DIM_PRODUCT[],3,FALSE)</f>
        <v>Fashion accessories</v>
      </c>
      <c r="G687">
        <v>14297</v>
      </c>
      <c r="H687" t="s">
        <v>740</v>
      </c>
      <c r="I687">
        <v>4</v>
      </c>
      <c r="J687">
        <v>107.31</v>
      </c>
      <c r="K687">
        <v>5.7</v>
      </c>
      <c r="L687" t="s">
        <v>33</v>
      </c>
      <c r="M687" s="1">
        <v>45276.3682291667</v>
      </c>
      <c r="N687" s="1">
        <v>45278.9186226852</v>
      </c>
      <c r="O687">
        <v>19925</v>
      </c>
      <c r="P687">
        <v>6</v>
      </c>
      <c r="Q687" t="str">
        <f>VLOOKUP(FACT_INVOICE9[[#This Row],[gender_sk]],DIM_GENDER[],2,FALSE)</f>
        <v>Male</v>
      </c>
      <c r="R687" t="str">
        <f>VLOOKUP(FACT_INVOICE9[[#This Row],[custype_sk]],DIM_CUSTYPE[],2,FALSE)</f>
        <v>Normal</v>
      </c>
      <c r="S687">
        <v>4</v>
      </c>
      <c r="U687" s="6">
        <v>0</v>
      </c>
      <c r="V687" s="6">
        <v>1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1</v>
      </c>
      <c r="AD687" s="6">
        <v>0</v>
      </c>
      <c r="AE687" s="6">
        <v>1</v>
      </c>
      <c r="AF687">
        <v>1</v>
      </c>
      <c r="AG687">
        <v>0</v>
      </c>
    </row>
    <row r="688" spans="1:33">
      <c r="A688">
        <v>1207</v>
      </c>
      <c r="B688" t="str">
        <f>VLOOKUP(FACT_INVOICE9[[#This Row],[Branch_SK]],DIM_BRANCH[],3,FALSE)</f>
        <v>Naypyitaw</v>
      </c>
      <c r="C688">
        <v>17983</v>
      </c>
      <c r="D688" t="str">
        <f>VLOOKUP(FACT_INVOICE9[[#This Row],[payment_SK]],DIM_PAYMENT[],2,FALSE)</f>
        <v>Credit card</v>
      </c>
      <c r="E688">
        <v>346667</v>
      </c>
      <c r="F688" t="str">
        <f>VLOOKUP(FACT_INVOICE9[[#This Row],[Product_SK]],DIM_PRODUCT[],3,FALSE)</f>
        <v>Electronic accessories</v>
      </c>
      <c r="G688">
        <v>14497</v>
      </c>
      <c r="H688" t="s">
        <v>741</v>
      </c>
      <c r="I688">
        <v>10</v>
      </c>
      <c r="J688">
        <v>914.55</v>
      </c>
      <c r="K688">
        <v>9.9</v>
      </c>
      <c r="L688" t="s">
        <v>33</v>
      </c>
      <c r="M688" s="1">
        <v>45276.3682291667</v>
      </c>
      <c r="N688" s="1">
        <v>45278.9186226852</v>
      </c>
      <c r="O688">
        <v>19636</v>
      </c>
      <c r="P688">
        <v>5</v>
      </c>
      <c r="Q688" t="str">
        <f>VLOOKUP(FACT_INVOICE9[[#This Row],[gender_sk]],DIM_GENDER[],2,FALSE)</f>
        <v>Female</v>
      </c>
      <c r="R688" t="str">
        <f>VLOOKUP(FACT_INVOICE9[[#This Row],[custype_sk]],DIM_CUSTYPE[],2,FALSE)</f>
        <v>Member</v>
      </c>
      <c r="S688">
        <v>3</v>
      </c>
      <c r="U688" s="6">
        <v>1</v>
      </c>
      <c r="V688" s="6">
        <v>0</v>
      </c>
      <c r="W688" s="6">
        <v>0</v>
      </c>
      <c r="X688" s="6">
        <v>0</v>
      </c>
      <c r="Y688" s="6">
        <v>1</v>
      </c>
      <c r="Z688" s="6">
        <v>0</v>
      </c>
      <c r="AA688" s="6">
        <v>0</v>
      </c>
      <c r="AB688" s="6">
        <v>0</v>
      </c>
      <c r="AC688" s="6">
        <v>0</v>
      </c>
      <c r="AD688" s="6">
        <v>1</v>
      </c>
      <c r="AE688" s="6">
        <v>1</v>
      </c>
      <c r="AF688">
        <v>0</v>
      </c>
      <c r="AG688">
        <v>1</v>
      </c>
    </row>
    <row r="689" spans="1:33">
      <c r="A689">
        <v>1206</v>
      </c>
      <c r="B689" t="str">
        <f>VLOOKUP(FACT_INVOICE9[[#This Row],[Branch_SK]],DIM_BRANCH[],3,FALSE)</f>
        <v>Mandalay</v>
      </c>
      <c r="C689">
        <v>17984</v>
      </c>
      <c r="D689" t="str">
        <f>VLOOKUP(FACT_INVOICE9[[#This Row],[payment_SK]],DIM_PAYMENT[],2,FALSE)</f>
        <v>Ewallet</v>
      </c>
      <c r="E689">
        <v>347233</v>
      </c>
      <c r="F689" t="str">
        <f>VLOOKUP(FACT_INVOICE9[[#This Row],[Product_SK]],DIM_PRODUCT[],3,FALSE)</f>
        <v>Food and beverages</v>
      </c>
      <c r="G689">
        <v>14935</v>
      </c>
      <c r="H689" t="s">
        <v>742</v>
      </c>
      <c r="I689">
        <v>6</v>
      </c>
      <c r="J689">
        <v>629.496</v>
      </c>
      <c r="K689">
        <v>7.1</v>
      </c>
      <c r="L689" t="s">
        <v>33</v>
      </c>
      <c r="M689" s="1">
        <v>45276.3682291667</v>
      </c>
      <c r="N689" s="1">
        <v>45278.9186226852</v>
      </c>
      <c r="O689">
        <v>19915</v>
      </c>
      <c r="P689">
        <v>6</v>
      </c>
      <c r="Q689" t="str">
        <f>VLOOKUP(FACT_INVOICE9[[#This Row],[gender_sk]],DIM_GENDER[],2,FALSE)</f>
        <v>Male</v>
      </c>
      <c r="R689" t="str">
        <f>VLOOKUP(FACT_INVOICE9[[#This Row],[custype_sk]],DIM_CUSTYPE[],2,FALSE)</f>
        <v>Normal</v>
      </c>
      <c r="S689">
        <v>4</v>
      </c>
      <c r="U689" s="6">
        <v>0</v>
      </c>
      <c r="V689" s="6">
        <v>1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1</v>
      </c>
      <c r="AC689" s="6">
        <v>0</v>
      </c>
      <c r="AD689" s="6">
        <v>1</v>
      </c>
      <c r="AE689" s="6">
        <v>1</v>
      </c>
      <c r="AF689">
        <v>1</v>
      </c>
      <c r="AG689">
        <v>0</v>
      </c>
    </row>
    <row r="690" spans="1:33">
      <c r="A690">
        <v>1207</v>
      </c>
      <c r="B690" t="str">
        <f>VLOOKUP(FACT_INVOICE9[[#This Row],[Branch_SK]],DIM_BRANCH[],3,FALSE)</f>
        <v>Naypyitaw</v>
      </c>
      <c r="C690">
        <v>17984</v>
      </c>
      <c r="D690" t="str">
        <f>VLOOKUP(FACT_INVOICE9[[#This Row],[payment_SK]],DIM_PAYMENT[],2,FALSE)</f>
        <v>Ewallet</v>
      </c>
      <c r="E690">
        <v>346678</v>
      </c>
      <c r="F690" t="str">
        <f>VLOOKUP(FACT_INVOICE9[[#This Row],[Product_SK]],DIM_PRODUCT[],3,FALSE)</f>
        <v>Electronic accessories</v>
      </c>
      <c r="G690">
        <v>14444</v>
      </c>
      <c r="H690" t="s">
        <v>743</v>
      </c>
      <c r="I690">
        <v>6</v>
      </c>
      <c r="J690">
        <v>273.798</v>
      </c>
      <c r="K690">
        <v>8.5</v>
      </c>
      <c r="L690" t="s">
        <v>33</v>
      </c>
      <c r="M690" s="1">
        <v>45276.3682291667</v>
      </c>
      <c r="N690" s="1">
        <v>45278.9186226852</v>
      </c>
      <c r="O690">
        <v>19998</v>
      </c>
      <c r="P690">
        <v>5</v>
      </c>
      <c r="Q690" t="str">
        <f>VLOOKUP(FACT_INVOICE9[[#This Row],[gender_sk]],DIM_GENDER[],2,FALSE)</f>
        <v>Female</v>
      </c>
      <c r="R690" t="str">
        <f>VLOOKUP(FACT_INVOICE9[[#This Row],[custype_sk]],DIM_CUSTYPE[],2,FALSE)</f>
        <v>Member</v>
      </c>
      <c r="S690">
        <v>3</v>
      </c>
      <c r="U690" s="6">
        <v>0</v>
      </c>
      <c r="V690" s="6">
        <v>1</v>
      </c>
      <c r="W690" s="6">
        <v>0</v>
      </c>
      <c r="X690" s="6">
        <v>0</v>
      </c>
      <c r="Y690" s="6">
        <v>1</v>
      </c>
      <c r="Z690" s="6">
        <v>0</v>
      </c>
      <c r="AA690" s="6">
        <v>0</v>
      </c>
      <c r="AB690" s="6">
        <v>0</v>
      </c>
      <c r="AC690" s="6">
        <v>0</v>
      </c>
      <c r="AD690" s="6">
        <v>1</v>
      </c>
      <c r="AE690" s="6">
        <v>1</v>
      </c>
      <c r="AF690">
        <v>0</v>
      </c>
      <c r="AG690">
        <v>1</v>
      </c>
    </row>
    <row r="691" spans="1:33">
      <c r="A691">
        <v>1206</v>
      </c>
      <c r="B691" t="str">
        <f>VLOOKUP(FACT_INVOICE9[[#This Row],[Branch_SK]],DIM_BRANCH[],3,FALSE)</f>
        <v>Mandalay</v>
      </c>
      <c r="C691">
        <v>17984</v>
      </c>
      <c r="D691" t="str">
        <f>VLOOKUP(FACT_INVOICE9[[#This Row],[payment_SK]],DIM_PAYMENT[],2,FALSE)</f>
        <v>Ewallet</v>
      </c>
      <c r="E691">
        <v>346935</v>
      </c>
      <c r="F691" t="str">
        <f>VLOOKUP(FACT_INVOICE9[[#This Row],[Product_SK]],DIM_PRODUCT[],3,FALSE)</f>
        <v>Sports and travel</v>
      </c>
      <c r="G691">
        <v>14863</v>
      </c>
      <c r="H691" t="s">
        <v>744</v>
      </c>
      <c r="I691">
        <v>6</v>
      </c>
      <c r="J691">
        <v>343.413</v>
      </c>
      <c r="K691">
        <v>7.8</v>
      </c>
      <c r="L691" t="s">
        <v>33</v>
      </c>
      <c r="M691" s="1">
        <v>45276.3682291667</v>
      </c>
      <c r="N691" s="1">
        <v>45278.9186226852</v>
      </c>
      <c r="O691">
        <v>19860</v>
      </c>
      <c r="P691">
        <v>5</v>
      </c>
      <c r="Q691" t="str">
        <f>VLOOKUP(FACT_INVOICE9[[#This Row],[gender_sk]],DIM_GENDER[],2,FALSE)</f>
        <v>Female</v>
      </c>
      <c r="R691" t="str">
        <f>VLOOKUP(FACT_INVOICE9[[#This Row],[custype_sk]],DIM_CUSTYPE[],2,FALSE)</f>
        <v>Normal</v>
      </c>
      <c r="S691">
        <v>4</v>
      </c>
      <c r="U691" s="6">
        <v>0</v>
      </c>
      <c r="V691" s="6">
        <v>1</v>
      </c>
      <c r="W691" s="6">
        <v>0</v>
      </c>
      <c r="X691" s="6">
        <v>0</v>
      </c>
      <c r="Y691" s="6">
        <v>0</v>
      </c>
      <c r="Z691" s="6">
        <v>0</v>
      </c>
      <c r="AA691" s="6">
        <v>1</v>
      </c>
      <c r="AB691" s="6">
        <v>0</v>
      </c>
      <c r="AC691" s="6">
        <v>0</v>
      </c>
      <c r="AD691" s="6">
        <v>1</v>
      </c>
      <c r="AE691" s="6">
        <v>1</v>
      </c>
      <c r="AF691">
        <v>0</v>
      </c>
      <c r="AG691">
        <v>0</v>
      </c>
    </row>
    <row r="692" spans="1:33">
      <c r="A692">
        <v>1208</v>
      </c>
      <c r="B692" t="str">
        <f>VLOOKUP(FACT_INVOICE9[[#This Row],[Branch_SK]],DIM_BRANCH[],3,FALSE)</f>
        <v>Yangon</v>
      </c>
      <c r="C692">
        <v>17984</v>
      </c>
      <c r="D692" t="str">
        <f>VLOOKUP(FACT_INVOICE9[[#This Row],[payment_SK]],DIM_PAYMENT[],2,FALSE)</f>
        <v>Ewallet</v>
      </c>
      <c r="E692">
        <v>346743</v>
      </c>
      <c r="F692" t="str">
        <f>VLOOKUP(FACT_INVOICE9[[#This Row],[Product_SK]],DIM_PRODUCT[],3,FALSE)</f>
        <v>Electronic accessories</v>
      </c>
      <c r="G692">
        <v>14380</v>
      </c>
      <c r="H692" t="s">
        <v>745</v>
      </c>
      <c r="I692">
        <v>10</v>
      </c>
      <c r="J692">
        <v>115.08</v>
      </c>
      <c r="K692">
        <v>6</v>
      </c>
      <c r="L692" t="s">
        <v>33</v>
      </c>
      <c r="M692" s="1">
        <v>45276.3682291667</v>
      </c>
      <c r="N692" s="1">
        <v>45278.9186226852</v>
      </c>
      <c r="O692">
        <v>19902</v>
      </c>
      <c r="P692">
        <v>5</v>
      </c>
      <c r="Q692" t="str">
        <f>VLOOKUP(FACT_INVOICE9[[#This Row],[gender_sk]],DIM_GENDER[],2,FALSE)</f>
        <v>Female</v>
      </c>
      <c r="R692" t="str">
        <f>VLOOKUP(FACT_INVOICE9[[#This Row],[custype_sk]],DIM_CUSTYPE[],2,FALSE)</f>
        <v>Normal</v>
      </c>
      <c r="S692">
        <v>4</v>
      </c>
      <c r="U692" s="6">
        <v>0</v>
      </c>
      <c r="V692" s="6">
        <v>1</v>
      </c>
      <c r="W692" s="6">
        <v>0</v>
      </c>
      <c r="X692" s="6">
        <v>0</v>
      </c>
      <c r="Y692" s="6">
        <v>1</v>
      </c>
      <c r="Z692" s="6">
        <v>0</v>
      </c>
      <c r="AA692" s="6">
        <v>0</v>
      </c>
      <c r="AB692" s="6">
        <v>0</v>
      </c>
      <c r="AC692" s="6">
        <v>0</v>
      </c>
      <c r="AD692" s="6">
        <v>1</v>
      </c>
      <c r="AE692" s="6">
        <v>1</v>
      </c>
      <c r="AF692">
        <v>0</v>
      </c>
      <c r="AG692">
        <v>0</v>
      </c>
    </row>
    <row r="693" spans="1:33">
      <c r="A693">
        <v>1206</v>
      </c>
      <c r="B693" t="str">
        <f>VLOOKUP(FACT_INVOICE9[[#This Row],[Branch_SK]],DIM_BRANCH[],3,FALSE)</f>
        <v>Mandalay</v>
      </c>
      <c r="C693">
        <v>17982</v>
      </c>
      <c r="D693" t="str">
        <f>VLOOKUP(FACT_INVOICE9[[#This Row],[payment_SK]],DIM_PAYMENT[],2,FALSE)</f>
        <v>Cash</v>
      </c>
      <c r="E693">
        <v>347188</v>
      </c>
      <c r="F693" t="str">
        <f>VLOOKUP(FACT_INVOICE9[[#This Row],[Product_SK]],DIM_PRODUCT[],3,FALSE)</f>
        <v>Food and beverages</v>
      </c>
      <c r="G693">
        <v>14999</v>
      </c>
      <c r="H693" t="s">
        <v>746</v>
      </c>
      <c r="I693">
        <v>2</v>
      </c>
      <c r="J693">
        <v>196.14</v>
      </c>
      <c r="K693">
        <v>5.5</v>
      </c>
      <c r="L693" t="s">
        <v>33</v>
      </c>
      <c r="M693" s="1">
        <v>45276.3682291667</v>
      </c>
      <c r="N693" s="1">
        <v>45278.9186226852</v>
      </c>
      <c r="O693">
        <v>19271</v>
      </c>
      <c r="P693">
        <v>6</v>
      </c>
      <c r="Q693" t="str">
        <f>VLOOKUP(FACT_INVOICE9[[#This Row],[gender_sk]],DIM_GENDER[],2,FALSE)</f>
        <v>Male</v>
      </c>
      <c r="R693" t="str">
        <f>VLOOKUP(FACT_INVOICE9[[#This Row],[custype_sk]],DIM_CUSTYPE[],2,FALSE)</f>
        <v>Member</v>
      </c>
      <c r="S693">
        <v>3</v>
      </c>
      <c r="U693" s="6">
        <v>0</v>
      </c>
      <c r="V693" s="6">
        <v>0</v>
      </c>
      <c r="W693" s="6">
        <v>1</v>
      </c>
      <c r="X693" s="6">
        <v>0</v>
      </c>
      <c r="Y693" s="6">
        <v>0</v>
      </c>
      <c r="Z693" s="6">
        <v>0</v>
      </c>
      <c r="AA693" s="6">
        <v>0</v>
      </c>
      <c r="AB693" s="6">
        <v>1</v>
      </c>
      <c r="AC693" s="6">
        <v>0</v>
      </c>
      <c r="AD693" s="6">
        <v>0</v>
      </c>
      <c r="AE693" s="6">
        <v>1</v>
      </c>
      <c r="AF693">
        <v>1</v>
      </c>
      <c r="AG693">
        <v>1</v>
      </c>
    </row>
    <row r="694" spans="1:33">
      <c r="A694">
        <v>1208</v>
      </c>
      <c r="B694" t="str">
        <f>VLOOKUP(FACT_INVOICE9[[#This Row],[Branch_SK]],DIM_BRANCH[],3,FALSE)</f>
        <v>Yangon</v>
      </c>
      <c r="C694">
        <v>17984</v>
      </c>
      <c r="D694" t="str">
        <f>VLOOKUP(FACT_INVOICE9[[#This Row],[payment_SK]],DIM_PAYMENT[],2,FALSE)</f>
        <v>Ewallet</v>
      </c>
      <c r="E694">
        <v>346788</v>
      </c>
      <c r="F694" t="str">
        <f>VLOOKUP(FACT_INVOICE9[[#This Row],[Product_SK]],DIM_PRODUCT[],3,FALSE)</f>
        <v>Home and lifestyle</v>
      </c>
      <c r="G694">
        <v>14743</v>
      </c>
      <c r="H694" t="s">
        <v>747</v>
      </c>
      <c r="I694">
        <v>1</v>
      </c>
      <c r="J694">
        <v>102.837</v>
      </c>
      <c r="K694">
        <v>6.9</v>
      </c>
      <c r="L694" t="s">
        <v>33</v>
      </c>
      <c r="M694" s="1">
        <v>45276.3682291667</v>
      </c>
      <c r="N694" s="1">
        <v>45278.9186226852</v>
      </c>
      <c r="O694">
        <v>19711</v>
      </c>
      <c r="P694">
        <v>6</v>
      </c>
      <c r="Q694" t="str">
        <f>VLOOKUP(FACT_INVOICE9[[#This Row],[gender_sk]],DIM_GENDER[],2,FALSE)</f>
        <v>Male</v>
      </c>
      <c r="R694" t="str">
        <f>VLOOKUP(FACT_INVOICE9[[#This Row],[custype_sk]],DIM_CUSTYPE[],2,FALSE)</f>
        <v>Normal</v>
      </c>
      <c r="S694">
        <v>4</v>
      </c>
      <c r="U694" s="6">
        <v>0</v>
      </c>
      <c r="V694" s="6">
        <v>1</v>
      </c>
      <c r="W694" s="6">
        <v>0</v>
      </c>
      <c r="X694" s="6">
        <v>0</v>
      </c>
      <c r="Y694" s="6">
        <v>0</v>
      </c>
      <c r="Z694" s="6">
        <v>1</v>
      </c>
      <c r="AA694" s="6">
        <v>0</v>
      </c>
      <c r="AB694" s="6">
        <v>0</v>
      </c>
      <c r="AC694" s="6">
        <v>0</v>
      </c>
      <c r="AD694" s="6">
        <v>0</v>
      </c>
      <c r="AE694" s="6">
        <v>1</v>
      </c>
      <c r="AF694">
        <v>1</v>
      </c>
      <c r="AG694">
        <v>0</v>
      </c>
    </row>
    <row r="695" spans="1:33">
      <c r="A695">
        <v>1208</v>
      </c>
      <c r="B695" t="str">
        <f>VLOOKUP(FACT_INVOICE9[[#This Row],[Branch_SK]],DIM_BRANCH[],3,FALSE)</f>
        <v>Yangon</v>
      </c>
      <c r="C695">
        <v>17984</v>
      </c>
      <c r="D695" t="str">
        <f>VLOOKUP(FACT_INVOICE9[[#This Row],[payment_SK]],DIM_PAYMENT[],2,FALSE)</f>
        <v>Ewallet</v>
      </c>
      <c r="E695">
        <v>346478</v>
      </c>
      <c r="F695" t="str">
        <f>VLOOKUP(FACT_INVOICE9[[#This Row],[Product_SK]],DIM_PRODUCT[],3,FALSE)</f>
        <v>Health and beauty</v>
      </c>
      <c r="G695">
        <v>14207</v>
      </c>
      <c r="H695" t="s">
        <v>748</v>
      </c>
      <c r="I695">
        <v>9</v>
      </c>
      <c r="J695">
        <v>548.7615</v>
      </c>
      <c r="K695">
        <v>4.3</v>
      </c>
      <c r="L695" t="s">
        <v>33</v>
      </c>
      <c r="M695" s="1">
        <v>45276.3682291667</v>
      </c>
      <c r="N695" s="1">
        <v>45278.9186226852</v>
      </c>
      <c r="O695">
        <v>19776</v>
      </c>
      <c r="P695">
        <v>6</v>
      </c>
      <c r="Q695" t="str">
        <f>VLOOKUP(FACT_INVOICE9[[#This Row],[gender_sk]],DIM_GENDER[],2,FALSE)</f>
        <v>Male</v>
      </c>
      <c r="R695" t="str">
        <f>VLOOKUP(FACT_INVOICE9[[#This Row],[custype_sk]],DIM_CUSTYPE[],2,FALSE)</f>
        <v>Member</v>
      </c>
      <c r="S695">
        <v>3</v>
      </c>
      <c r="U695" s="6">
        <v>0</v>
      </c>
      <c r="V695" s="6">
        <v>1</v>
      </c>
      <c r="W695" s="6">
        <v>0</v>
      </c>
      <c r="X695" s="6">
        <v>1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1</v>
      </c>
      <c r="AE695" s="6">
        <v>0</v>
      </c>
      <c r="AF695">
        <v>1</v>
      </c>
      <c r="AG695">
        <v>1</v>
      </c>
    </row>
    <row r="696" spans="1:33">
      <c r="A696">
        <v>1208</v>
      </c>
      <c r="B696" t="str">
        <f>VLOOKUP(FACT_INVOICE9[[#This Row],[Branch_SK]],DIM_BRANCH[],3,FALSE)</f>
        <v>Yangon</v>
      </c>
      <c r="C696">
        <v>17984</v>
      </c>
      <c r="D696" t="str">
        <f>VLOOKUP(FACT_INVOICE9[[#This Row],[payment_SK]],DIM_PAYMENT[],2,FALSE)</f>
        <v>Ewallet</v>
      </c>
      <c r="E696">
        <v>346763</v>
      </c>
      <c r="F696" t="str">
        <f>VLOOKUP(FACT_INVOICE9[[#This Row],[Product_SK]],DIM_PRODUCT[],3,FALSE)</f>
        <v>Home and lifestyle</v>
      </c>
      <c r="G696">
        <v>14216</v>
      </c>
      <c r="H696" t="s">
        <v>749</v>
      </c>
      <c r="I696">
        <v>2</v>
      </c>
      <c r="J696">
        <v>195.594</v>
      </c>
      <c r="K696">
        <v>4.1</v>
      </c>
      <c r="L696" t="s">
        <v>33</v>
      </c>
      <c r="M696" s="1">
        <v>45276.3682291667</v>
      </c>
      <c r="N696" s="1">
        <v>45278.9186226852</v>
      </c>
      <c r="O696">
        <v>19878</v>
      </c>
      <c r="P696">
        <v>5</v>
      </c>
      <c r="Q696" t="str">
        <f>VLOOKUP(FACT_INVOICE9[[#This Row],[gender_sk]],DIM_GENDER[],2,FALSE)</f>
        <v>Female</v>
      </c>
      <c r="R696" t="str">
        <f>VLOOKUP(FACT_INVOICE9[[#This Row],[custype_sk]],DIM_CUSTYPE[],2,FALSE)</f>
        <v>Normal</v>
      </c>
      <c r="S696">
        <v>4</v>
      </c>
      <c r="U696" s="6">
        <v>0</v>
      </c>
      <c r="V696" s="6">
        <v>1</v>
      </c>
      <c r="W696" s="6">
        <v>0</v>
      </c>
      <c r="X696" s="6">
        <v>0</v>
      </c>
      <c r="Y696" s="6">
        <v>0</v>
      </c>
      <c r="Z696" s="6">
        <v>1</v>
      </c>
      <c r="AA696" s="6">
        <v>0</v>
      </c>
      <c r="AB696" s="6">
        <v>0</v>
      </c>
      <c r="AC696" s="6">
        <v>0</v>
      </c>
      <c r="AD696" s="6">
        <v>0</v>
      </c>
      <c r="AE696" s="6">
        <v>0</v>
      </c>
      <c r="AF696">
        <v>0</v>
      </c>
      <c r="AG696">
        <v>0</v>
      </c>
    </row>
    <row r="697" spans="1:33">
      <c r="A697">
        <v>1208</v>
      </c>
      <c r="B697" t="str">
        <f>VLOOKUP(FACT_INVOICE9[[#This Row],[Branch_SK]],DIM_BRANCH[],3,FALSE)</f>
        <v>Yangon</v>
      </c>
      <c r="C697">
        <v>17984</v>
      </c>
      <c r="D697" t="str">
        <f>VLOOKUP(FACT_INVOICE9[[#This Row],[payment_SK]],DIM_PAYMENT[],2,FALSE)</f>
        <v>Ewallet</v>
      </c>
      <c r="E697">
        <v>346519</v>
      </c>
      <c r="F697" t="str">
        <f>VLOOKUP(FACT_INVOICE9[[#This Row],[Product_SK]],DIM_PRODUCT[],3,FALSE)</f>
        <v>Health and beauty</v>
      </c>
      <c r="G697">
        <v>14123</v>
      </c>
      <c r="H697" t="s">
        <v>750</v>
      </c>
      <c r="I697">
        <v>10</v>
      </c>
      <c r="J697">
        <v>308.91</v>
      </c>
      <c r="K697">
        <v>8.9</v>
      </c>
      <c r="L697" t="s">
        <v>33</v>
      </c>
      <c r="M697" s="1">
        <v>45276.3682291667</v>
      </c>
      <c r="N697" s="1">
        <v>45278.9186226852</v>
      </c>
      <c r="O697">
        <v>19827</v>
      </c>
      <c r="P697">
        <v>5</v>
      </c>
      <c r="Q697" t="str">
        <f>VLOOKUP(FACT_INVOICE9[[#This Row],[gender_sk]],DIM_GENDER[],2,FALSE)</f>
        <v>Female</v>
      </c>
      <c r="R697" t="str">
        <f>VLOOKUP(FACT_INVOICE9[[#This Row],[custype_sk]],DIM_CUSTYPE[],2,FALSE)</f>
        <v>Normal</v>
      </c>
      <c r="S697">
        <v>4</v>
      </c>
      <c r="U697" s="6">
        <v>0</v>
      </c>
      <c r="V697" s="6">
        <v>1</v>
      </c>
      <c r="W697" s="6">
        <v>0</v>
      </c>
      <c r="X697" s="6">
        <v>1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1</v>
      </c>
      <c r="AE697" s="6">
        <v>1</v>
      </c>
      <c r="AF697">
        <v>0</v>
      </c>
      <c r="AG697">
        <v>0</v>
      </c>
    </row>
    <row r="698" spans="1:33">
      <c r="A698">
        <v>1208</v>
      </c>
      <c r="B698" t="str">
        <f>VLOOKUP(FACT_INVOICE9[[#This Row],[Branch_SK]],DIM_BRANCH[],3,FALSE)</f>
        <v>Yangon</v>
      </c>
      <c r="C698">
        <v>17982</v>
      </c>
      <c r="D698" t="str">
        <f>VLOOKUP(FACT_INVOICE9[[#This Row],[payment_SK]],DIM_PAYMENT[],2,FALSE)</f>
        <v>Cash</v>
      </c>
      <c r="E698">
        <v>346812</v>
      </c>
      <c r="F698" t="str">
        <f>VLOOKUP(FACT_INVOICE9[[#This Row],[Product_SK]],DIM_PRODUCT[],3,FALSE)</f>
        <v>Home and lifestyle</v>
      </c>
      <c r="G698">
        <v>14168</v>
      </c>
      <c r="H698" t="s">
        <v>751</v>
      </c>
      <c r="I698">
        <v>10</v>
      </c>
      <c r="J698">
        <v>667.38</v>
      </c>
      <c r="K698">
        <v>4.3</v>
      </c>
      <c r="L698" t="s">
        <v>33</v>
      </c>
      <c r="M698" s="1">
        <v>45276.3682291667</v>
      </c>
      <c r="N698" s="1">
        <v>45278.9186226852</v>
      </c>
      <c r="O698">
        <v>19243</v>
      </c>
      <c r="P698">
        <v>6</v>
      </c>
      <c r="Q698" t="str">
        <f>VLOOKUP(FACT_INVOICE9[[#This Row],[gender_sk]],DIM_GENDER[],2,FALSE)</f>
        <v>Male</v>
      </c>
      <c r="R698" t="str">
        <f>VLOOKUP(FACT_INVOICE9[[#This Row],[custype_sk]],DIM_CUSTYPE[],2,FALSE)</f>
        <v>Member</v>
      </c>
      <c r="S698">
        <v>3</v>
      </c>
      <c r="U698" s="6">
        <v>0</v>
      </c>
      <c r="V698" s="6">
        <v>0</v>
      </c>
      <c r="W698" s="6">
        <v>1</v>
      </c>
      <c r="X698" s="6">
        <v>0</v>
      </c>
      <c r="Y698" s="6">
        <v>0</v>
      </c>
      <c r="Z698" s="6">
        <v>1</v>
      </c>
      <c r="AA698" s="6">
        <v>0</v>
      </c>
      <c r="AB698" s="6">
        <v>0</v>
      </c>
      <c r="AC698" s="6">
        <v>0</v>
      </c>
      <c r="AD698" s="6">
        <v>1</v>
      </c>
      <c r="AE698" s="6">
        <v>0</v>
      </c>
      <c r="AF698">
        <v>1</v>
      </c>
      <c r="AG698">
        <v>1</v>
      </c>
    </row>
    <row r="699" spans="1:33">
      <c r="A699">
        <v>1207</v>
      </c>
      <c r="B699" t="str">
        <f>VLOOKUP(FACT_INVOICE9[[#This Row],[Branch_SK]],DIM_BRANCH[],3,FALSE)</f>
        <v>Naypyitaw</v>
      </c>
      <c r="C699">
        <v>17984</v>
      </c>
      <c r="D699" t="str">
        <f>VLOOKUP(FACT_INVOICE9[[#This Row],[payment_SK]],DIM_PAYMENT[],2,FALSE)</f>
        <v>Ewallet</v>
      </c>
      <c r="E699">
        <v>346663</v>
      </c>
      <c r="F699" t="str">
        <f>VLOOKUP(FACT_INVOICE9[[#This Row],[Product_SK]],DIM_PRODUCT[],3,FALSE)</f>
        <v>Electronic accessories</v>
      </c>
      <c r="G699">
        <v>14439</v>
      </c>
      <c r="H699" t="s">
        <v>752</v>
      </c>
      <c r="I699">
        <v>10</v>
      </c>
      <c r="J699">
        <v>618.975</v>
      </c>
      <c r="K699">
        <v>8.1</v>
      </c>
      <c r="L699" t="s">
        <v>33</v>
      </c>
      <c r="M699" s="1">
        <v>45276.3682291667</v>
      </c>
      <c r="N699" s="1">
        <v>45278.9186226852</v>
      </c>
      <c r="O699">
        <v>19744</v>
      </c>
      <c r="P699">
        <v>6</v>
      </c>
      <c r="Q699" t="str">
        <f>VLOOKUP(FACT_INVOICE9[[#This Row],[gender_sk]],DIM_GENDER[],2,FALSE)</f>
        <v>Male</v>
      </c>
      <c r="R699" t="str">
        <f>VLOOKUP(FACT_INVOICE9[[#This Row],[custype_sk]],DIM_CUSTYPE[],2,FALSE)</f>
        <v>Normal</v>
      </c>
      <c r="S699">
        <v>4</v>
      </c>
      <c r="U699" s="6">
        <v>0</v>
      </c>
      <c r="V699" s="6">
        <v>1</v>
      </c>
      <c r="W699" s="6">
        <v>0</v>
      </c>
      <c r="X699" s="6">
        <v>0</v>
      </c>
      <c r="Y699" s="6">
        <v>1</v>
      </c>
      <c r="Z699" s="6">
        <v>0</v>
      </c>
      <c r="AA699" s="6">
        <v>0</v>
      </c>
      <c r="AB699" s="6">
        <v>0</v>
      </c>
      <c r="AC699" s="6">
        <v>0</v>
      </c>
      <c r="AD699" s="6">
        <v>1</v>
      </c>
      <c r="AE699" s="6">
        <v>1</v>
      </c>
      <c r="AF699">
        <v>1</v>
      </c>
      <c r="AG699">
        <v>0</v>
      </c>
    </row>
    <row r="700" spans="1:33">
      <c r="A700">
        <v>1207</v>
      </c>
      <c r="B700" t="str">
        <f>VLOOKUP(FACT_INVOICE9[[#This Row],[Branch_SK]],DIM_BRANCH[],3,FALSE)</f>
        <v>Naypyitaw</v>
      </c>
      <c r="C700">
        <v>17982</v>
      </c>
      <c r="D700" t="str">
        <f>VLOOKUP(FACT_INVOICE9[[#This Row],[payment_SK]],DIM_PAYMENT[],2,FALSE)</f>
        <v>Cash</v>
      </c>
      <c r="E700">
        <v>346542</v>
      </c>
      <c r="F700" t="str">
        <f>VLOOKUP(FACT_INVOICE9[[#This Row],[Product_SK]],DIM_PRODUCT[],3,FALSE)</f>
        <v>Health and beauty</v>
      </c>
      <c r="G700">
        <v>14640</v>
      </c>
      <c r="H700" t="s">
        <v>753</v>
      </c>
      <c r="I700">
        <v>9</v>
      </c>
      <c r="J700">
        <v>216.6885</v>
      </c>
      <c r="K700">
        <v>5.5</v>
      </c>
      <c r="L700" t="s">
        <v>33</v>
      </c>
      <c r="M700" s="1">
        <v>45276.3682291667</v>
      </c>
      <c r="N700" s="1">
        <v>45278.9186226852</v>
      </c>
      <c r="O700">
        <v>19108</v>
      </c>
      <c r="P700">
        <v>5</v>
      </c>
      <c r="Q700" t="str">
        <f>VLOOKUP(FACT_INVOICE9[[#This Row],[gender_sk]],DIM_GENDER[],2,FALSE)</f>
        <v>Female</v>
      </c>
      <c r="R700" t="str">
        <f>VLOOKUP(FACT_INVOICE9[[#This Row],[custype_sk]],DIM_CUSTYPE[],2,FALSE)</f>
        <v>Normal</v>
      </c>
      <c r="S700">
        <v>4</v>
      </c>
      <c r="U700" s="6">
        <v>0</v>
      </c>
      <c r="V700" s="6">
        <v>0</v>
      </c>
      <c r="W700" s="6">
        <v>1</v>
      </c>
      <c r="X700" s="6">
        <v>1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1</v>
      </c>
      <c r="AE700" s="6">
        <v>1</v>
      </c>
      <c r="AF700">
        <v>0</v>
      </c>
      <c r="AG700">
        <v>0</v>
      </c>
    </row>
    <row r="701" spans="1:33">
      <c r="A701">
        <v>1206</v>
      </c>
      <c r="B701" t="str">
        <f>VLOOKUP(FACT_INVOICE9[[#This Row],[Branch_SK]],DIM_BRANCH[],3,FALSE)</f>
        <v>Mandalay</v>
      </c>
      <c r="C701">
        <v>17982</v>
      </c>
      <c r="D701" t="str">
        <f>VLOOKUP(FACT_INVOICE9[[#This Row],[payment_SK]],DIM_PAYMENT[],2,FALSE)</f>
        <v>Cash</v>
      </c>
      <c r="E701">
        <v>347029</v>
      </c>
      <c r="F701" t="str">
        <f>VLOOKUP(FACT_INVOICE9[[#This Row],[Product_SK]],DIM_PRODUCT[],3,FALSE)</f>
        <v>Sports and travel</v>
      </c>
      <c r="G701">
        <v>14460</v>
      </c>
      <c r="H701" t="s">
        <v>754</v>
      </c>
      <c r="I701">
        <v>1</v>
      </c>
      <c r="J701">
        <v>35.196</v>
      </c>
      <c r="K701">
        <v>6.7</v>
      </c>
      <c r="L701" t="s">
        <v>33</v>
      </c>
      <c r="M701" s="1">
        <v>45276.3682291667</v>
      </c>
      <c r="N701" s="1">
        <v>45278.9186226852</v>
      </c>
      <c r="O701">
        <v>19077</v>
      </c>
      <c r="P701">
        <v>6</v>
      </c>
      <c r="Q701" t="str">
        <f>VLOOKUP(FACT_INVOICE9[[#This Row],[gender_sk]],DIM_GENDER[],2,FALSE)</f>
        <v>Male</v>
      </c>
      <c r="R701" t="str">
        <f>VLOOKUP(FACT_INVOICE9[[#This Row],[custype_sk]],DIM_CUSTYPE[],2,FALSE)</f>
        <v>Normal</v>
      </c>
      <c r="S701">
        <v>4</v>
      </c>
      <c r="U701" s="6">
        <v>0</v>
      </c>
      <c r="V701" s="6">
        <v>0</v>
      </c>
      <c r="W701" s="6">
        <v>1</v>
      </c>
      <c r="X701" s="6">
        <v>0</v>
      </c>
      <c r="Y701" s="6">
        <v>0</v>
      </c>
      <c r="Z701" s="6">
        <v>0</v>
      </c>
      <c r="AA701" s="6">
        <v>1</v>
      </c>
      <c r="AB701" s="6">
        <v>0</v>
      </c>
      <c r="AC701" s="6">
        <v>0</v>
      </c>
      <c r="AD701" s="6">
        <v>0</v>
      </c>
      <c r="AE701" s="6">
        <v>1</v>
      </c>
      <c r="AF701">
        <v>1</v>
      </c>
      <c r="AG701">
        <v>0</v>
      </c>
    </row>
    <row r="702" spans="1:33">
      <c r="A702">
        <v>1206</v>
      </c>
      <c r="B702" t="str">
        <f>VLOOKUP(FACT_INVOICE9[[#This Row],[Branch_SK]],DIM_BRANCH[],3,FALSE)</f>
        <v>Mandalay</v>
      </c>
      <c r="C702">
        <v>17983</v>
      </c>
      <c r="D702" t="str">
        <f>VLOOKUP(FACT_INVOICE9[[#This Row],[payment_SK]],DIM_PAYMENT[],2,FALSE)</f>
        <v>Credit card</v>
      </c>
      <c r="E702">
        <v>346634</v>
      </c>
      <c r="F702" t="str">
        <f>VLOOKUP(FACT_INVOICE9[[#This Row],[Product_SK]],DIM_PRODUCT[],3,FALSE)</f>
        <v>Electronic accessories</v>
      </c>
      <c r="G702">
        <v>14895</v>
      </c>
      <c r="H702" t="s">
        <v>755</v>
      </c>
      <c r="I702">
        <v>3</v>
      </c>
      <c r="J702">
        <v>65.7405</v>
      </c>
      <c r="K702">
        <v>8</v>
      </c>
      <c r="L702" t="s">
        <v>33</v>
      </c>
      <c r="M702" s="1">
        <v>45276.3682291667</v>
      </c>
      <c r="N702" s="1">
        <v>45278.9186226852</v>
      </c>
      <c r="O702">
        <v>19605</v>
      </c>
      <c r="P702">
        <v>5</v>
      </c>
      <c r="Q702" t="str">
        <f>VLOOKUP(FACT_INVOICE9[[#This Row],[gender_sk]],DIM_GENDER[],2,FALSE)</f>
        <v>Female</v>
      </c>
      <c r="R702" t="str">
        <f>VLOOKUP(FACT_INVOICE9[[#This Row],[custype_sk]],DIM_CUSTYPE[],2,FALSE)</f>
        <v>Member</v>
      </c>
      <c r="S702">
        <v>3</v>
      </c>
      <c r="U702" s="6">
        <v>1</v>
      </c>
      <c r="V702" s="6">
        <v>0</v>
      </c>
      <c r="W702" s="6">
        <v>0</v>
      </c>
      <c r="X702" s="6">
        <v>0</v>
      </c>
      <c r="Y702" s="6">
        <v>1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1</v>
      </c>
      <c r="AF702">
        <v>0</v>
      </c>
      <c r="AG702">
        <v>1</v>
      </c>
    </row>
    <row r="703" spans="1:33">
      <c r="A703">
        <v>1207</v>
      </c>
      <c r="B703" t="str">
        <f>VLOOKUP(FACT_INVOICE9[[#This Row],[Branch_SK]],DIM_BRANCH[],3,FALSE)</f>
        <v>Naypyitaw</v>
      </c>
      <c r="C703">
        <v>17983</v>
      </c>
      <c r="D703" t="str">
        <f>VLOOKUP(FACT_INVOICE9[[#This Row],[payment_SK]],DIM_PAYMENT[],2,FALSE)</f>
        <v>Credit card</v>
      </c>
      <c r="E703">
        <v>346815</v>
      </c>
      <c r="F703" t="str">
        <f>VLOOKUP(FACT_INVOICE9[[#This Row],[Product_SK]],DIM_PRODUCT[],3,FALSE)</f>
        <v>Home and lifestyle</v>
      </c>
      <c r="G703">
        <v>14811</v>
      </c>
      <c r="H703" t="s">
        <v>756</v>
      </c>
      <c r="I703">
        <v>4</v>
      </c>
      <c r="J703">
        <v>194.124</v>
      </c>
      <c r="K703">
        <v>6.2</v>
      </c>
      <c r="L703" t="s">
        <v>33</v>
      </c>
      <c r="M703" s="1">
        <v>45276.3682291667</v>
      </c>
      <c r="N703" s="1">
        <v>45278.9186226852</v>
      </c>
      <c r="O703">
        <v>19596</v>
      </c>
      <c r="P703">
        <v>6</v>
      </c>
      <c r="Q703" t="str">
        <f>VLOOKUP(FACT_INVOICE9[[#This Row],[gender_sk]],DIM_GENDER[],2,FALSE)</f>
        <v>Male</v>
      </c>
      <c r="R703" t="str">
        <f>VLOOKUP(FACT_INVOICE9[[#This Row],[custype_sk]],DIM_CUSTYPE[],2,FALSE)</f>
        <v>Normal</v>
      </c>
      <c r="S703">
        <v>4</v>
      </c>
      <c r="U703" s="6">
        <v>1</v>
      </c>
      <c r="V703" s="6">
        <v>0</v>
      </c>
      <c r="W703" s="6">
        <v>0</v>
      </c>
      <c r="X703" s="6">
        <v>0</v>
      </c>
      <c r="Y703" s="6">
        <v>0</v>
      </c>
      <c r="Z703" s="6">
        <v>1</v>
      </c>
      <c r="AA703" s="6">
        <v>0</v>
      </c>
      <c r="AB703" s="6">
        <v>0</v>
      </c>
      <c r="AC703" s="6">
        <v>0</v>
      </c>
      <c r="AD703" s="6">
        <v>0</v>
      </c>
      <c r="AE703" s="6">
        <v>1</v>
      </c>
      <c r="AF703">
        <v>1</v>
      </c>
      <c r="AG703">
        <v>0</v>
      </c>
    </row>
    <row r="704" spans="1:33">
      <c r="A704">
        <v>1208</v>
      </c>
      <c r="B704" t="str">
        <f>VLOOKUP(FACT_INVOICE9[[#This Row],[Branch_SK]],DIM_BRANCH[],3,FALSE)</f>
        <v>Yangon</v>
      </c>
      <c r="C704">
        <v>17982</v>
      </c>
      <c r="D704" t="str">
        <f>VLOOKUP(FACT_INVOICE9[[#This Row],[payment_SK]],DIM_PAYMENT[],2,FALSE)</f>
        <v>Cash</v>
      </c>
      <c r="E704">
        <v>346754</v>
      </c>
      <c r="F704" t="str">
        <f>VLOOKUP(FACT_INVOICE9[[#This Row],[Product_SK]],DIM_PRODUCT[],3,FALSE)</f>
        <v>Electronic accessories</v>
      </c>
      <c r="G704">
        <v>14014</v>
      </c>
      <c r="H704" t="s">
        <v>757</v>
      </c>
      <c r="I704">
        <v>9</v>
      </c>
      <c r="J704">
        <v>621.243</v>
      </c>
      <c r="K704">
        <v>7.7</v>
      </c>
      <c r="L704" t="s">
        <v>33</v>
      </c>
      <c r="M704" s="1">
        <v>45276.3682291667</v>
      </c>
      <c r="N704" s="1">
        <v>45278.9186226852</v>
      </c>
      <c r="O704">
        <v>19068</v>
      </c>
      <c r="P704">
        <v>5</v>
      </c>
      <c r="Q704" t="str">
        <f>VLOOKUP(FACT_INVOICE9[[#This Row],[gender_sk]],DIM_GENDER[],2,FALSE)</f>
        <v>Female</v>
      </c>
      <c r="R704" t="str">
        <f>VLOOKUP(FACT_INVOICE9[[#This Row],[custype_sk]],DIM_CUSTYPE[],2,FALSE)</f>
        <v>Normal</v>
      </c>
      <c r="S704">
        <v>4</v>
      </c>
      <c r="U704" s="6">
        <v>0</v>
      </c>
      <c r="V704" s="6">
        <v>0</v>
      </c>
      <c r="W704" s="6">
        <v>1</v>
      </c>
      <c r="X704" s="6">
        <v>0</v>
      </c>
      <c r="Y704" s="6">
        <v>1</v>
      </c>
      <c r="Z704" s="6">
        <v>0</v>
      </c>
      <c r="AA704" s="6">
        <v>0</v>
      </c>
      <c r="AB704" s="6">
        <v>0</v>
      </c>
      <c r="AC704" s="6">
        <v>0</v>
      </c>
      <c r="AD704" s="6">
        <v>1</v>
      </c>
      <c r="AE704" s="6">
        <v>1</v>
      </c>
      <c r="AF704">
        <v>0</v>
      </c>
      <c r="AG704">
        <v>0</v>
      </c>
    </row>
    <row r="705" spans="1:33">
      <c r="A705">
        <v>1208</v>
      </c>
      <c r="B705" t="str">
        <f>VLOOKUP(FACT_INVOICE9[[#This Row],[Branch_SK]],DIM_BRANCH[],3,FALSE)</f>
        <v>Yangon</v>
      </c>
      <c r="C705">
        <v>17983</v>
      </c>
      <c r="D705" t="str">
        <f>VLOOKUP(FACT_INVOICE9[[#This Row],[payment_SK]],DIM_PAYMENT[],2,FALSE)</f>
        <v>Credit card</v>
      </c>
      <c r="E705">
        <v>347317</v>
      </c>
      <c r="F705" t="str">
        <f>VLOOKUP(FACT_INVOICE9[[#This Row],[Product_SK]],DIM_PRODUCT[],3,FALSE)</f>
        <v>Fashion accessories</v>
      </c>
      <c r="G705">
        <v>14700</v>
      </c>
      <c r="H705" t="s">
        <v>758</v>
      </c>
      <c r="I705">
        <v>1</v>
      </c>
      <c r="J705">
        <v>48.7305</v>
      </c>
      <c r="K705">
        <v>4</v>
      </c>
      <c r="L705" t="s">
        <v>33</v>
      </c>
      <c r="M705" s="1">
        <v>45276.3682291667</v>
      </c>
      <c r="N705" s="1">
        <v>45278.9186226852</v>
      </c>
      <c r="O705">
        <v>19390</v>
      </c>
      <c r="P705">
        <v>6</v>
      </c>
      <c r="Q705" t="str">
        <f>VLOOKUP(FACT_INVOICE9[[#This Row],[gender_sk]],DIM_GENDER[],2,FALSE)</f>
        <v>Male</v>
      </c>
      <c r="R705" t="str">
        <f>VLOOKUP(FACT_INVOICE9[[#This Row],[custype_sk]],DIM_CUSTYPE[],2,FALSE)</f>
        <v>Normal</v>
      </c>
      <c r="S705">
        <v>4</v>
      </c>
      <c r="U705" s="6">
        <v>1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1</v>
      </c>
      <c r="AD705" s="6">
        <v>0</v>
      </c>
      <c r="AE705" s="6">
        <v>0</v>
      </c>
      <c r="AF705">
        <v>1</v>
      </c>
      <c r="AG705">
        <v>0</v>
      </c>
    </row>
    <row r="706" spans="1:33">
      <c r="A706">
        <v>1208</v>
      </c>
      <c r="B706" t="str">
        <f>VLOOKUP(FACT_INVOICE9[[#This Row],[Branch_SK]],DIM_BRANCH[],3,FALSE)</f>
        <v>Yangon</v>
      </c>
      <c r="C706">
        <v>17983</v>
      </c>
      <c r="D706" t="str">
        <f>VLOOKUP(FACT_INVOICE9[[#This Row],[payment_SK]],DIM_PAYMENT[],2,FALSE)</f>
        <v>Credit card</v>
      </c>
      <c r="E706">
        <v>346878</v>
      </c>
      <c r="F706" t="str">
        <f>VLOOKUP(FACT_INVOICE9[[#This Row],[Product_SK]],DIM_PRODUCT[],3,FALSE)</f>
        <v>Home and lifestyle</v>
      </c>
      <c r="G706">
        <v>14767</v>
      </c>
      <c r="H706" t="s">
        <v>759</v>
      </c>
      <c r="I706">
        <v>8</v>
      </c>
      <c r="J706">
        <v>817.236</v>
      </c>
      <c r="K706">
        <v>6.2</v>
      </c>
      <c r="L706" t="s">
        <v>33</v>
      </c>
      <c r="M706" s="1">
        <v>45276.3682291667</v>
      </c>
      <c r="N706" s="1">
        <v>45278.9186226852</v>
      </c>
      <c r="O706">
        <v>19583</v>
      </c>
      <c r="P706">
        <v>5</v>
      </c>
      <c r="Q706" t="str">
        <f>VLOOKUP(FACT_INVOICE9[[#This Row],[gender_sk]],DIM_GENDER[],2,FALSE)</f>
        <v>Female</v>
      </c>
      <c r="R706" t="str">
        <f>VLOOKUP(FACT_INVOICE9[[#This Row],[custype_sk]],DIM_CUSTYPE[],2,FALSE)</f>
        <v>Normal</v>
      </c>
      <c r="S706">
        <v>4</v>
      </c>
      <c r="U706" s="6">
        <v>1</v>
      </c>
      <c r="V706" s="6">
        <v>0</v>
      </c>
      <c r="W706" s="6">
        <v>0</v>
      </c>
      <c r="X706" s="6">
        <v>0</v>
      </c>
      <c r="Y706" s="6">
        <v>0</v>
      </c>
      <c r="Z706" s="6">
        <v>1</v>
      </c>
      <c r="AA706" s="6">
        <v>0</v>
      </c>
      <c r="AB706" s="6">
        <v>0</v>
      </c>
      <c r="AC706" s="6">
        <v>0</v>
      </c>
      <c r="AD706" s="6">
        <v>1</v>
      </c>
      <c r="AE706" s="6">
        <v>1</v>
      </c>
      <c r="AF706">
        <v>0</v>
      </c>
      <c r="AG706">
        <v>0</v>
      </c>
    </row>
    <row r="707" spans="1:33">
      <c r="A707">
        <v>1207</v>
      </c>
      <c r="B707" t="str">
        <f>VLOOKUP(FACT_INVOICE9[[#This Row],[Branch_SK]],DIM_BRANCH[],3,FALSE)</f>
        <v>Naypyitaw</v>
      </c>
      <c r="C707">
        <v>17984</v>
      </c>
      <c r="D707" t="str">
        <f>VLOOKUP(FACT_INVOICE9[[#This Row],[payment_SK]],DIM_PAYMENT[],2,FALSE)</f>
        <v>Ewallet</v>
      </c>
      <c r="E707">
        <v>346656</v>
      </c>
      <c r="F707" t="str">
        <f>VLOOKUP(FACT_INVOICE9[[#This Row],[Product_SK]],DIM_PRODUCT[],3,FALSE)</f>
        <v>Electronic accessories</v>
      </c>
      <c r="G707">
        <v>14557</v>
      </c>
      <c r="H707" t="s">
        <v>760</v>
      </c>
      <c r="I707">
        <v>1</v>
      </c>
      <c r="J707">
        <v>63.9975</v>
      </c>
      <c r="K707">
        <v>5.9</v>
      </c>
      <c r="L707" t="s">
        <v>33</v>
      </c>
      <c r="M707" s="1">
        <v>45276.3682291667</v>
      </c>
      <c r="N707" s="1">
        <v>45278.9186226852</v>
      </c>
      <c r="O707">
        <v>19814</v>
      </c>
      <c r="P707">
        <v>5</v>
      </c>
      <c r="Q707" t="str">
        <f>VLOOKUP(FACT_INVOICE9[[#This Row],[gender_sk]],DIM_GENDER[],2,FALSE)</f>
        <v>Female</v>
      </c>
      <c r="R707" t="str">
        <f>VLOOKUP(FACT_INVOICE9[[#This Row],[custype_sk]],DIM_CUSTYPE[],2,FALSE)</f>
        <v>Member</v>
      </c>
      <c r="S707">
        <v>3</v>
      </c>
      <c r="U707" s="6">
        <v>0</v>
      </c>
      <c r="V707" s="6">
        <v>1</v>
      </c>
      <c r="W707" s="6">
        <v>0</v>
      </c>
      <c r="X707" s="6">
        <v>0</v>
      </c>
      <c r="Y707" s="6">
        <v>1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1</v>
      </c>
      <c r="AF707">
        <v>0</v>
      </c>
      <c r="AG707">
        <v>1</v>
      </c>
    </row>
    <row r="708" spans="1:33">
      <c r="A708">
        <v>1208</v>
      </c>
      <c r="B708" t="str">
        <f>VLOOKUP(FACT_INVOICE9[[#This Row],[Branch_SK]],DIM_BRANCH[],3,FALSE)</f>
        <v>Yangon</v>
      </c>
      <c r="C708">
        <v>17984</v>
      </c>
      <c r="D708" t="str">
        <f>VLOOKUP(FACT_INVOICE9[[#This Row],[payment_SK]],DIM_PAYMENT[],2,FALSE)</f>
        <v>Ewallet</v>
      </c>
      <c r="E708">
        <v>346953</v>
      </c>
      <c r="F708" t="str">
        <f>VLOOKUP(FACT_INVOICE9[[#This Row],[Product_SK]],DIM_PRODUCT[],3,FALSE)</f>
        <v>Sports and travel</v>
      </c>
      <c r="G708">
        <v>14720</v>
      </c>
      <c r="H708" t="s">
        <v>761</v>
      </c>
      <c r="I708">
        <v>3</v>
      </c>
      <c r="J708">
        <v>246.6765</v>
      </c>
      <c r="K708">
        <v>5.4</v>
      </c>
      <c r="L708" t="s">
        <v>33</v>
      </c>
      <c r="M708" s="1">
        <v>45276.3682291667</v>
      </c>
      <c r="N708" s="1">
        <v>45278.9186226852</v>
      </c>
      <c r="O708">
        <v>20024</v>
      </c>
      <c r="P708">
        <v>6</v>
      </c>
      <c r="Q708" t="str">
        <f>VLOOKUP(FACT_INVOICE9[[#This Row],[gender_sk]],DIM_GENDER[],2,FALSE)</f>
        <v>Male</v>
      </c>
      <c r="R708" t="str">
        <f>VLOOKUP(FACT_INVOICE9[[#This Row],[custype_sk]],DIM_CUSTYPE[],2,FALSE)</f>
        <v>Normal</v>
      </c>
      <c r="S708">
        <v>4</v>
      </c>
      <c r="U708" s="6">
        <v>0</v>
      </c>
      <c r="V708" s="6">
        <v>1</v>
      </c>
      <c r="W708" s="6">
        <v>0</v>
      </c>
      <c r="X708" s="6">
        <v>0</v>
      </c>
      <c r="Y708" s="6">
        <v>0</v>
      </c>
      <c r="Z708" s="6">
        <v>0</v>
      </c>
      <c r="AA708" s="6">
        <v>1</v>
      </c>
      <c r="AB708" s="6">
        <v>0</v>
      </c>
      <c r="AC708" s="6">
        <v>0</v>
      </c>
      <c r="AD708" s="6">
        <v>0</v>
      </c>
      <c r="AE708" s="6">
        <v>1</v>
      </c>
      <c r="AF708">
        <v>1</v>
      </c>
      <c r="AG708">
        <v>0</v>
      </c>
    </row>
    <row r="709" spans="1:33">
      <c r="A709">
        <v>1206</v>
      </c>
      <c r="B709" t="str">
        <f>VLOOKUP(FACT_INVOICE9[[#This Row],[Branch_SK]],DIM_BRANCH[],3,FALSE)</f>
        <v>Mandalay</v>
      </c>
      <c r="C709">
        <v>17982</v>
      </c>
      <c r="D709" t="str">
        <f>VLOOKUP(FACT_INVOICE9[[#This Row],[payment_SK]],DIM_PAYMENT[],2,FALSE)</f>
        <v>Cash</v>
      </c>
      <c r="E709">
        <v>346877</v>
      </c>
      <c r="F709" t="str">
        <f>VLOOKUP(FACT_INVOICE9[[#This Row],[Product_SK]],DIM_PRODUCT[],3,FALSE)</f>
        <v>Home and lifestyle</v>
      </c>
      <c r="G709">
        <v>14819</v>
      </c>
      <c r="H709" t="s">
        <v>762</v>
      </c>
      <c r="I709">
        <v>4</v>
      </c>
      <c r="J709">
        <v>160.86</v>
      </c>
      <c r="K709">
        <v>5.7</v>
      </c>
      <c r="L709" t="s">
        <v>33</v>
      </c>
      <c r="M709" s="1">
        <v>45276.3682291667</v>
      </c>
      <c r="N709" s="1">
        <v>45278.9186226852</v>
      </c>
      <c r="O709">
        <v>19030</v>
      </c>
      <c r="P709">
        <v>5</v>
      </c>
      <c r="Q709" t="str">
        <f>VLOOKUP(FACT_INVOICE9[[#This Row],[gender_sk]],DIM_GENDER[],2,FALSE)</f>
        <v>Female</v>
      </c>
      <c r="R709" t="str">
        <f>VLOOKUP(FACT_INVOICE9[[#This Row],[custype_sk]],DIM_CUSTYPE[],2,FALSE)</f>
        <v>Member</v>
      </c>
      <c r="S709">
        <v>3</v>
      </c>
      <c r="U709" s="6">
        <v>0</v>
      </c>
      <c r="V709" s="6">
        <v>0</v>
      </c>
      <c r="W709" s="6">
        <v>1</v>
      </c>
      <c r="X709" s="6">
        <v>0</v>
      </c>
      <c r="Y709" s="6">
        <v>0</v>
      </c>
      <c r="Z709" s="6">
        <v>1</v>
      </c>
      <c r="AA709" s="6">
        <v>0</v>
      </c>
      <c r="AB709" s="6">
        <v>0</v>
      </c>
      <c r="AC709" s="6">
        <v>0</v>
      </c>
      <c r="AD709" s="6">
        <v>0</v>
      </c>
      <c r="AE709" s="6">
        <v>1</v>
      </c>
      <c r="AF709">
        <v>0</v>
      </c>
      <c r="AG709">
        <v>1</v>
      </c>
    </row>
    <row r="710" spans="1:33">
      <c r="A710">
        <v>1206</v>
      </c>
      <c r="B710" t="str">
        <f>VLOOKUP(FACT_INVOICE9[[#This Row],[Branch_SK]],DIM_BRANCH[],3,FALSE)</f>
        <v>Mandalay</v>
      </c>
      <c r="C710">
        <v>17983</v>
      </c>
      <c r="D710" t="str">
        <f>VLOOKUP(FACT_INVOICE9[[#This Row],[payment_SK]],DIM_PAYMENT[],2,FALSE)</f>
        <v>Credit card</v>
      </c>
      <c r="E710">
        <v>347266</v>
      </c>
      <c r="F710" t="str">
        <f>VLOOKUP(FACT_INVOICE9[[#This Row],[Product_SK]],DIM_PRODUCT[],3,FALSE)</f>
        <v>Fashion accessories</v>
      </c>
      <c r="G710">
        <v>14039</v>
      </c>
      <c r="H710" t="s">
        <v>763</v>
      </c>
      <c r="I710">
        <v>3</v>
      </c>
      <c r="J710">
        <v>146.223</v>
      </c>
      <c r="K710">
        <v>4.4</v>
      </c>
      <c r="L710" t="s">
        <v>33</v>
      </c>
      <c r="M710" s="1">
        <v>45276.3682291667</v>
      </c>
      <c r="N710" s="1">
        <v>45278.9186226852</v>
      </c>
      <c r="O710">
        <v>19453</v>
      </c>
      <c r="P710">
        <v>6</v>
      </c>
      <c r="Q710" t="str">
        <f>VLOOKUP(FACT_INVOICE9[[#This Row],[gender_sk]],DIM_GENDER[],2,FALSE)</f>
        <v>Male</v>
      </c>
      <c r="R710" t="str">
        <f>VLOOKUP(FACT_INVOICE9[[#This Row],[custype_sk]],DIM_CUSTYPE[],2,FALSE)</f>
        <v>Normal</v>
      </c>
      <c r="S710">
        <v>4</v>
      </c>
      <c r="U710" s="6">
        <v>1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1</v>
      </c>
      <c r="AD710" s="6">
        <v>0</v>
      </c>
      <c r="AE710" s="6">
        <v>0</v>
      </c>
      <c r="AF710">
        <v>1</v>
      </c>
      <c r="AG710">
        <v>0</v>
      </c>
    </row>
    <row r="711" spans="1:33">
      <c r="A711">
        <v>1208</v>
      </c>
      <c r="B711" t="str">
        <f>VLOOKUP(FACT_INVOICE9[[#This Row],[Branch_SK]],DIM_BRANCH[],3,FALSE)</f>
        <v>Yangon</v>
      </c>
      <c r="C711">
        <v>17983</v>
      </c>
      <c r="D711" t="str">
        <f>VLOOKUP(FACT_INVOICE9[[#This Row],[payment_SK]],DIM_PAYMENT[],2,FALSE)</f>
        <v>Credit card</v>
      </c>
      <c r="E711">
        <v>347052</v>
      </c>
      <c r="F711" t="str">
        <f>VLOOKUP(FACT_INVOICE9[[#This Row],[Product_SK]],DIM_PRODUCT[],3,FALSE)</f>
        <v>Sports and travel</v>
      </c>
      <c r="G711">
        <v>14790</v>
      </c>
      <c r="H711" t="s">
        <v>764</v>
      </c>
      <c r="I711">
        <v>7</v>
      </c>
      <c r="J711">
        <v>506.6355</v>
      </c>
      <c r="K711">
        <v>4.6</v>
      </c>
      <c r="L711" t="s">
        <v>33</v>
      </c>
      <c r="M711" s="1">
        <v>45276.3682291667</v>
      </c>
      <c r="N711" s="1">
        <v>45278.9186226852</v>
      </c>
      <c r="O711">
        <v>19564</v>
      </c>
      <c r="P711">
        <v>5</v>
      </c>
      <c r="Q711" t="str">
        <f>VLOOKUP(FACT_INVOICE9[[#This Row],[gender_sk]],DIM_GENDER[],2,FALSE)</f>
        <v>Female</v>
      </c>
      <c r="R711" t="str">
        <f>VLOOKUP(FACT_INVOICE9[[#This Row],[custype_sk]],DIM_CUSTYPE[],2,FALSE)</f>
        <v>Member</v>
      </c>
      <c r="S711">
        <v>3</v>
      </c>
      <c r="U711" s="6">
        <v>1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1</v>
      </c>
      <c r="AB711" s="6">
        <v>0</v>
      </c>
      <c r="AC711" s="6">
        <v>0</v>
      </c>
      <c r="AD711" s="6">
        <v>1</v>
      </c>
      <c r="AE711" s="6">
        <v>0</v>
      </c>
      <c r="AF711">
        <v>0</v>
      </c>
      <c r="AG711">
        <v>1</v>
      </c>
    </row>
    <row r="712" spans="1:33">
      <c r="A712">
        <v>1207</v>
      </c>
      <c r="B712" t="str">
        <f>VLOOKUP(FACT_INVOICE9[[#This Row],[Branch_SK]],DIM_BRANCH[],3,FALSE)</f>
        <v>Naypyitaw</v>
      </c>
      <c r="C712">
        <v>17984</v>
      </c>
      <c r="D712" t="str">
        <f>VLOOKUP(FACT_INVOICE9[[#This Row],[payment_SK]],DIM_PAYMENT[],2,FALSE)</f>
        <v>Ewallet</v>
      </c>
      <c r="E712">
        <v>346660</v>
      </c>
      <c r="F712" t="str">
        <f>VLOOKUP(FACT_INVOICE9[[#This Row],[Product_SK]],DIM_PRODUCT[],3,FALSE)</f>
        <v>Electronic accessories</v>
      </c>
      <c r="G712">
        <v>14147</v>
      </c>
      <c r="H712" t="s">
        <v>765</v>
      </c>
      <c r="I712">
        <v>7</v>
      </c>
      <c r="J712">
        <v>390.9465</v>
      </c>
      <c r="K712">
        <v>5</v>
      </c>
      <c r="L712" t="s">
        <v>33</v>
      </c>
      <c r="M712" s="1">
        <v>45276.3682291667</v>
      </c>
      <c r="N712" s="1">
        <v>45278.9186226852</v>
      </c>
      <c r="O712">
        <v>19741</v>
      </c>
      <c r="P712">
        <v>6</v>
      </c>
      <c r="Q712" t="str">
        <f>VLOOKUP(FACT_INVOICE9[[#This Row],[gender_sk]],DIM_GENDER[],2,FALSE)</f>
        <v>Male</v>
      </c>
      <c r="R712" t="str">
        <f>VLOOKUP(FACT_INVOICE9[[#This Row],[custype_sk]],DIM_CUSTYPE[],2,FALSE)</f>
        <v>Normal</v>
      </c>
      <c r="S712">
        <v>4</v>
      </c>
      <c r="U712" s="6">
        <v>0</v>
      </c>
      <c r="V712" s="6">
        <v>1</v>
      </c>
      <c r="W712" s="6">
        <v>0</v>
      </c>
      <c r="X712" s="6">
        <v>0</v>
      </c>
      <c r="Y712" s="6">
        <v>1</v>
      </c>
      <c r="Z712" s="6">
        <v>0</v>
      </c>
      <c r="AA712" s="6">
        <v>0</v>
      </c>
      <c r="AB712" s="6">
        <v>0</v>
      </c>
      <c r="AC712" s="6">
        <v>0</v>
      </c>
      <c r="AD712" s="6">
        <v>1</v>
      </c>
      <c r="AE712" s="6">
        <v>0</v>
      </c>
      <c r="AF712">
        <v>1</v>
      </c>
      <c r="AG712">
        <v>0</v>
      </c>
    </row>
    <row r="713" spans="1:33">
      <c r="A713">
        <v>1207</v>
      </c>
      <c r="B713" t="str">
        <f>VLOOKUP(FACT_INVOICE9[[#This Row],[Branch_SK]],DIM_BRANCH[],3,FALSE)</f>
        <v>Naypyitaw</v>
      </c>
      <c r="C713">
        <v>17983</v>
      </c>
      <c r="D713" t="str">
        <f>VLOOKUP(FACT_INVOICE9[[#This Row],[payment_SK]],DIM_PAYMENT[],2,FALSE)</f>
        <v>Credit card</v>
      </c>
      <c r="E713">
        <v>347314</v>
      </c>
      <c r="F713" t="str">
        <f>VLOOKUP(FACT_INVOICE9[[#This Row],[Product_SK]],DIM_PRODUCT[],3,FALSE)</f>
        <v>Fashion accessories</v>
      </c>
      <c r="G713">
        <v>14119</v>
      </c>
      <c r="H713" t="s">
        <v>766</v>
      </c>
      <c r="I713">
        <v>7</v>
      </c>
      <c r="J713">
        <v>419.832</v>
      </c>
      <c r="K713">
        <v>6.5</v>
      </c>
      <c r="L713" t="s">
        <v>33</v>
      </c>
      <c r="M713" s="1">
        <v>45276.3682291667</v>
      </c>
      <c r="N713" s="1">
        <v>45278.9186226852</v>
      </c>
      <c r="O713">
        <v>19370</v>
      </c>
      <c r="P713">
        <v>6</v>
      </c>
      <c r="Q713" t="str">
        <f>VLOOKUP(FACT_INVOICE9[[#This Row],[gender_sk]],DIM_GENDER[],2,FALSE)</f>
        <v>Male</v>
      </c>
      <c r="R713" t="str">
        <f>VLOOKUP(FACT_INVOICE9[[#This Row],[custype_sk]],DIM_CUSTYPE[],2,FALSE)</f>
        <v>Member</v>
      </c>
      <c r="S713">
        <v>3</v>
      </c>
      <c r="U713" s="6">
        <v>1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1</v>
      </c>
      <c r="AD713" s="6">
        <v>1</v>
      </c>
      <c r="AE713" s="6">
        <v>1</v>
      </c>
      <c r="AF713">
        <v>1</v>
      </c>
      <c r="AG713">
        <v>1</v>
      </c>
    </row>
    <row r="714" spans="1:33">
      <c r="A714">
        <v>1206</v>
      </c>
      <c r="B714" t="str">
        <f>VLOOKUP(FACT_INVOICE9[[#This Row],[Branch_SK]],DIM_BRANCH[],3,FALSE)</f>
        <v>Mandalay</v>
      </c>
      <c r="C714">
        <v>17984</v>
      </c>
      <c r="D714" t="str">
        <f>VLOOKUP(FACT_INVOICE9[[#This Row],[payment_SK]],DIM_PAYMENT[],2,FALSE)</f>
        <v>Ewallet</v>
      </c>
      <c r="E714">
        <v>346557</v>
      </c>
      <c r="F714" t="str">
        <f>VLOOKUP(FACT_INVOICE9[[#This Row],[Product_SK]],DIM_PRODUCT[],3,FALSE)</f>
        <v>Health and beauty</v>
      </c>
      <c r="G714">
        <v>14167</v>
      </c>
      <c r="H714" t="s">
        <v>767</v>
      </c>
      <c r="I714">
        <v>1</v>
      </c>
      <c r="J714">
        <v>53.928</v>
      </c>
      <c r="K714">
        <v>5.2</v>
      </c>
      <c r="L714" t="s">
        <v>33</v>
      </c>
      <c r="M714" s="1">
        <v>45276.3682291667</v>
      </c>
      <c r="N714" s="1">
        <v>45278.9186226852</v>
      </c>
      <c r="O714">
        <v>19764</v>
      </c>
      <c r="P714">
        <v>6</v>
      </c>
      <c r="Q714" t="str">
        <f>VLOOKUP(FACT_INVOICE9[[#This Row],[gender_sk]],DIM_GENDER[],2,FALSE)</f>
        <v>Male</v>
      </c>
      <c r="R714" t="str">
        <f>VLOOKUP(FACT_INVOICE9[[#This Row],[custype_sk]],DIM_CUSTYPE[],2,FALSE)</f>
        <v>Member</v>
      </c>
      <c r="S714">
        <v>3</v>
      </c>
      <c r="U714" s="6">
        <v>0</v>
      </c>
      <c r="V714" s="6">
        <v>1</v>
      </c>
      <c r="W714" s="6">
        <v>0</v>
      </c>
      <c r="X714" s="6">
        <v>1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1</v>
      </c>
      <c r="AF714">
        <v>1</v>
      </c>
      <c r="AG714">
        <v>1</v>
      </c>
    </row>
    <row r="715" spans="1:33">
      <c r="A715">
        <v>1207</v>
      </c>
      <c r="B715" t="str">
        <f>VLOOKUP(FACT_INVOICE9[[#This Row],[Branch_SK]],DIM_BRANCH[],3,FALSE)</f>
        <v>Naypyitaw</v>
      </c>
      <c r="C715">
        <v>17982</v>
      </c>
      <c r="D715" t="str">
        <f>VLOOKUP(FACT_INVOICE9[[#This Row],[payment_SK]],DIM_PAYMENT[],2,FALSE)</f>
        <v>Cash</v>
      </c>
      <c r="E715">
        <v>346566</v>
      </c>
      <c r="F715" t="str">
        <f>VLOOKUP(FACT_INVOICE9[[#This Row],[Product_SK]],DIM_PRODUCT[],3,FALSE)</f>
        <v>Health and beauty</v>
      </c>
      <c r="G715">
        <v>14155</v>
      </c>
      <c r="H715" t="s">
        <v>768</v>
      </c>
      <c r="I715">
        <v>10</v>
      </c>
      <c r="J715">
        <v>586.635</v>
      </c>
      <c r="K715">
        <v>5.8</v>
      </c>
      <c r="L715" t="s">
        <v>33</v>
      </c>
      <c r="M715" s="1">
        <v>45276.3682291667</v>
      </c>
      <c r="N715" s="1">
        <v>45278.9186226852</v>
      </c>
      <c r="O715">
        <v>19121</v>
      </c>
      <c r="P715">
        <v>6</v>
      </c>
      <c r="Q715" t="str">
        <f>VLOOKUP(FACT_INVOICE9[[#This Row],[gender_sk]],DIM_GENDER[],2,FALSE)</f>
        <v>Male</v>
      </c>
      <c r="R715" t="str">
        <f>VLOOKUP(FACT_INVOICE9[[#This Row],[custype_sk]],DIM_CUSTYPE[],2,FALSE)</f>
        <v>Normal</v>
      </c>
      <c r="S715">
        <v>4</v>
      </c>
      <c r="U715" s="6">
        <v>0</v>
      </c>
      <c r="V715" s="6">
        <v>0</v>
      </c>
      <c r="W715" s="6">
        <v>1</v>
      </c>
      <c r="X715" s="6">
        <v>1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1</v>
      </c>
      <c r="AE715" s="6">
        <v>1</v>
      </c>
      <c r="AF715">
        <v>1</v>
      </c>
      <c r="AG715">
        <v>0</v>
      </c>
    </row>
    <row r="716" spans="1:33">
      <c r="A716">
        <v>1207</v>
      </c>
      <c r="B716" t="str">
        <f>VLOOKUP(FACT_INVOICE9[[#This Row],[Branch_SK]],DIM_BRANCH[],3,FALSE)</f>
        <v>Naypyitaw</v>
      </c>
      <c r="C716">
        <v>17983</v>
      </c>
      <c r="D716" t="str">
        <f>VLOOKUP(FACT_INVOICE9[[#This Row],[payment_SK]],DIM_PAYMENT[],2,FALSE)</f>
        <v>Credit card</v>
      </c>
      <c r="E716">
        <v>346807</v>
      </c>
      <c r="F716" t="str">
        <f>VLOOKUP(FACT_INVOICE9[[#This Row],[Product_SK]],DIM_PRODUCT[],3,FALSE)</f>
        <v>Home and lifestyle</v>
      </c>
      <c r="G716">
        <v>14866</v>
      </c>
      <c r="H716" t="s">
        <v>769</v>
      </c>
      <c r="I716">
        <v>10</v>
      </c>
      <c r="J716">
        <v>369.495</v>
      </c>
      <c r="K716">
        <v>8.4</v>
      </c>
      <c r="L716" t="s">
        <v>33</v>
      </c>
      <c r="M716" s="1">
        <v>45276.3682291667</v>
      </c>
      <c r="N716" s="1">
        <v>45278.9186226852</v>
      </c>
      <c r="O716">
        <v>19367</v>
      </c>
      <c r="P716">
        <v>6</v>
      </c>
      <c r="Q716" t="str">
        <f>VLOOKUP(FACT_INVOICE9[[#This Row],[gender_sk]],DIM_GENDER[],2,FALSE)</f>
        <v>Male</v>
      </c>
      <c r="R716" t="str">
        <f>VLOOKUP(FACT_INVOICE9[[#This Row],[custype_sk]],DIM_CUSTYPE[],2,FALSE)</f>
        <v>Member</v>
      </c>
      <c r="S716">
        <v>3</v>
      </c>
      <c r="U716" s="6">
        <v>1</v>
      </c>
      <c r="V716" s="6">
        <v>0</v>
      </c>
      <c r="W716" s="6">
        <v>0</v>
      </c>
      <c r="X716" s="6">
        <v>0</v>
      </c>
      <c r="Y716" s="6">
        <v>0</v>
      </c>
      <c r="Z716" s="6">
        <v>1</v>
      </c>
      <c r="AA716" s="6">
        <v>0</v>
      </c>
      <c r="AB716" s="6">
        <v>0</v>
      </c>
      <c r="AC716" s="6">
        <v>0</v>
      </c>
      <c r="AD716" s="6">
        <v>1</v>
      </c>
      <c r="AE716" s="6">
        <v>1</v>
      </c>
      <c r="AF716">
        <v>1</v>
      </c>
      <c r="AG716">
        <v>1</v>
      </c>
    </row>
    <row r="717" spans="1:33">
      <c r="A717">
        <v>1208</v>
      </c>
      <c r="B717" t="str">
        <f>VLOOKUP(FACT_INVOICE9[[#This Row],[Branch_SK]],DIM_BRANCH[],3,FALSE)</f>
        <v>Yangon</v>
      </c>
      <c r="C717">
        <v>17984</v>
      </c>
      <c r="D717" t="str">
        <f>VLOOKUP(FACT_INVOICE9[[#This Row],[payment_SK]],DIM_PAYMENT[],2,FALSE)</f>
        <v>Ewallet</v>
      </c>
      <c r="E717">
        <v>347050</v>
      </c>
      <c r="F717" t="str">
        <f>VLOOKUP(FACT_INVOICE9[[#This Row],[Product_SK]],DIM_PRODUCT[],3,FALSE)</f>
        <v>Sports and travel</v>
      </c>
      <c r="G717">
        <v>14063</v>
      </c>
      <c r="H717" t="s">
        <v>770</v>
      </c>
      <c r="I717">
        <v>5</v>
      </c>
      <c r="J717">
        <v>214.935</v>
      </c>
      <c r="K717">
        <v>9.9</v>
      </c>
      <c r="L717" t="s">
        <v>33</v>
      </c>
      <c r="M717" s="1">
        <v>45276.3682291667</v>
      </c>
      <c r="N717" s="1">
        <v>45278.9186226852</v>
      </c>
      <c r="O717">
        <v>19861</v>
      </c>
      <c r="P717">
        <v>5</v>
      </c>
      <c r="Q717" t="str">
        <f>VLOOKUP(FACT_INVOICE9[[#This Row],[gender_sk]],DIM_GENDER[],2,FALSE)</f>
        <v>Female</v>
      </c>
      <c r="R717" t="str">
        <f>VLOOKUP(FACT_INVOICE9[[#This Row],[custype_sk]],DIM_CUSTYPE[],2,FALSE)</f>
        <v>Normal</v>
      </c>
      <c r="S717">
        <v>4</v>
      </c>
      <c r="U717" s="6">
        <v>0</v>
      </c>
      <c r="V717" s="6">
        <v>1</v>
      </c>
      <c r="W717" s="6">
        <v>0</v>
      </c>
      <c r="X717" s="6">
        <v>0</v>
      </c>
      <c r="Y717" s="6">
        <v>0</v>
      </c>
      <c r="Z717" s="6">
        <v>0</v>
      </c>
      <c r="AA717" s="6">
        <v>1</v>
      </c>
      <c r="AB717" s="6">
        <v>0</v>
      </c>
      <c r="AC717" s="6">
        <v>0</v>
      </c>
      <c r="AD717" s="6">
        <v>0</v>
      </c>
      <c r="AE717" s="6">
        <v>1</v>
      </c>
      <c r="AF717">
        <v>0</v>
      </c>
      <c r="AG717">
        <v>0</v>
      </c>
    </row>
    <row r="718" spans="1:33">
      <c r="A718">
        <v>1207</v>
      </c>
      <c r="B718" t="str">
        <f>VLOOKUP(FACT_INVOICE9[[#This Row],[Branch_SK]],DIM_BRANCH[],3,FALSE)</f>
        <v>Naypyitaw</v>
      </c>
      <c r="C718">
        <v>17984</v>
      </c>
      <c r="D718" t="str">
        <f>VLOOKUP(FACT_INVOICE9[[#This Row],[payment_SK]],DIM_PAYMENT[],2,FALSE)</f>
        <v>Ewallet</v>
      </c>
      <c r="E718">
        <v>346468</v>
      </c>
      <c r="F718" t="str">
        <f>VLOOKUP(FACT_INVOICE9[[#This Row],[Product_SK]],DIM_PRODUCT[],3,FALSE)</f>
        <v>Health and beauty</v>
      </c>
      <c r="G718">
        <v>14083</v>
      </c>
      <c r="H718" t="s">
        <v>771</v>
      </c>
      <c r="I718">
        <v>8</v>
      </c>
      <c r="J718">
        <v>575.736</v>
      </c>
      <c r="K718">
        <v>8.5</v>
      </c>
      <c r="L718" t="s">
        <v>33</v>
      </c>
      <c r="M718" s="1">
        <v>45276.3682291667</v>
      </c>
      <c r="N718" s="1">
        <v>45278.9186226852</v>
      </c>
      <c r="O718">
        <v>19856</v>
      </c>
      <c r="P718">
        <v>5</v>
      </c>
      <c r="Q718" t="str">
        <f>VLOOKUP(FACT_INVOICE9[[#This Row],[gender_sk]],DIM_GENDER[],2,FALSE)</f>
        <v>Female</v>
      </c>
      <c r="R718" t="str">
        <f>VLOOKUP(FACT_INVOICE9[[#This Row],[custype_sk]],DIM_CUSTYPE[],2,FALSE)</f>
        <v>Member</v>
      </c>
      <c r="S718">
        <v>3</v>
      </c>
      <c r="U718" s="6">
        <v>0</v>
      </c>
      <c r="V718" s="6">
        <v>1</v>
      </c>
      <c r="W718" s="6">
        <v>0</v>
      </c>
      <c r="X718" s="6">
        <v>1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1</v>
      </c>
      <c r="AE718" s="6">
        <v>1</v>
      </c>
      <c r="AF718">
        <v>0</v>
      </c>
      <c r="AG718">
        <v>1</v>
      </c>
    </row>
    <row r="719" spans="1:33">
      <c r="A719">
        <v>1207</v>
      </c>
      <c r="B719" t="str">
        <f>VLOOKUP(FACT_INVOICE9[[#This Row],[Branch_SK]],DIM_BRANCH[],3,FALSE)</f>
        <v>Naypyitaw</v>
      </c>
      <c r="C719">
        <v>17983</v>
      </c>
      <c r="D719" t="str">
        <f>VLOOKUP(FACT_INVOICE9[[#This Row],[payment_SK]],DIM_PAYMENT[],2,FALSE)</f>
        <v>Credit card</v>
      </c>
      <c r="E719">
        <v>346499</v>
      </c>
      <c r="F719" t="str">
        <f>VLOOKUP(FACT_INVOICE9[[#This Row],[Product_SK]],DIM_PRODUCT[],3,FALSE)</f>
        <v>Health and beauty</v>
      </c>
      <c r="G719">
        <v>14341</v>
      </c>
      <c r="H719" t="s">
        <v>772</v>
      </c>
      <c r="I719">
        <v>5</v>
      </c>
      <c r="J719">
        <v>55.2825</v>
      </c>
      <c r="K719">
        <v>5.8</v>
      </c>
      <c r="L719" t="s">
        <v>33</v>
      </c>
      <c r="M719" s="1">
        <v>45276.3682291667</v>
      </c>
      <c r="N719" s="1">
        <v>45278.9186226852</v>
      </c>
      <c r="O719">
        <v>19385</v>
      </c>
      <c r="P719">
        <v>5</v>
      </c>
      <c r="Q719" t="str">
        <f>VLOOKUP(FACT_INVOICE9[[#This Row],[gender_sk]],DIM_GENDER[],2,FALSE)</f>
        <v>Female</v>
      </c>
      <c r="R719" t="str">
        <f>VLOOKUP(FACT_INVOICE9[[#This Row],[custype_sk]],DIM_CUSTYPE[],2,FALSE)</f>
        <v>Member</v>
      </c>
      <c r="S719">
        <v>3</v>
      </c>
      <c r="U719" s="6">
        <v>1</v>
      </c>
      <c r="V719" s="6">
        <v>0</v>
      </c>
      <c r="W719" s="6">
        <v>0</v>
      </c>
      <c r="X719" s="6">
        <v>1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1</v>
      </c>
      <c r="AF719">
        <v>0</v>
      </c>
      <c r="AG719">
        <v>1</v>
      </c>
    </row>
    <row r="720" spans="1:33">
      <c r="A720">
        <v>1208</v>
      </c>
      <c r="B720" t="str">
        <f>VLOOKUP(FACT_INVOICE9[[#This Row],[Branch_SK]],DIM_BRANCH[],3,FALSE)</f>
        <v>Yangon</v>
      </c>
      <c r="C720">
        <v>17983</v>
      </c>
      <c r="D720" t="str">
        <f>VLOOKUP(FACT_INVOICE9[[#This Row],[payment_SK]],DIM_PAYMENT[],2,FALSE)</f>
        <v>Credit card</v>
      </c>
      <c r="E720">
        <v>346563</v>
      </c>
      <c r="F720" t="str">
        <f>VLOOKUP(FACT_INVOICE9[[#This Row],[Product_SK]],DIM_PRODUCT[],3,FALSE)</f>
        <v>Health and beauty</v>
      </c>
      <c r="G720">
        <v>14107</v>
      </c>
      <c r="H720" t="s">
        <v>773</v>
      </c>
      <c r="I720">
        <v>2</v>
      </c>
      <c r="J720">
        <v>76.146</v>
      </c>
      <c r="K720">
        <v>7.2</v>
      </c>
      <c r="L720" t="s">
        <v>33</v>
      </c>
      <c r="M720" s="1">
        <v>45276.3682291667</v>
      </c>
      <c r="N720" s="1">
        <v>45278.9186226852</v>
      </c>
      <c r="O720">
        <v>19563</v>
      </c>
      <c r="P720">
        <v>5</v>
      </c>
      <c r="Q720" t="str">
        <f>VLOOKUP(FACT_INVOICE9[[#This Row],[gender_sk]],DIM_GENDER[],2,FALSE)</f>
        <v>Female</v>
      </c>
      <c r="R720" t="str">
        <f>VLOOKUP(FACT_INVOICE9[[#This Row],[custype_sk]],DIM_CUSTYPE[],2,FALSE)</f>
        <v>Member</v>
      </c>
      <c r="S720">
        <v>3</v>
      </c>
      <c r="U720" s="6">
        <v>1</v>
      </c>
      <c r="V720" s="6">
        <v>0</v>
      </c>
      <c r="W720" s="6">
        <v>0</v>
      </c>
      <c r="X720" s="6">
        <v>1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1</v>
      </c>
      <c r="AF720">
        <v>0</v>
      </c>
      <c r="AG720">
        <v>1</v>
      </c>
    </row>
    <row r="721" spans="1:33">
      <c r="A721">
        <v>1206</v>
      </c>
      <c r="B721" t="str">
        <f>VLOOKUP(FACT_INVOICE9[[#This Row],[Branch_SK]],DIM_BRANCH[],3,FALSE)</f>
        <v>Mandalay</v>
      </c>
      <c r="C721">
        <v>17984</v>
      </c>
      <c r="D721" t="str">
        <f>VLOOKUP(FACT_INVOICE9[[#This Row],[payment_SK]],DIM_PAYMENT[],2,FALSE)</f>
        <v>Ewallet</v>
      </c>
      <c r="E721">
        <v>347360</v>
      </c>
      <c r="F721" t="str">
        <f>VLOOKUP(FACT_INVOICE9[[#This Row],[Product_SK]],DIM_PRODUCT[],3,FALSE)</f>
        <v>Fashion accessories</v>
      </c>
      <c r="G721">
        <v>14650</v>
      </c>
      <c r="H721" t="s">
        <v>774</v>
      </c>
      <c r="I721">
        <v>3</v>
      </c>
      <c r="J721">
        <v>165.123</v>
      </c>
      <c r="K721">
        <v>7.5</v>
      </c>
      <c r="L721" t="s">
        <v>33</v>
      </c>
      <c r="M721" s="1">
        <v>45276.3682291667</v>
      </c>
      <c r="N721" s="1">
        <v>45278.9186226852</v>
      </c>
      <c r="O721">
        <v>19918</v>
      </c>
      <c r="P721">
        <v>6</v>
      </c>
      <c r="Q721" t="str">
        <f>VLOOKUP(FACT_INVOICE9[[#This Row],[gender_sk]],DIM_GENDER[],2,FALSE)</f>
        <v>Male</v>
      </c>
      <c r="R721" t="str">
        <f>VLOOKUP(FACT_INVOICE9[[#This Row],[custype_sk]],DIM_CUSTYPE[],2,FALSE)</f>
        <v>Normal</v>
      </c>
      <c r="S721">
        <v>4</v>
      </c>
      <c r="U721" s="6">
        <v>0</v>
      </c>
      <c r="V721" s="6">
        <v>1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1</v>
      </c>
      <c r="AD721" s="6">
        <v>0</v>
      </c>
      <c r="AE721" s="6">
        <v>1</v>
      </c>
      <c r="AF721">
        <v>1</v>
      </c>
      <c r="AG721">
        <v>0</v>
      </c>
    </row>
    <row r="722" spans="1:33">
      <c r="A722">
        <v>1208</v>
      </c>
      <c r="B722" t="str">
        <f>VLOOKUP(FACT_INVOICE9[[#This Row],[Branch_SK]],DIM_BRANCH[],3,FALSE)</f>
        <v>Yangon</v>
      </c>
      <c r="C722">
        <v>17984</v>
      </c>
      <c r="D722" t="str">
        <f>VLOOKUP(FACT_INVOICE9[[#This Row],[payment_SK]],DIM_PAYMENT[],2,FALSE)</f>
        <v>Ewallet</v>
      </c>
      <c r="E722">
        <v>347171</v>
      </c>
      <c r="F722" t="str">
        <f>VLOOKUP(FACT_INVOICE9[[#This Row],[Product_SK]],DIM_PRODUCT[],3,FALSE)</f>
        <v>Food and beverages</v>
      </c>
      <c r="G722">
        <v>14143</v>
      </c>
      <c r="H722" t="s">
        <v>775</v>
      </c>
      <c r="I722">
        <v>5</v>
      </c>
      <c r="J722">
        <v>507.675</v>
      </c>
      <c r="K722">
        <v>7</v>
      </c>
      <c r="L722" t="s">
        <v>33</v>
      </c>
      <c r="M722" s="1">
        <v>45276.3682291667</v>
      </c>
      <c r="N722" s="1">
        <v>45278.9186226852</v>
      </c>
      <c r="O722">
        <v>19854</v>
      </c>
      <c r="P722">
        <v>5</v>
      </c>
      <c r="Q722" t="str">
        <f>VLOOKUP(FACT_INVOICE9[[#This Row],[gender_sk]],DIM_GENDER[],2,FALSE)</f>
        <v>Female</v>
      </c>
      <c r="R722" t="str">
        <f>VLOOKUP(FACT_INVOICE9[[#This Row],[custype_sk]],DIM_CUSTYPE[],2,FALSE)</f>
        <v>Member</v>
      </c>
      <c r="S722">
        <v>3</v>
      </c>
      <c r="U722" s="6">
        <v>0</v>
      </c>
      <c r="V722" s="6">
        <v>1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1</v>
      </c>
      <c r="AC722" s="6">
        <v>0</v>
      </c>
      <c r="AD722" s="6">
        <v>0</v>
      </c>
      <c r="AE722" s="6">
        <v>1</v>
      </c>
      <c r="AF722">
        <v>0</v>
      </c>
      <c r="AG722">
        <v>1</v>
      </c>
    </row>
    <row r="723" spans="1:33">
      <c r="A723">
        <v>1208</v>
      </c>
      <c r="B723" t="str">
        <f>VLOOKUP(FACT_INVOICE9[[#This Row],[Branch_SK]],DIM_BRANCH[],3,FALSE)</f>
        <v>Yangon</v>
      </c>
      <c r="C723">
        <v>17984</v>
      </c>
      <c r="D723" t="str">
        <f>VLOOKUP(FACT_INVOICE9[[#This Row],[payment_SK]],DIM_PAYMENT[],2,FALSE)</f>
        <v>Ewallet</v>
      </c>
      <c r="E723">
        <v>347200</v>
      </c>
      <c r="F723" t="str">
        <f>VLOOKUP(FACT_INVOICE9[[#This Row],[Product_SK]],DIM_PRODUCT[],3,FALSE)</f>
        <v>Food and beverages</v>
      </c>
      <c r="G723">
        <v>14708</v>
      </c>
      <c r="H723" t="s">
        <v>776</v>
      </c>
      <c r="I723">
        <v>6</v>
      </c>
      <c r="J723">
        <v>628.929</v>
      </c>
      <c r="K723">
        <v>8.5</v>
      </c>
      <c r="L723" t="s">
        <v>33</v>
      </c>
      <c r="M723" s="1">
        <v>45276.3682291667</v>
      </c>
      <c r="N723" s="1">
        <v>45278.9186226852</v>
      </c>
      <c r="O723">
        <v>20023</v>
      </c>
      <c r="P723">
        <v>6</v>
      </c>
      <c r="Q723" t="str">
        <f>VLOOKUP(FACT_INVOICE9[[#This Row],[gender_sk]],DIM_GENDER[],2,FALSE)</f>
        <v>Male</v>
      </c>
      <c r="R723" t="str">
        <f>VLOOKUP(FACT_INVOICE9[[#This Row],[custype_sk]],DIM_CUSTYPE[],2,FALSE)</f>
        <v>Member</v>
      </c>
      <c r="S723">
        <v>3</v>
      </c>
      <c r="U723" s="6">
        <v>0</v>
      </c>
      <c r="V723" s="6">
        <v>1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1</v>
      </c>
      <c r="AC723" s="6">
        <v>0</v>
      </c>
      <c r="AD723" s="6">
        <v>1</v>
      </c>
      <c r="AE723" s="6">
        <v>1</v>
      </c>
      <c r="AF723">
        <v>1</v>
      </c>
      <c r="AG723">
        <v>1</v>
      </c>
    </row>
    <row r="724" spans="1:33">
      <c r="A724">
        <v>1208</v>
      </c>
      <c r="B724" t="str">
        <f>VLOOKUP(FACT_INVOICE9[[#This Row],[Branch_SK]],DIM_BRANCH[],3,FALSE)</f>
        <v>Yangon</v>
      </c>
      <c r="C724">
        <v>17983</v>
      </c>
      <c r="D724" t="str">
        <f>VLOOKUP(FACT_INVOICE9[[#This Row],[payment_SK]],DIM_PAYMENT[],2,FALSE)</f>
        <v>Credit card</v>
      </c>
      <c r="E724">
        <v>347274</v>
      </c>
      <c r="F724" t="str">
        <f>VLOOKUP(FACT_INVOICE9[[#This Row],[Product_SK]],DIM_PRODUCT[],3,FALSE)</f>
        <v>Fashion accessories</v>
      </c>
      <c r="G724">
        <v>14784</v>
      </c>
      <c r="H724" t="s">
        <v>777</v>
      </c>
      <c r="I724">
        <v>7</v>
      </c>
      <c r="J724">
        <v>688.6215</v>
      </c>
      <c r="K724">
        <v>4.5</v>
      </c>
      <c r="L724" t="s">
        <v>33</v>
      </c>
      <c r="M724" s="1">
        <v>45276.3682291667</v>
      </c>
      <c r="N724" s="1">
        <v>45278.9186226852</v>
      </c>
      <c r="O724">
        <v>19549</v>
      </c>
      <c r="P724">
        <v>5</v>
      </c>
      <c r="Q724" t="str">
        <f>VLOOKUP(FACT_INVOICE9[[#This Row],[gender_sk]],DIM_GENDER[],2,FALSE)</f>
        <v>Female</v>
      </c>
      <c r="R724" t="str">
        <f>VLOOKUP(FACT_INVOICE9[[#This Row],[custype_sk]],DIM_CUSTYPE[],2,FALSE)</f>
        <v>Normal</v>
      </c>
      <c r="S724">
        <v>4</v>
      </c>
      <c r="U724" s="6">
        <v>1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1</v>
      </c>
      <c r="AD724" s="6">
        <v>1</v>
      </c>
      <c r="AE724" s="6">
        <v>0</v>
      </c>
      <c r="AF724">
        <v>0</v>
      </c>
      <c r="AG724">
        <v>0</v>
      </c>
    </row>
    <row r="725" spans="1:33">
      <c r="A725">
        <v>1206</v>
      </c>
      <c r="B725" t="str">
        <f>VLOOKUP(FACT_INVOICE9[[#This Row],[Branch_SK]],DIM_BRANCH[],3,FALSE)</f>
        <v>Mandalay</v>
      </c>
      <c r="C725">
        <v>17983</v>
      </c>
      <c r="D725" t="str">
        <f>VLOOKUP(FACT_INVOICE9[[#This Row],[payment_SK]],DIM_PAYMENT[],2,FALSE)</f>
        <v>Credit card</v>
      </c>
      <c r="E725">
        <v>346631</v>
      </c>
      <c r="F725" t="str">
        <f>VLOOKUP(FACT_INVOICE9[[#This Row],[Product_SK]],DIM_PRODUCT[],3,FALSE)</f>
        <v>Electronic accessories</v>
      </c>
      <c r="G725">
        <v>14476</v>
      </c>
      <c r="H725" t="s">
        <v>778</v>
      </c>
      <c r="I725">
        <v>6</v>
      </c>
      <c r="J725">
        <v>119.259</v>
      </c>
      <c r="K725">
        <v>8.1</v>
      </c>
      <c r="L725" t="s">
        <v>33</v>
      </c>
      <c r="M725" s="1">
        <v>45276.3682291667</v>
      </c>
      <c r="N725" s="1">
        <v>45278.9186226852</v>
      </c>
      <c r="O725">
        <v>19419</v>
      </c>
      <c r="P725">
        <v>6</v>
      </c>
      <c r="Q725" t="str">
        <f>VLOOKUP(FACT_INVOICE9[[#This Row],[gender_sk]],DIM_GENDER[],2,FALSE)</f>
        <v>Male</v>
      </c>
      <c r="R725" t="str">
        <f>VLOOKUP(FACT_INVOICE9[[#This Row],[custype_sk]],DIM_CUSTYPE[],2,FALSE)</f>
        <v>Member</v>
      </c>
      <c r="S725">
        <v>3</v>
      </c>
      <c r="U725" s="6">
        <v>1</v>
      </c>
      <c r="V725" s="6">
        <v>0</v>
      </c>
      <c r="W725" s="6">
        <v>0</v>
      </c>
      <c r="X725" s="6">
        <v>0</v>
      </c>
      <c r="Y725" s="6">
        <v>1</v>
      </c>
      <c r="Z725" s="6">
        <v>0</v>
      </c>
      <c r="AA725" s="6">
        <v>0</v>
      </c>
      <c r="AB725" s="6">
        <v>0</v>
      </c>
      <c r="AC725" s="6">
        <v>0</v>
      </c>
      <c r="AD725" s="6">
        <v>1</v>
      </c>
      <c r="AE725" s="6">
        <v>1</v>
      </c>
      <c r="AF725">
        <v>1</v>
      </c>
      <c r="AG725">
        <v>1</v>
      </c>
    </row>
    <row r="726" spans="1:33">
      <c r="A726">
        <v>1206</v>
      </c>
      <c r="B726" t="str">
        <f>VLOOKUP(FACT_INVOICE9[[#This Row],[Branch_SK]],DIM_BRANCH[],3,FALSE)</f>
        <v>Mandalay</v>
      </c>
      <c r="C726">
        <v>17983</v>
      </c>
      <c r="D726" t="str">
        <f>VLOOKUP(FACT_INVOICE9[[#This Row],[payment_SK]],DIM_PAYMENT[],2,FALSE)</f>
        <v>Credit card</v>
      </c>
      <c r="E726">
        <v>347348</v>
      </c>
      <c r="F726" t="str">
        <f>VLOOKUP(FACT_INVOICE9[[#This Row],[Product_SK]],DIM_PRODUCT[],3,FALSE)</f>
        <v>Fashion accessories</v>
      </c>
      <c r="G726">
        <v>14029</v>
      </c>
      <c r="H726" t="s">
        <v>779</v>
      </c>
      <c r="I726">
        <v>6</v>
      </c>
      <c r="J726">
        <v>281.169</v>
      </c>
      <c r="K726">
        <v>5.1</v>
      </c>
      <c r="L726" t="s">
        <v>33</v>
      </c>
      <c r="M726" s="1">
        <v>45276.3682291667</v>
      </c>
      <c r="N726" s="1">
        <v>45278.9186226852</v>
      </c>
      <c r="O726">
        <v>19428</v>
      </c>
      <c r="P726">
        <v>6</v>
      </c>
      <c r="Q726" t="str">
        <f>VLOOKUP(FACT_INVOICE9[[#This Row],[gender_sk]],DIM_GENDER[],2,FALSE)</f>
        <v>Male</v>
      </c>
      <c r="R726" t="str">
        <f>VLOOKUP(FACT_INVOICE9[[#This Row],[custype_sk]],DIM_CUSTYPE[],2,FALSE)</f>
        <v>Normal</v>
      </c>
      <c r="S726">
        <v>4</v>
      </c>
      <c r="U726" s="6">
        <v>1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1</v>
      </c>
      <c r="AD726" s="6">
        <v>1</v>
      </c>
      <c r="AE726" s="6">
        <v>1</v>
      </c>
      <c r="AF726">
        <v>1</v>
      </c>
      <c r="AG726">
        <v>0</v>
      </c>
    </row>
    <row r="727" spans="1:33">
      <c r="A727">
        <v>1206</v>
      </c>
      <c r="B727" t="str">
        <f>VLOOKUP(FACT_INVOICE9[[#This Row],[Branch_SK]],DIM_BRANCH[],3,FALSE)</f>
        <v>Mandalay</v>
      </c>
      <c r="C727">
        <v>17983</v>
      </c>
      <c r="D727" t="str">
        <f>VLOOKUP(FACT_INVOICE9[[#This Row],[payment_SK]],DIM_PAYMENT[],2,FALSE)</f>
        <v>Credit card</v>
      </c>
      <c r="E727">
        <v>347259</v>
      </c>
      <c r="F727" t="str">
        <f>VLOOKUP(FACT_INVOICE9[[#This Row],[Product_SK]],DIM_PRODUCT[],3,FALSE)</f>
        <v>Fashion accessories</v>
      </c>
      <c r="G727">
        <v>14180</v>
      </c>
      <c r="H727" t="s">
        <v>780</v>
      </c>
      <c r="I727">
        <v>7</v>
      </c>
      <c r="J727">
        <v>695.2365</v>
      </c>
      <c r="K727">
        <v>4.9</v>
      </c>
      <c r="L727" t="s">
        <v>33</v>
      </c>
      <c r="M727" s="1">
        <v>45276.3682291667</v>
      </c>
      <c r="N727" s="1">
        <v>45278.9186226852</v>
      </c>
      <c r="O727">
        <v>19681</v>
      </c>
      <c r="P727">
        <v>5</v>
      </c>
      <c r="Q727" t="str">
        <f>VLOOKUP(FACT_INVOICE9[[#This Row],[gender_sk]],DIM_GENDER[],2,FALSE)</f>
        <v>Female</v>
      </c>
      <c r="R727" t="str">
        <f>VLOOKUP(FACT_INVOICE9[[#This Row],[custype_sk]],DIM_CUSTYPE[],2,FALSE)</f>
        <v>Member</v>
      </c>
      <c r="S727">
        <v>3</v>
      </c>
      <c r="U727" s="6">
        <v>1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1</v>
      </c>
      <c r="AD727" s="6">
        <v>1</v>
      </c>
      <c r="AE727" s="6">
        <v>0</v>
      </c>
      <c r="AF727">
        <v>0</v>
      </c>
      <c r="AG727">
        <v>1</v>
      </c>
    </row>
    <row r="728" spans="1:33">
      <c r="A728">
        <v>1207</v>
      </c>
      <c r="B728" t="str">
        <f>VLOOKUP(FACT_INVOICE9[[#This Row],[Branch_SK]],DIM_BRANCH[],3,FALSE)</f>
        <v>Naypyitaw</v>
      </c>
      <c r="C728">
        <v>17983</v>
      </c>
      <c r="D728" t="str">
        <f>VLOOKUP(FACT_INVOICE9[[#This Row],[payment_SK]],DIM_PAYMENT[],2,FALSE)</f>
        <v>Credit card</v>
      </c>
      <c r="E728">
        <v>347001</v>
      </c>
      <c r="F728" t="str">
        <f>VLOOKUP(FACT_INVOICE9[[#This Row],[Product_SK]],DIM_PRODUCT[],3,FALSE)</f>
        <v>Sports and travel</v>
      </c>
      <c r="G728">
        <v>14041</v>
      </c>
      <c r="H728" t="s">
        <v>781</v>
      </c>
      <c r="I728">
        <v>9</v>
      </c>
      <c r="J728">
        <v>629.8425</v>
      </c>
      <c r="K728">
        <v>9.7</v>
      </c>
      <c r="L728" t="s">
        <v>33</v>
      </c>
      <c r="M728" s="1">
        <v>45276.3682291667</v>
      </c>
      <c r="N728" s="1">
        <v>45278.9186226852</v>
      </c>
      <c r="O728">
        <v>19573</v>
      </c>
      <c r="P728">
        <v>5</v>
      </c>
      <c r="Q728" t="str">
        <f>VLOOKUP(FACT_INVOICE9[[#This Row],[gender_sk]],DIM_GENDER[],2,FALSE)</f>
        <v>Female</v>
      </c>
      <c r="R728" t="str">
        <f>VLOOKUP(FACT_INVOICE9[[#This Row],[custype_sk]],DIM_CUSTYPE[],2,FALSE)</f>
        <v>Member</v>
      </c>
      <c r="S728">
        <v>3</v>
      </c>
      <c r="U728" s="6">
        <v>1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1</v>
      </c>
      <c r="AB728" s="6">
        <v>0</v>
      </c>
      <c r="AC728" s="6">
        <v>0</v>
      </c>
      <c r="AD728" s="6">
        <v>1</v>
      </c>
      <c r="AE728" s="6">
        <v>1</v>
      </c>
      <c r="AF728">
        <v>0</v>
      </c>
      <c r="AG728">
        <v>1</v>
      </c>
    </row>
    <row r="729" spans="1:33">
      <c r="A729">
        <v>1208</v>
      </c>
      <c r="B729" t="str">
        <f>VLOOKUP(FACT_INVOICE9[[#This Row],[Branch_SK]],DIM_BRANCH[],3,FALSE)</f>
        <v>Yangon</v>
      </c>
      <c r="C729">
        <v>17984</v>
      </c>
      <c r="D729" t="str">
        <f>VLOOKUP(FACT_INVOICE9[[#This Row],[payment_SK]],DIM_PAYMENT[],2,FALSE)</f>
        <v>Ewallet</v>
      </c>
      <c r="E729">
        <v>347019</v>
      </c>
      <c r="F729" t="str">
        <f>VLOOKUP(FACT_INVOICE9[[#This Row],[Product_SK]],DIM_PRODUCT[],3,FALSE)</f>
        <v>Sports and travel</v>
      </c>
      <c r="G729">
        <v>14078</v>
      </c>
      <c r="H729" t="s">
        <v>782</v>
      </c>
      <c r="I729">
        <v>5</v>
      </c>
      <c r="J729">
        <v>194.985</v>
      </c>
      <c r="K729">
        <v>5</v>
      </c>
      <c r="L729" t="s">
        <v>33</v>
      </c>
      <c r="M729" s="1">
        <v>45276.3682291667</v>
      </c>
      <c r="N729" s="1">
        <v>45278.9186226852</v>
      </c>
      <c r="O729">
        <v>19713</v>
      </c>
      <c r="P729">
        <v>6</v>
      </c>
      <c r="Q729" t="str">
        <f>VLOOKUP(FACT_INVOICE9[[#This Row],[gender_sk]],DIM_GENDER[],2,FALSE)</f>
        <v>Male</v>
      </c>
      <c r="R729" t="str">
        <f>VLOOKUP(FACT_INVOICE9[[#This Row],[custype_sk]],DIM_CUSTYPE[],2,FALSE)</f>
        <v>Normal</v>
      </c>
      <c r="S729">
        <v>4</v>
      </c>
      <c r="U729" s="6">
        <v>0</v>
      </c>
      <c r="V729" s="6">
        <v>1</v>
      </c>
      <c r="W729" s="6">
        <v>0</v>
      </c>
      <c r="X729" s="6">
        <v>0</v>
      </c>
      <c r="Y729" s="6">
        <v>0</v>
      </c>
      <c r="Z729" s="6">
        <v>0</v>
      </c>
      <c r="AA729" s="6">
        <v>1</v>
      </c>
      <c r="AB729" s="6">
        <v>0</v>
      </c>
      <c r="AC729" s="6">
        <v>0</v>
      </c>
      <c r="AD729" s="6">
        <v>0</v>
      </c>
      <c r="AE729" s="6">
        <v>0</v>
      </c>
      <c r="AF729">
        <v>1</v>
      </c>
      <c r="AG729">
        <v>0</v>
      </c>
    </row>
    <row r="730" spans="1:33">
      <c r="A730">
        <v>1208</v>
      </c>
      <c r="B730" t="str">
        <f>VLOOKUP(FACT_INVOICE9[[#This Row],[Branch_SK]],DIM_BRANCH[],3,FALSE)</f>
        <v>Yangon</v>
      </c>
      <c r="C730">
        <v>17982</v>
      </c>
      <c r="D730" t="str">
        <f>VLOOKUP(FACT_INVOICE9[[#This Row],[payment_SK]],DIM_PAYMENT[],2,FALSE)</f>
        <v>Cash</v>
      </c>
      <c r="E730">
        <v>346900</v>
      </c>
      <c r="F730" t="str">
        <f>VLOOKUP(FACT_INVOICE9[[#This Row],[Product_SK]],DIM_PRODUCT[],3,FALSE)</f>
        <v>Home and lifestyle</v>
      </c>
      <c r="G730">
        <v>14912</v>
      </c>
      <c r="H730" t="s">
        <v>783</v>
      </c>
      <c r="I730">
        <v>1</v>
      </c>
      <c r="J730">
        <v>99.9075</v>
      </c>
      <c r="K730">
        <v>6</v>
      </c>
      <c r="L730" t="s">
        <v>33</v>
      </c>
      <c r="M730" s="1">
        <v>45276.3682291667</v>
      </c>
      <c r="N730" s="1">
        <v>45278.9186226852</v>
      </c>
      <c r="O730">
        <v>19183</v>
      </c>
      <c r="P730">
        <v>6</v>
      </c>
      <c r="Q730" t="str">
        <f>VLOOKUP(FACT_INVOICE9[[#This Row],[gender_sk]],DIM_GENDER[],2,FALSE)</f>
        <v>Male</v>
      </c>
      <c r="R730" t="str">
        <f>VLOOKUP(FACT_INVOICE9[[#This Row],[custype_sk]],DIM_CUSTYPE[],2,FALSE)</f>
        <v>Normal</v>
      </c>
      <c r="S730">
        <v>4</v>
      </c>
      <c r="U730" s="6">
        <v>0</v>
      </c>
      <c r="V730" s="6">
        <v>0</v>
      </c>
      <c r="W730" s="6">
        <v>1</v>
      </c>
      <c r="X730" s="6">
        <v>0</v>
      </c>
      <c r="Y730" s="6">
        <v>0</v>
      </c>
      <c r="Z730" s="6">
        <v>1</v>
      </c>
      <c r="AA730" s="6">
        <v>0</v>
      </c>
      <c r="AB730" s="6">
        <v>0</v>
      </c>
      <c r="AC730" s="6">
        <v>0</v>
      </c>
      <c r="AD730" s="6">
        <v>0</v>
      </c>
      <c r="AE730" s="6">
        <v>1</v>
      </c>
      <c r="AF730">
        <v>1</v>
      </c>
      <c r="AG730">
        <v>0</v>
      </c>
    </row>
    <row r="731" spans="1:33">
      <c r="A731">
        <v>1206</v>
      </c>
      <c r="B731" t="str">
        <f>VLOOKUP(FACT_INVOICE9[[#This Row],[Branch_SK]],DIM_BRANCH[],3,FALSE)</f>
        <v>Mandalay</v>
      </c>
      <c r="C731">
        <v>17984</v>
      </c>
      <c r="D731" t="str">
        <f>VLOOKUP(FACT_INVOICE9[[#This Row],[payment_SK]],DIM_PAYMENT[],2,FALSE)</f>
        <v>Ewallet</v>
      </c>
      <c r="E731">
        <v>347040</v>
      </c>
      <c r="F731" t="str">
        <f>VLOOKUP(FACT_INVOICE9[[#This Row],[Product_SK]],DIM_PRODUCT[],3,FALSE)</f>
        <v>Sports and travel</v>
      </c>
      <c r="G731">
        <v>14394</v>
      </c>
      <c r="H731" t="s">
        <v>784</v>
      </c>
      <c r="I731">
        <v>1</v>
      </c>
      <c r="J731">
        <v>56.469</v>
      </c>
      <c r="K731">
        <v>4.7</v>
      </c>
      <c r="L731" t="s">
        <v>33</v>
      </c>
      <c r="M731" s="1">
        <v>45276.3682291667</v>
      </c>
      <c r="N731" s="1">
        <v>45278.9186226852</v>
      </c>
      <c r="O731">
        <v>19694</v>
      </c>
      <c r="P731">
        <v>6</v>
      </c>
      <c r="Q731" t="str">
        <f>VLOOKUP(FACT_INVOICE9[[#This Row],[gender_sk]],DIM_GENDER[],2,FALSE)</f>
        <v>Male</v>
      </c>
      <c r="R731" t="str">
        <f>VLOOKUP(FACT_INVOICE9[[#This Row],[custype_sk]],DIM_CUSTYPE[],2,FALSE)</f>
        <v>Member</v>
      </c>
      <c r="S731">
        <v>3</v>
      </c>
      <c r="U731" s="6">
        <v>0</v>
      </c>
      <c r="V731" s="6">
        <v>1</v>
      </c>
      <c r="W731" s="6">
        <v>0</v>
      </c>
      <c r="X731" s="6">
        <v>0</v>
      </c>
      <c r="Y731" s="6">
        <v>0</v>
      </c>
      <c r="Z731" s="6">
        <v>0</v>
      </c>
      <c r="AA731" s="6">
        <v>1</v>
      </c>
      <c r="AB731" s="6">
        <v>0</v>
      </c>
      <c r="AC731" s="6">
        <v>0</v>
      </c>
      <c r="AD731" s="6">
        <v>0</v>
      </c>
      <c r="AE731" s="6">
        <v>0</v>
      </c>
      <c r="AF731">
        <v>1</v>
      </c>
      <c r="AG731">
        <v>1</v>
      </c>
    </row>
    <row r="732" spans="1:33">
      <c r="A732">
        <v>1208</v>
      </c>
      <c r="B732" t="str">
        <f>VLOOKUP(FACT_INVOICE9[[#This Row],[Branch_SK]],DIM_BRANCH[],3,FALSE)</f>
        <v>Yangon</v>
      </c>
      <c r="C732">
        <v>17982</v>
      </c>
      <c r="D732" t="str">
        <f>VLOOKUP(FACT_INVOICE9[[#This Row],[payment_SK]],DIM_PAYMENT[],2,FALSE)</f>
        <v>Cash</v>
      </c>
      <c r="E732">
        <v>347000</v>
      </c>
      <c r="F732" t="str">
        <f>VLOOKUP(FACT_INVOICE9[[#This Row],[Product_SK]],DIM_PRODUCT[],3,FALSE)</f>
        <v>Sports and travel</v>
      </c>
      <c r="G732">
        <v>15000</v>
      </c>
      <c r="H732" t="s">
        <v>785</v>
      </c>
      <c r="I732">
        <v>5</v>
      </c>
      <c r="J732">
        <v>338.31</v>
      </c>
      <c r="K732">
        <v>6.6</v>
      </c>
      <c r="L732" t="s">
        <v>33</v>
      </c>
      <c r="M732" s="1">
        <v>45276.3682291667</v>
      </c>
      <c r="N732" s="1">
        <v>45278.9186226852</v>
      </c>
      <c r="O732">
        <v>19257</v>
      </c>
      <c r="P732">
        <v>5</v>
      </c>
      <c r="Q732" t="str">
        <f>VLOOKUP(FACT_INVOICE9[[#This Row],[gender_sk]],DIM_GENDER[],2,FALSE)</f>
        <v>Female</v>
      </c>
      <c r="R732" t="str">
        <f>VLOOKUP(FACT_INVOICE9[[#This Row],[custype_sk]],DIM_CUSTYPE[],2,FALSE)</f>
        <v>Member</v>
      </c>
      <c r="S732">
        <v>3</v>
      </c>
      <c r="U732" s="6">
        <v>0</v>
      </c>
      <c r="V732" s="6">
        <v>0</v>
      </c>
      <c r="W732" s="6">
        <v>1</v>
      </c>
      <c r="X732" s="6">
        <v>0</v>
      </c>
      <c r="Y732" s="6">
        <v>0</v>
      </c>
      <c r="Z732" s="6">
        <v>0</v>
      </c>
      <c r="AA732" s="6">
        <v>1</v>
      </c>
      <c r="AB732" s="6">
        <v>0</v>
      </c>
      <c r="AC732" s="6">
        <v>0</v>
      </c>
      <c r="AD732" s="6">
        <v>0</v>
      </c>
      <c r="AE732" s="6">
        <v>1</v>
      </c>
      <c r="AF732">
        <v>0</v>
      </c>
      <c r="AG732">
        <v>1</v>
      </c>
    </row>
    <row r="733" spans="1:33">
      <c r="A733">
        <v>1207</v>
      </c>
      <c r="B733" t="str">
        <f>VLOOKUP(FACT_INVOICE9[[#This Row],[Branch_SK]],DIM_BRANCH[],3,FALSE)</f>
        <v>Naypyitaw</v>
      </c>
      <c r="C733">
        <v>17982</v>
      </c>
      <c r="D733" t="str">
        <f>VLOOKUP(FACT_INVOICE9[[#This Row],[payment_SK]],DIM_PAYMENT[],2,FALSE)</f>
        <v>Cash</v>
      </c>
      <c r="E733">
        <v>347247</v>
      </c>
      <c r="F733" t="str">
        <f>VLOOKUP(FACT_INVOICE9[[#This Row],[Product_SK]],DIM_PRODUCT[],3,FALSE)</f>
        <v>Fashion accessories</v>
      </c>
      <c r="G733">
        <v>14170</v>
      </c>
      <c r="H733" t="s">
        <v>786</v>
      </c>
      <c r="I733">
        <v>9</v>
      </c>
      <c r="J733">
        <v>881.307</v>
      </c>
      <c r="K733">
        <v>8.8</v>
      </c>
      <c r="L733" t="s">
        <v>33</v>
      </c>
      <c r="M733" s="1">
        <v>45276.3682291667</v>
      </c>
      <c r="N733" s="1">
        <v>45278.9186226852</v>
      </c>
      <c r="O733">
        <v>19162</v>
      </c>
      <c r="P733">
        <v>5</v>
      </c>
      <c r="Q733" t="str">
        <f>VLOOKUP(FACT_INVOICE9[[#This Row],[gender_sk]],DIM_GENDER[],2,FALSE)</f>
        <v>Female</v>
      </c>
      <c r="R733" t="str">
        <f>VLOOKUP(FACT_INVOICE9[[#This Row],[custype_sk]],DIM_CUSTYPE[],2,FALSE)</f>
        <v>Normal</v>
      </c>
      <c r="S733">
        <v>4</v>
      </c>
      <c r="U733" s="6">
        <v>0</v>
      </c>
      <c r="V733" s="6">
        <v>0</v>
      </c>
      <c r="W733" s="6">
        <v>1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1</v>
      </c>
      <c r="AD733" s="6">
        <v>1</v>
      </c>
      <c r="AE733" s="6">
        <v>1</v>
      </c>
      <c r="AF733">
        <v>0</v>
      </c>
      <c r="AG733">
        <v>0</v>
      </c>
    </row>
    <row r="734" spans="1:33">
      <c r="A734">
        <v>1207</v>
      </c>
      <c r="B734" t="str">
        <f>VLOOKUP(FACT_INVOICE9[[#This Row],[Branch_SK]],DIM_BRANCH[],3,FALSE)</f>
        <v>Naypyitaw</v>
      </c>
      <c r="C734">
        <v>17982</v>
      </c>
      <c r="D734" t="str">
        <f>VLOOKUP(FACT_INVOICE9[[#This Row],[payment_SK]],DIM_PAYMENT[],2,FALSE)</f>
        <v>Cash</v>
      </c>
      <c r="E734">
        <v>346984</v>
      </c>
      <c r="F734" t="str">
        <f>VLOOKUP(FACT_INVOICE9[[#This Row],[Product_SK]],DIM_PRODUCT[],3,FALSE)</f>
        <v>Sports and travel</v>
      </c>
      <c r="G734">
        <v>14188</v>
      </c>
      <c r="H734" t="s">
        <v>787</v>
      </c>
      <c r="I734">
        <v>9</v>
      </c>
      <c r="J734">
        <v>856.4535</v>
      </c>
      <c r="K734">
        <v>5.1</v>
      </c>
      <c r="L734" t="s">
        <v>33</v>
      </c>
      <c r="M734" s="1">
        <v>45276.3682291667</v>
      </c>
      <c r="N734" s="1">
        <v>45278.9186226852</v>
      </c>
      <c r="O734">
        <v>19149</v>
      </c>
      <c r="P734">
        <v>5</v>
      </c>
      <c r="Q734" t="str">
        <f>VLOOKUP(FACT_INVOICE9[[#This Row],[gender_sk]],DIM_GENDER[],2,FALSE)</f>
        <v>Female</v>
      </c>
      <c r="R734" t="str">
        <f>VLOOKUP(FACT_INVOICE9[[#This Row],[custype_sk]],DIM_CUSTYPE[],2,FALSE)</f>
        <v>Member</v>
      </c>
      <c r="S734">
        <v>3</v>
      </c>
      <c r="U734" s="6">
        <v>0</v>
      </c>
      <c r="V734" s="6">
        <v>0</v>
      </c>
      <c r="W734" s="6">
        <v>1</v>
      </c>
      <c r="X734" s="6">
        <v>0</v>
      </c>
      <c r="Y734" s="6">
        <v>0</v>
      </c>
      <c r="Z734" s="6">
        <v>0</v>
      </c>
      <c r="AA734" s="6">
        <v>1</v>
      </c>
      <c r="AB734" s="6">
        <v>0</v>
      </c>
      <c r="AC734" s="6">
        <v>0</v>
      </c>
      <c r="AD734" s="6">
        <v>1</v>
      </c>
      <c r="AE734" s="6">
        <v>1</v>
      </c>
      <c r="AF734">
        <v>0</v>
      </c>
      <c r="AG734">
        <v>1</v>
      </c>
    </row>
    <row r="735" spans="1:33">
      <c r="A735">
        <v>1206</v>
      </c>
      <c r="B735" t="str">
        <f>VLOOKUP(FACT_INVOICE9[[#This Row],[Branch_SK]],DIM_BRANCH[],3,FALSE)</f>
        <v>Mandalay</v>
      </c>
      <c r="C735">
        <v>17983</v>
      </c>
      <c r="D735" t="str">
        <f>VLOOKUP(FACT_INVOICE9[[#This Row],[payment_SK]],DIM_PAYMENT[],2,FALSE)</f>
        <v>Credit card</v>
      </c>
      <c r="E735">
        <v>346534</v>
      </c>
      <c r="F735" t="str">
        <f>VLOOKUP(FACT_INVOICE9[[#This Row],[Product_SK]],DIM_PRODUCT[],3,FALSE)</f>
        <v>Health and beauty</v>
      </c>
      <c r="G735">
        <v>14173</v>
      </c>
      <c r="H735" t="s">
        <v>788</v>
      </c>
      <c r="I735">
        <v>2</v>
      </c>
      <c r="J735">
        <v>85.302</v>
      </c>
      <c r="K735">
        <v>4.1</v>
      </c>
      <c r="L735" t="s">
        <v>33</v>
      </c>
      <c r="M735" s="1">
        <v>45276.3682291667</v>
      </c>
      <c r="N735" s="1">
        <v>45278.9186226852</v>
      </c>
      <c r="O735">
        <v>19674</v>
      </c>
      <c r="P735">
        <v>5</v>
      </c>
      <c r="Q735" t="str">
        <f>VLOOKUP(FACT_INVOICE9[[#This Row],[gender_sk]],DIM_GENDER[],2,FALSE)</f>
        <v>Female</v>
      </c>
      <c r="R735" t="str">
        <f>VLOOKUP(FACT_INVOICE9[[#This Row],[custype_sk]],DIM_CUSTYPE[],2,FALSE)</f>
        <v>Normal</v>
      </c>
      <c r="S735">
        <v>4</v>
      </c>
      <c r="U735" s="6">
        <v>1</v>
      </c>
      <c r="V735" s="6">
        <v>0</v>
      </c>
      <c r="W735" s="6">
        <v>0</v>
      </c>
      <c r="X735" s="6">
        <v>1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>
        <v>0</v>
      </c>
      <c r="AG735">
        <v>0</v>
      </c>
    </row>
    <row r="736" spans="1:33">
      <c r="A736">
        <v>1208</v>
      </c>
      <c r="B736" t="str">
        <f>VLOOKUP(FACT_INVOICE9[[#This Row],[Branch_SK]],DIM_BRANCH[],3,FALSE)</f>
        <v>Yangon</v>
      </c>
      <c r="C736">
        <v>17984</v>
      </c>
      <c r="D736" t="str">
        <f>VLOOKUP(FACT_INVOICE9[[#This Row],[payment_SK]],DIM_PAYMENT[],2,FALSE)</f>
        <v>Ewallet</v>
      </c>
      <c r="E736">
        <v>346531</v>
      </c>
      <c r="F736" t="str">
        <f>VLOOKUP(FACT_INVOICE9[[#This Row],[Product_SK]],DIM_PRODUCT[],3,FALSE)</f>
        <v>Health and beauty</v>
      </c>
      <c r="G736">
        <v>14475</v>
      </c>
      <c r="H736" t="s">
        <v>789</v>
      </c>
      <c r="I736">
        <v>10</v>
      </c>
      <c r="J736">
        <v>316.47</v>
      </c>
      <c r="K736">
        <v>9.2</v>
      </c>
      <c r="L736" t="s">
        <v>33</v>
      </c>
      <c r="M736" s="1">
        <v>45276.3682291667</v>
      </c>
      <c r="N736" s="1">
        <v>45278.9186226852</v>
      </c>
      <c r="O736">
        <v>19869</v>
      </c>
      <c r="P736">
        <v>5</v>
      </c>
      <c r="Q736" t="str">
        <f>VLOOKUP(FACT_INVOICE9[[#This Row],[gender_sk]],DIM_GENDER[],2,FALSE)</f>
        <v>Female</v>
      </c>
      <c r="R736" t="str">
        <f>VLOOKUP(FACT_INVOICE9[[#This Row],[custype_sk]],DIM_CUSTYPE[],2,FALSE)</f>
        <v>Member</v>
      </c>
      <c r="S736">
        <v>3</v>
      </c>
      <c r="U736" s="6">
        <v>0</v>
      </c>
      <c r="V736" s="6">
        <v>1</v>
      </c>
      <c r="W736" s="6">
        <v>0</v>
      </c>
      <c r="X736" s="6">
        <v>1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1</v>
      </c>
      <c r="AE736" s="6">
        <v>1</v>
      </c>
      <c r="AF736">
        <v>0</v>
      </c>
      <c r="AG736">
        <v>1</v>
      </c>
    </row>
    <row r="737" spans="1:33">
      <c r="A737">
        <v>1206</v>
      </c>
      <c r="B737" t="str">
        <f>VLOOKUP(FACT_INVOICE9[[#This Row],[Branch_SK]],DIM_BRANCH[],3,FALSE)</f>
        <v>Mandalay</v>
      </c>
      <c r="C737">
        <v>17984</v>
      </c>
      <c r="D737" t="str">
        <f>VLOOKUP(FACT_INVOICE9[[#This Row],[payment_SK]],DIM_PAYMENT[],2,FALSE)</f>
        <v>Ewallet</v>
      </c>
      <c r="E737">
        <v>346796</v>
      </c>
      <c r="F737" t="str">
        <f>VLOOKUP(FACT_INVOICE9[[#This Row],[Product_SK]],DIM_PRODUCT[],3,FALSE)</f>
        <v>Home and lifestyle</v>
      </c>
      <c r="G737">
        <v>14821</v>
      </c>
      <c r="H737" t="s">
        <v>790</v>
      </c>
      <c r="I737">
        <v>2</v>
      </c>
      <c r="J737">
        <v>72.87</v>
      </c>
      <c r="K737">
        <v>8.2</v>
      </c>
      <c r="L737" t="s">
        <v>33</v>
      </c>
      <c r="M737" s="1">
        <v>45276.3682291667</v>
      </c>
      <c r="N737" s="1">
        <v>45278.9186226852</v>
      </c>
      <c r="O737">
        <v>19884</v>
      </c>
      <c r="P737">
        <v>5</v>
      </c>
      <c r="Q737" t="str">
        <f>VLOOKUP(FACT_INVOICE9[[#This Row],[gender_sk]],DIM_GENDER[],2,FALSE)</f>
        <v>Female</v>
      </c>
      <c r="R737" t="str">
        <f>VLOOKUP(FACT_INVOICE9[[#This Row],[custype_sk]],DIM_CUSTYPE[],2,FALSE)</f>
        <v>Normal</v>
      </c>
      <c r="S737">
        <v>4</v>
      </c>
      <c r="U737" s="6">
        <v>0</v>
      </c>
      <c r="V737" s="6">
        <v>1</v>
      </c>
      <c r="W737" s="6">
        <v>0</v>
      </c>
      <c r="X737" s="6">
        <v>0</v>
      </c>
      <c r="Y737" s="6">
        <v>0</v>
      </c>
      <c r="Z737" s="6">
        <v>1</v>
      </c>
      <c r="AA737" s="6">
        <v>0</v>
      </c>
      <c r="AB737" s="6">
        <v>0</v>
      </c>
      <c r="AC737" s="6">
        <v>0</v>
      </c>
      <c r="AD737" s="6">
        <v>0</v>
      </c>
      <c r="AE737" s="6">
        <v>1</v>
      </c>
      <c r="AF737">
        <v>0</v>
      </c>
      <c r="AG737">
        <v>0</v>
      </c>
    </row>
    <row r="738" spans="1:33">
      <c r="A738">
        <v>1207</v>
      </c>
      <c r="B738" t="str">
        <f>VLOOKUP(FACT_INVOICE9[[#This Row],[Branch_SK]],DIM_BRANCH[],3,FALSE)</f>
        <v>Naypyitaw</v>
      </c>
      <c r="C738">
        <v>17982</v>
      </c>
      <c r="D738" t="str">
        <f>VLOOKUP(FACT_INVOICE9[[#This Row],[payment_SK]],DIM_PAYMENT[],2,FALSE)</f>
        <v>Cash</v>
      </c>
      <c r="E738">
        <v>346839</v>
      </c>
      <c r="F738" t="str">
        <f>VLOOKUP(FACT_INVOICE9[[#This Row],[Product_SK]],DIM_PRODUCT[],3,FALSE)</f>
        <v>Home and lifestyle</v>
      </c>
      <c r="G738">
        <v>14036</v>
      </c>
      <c r="H738" t="s">
        <v>791</v>
      </c>
      <c r="I738">
        <v>2</v>
      </c>
      <c r="J738">
        <v>44.352</v>
      </c>
      <c r="K738">
        <v>9.7</v>
      </c>
      <c r="L738" t="s">
        <v>33</v>
      </c>
      <c r="M738" s="1">
        <v>45276.3682291667</v>
      </c>
      <c r="N738" s="1">
        <v>45278.9186226852</v>
      </c>
      <c r="O738">
        <v>19122</v>
      </c>
      <c r="P738">
        <v>5</v>
      </c>
      <c r="Q738" t="str">
        <f>VLOOKUP(FACT_INVOICE9[[#This Row],[gender_sk]],DIM_GENDER[],2,FALSE)</f>
        <v>Female</v>
      </c>
      <c r="R738" t="str">
        <f>VLOOKUP(FACT_INVOICE9[[#This Row],[custype_sk]],DIM_CUSTYPE[],2,FALSE)</f>
        <v>Member</v>
      </c>
      <c r="S738">
        <v>3</v>
      </c>
      <c r="U738" s="6">
        <v>0</v>
      </c>
      <c r="V738" s="6">
        <v>0</v>
      </c>
      <c r="W738" s="6">
        <v>1</v>
      </c>
      <c r="X738" s="6">
        <v>0</v>
      </c>
      <c r="Y738" s="6">
        <v>0</v>
      </c>
      <c r="Z738" s="6">
        <v>1</v>
      </c>
      <c r="AA738" s="6">
        <v>0</v>
      </c>
      <c r="AB738" s="6">
        <v>0</v>
      </c>
      <c r="AC738" s="6">
        <v>0</v>
      </c>
      <c r="AD738" s="6">
        <v>0</v>
      </c>
      <c r="AE738" s="6">
        <v>1</v>
      </c>
      <c r="AF738">
        <v>0</v>
      </c>
      <c r="AG738">
        <v>1</v>
      </c>
    </row>
    <row r="739" spans="1:33">
      <c r="A739">
        <v>1208</v>
      </c>
      <c r="B739" t="str">
        <f>VLOOKUP(FACT_INVOICE9[[#This Row],[Branch_SK]],DIM_BRANCH[],3,FALSE)</f>
        <v>Yangon</v>
      </c>
      <c r="C739">
        <v>17983</v>
      </c>
      <c r="D739" t="str">
        <f>VLOOKUP(FACT_INVOICE9[[#This Row],[payment_SK]],DIM_PAYMENT[],2,FALSE)</f>
        <v>Credit card</v>
      </c>
      <c r="E739">
        <v>346954</v>
      </c>
      <c r="F739" t="str">
        <f>VLOOKUP(FACT_INVOICE9[[#This Row],[Product_SK]],DIM_PRODUCT[],3,FALSE)</f>
        <v>Sports and travel</v>
      </c>
      <c r="G739">
        <v>14461</v>
      </c>
      <c r="H739" t="s">
        <v>792</v>
      </c>
      <c r="I739">
        <v>10</v>
      </c>
      <c r="J739">
        <v>1039.29</v>
      </c>
      <c r="K739">
        <v>8.7</v>
      </c>
      <c r="L739" t="s">
        <v>33</v>
      </c>
      <c r="M739" s="1">
        <v>45276.3682291667</v>
      </c>
      <c r="N739" s="1">
        <v>45278.9186226852</v>
      </c>
      <c r="O739">
        <v>19490</v>
      </c>
      <c r="P739">
        <v>6</v>
      </c>
      <c r="Q739" t="str">
        <f>VLOOKUP(FACT_INVOICE9[[#This Row],[gender_sk]],DIM_GENDER[],2,FALSE)</f>
        <v>Male</v>
      </c>
      <c r="R739" t="str">
        <f>VLOOKUP(FACT_INVOICE9[[#This Row],[custype_sk]],DIM_CUSTYPE[],2,FALSE)</f>
        <v>Normal</v>
      </c>
      <c r="S739">
        <v>4</v>
      </c>
      <c r="U739" s="6">
        <v>1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1</v>
      </c>
      <c r="AB739" s="6">
        <v>0</v>
      </c>
      <c r="AC739" s="6">
        <v>0</v>
      </c>
      <c r="AD739" s="6">
        <v>1</v>
      </c>
      <c r="AE739" s="6">
        <v>1</v>
      </c>
      <c r="AF739">
        <v>1</v>
      </c>
      <c r="AG739">
        <v>0</v>
      </c>
    </row>
    <row r="740" spans="1:33">
      <c r="A740">
        <v>1208</v>
      </c>
      <c r="B740" t="str">
        <f>VLOOKUP(FACT_INVOICE9[[#This Row],[Branch_SK]],DIM_BRANCH[],3,FALSE)</f>
        <v>Yangon</v>
      </c>
      <c r="C740">
        <v>17982</v>
      </c>
      <c r="D740" t="str">
        <f>VLOOKUP(FACT_INVOICE9[[#This Row],[payment_SK]],DIM_PAYMENT[],2,FALSE)</f>
        <v>Cash</v>
      </c>
      <c r="E740">
        <v>346719</v>
      </c>
      <c r="F740" t="str">
        <f>VLOOKUP(FACT_INVOICE9[[#This Row],[Product_SK]],DIM_PRODUCT[],3,FALSE)</f>
        <v>Electronic accessories</v>
      </c>
      <c r="G740">
        <v>14707</v>
      </c>
      <c r="H740" t="s">
        <v>793</v>
      </c>
      <c r="I740">
        <v>10</v>
      </c>
      <c r="J740">
        <v>510.615</v>
      </c>
      <c r="K740">
        <v>8.8</v>
      </c>
      <c r="L740" t="s">
        <v>33</v>
      </c>
      <c r="M740" s="1">
        <v>45276.3682291667</v>
      </c>
      <c r="N740" s="1">
        <v>45278.9186226852</v>
      </c>
      <c r="O740">
        <v>19198</v>
      </c>
      <c r="P740">
        <v>6</v>
      </c>
      <c r="Q740" t="str">
        <f>VLOOKUP(FACT_INVOICE9[[#This Row],[gender_sk]],DIM_GENDER[],2,FALSE)</f>
        <v>Male</v>
      </c>
      <c r="R740" t="str">
        <f>VLOOKUP(FACT_INVOICE9[[#This Row],[custype_sk]],DIM_CUSTYPE[],2,FALSE)</f>
        <v>Member</v>
      </c>
      <c r="S740">
        <v>3</v>
      </c>
      <c r="U740" s="6">
        <v>0</v>
      </c>
      <c r="V740" s="6">
        <v>0</v>
      </c>
      <c r="W740" s="6">
        <v>1</v>
      </c>
      <c r="X740" s="6">
        <v>0</v>
      </c>
      <c r="Y740" s="6">
        <v>1</v>
      </c>
      <c r="Z740" s="6">
        <v>0</v>
      </c>
      <c r="AA740" s="6">
        <v>0</v>
      </c>
      <c r="AB740" s="6">
        <v>0</v>
      </c>
      <c r="AC740" s="6">
        <v>0</v>
      </c>
      <c r="AD740" s="6">
        <v>1</v>
      </c>
      <c r="AE740" s="6">
        <v>1</v>
      </c>
      <c r="AF740">
        <v>1</v>
      </c>
      <c r="AG740">
        <v>1</v>
      </c>
    </row>
    <row r="741" spans="1:33">
      <c r="A741">
        <v>1207</v>
      </c>
      <c r="B741" t="str">
        <f>VLOOKUP(FACT_INVOICE9[[#This Row],[Branch_SK]],DIM_BRANCH[],3,FALSE)</f>
        <v>Naypyitaw</v>
      </c>
      <c r="C741">
        <v>17982</v>
      </c>
      <c r="D741" t="str">
        <f>VLOOKUP(FACT_INVOICE9[[#This Row],[payment_SK]],DIM_PAYMENT[],2,FALSE)</f>
        <v>Cash</v>
      </c>
      <c r="E741">
        <v>346810</v>
      </c>
      <c r="F741" t="str">
        <f>VLOOKUP(FACT_INVOICE9[[#This Row],[Product_SK]],DIM_PRODUCT[],3,FALSE)</f>
        <v>Home and lifestyle</v>
      </c>
      <c r="G741">
        <v>14795</v>
      </c>
      <c r="H741" t="s">
        <v>794</v>
      </c>
      <c r="I741">
        <v>6</v>
      </c>
      <c r="J741">
        <v>294.651</v>
      </c>
      <c r="K741">
        <v>6</v>
      </c>
      <c r="L741" t="s">
        <v>33</v>
      </c>
      <c r="M741" s="1">
        <v>45276.3682291667</v>
      </c>
      <c r="N741" s="1">
        <v>45278.9186226852</v>
      </c>
      <c r="O741">
        <v>19023</v>
      </c>
      <c r="P741">
        <v>6</v>
      </c>
      <c r="Q741" t="str">
        <f>VLOOKUP(FACT_INVOICE9[[#This Row],[gender_sk]],DIM_GENDER[],2,FALSE)</f>
        <v>Male</v>
      </c>
      <c r="R741" t="str">
        <f>VLOOKUP(FACT_INVOICE9[[#This Row],[custype_sk]],DIM_CUSTYPE[],2,FALSE)</f>
        <v>Normal</v>
      </c>
      <c r="S741">
        <v>4</v>
      </c>
      <c r="U741" s="6">
        <v>0</v>
      </c>
      <c r="V741" s="6">
        <v>0</v>
      </c>
      <c r="W741" s="6">
        <v>1</v>
      </c>
      <c r="X741" s="6">
        <v>0</v>
      </c>
      <c r="Y741" s="6">
        <v>0</v>
      </c>
      <c r="Z741" s="6">
        <v>1</v>
      </c>
      <c r="AA741" s="6">
        <v>0</v>
      </c>
      <c r="AB741" s="6">
        <v>0</v>
      </c>
      <c r="AC741" s="6">
        <v>0</v>
      </c>
      <c r="AD741" s="6">
        <v>1</v>
      </c>
      <c r="AE741" s="6">
        <v>1</v>
      </c>
      <c r="AF741">
        <v>1</v>
      </c>
      <c r="AG741">
        <v>0</v>
      </c>
    </row>
    <row r="742" spans="1:33">
      <c r="A742">
        <v>1206</v>
      </c>
      <c r="B742" t="str">
        <f>VLOOKUP(FACT_INVOICE9[[#This Row],[Branch_SK]],DIM_BRANCH[],3,FALSE)</f>
        <v>Mandalay</v>
      </c>
      <c r="C742">
        <v>17984</v>
      </c>
      <c r="D742" t="str">
        <f>VLOOKUP(FACT_INVOICE9[[#This Row],[payment_SK]],DIM_PAYMENT[],2,FALSE)</f>
        <v>Ewallet</v>
      </c>
      <c r="E742">
        <v>347361</v>
      </c>
      <c r="F742" t="str">
        <f>VLOOKUP(FACT_INVOICE9[[#This Row],[Product_SK]],DIM_PRODUCT[],3,FALSE)</f>
        <v>Fashion accessories</v>
      </c>
      <c r="G742">
        <v>14599</v>
      </c>
      <c r="H742" t="s">
        <v>795</v>
      </c>
      <c r="I742">
        <v>10</v>
      </c>
      <c r="J742">
        <v>183.645</v>
      </c>
      <c r="K742">
        <v>6.6</v>
      </c>
      <c r="L742" t="s">
        <v>33</v>
      </c>
      <c r="M742" s="1">
        <v>45276.3682291667</v>
      </c>
      <c r="N742" s="1">
        <v>45278.9186226852</v>
      </c>
      <c r="O742">
        <v>19924</v>
      </c>
      <c r="P742">
        <v>6</v>
      </c>
      <c r="Q742" t="str">
        <f>VLOOKUP(FACT_INVOICE9[[#This Row],[gender_sk]],DIM_GENDER[],2,FALSE)</f>
        <v>Male</v>
      </c>
      <c r="R742" t="str">
        <f>VLOOKUP(FACT_INVOICE9[[#This Row],[custype_sk]],DIM_CUSTYPE[],2,FALSE)</f>
        <v>Normal</v>
      </c>
      <c r="S742">
        <v>4</v>
      </c>
      <c r="U742" s="6">
        <v>0</v>
      </c>
      <c r="V742" s="6">
        <v>1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1</v>
      </c>
      <c r="AD742" s="6">
        <v>1</v>
      </c>
      <c r="AE742" s="6">
        <v>1</v>
      </c>
      <c r="AF742">
        <v>1</v>
      </c>
      <c r="AG742">
        <v>0</v>
      </c>
    </row>
    <row r="743" spans="1:33">
      <c r="A743">
        <v>1206</v>
      </c>
      <c r="B743" t="str">
        <f>VLOOKUP(FACT_INVOICE9[[#This Row],[Branch_SK]],DIM_BRANCH[],3,FALSE)</f>
        <v>Mandalay</v>
      </c>
      <c r="C743">
        <v>17982</v>
      </c>
      <c r="D743" t="str">
        <f>VLOOKUP(FACT_INVOICE9[[#This Row],[payment_SK]],DIM_PAYMENT[],2,FALSE)</f>
        <v>Cash</v>
      </c>
      <c r="E743">
        <v>346509</v>
      </c>
      <c r="F743" t="str">
        <f>VLOOKUP(FACT_INVOICE9[[#This Row],[Product_SK]],DIM_PRODUCT[],3,FALSE)</f>
        <v>Health and beauty</v>
      </c>
      <c r="G743">
        <v>14611</v>
      </c>
      <c r="H743" t="s">
        <v>796</v>
      </c>
      <c r="I743">
        <v>6</v>
      </c>
      <c r="J743">
        <v>365.085</v>
      </c>
      <c r="K743">
        <v>5.2</v>
      </c>
      <c r="L743" t="s">
        <v>33</v>
      </c>
      <c r="M743" s="1">
        <v>45276.3682291667</v>
      </c>
      <c r="N743" s="1">
        <v>45278.9186226852</v>
      </c>
      <c r="O743">
        <v>19037</v>
      </c>
      <c r="P743">
        <v>5</v>
      </c>
      <c r="Q743" t="str">
        <f>VLOOKUP(FACT_INVOICE9[[#This Row],[gender_sk]],DIM_GENDER[],2,FALSE)</f>
        <v>Female</v>
      </c>
      <c r="R743" t="str">
        <f>VLOOKUP(FACT_INVOICE9[[#This Row],[custype_sk]],DIM_CUSTYPE[],2,FALSE)</f>
        <v>Normal</v>
      </c>
      <c r="S743">
        <v>4</v>
      </c>
      <c r="U743" s="6">
        <v>0</v>
      </c>
      <c r="V743" s="6">
        <v>0</v>
      </c>
      <c r="W743" s="6">
        <v>1</v>
      </c>
      <c r="X743" s="6">
        <v>1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1</v>
      </c>
      <c r="AE743" s="6">
        <v>1</v>
      </c>
      <c r="AF743">
        <v>0</v>
      </c>
      <c r="AG743">
        <v>0</v>
      </c>
    </row>
    <row r="744" spans="1:33">
      <c r="A744">
        <v>1206</v>
      </c>
      <c r="B744" t="str">
        <f>VLOOKUP(FACT_INVOICE9[[#This Row],[Branch_SK]],DIM_BRANCH[],3,FALSE)</f>
        <v>Mandalay</v>
      </c>
      <c r="C744">
        <v>17983</v>
      </c>
      <c r="D744" t="str">
        <f>VLOOKUP(FACT_INVOICE9[[#This Row],[payment_SK]],DIM_PAYMENT[],2,FALSE)</f>
        <v>Credit card</v>
      </c>
      <c r="E744">
        <v>347028</v>
      </c>
      <c r="F744" t="str">
        <f>VLOOKUP(FACT_INVOICE9[[#This Row],[Product_SK]],DIM_PRODUCT[],3,FALSE)</f>
        <v>Sports and travel</v>
      </c>
      <c r="G744">
        <v>14575</v>
      </c>
      <c r="H744" t="s">
        <v>797</v>
      </c>
      <c r="I744">
        <v>3</v>
      </c>
      <c r="J744">
        <v>172.746</v>
      </c>
      <c r="K744">
        <v>5.9</v>
      </c>
      <c r="L744" t="s">
        <v>33</v>
      </c>
      <c r="M744" s="1">
        <v>45276.3682291667</v>
      </c>
      <c r="N744" s="1">
        <v>45278.9186226852</v>
      </c>
      <c r="O744">
        <v>19615</v>
      </c>
      <c r="P744">
        <v>5</v>
      </c>
      <c r="Q744" t="str">
        <f>VLOOKUP(FACT_INVOICE9[[#This Row],[gender_sk]],DIM_GENDER[],2,FALSE)</f>
        <v>Female</v>
      </c>
      <c r="R744" t="str">
        <f>VLOOKUP(FACT_INVOICE9[[#This Row],[custype_sk]],DIM_CUSTYPE[],2,FALSE)</f>
        <v>Member</v>
      </c>
      <c r="S744">
        <v>3</v>
      </c>
      <c r="U744" s="6">
        <v>1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1</v>
      </c>
      <c r="AB744" s="6">
        <v>0</v>
      </c>
      <c r="AC744" s="6">
        <v>0</v>
      </c>
      <c r="AD744" s="6">
        <v>0</v>
      </c>
      <c r="AE744" s="6">
        <v>1</v>
      </c>
      <c r="AF744">
        <v>0</v>
      </c>
      <c r="AG744">
        <v>1</v>
      </c>
    </row>
    <row r="745" spans="1:33">
      <c r="A745">
        <v>1206</v>
      </c>
      <c r="B745" t="str">
        <f>VLOOKUP(FACT_INVOICE9[[#This Row],[Branch_SK]],DIM_BRANCH[],3,FALSE)</f>
        <v>Mandalay</v>
      </c>
      <c r="C745">
        <v>17984</v>
      </c>
      <c r="D745" t="str">
        <f>VLOOKUP(FACT_INVOICE9[[#This Row],[payment_SK]],DIM_PAYMENT[],2,FALSE)</f>
        <v>Ewallet</v>
      </c>
      <c r="E745">
        <v>346474</v>
      </c>
      <c r="F745" t="str">
        <f>VLOOKUP(FACT_INVOICE9[[#This Row],[Product_SK]],DIM_PRODUCT[],3,FALSE)</f>
        <v>Health and beauty</v>
      </c>
      <c r="G745">
        <v>14606</v>
      </c>
      <c r="H745" t="s">
        <v>798</v>
      </c>
      <c r="I745">
        <v>3</v>
      </c>
      <c r="J745">
        <v>311.1885</v>
      </c>
      <c r="K745">
        <v>6.4</v>
      </c>
      <c r="L745" t="s">
        <v>33</v>
      </c>
      <c r="M745" s="1">
        <v>45276.3682291667</v>
      </c>
      <c r="N745" s="1">
        <v>45278.9186226852</v>
      </c>
      <c r="O745">
        <v>19818</v>
      </c>
      <c r="P745">
        <v>5</v>
      </c>
      <c r="Q745" t="str">
        <f>VLOOKUP(FACT_INVOICE9[[#This Row],[gender_sk]],DIM_GENDER[],2,FALSE)</f>
        <v>Female</v>
      </c>
      <c r="R745" t="str">
        <f>VLOOKUP(FACT_INVOICE9[[#This Row],[custype_sk]],DIM_CUSTYPE[],2,FALSE)</f>
        <v>Member</v>
      </c>
      <c r="S745">
        <v>3</v>
      </c>
      <c r="U745" s="6">
        <v>0</v>
      </c>
      <c r="V745" s="6">
        <v>1</v>
      </c>
      <c r="W745" s="6">
        <v>0</v>
      </c>
      <c r="X745" s="6">
        <v>1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1</v>
      </c>
      <c r="AF745">
        <v>0</v>
      </c>
      <c r="AG745">
        <v>1</v>
      </c>
    </row>
    <row r="746" spans="1:33">
      <c r="A746">
        <v>1208</v>
      </c>
      <c r="B746" t="str">
        <f>VLOOKUP(FACT_INVOICE9[[#This Row],[Branch_SK]],DIM_BRANCH[],3,FALSE)</f>
        <v>Yangon</v>
      </c>
      <c r="C746">
        <v>17984</v>
      </c>
      <c r="D746" t="str">
        <f>VLOOKUP(FACT_INVOICE9[[#This Row],[payment_SK]],DIM_PAYMENT[],2,FALSE)</f>
        <v>Ewallet</v>
      </c>
      <c r="E746">
        <v>346744</v>
      </c>
      <c r="F746" t="str">
        <f>VLOOKUP(FACT_INVOICE9[[#This Row],[Product_SK]],DIM_PRODUCT[],3,FALSE)</f>
        <v>Electronic accessories</v>
      </c>
      <c r="G746">
        <v>14402</v>
      </c>
      <c r="H746" t="s">
        <v>799</v>
      </c>
      <c r="I746">
        <v>5</v>
      </c>
      <c r="J746">
        <v>226.065</v>
      </c>
      <c r="K746">
        <v>7.7</v>
      </c>
      <c r="L746" t="s">
        <v>33</v>
      </c>
      <c r="M746" s="1">
        <v>45276.3682291667</v>
      </c>
      <c r="N746" s="1">
        <v>45278.9186226852</v>
      </c>
      <c r="O746">
        <v>19790</v>
      </c>
      <c r="P746">
        <v>5</v>
      </c>
      <c r="Q746" t="str">
        <f>VLOOKUP(FACT_INVOICE9[[#This Row],[gender_sk]],DIM_GENDER[],2,FALSE)</f>
        <v>Female</v>
      </c>
      <c r="R746" t="str">
        <f>VLOOKUP(FACT_INVOICE9[[#This Row],[custype_sk]],DIM_CUSTYPE[],2,FALSE)</f>
        <v>Normal</v>
      </c>
      <c r="S746">
        <v>4</v>
      </c>
      <c r="U746" s="6">
        <v>0</v>
      </c>
      <c r="V746" s="6">
        <v>1</v>
      </c>
      <c r="W746" s="6">
        <v>0</v>
      </c>
      <c r="X746" s="6">
        <v>0</v>
      </c>
      <c r="Y746" s="6">
        <v>1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1</v>
      </c>
      <c r="AF746">
        <v>0</v>
      </c>
      <c r="AG746">
        <v>0</v>
      </c>
    </row>
    <row r="747" spans="1:33">
      <c r="A747">
        <v>1206</v>
      </c>
      <c r="B747" t="str">
        <f>VLOOKUP(FACT_INVOICE9[[#This Row],[Branch_SK]],DIM_BRANCH[],3,FALSE)</f>
        <v>Mandalay</v>
      </c>
      <c r="C747">
        <v>17982</v>
      </c>
      <c r="D747" t="str">
        <f>VLOOKUP(FACT_INVOICE9[[#This Row],[payment_SK]],DIM_PAYMENT[],2,FALSE)</f>
        <v>Cash</v>
      </c>
      <c r="E747">
        <v>346693</v>
      </c>
      <c r="F747" t="str">
        <f>VLOOKUP(FACT_INVOICE9[[#This Row],[Product_SK]],DIM_PRODUCT[],3,FALSE)</f>
        <v>Electronic accessories</v>
      </c>
      <c r="G747">
        <v>14484</v>
      </c>
      <c r="H747" t="s">
        <v>800</v>
      </c>
      <c r="I747">
        <v>4</v>
      </c>
      <c r="J747">
        <v>146.328</v>
      </c>
      <c r="K747">
        <v>7.4</v>
      </c>
      <c r="L747" t="s">
        <v>33</v>
      </c>
      <c r="M747" s="1">
        <v>45276.3682291667</v>
      </c>
      <c r="N747" s="1">
        <v>45278.9186226852</v>
      </c>
      <c r="O747">
        <v>19074</v>
      </c>
      <c r="P747">
        <v>5</v>
      </c>
      <c r="Q747" t="str">
        <f>VLOOKUP(FACT_INVOICE9[[#This Row],[gender_sk]],DIM_GENDER[],2,FALSE)</f>
        <v>Female</v>
      </c>
      <c r="R747" t="str">
        <f>VLOOKUP(FACT_INVOICE9[[#This Row],[custype_sk]],DIM_CUSTYPE[],2,FALSE)</f>
        <v>Normal</v>
      </c>
      <c r="S747">
        <v>4</v>
      </c>
      <c r="U747" s="6">
        <v>0</v>
      </c>
      <c r="V747" s="6">
        <v>0</v>
      </c>
      <c r="W747" s="6">
        <v>1</v>
      </c>
      <c r="X747" s="6">
        <v>0</v>
      </c>
      <c r="Y747" s="6">
        <v>1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1</v>
      </c>
      <c r="AF747">
        <v>0</v>
      </c>
      <c r="AG747">
        <v>0</v>
      </c>
    </row>
    <row r="748" spans="1:33">
      <c r="A748">
        <v>1208</v>
      </c>
      <c r="B748" t="str">
        <f>VLOOKUP(FACT_INVOICE9[[#This Row],[Branch_SK]],DIM_BRANCH[],3,FALSE)</f>
        <v>Yangon</v>
      </c>
      <c r="C748">
        <v>17984</v>
      </c>
      <c r="D748" t="str">
        <f>VLOOKUP(FACT_INVOICE9[[#This Row],[payment_SK]],DIM_PAYMENT[],2,FALSE)</f>
        <v>Ewallet</v>
      </c>
      <c r="E748">
        <v>347203</v>
      </c>
      <c r="F748" t="str">
        <f>VLOOKUP(FACT_INVOICE9[[#This Row],[Product_SK]],DIM_PRODUCT[],3,FALSE)</f>
        <v>Food and beverages</v>
      </c>
      <c r="G748">
        <v>14785</v>
      </c>
      <c r="H748" t="s">
        <v>801</v>
      </c>
      <c r="I748">
        <v>3</v>
      </c>
      <c r="J748">
        <v>81.396</v>
      </c>
      <c r="K748">
        <v>6.6</v>
      </c>
      <c r="L748" t="s">
        <v>33</v>
      </c>
      <c r="M748" s="1">
        <v>45276.3682291667</v>
      </c>
      <c r="N748" s="1">
        <v>45278.9186226852</v>
      </c>
      <c r="O748">
        <v>19936</v>
      </c>
      <c r="P748">
        <v>6</v>
      </c>
      <c r="Q748" t="str">
        <f>VLOOKUP(FACT_INVOICE9[[#This Row],[gender_sk]],DIM_GENDER[],2,FALSE)</f>
        <v>Male</v>
      </c>
      <c r="R748" t="str">
        <f>VLOOKUP(FACT_INVOICE9[[#This Row],[custype_sk]],DIM_CUSTYPE[],2,FALSE)</f>
        <v>Normal</v>
      </c>
      <c r="S748">
        <v>4</v>
      </c>
      <c r="U748" s="6">
        <v>0</v>
      </c>
      <c r="V748" s="6">
        <v>1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1</v>
      </c>
      <c r="AC748" s="6">
        <v>0</v>
      </c>
      <c r="AD748" s="6">
        <v>0</v>
      </c>
      <c r="AE748" s="6">
        <v>1</v>
      </c>
      <c r="AF748">
        <v>1</v>
      </c>
      <c r="AG748">
        <v>0</v>
      </c>
    </row>
    <row r="749" spans="1:33">
      <c r="A749">
        <v>1208</v>
      </c>
      <c r="B749" t="str">
        <f>VLOOKUP(FACT_INVOICE9[[#This Row],[Branch_SK]],DIM_BRANCH[],3,FALSE)</f>
        <v>Yangon</v>
      </c>
      <c r="C749">
        <v>17983</v>
      </c>
      <c r="D749" t="str">
        <f>VLOOKUP(FACT_INVOICE9[[#This Row],[payment_SK]],DIM_PAYMENT[],2,FALSE)</f>
        <v>Credit card</v>
      </c>
      <c r="E749">
        <v>347150</v>
      </c>
      <c r="F749" t="str">
        <f>VLOOKUP(FACT_INVOICE9[[#This Row],[Product_SK]],DIM_PRODUCT[],3,FALSE)</f>
        <v>Food and beverages</v>
      </c>
      <c r="G749">
        <v>14177</v>
      </c>
      <c r="H749" t="s">
        <v>802</v>
      </c>
      <c r="I749">
        <v>10</v>
      </c>
      <c r="J749">
        <v>852.705</v>
      </c>
      <c r="K749">
        <v>6.3</v>
      </c>
      <c r="L749" t="s">
        <v>33</v>
      </c>
      <c r="M749" s="1">
        <v>45276.3682291667</v>
      </c>
      <c r="N749" s="1">
        <v>45278.9186226852</v>
      </c>
      <c r="O749">
        <v>19518</v>
      </c>
      <c r="P749">
        <v>5</v>
      </c>
      <c r="Q749" t="str">
        <f>VLOOKUP(FACT_INVOICE9[[#This Row],[gender_sk]],DIM_GENDER[],2,FALSE)</f>
        <v>Female</v>
      </c>
      <c r="R749" t="str">
        <f>VLOOKUP(FACT_INVOICE9[[#This Row],[custype_sk]],DIM_CUSTYPE[],2,FALSE)</f>
        <v>Normal</v>
      </c>
      <c r="S749">
        <v>4</v>
      </c>
      <c r="U749" s="6">
        <v>1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1</v>
      </c>
      <c r="AC749" s="6">
        <v>0</v>
      </c>
      <c r="AD749" s="6">
        <v>1</v>
      </c>
      <c r="AE749" s="6">
        <v>1</v>
      </c>
      <c r="AF749">
        <v>0</v>
      </c>
      <c r="AG749">
        <v>0</v>
      </c>
    </row>
    <row r="750" spans="1:33">
      <c r="A750">
        <v>1207</v>
      </c>
      <c r="B750" t="str">
        <f>VLOOKUP(FACT_INVOICE9[[#This Row],[Branch_SK]],DIM_BRANCH[],3,FALSE)</f>
        <v>Naypyitaw</v>
      </c>
      <c r="C750">
        <v>17983</v>
      </c>
      <c r="D750" t="str">
        <f>VLOOKUP(FACT_INVOICE9[[#This Row],[payment_SK]],DIM_PAYMENT[],2,FALSE)</f>
        <v>Credit card</v>
      </c>
      <c r="E750">
        <v>347017</v>
      </c>
      <c r="F750" t="str">
        <f>VLOOKUP(FACT_INVOICE9[[#This Row],[Product_SK]],DIM_PRODUCT[],3,FALSE)</f>
        <v>Sports and travel</v>
      </c>
      <c r="G750">
        <v>14810</v>
      </c>
      <c r="H750" t="s">
        <v>803</v>
      </c>
      <c r="I750">
        <v>4</v>
      </c>
      <c r="J750">
        <v>174.3</v>
      </c>
      <c r="K750">
        <v>8.2</v>
      </c>
      <c r="L750" t="s">
        <v>33</v>
      </c>
      <c r="M750" s="1">
        <v>45276.3682291667</v>
      </c>
      <c r="N750" s="1">
        <v>45278.9186226852</v>
      </c>
      <c r="O750">
        <v>19429</v>
      </c>
      <c r="P750">
        <v>6</v>
      </c>
      <c r="Q750" t="str">
        <f>VLOOKUP(FACT_INVOICE9[[#This Row],[gender_sk]],DIM_GENDER[],2,FALSE)</f>
        <v>Male</v>
      </c>
      <c r="R750" t="str">
        <f>VLOOKUP(FACT_INVOICE9[[#This Row],[custype_sk]],DIM_CUSTYPE[],2,FALSE)</f>
        <v>Normal</v>
      </c>
      <c r="S750">
        <v>4</v>
      </c>
      <c r="U750" s="6">
        <v>1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1</v>
      </c>
      <c r="AB750" s="6">
        <v>0</v>
      </c>
      <c r="AC750" s="6">
        <v>0</v>
      </c>
      <c r="AD750" s="6">
        <v>0</v>
      </c>
      <c r="AE750" s="6">
        <v>1</v>
      </c>
      <c r="AF750">
        <v>1</v>
      </c>
      <c r="AG750">
        <v>0</v>
      </c>
    </row>
    <row r="751" spans="1:33">
      <c r="A751">
        <v>1207</v>
      </c>
      <c r="B751" t="str">
        <f>VLOOKUP(FACT_INVOICE9[[#This Row],[Branch_SK]],DIM_BRANCH[],3,FALSE)</f>
        <v>Naypyitaw</v>
      </c>
      <c r="C751">
        <v>17984</v>
      </c>
      <c r="D751" t="str">
        <f>VLOOKUP(FACT_INVOICE9[[#This Row],[payment_SK]],DIM_PAYMENT[],2,FALSE)</f>
        <v>Ewallet</v>
      </c>
      <c r="E751">
        <v>347402</v>
      </c>
      <c r="F751" t="str">
        <f>VLOOKUP(FACT_INVOICE9[[#This Row],[Product_SK]],DIM_PRODUCT[],3,FALSE)</f>
        <v>Fashion accessories</v>
      </c>
      <c r="G751">
        <v>14949</v>
      </c>
      <c r="H751" t="s">
        <v>804</v>
      </c>
      <c r="I751">
        <v>7</v>
      </c>
      <c r="J751">
        <v>627.6165</v>
      </c>
      <c r="K751">
        <v>4.1</v>
      </c>
      <c r="L751" t="s">
        <v>33</v>
      </c>
      <c r="M751" s="1">
        <v>45276.3682291667</v>
      </c>
      <c r="N751" s="1">
        <v>45278.9186226852</v>
      </c>
      <c r="O751">
        <v>20030</v>
      </c>
      <c r="P751">
        <v>6</v>
      </c>
      <c r="Q751" t="str">
        <f>VLOOKUP(FACT_INVOICE9[[#This Row],[gender_sk]],DIM_GENDER[],2,FALSE)</f>
        <v>Male</v>
      </c>
      <c r="R751" t="str">
        <f>VLOOKUP(FACT_INVOICE9[[#This Row],[custype_sk]],DIM_CUSTYPE[],2,FALSE)</f>
        <v>Normal</v>
      </c>
      <c r="S751">
        <v>4</v>
      </c>
      <c r="U751" s="6">
        <v>0</v>
      </c>
      <c r="V751" s="6">
        <v>1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1</v>
      </c>
      <c r="AD751" s="6">
        <v>1</v>
      </c>
      <c r="AE751" s="6">
        <v>0</v>
      </c>
      <c r="AF751">
        <v>1</v>
      </c>
      <c r="AG751">
        <v>0</v>
      </c>
    </row>
    <row r="752" spans="1:33">
      <c r="A752">
        <v>1206</v>
      </c>
      <c r="B752" t="str">
        <f>VLOOKUP(FACT_INVOICE9[[#This Row],[Branch_SK]],DIM_BRANCH[],3,FALSE)</f>
        <v>Mandalay</v>
      </c>
      <c r="C752">
        <v>17983</v>
      </c>
      <c r="D752" t="str">
        <f>VLOOKUP(FACT_INVOICE9[[#This Row],[payment_SK]],DIM_PAYMENT[],2,FALSE)</f>
        <v>Credit card</v>
      </c>
      <c r="E752">
        <v>347343</v>
      </c>
      <c r="F752" t="str">
        <f>VLOOKUP(FACT_INVOICE9[[#This Row],[Product_SK]],DIM_PRODUCT[],3,FALSE)</f>
        <v>Fashion accessories</v>
      </c>
      <c r="G752">
        <v>14321</v>
      </c>
      <c r="H752" t="s">
        <v>805</v>
      </c>
      <c r="I752">
        <v>8</v>
      </c>
      <c r="J752">
        <v>832.944</v>
      </c>
      <c r="K752">
        <v>4.2</v>
      </c>
      <c r="L752" t="s">
        <v>33</v>
      </c>
      <c r="M752" s="1">
        <v>45276.3682291667</v>
      </c>
      <c r="N752" s="1">
        <v>45278.9186226852</v>
      </c>
      <c r="O752">
        <v>19392</v>
      </c>
      <c r="P752">
        <v>6</v>
      </c>
      <c r="Q752" t="str">
        <f>VLOOKUP(FACT_INVOICE9[[#This Row],[gender_sk]],DIM_GENDER[],2,FALSE)</f>
        <v>Male</v>
      </c>
      <c r="R752" t="str">
        <f>VLOOKUP(FACT_INVOICE9[[#This Row],[custype_sk]],DIM_CUSTYPE[],2,FALSE)</f>
        <v>Normal</v>
      </c>
      <c r="S752">
        <v>4</v>
      </c>
      <c r="U752" s="6">
        <v>1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1</v>
      </c>
      <c r="AD752" s="6">
        <v>1</v>
      </c>
      <c r="AE752" s="6">
        <v>0</v>
      </c>
      <c r="AF752">
        <v>1</v>
      </c>
      <c r="AG752">
        <v>0</v>
      </c>
    </row>
    <row r="753" spans="1:33">
      <c r="A753">
        <v>1208</v>
      </c>
      <c r="B753" t="str">
        <f>VLOOKUP(FACT_INVOICE9[[#This Row],[Branch_SK]],DIM_BRANCH[],3,FALSE)</f>
        <v>Yangon</v>
      </c>
      <c r="C753">
        <v>17983</v>
      </c>
      <c r="D753" t="str">
        <f>VLOOKUP(FACT_INVOICE9[[#This Row],[payment_SK]],DIM_PAYMENT[],2,FALSE)</f>
        <v>Credit card</v>
      </c>
      <c r="E753">
        <v>346809</v>
      </c>
      <c r="F753" t="str">
        <f>VLOOKUP(FACT_INVOICE9[[#This Row],[Product_SK]],DIM_PRODUCT[],3,FALSE)</f>
        <v>Home and lifestyle</v>
      </c>
      <c r="G753">
        <v>14192</v>
      </c>
      <c r="H753" t="s">
        <v>806</v>
      </c>
      <c r="I753">
        <v>5</v>
      </c>
      <c r="J753">
        <v>138.1275</v>
      </c>
      <c r="K753">
        <v>8.8</v>
      </c>
      <c r="L753" t="s">
        <v>33</v>
      </c>
      <c r="M753" s="1">
        <v>45276.3682291667</v>
      </c>
      <c r="N753" s="1">
        <v>45278.9186226852</v>
      </c>
      <c r="O753">
        <v>19531</v>
      </c>
      <c r="P753">
        <v>5</v>
      </c>
      <c r="Q753" t="str">
        <f>VLOOKUP(FACT_INVOICE9[[#This Row],[gender_sk]],DIM_GENDER[],2,FALSE)</f>
        <v>Female</v>
      </c>
      <c r="R753" t="str">
        <f>VLOOKUP(FACT_INVOICE9[[#This Row],[custype_sk]],DIM_CUSTYPE[],2,FALSE)</f>
        <v>Normal</v>
      </c>
      <c r="S753">
        <v>4</v>
      </c>
      <c r="U753" s="6">
        <v>1</v>
      </c>
      <c r="V753" s="6">
        <v>0</v>
      </c>
      <c r="W753" s="6">
        <v>0</v>
      </c>
      <c r="X753" s="6">
        <v>0</v>
      </c>
      <c r="Y753" s="6">
        <v>0</v>
      </c>
      <c r="Z753" s="6">
        <v>1</v>
      </c>
      <c r="AA753" s="6">
        <v>0</v>
      </c>
      <c r="AB753" s="6">
        <v>0</v>
      </c>
      <c r="AC753" s="6">
        <v>0</v>
      </c>
      <c r="AD753" s="6">
        <v>0</v>
      </c>
      <c r="AE753" s="6">
        <v>1</v>
      </c>
      <c r="AF753">
        <v>0</v>
      </c>
      <c r="AG753">
        <v>0</v>
      </c>
    </row>
    <row r="754" spans="1:33">
      <c r="A754">
        <v>1206</v>
      </c>
      <c r="B754" t="str">
        <f>VLOOKUP(FACT_INVOICE9[[#This Row],[Branch_SK]],DIM_BRANCH[],3,FALSE)</f>
        <v>Mandalay</v>
      </c>
      <c r="C754">
        <v>17984</v>
      </c>
      <c r="D754" t="str">
        <f>VLOOKUP(FACT_INVOICE9[[#This Row],[payment_SK]],DIM_PAYMENT[],2,FALSE)</f>
        <v>Ewallet</v>
      </c>
      <c r="E754">
        <v>347039</v>
      </c>
      <c r="F754" t="str">
        <f>VLOOKUP(FACT_INVOICE9[[#This Row],[Product_SK]],DIM_PRODUCT[],3,FALSE)</f>
        <v>Sports and travel</v>
      </c>
      <c r="G754">
        <v>14881</v>
      </c>
      <c r="H754" t="s">
        <v>807</v>
      </c>
      <c r="I754">
        <v>4</v>
      </c>
      <c r="J754">
        <v>163.002</v>
      </c>
      <c r="K754">
        <v>4.9</v>
      </c>
      <c r="L754" t="s">
        <v>33</v>
      </c>
      <c r="M754" s="1">
        <v>45276.3682291667</v>
      </c>
      <c r="N754" s="1">
        <v>45278.9186226852</v>
      </c>
      <c r="O754">
        <v>19721</v>
      </c>
      <c r="P754">
        <v>6</v>
      </c>
      <c r="Q754" t="str">
        <f>VLOOKUP(FACT_INVOICE9[[#This Row],[gender_sk]],DIM_GENDER[],2,FALSE)</f>
        <v>Male</v>
      </c>
      <c r="R754" t="str">
        <f>VLOOKUP(FACT_INVOICE9[[#This Row],[custype_sk]],DIM_CUSTYPE[],2,FALSE)</f>
        <v>Member</v>
      </c>
      <c r="S754">
        <v>3</v>
      </c>
      <c r="U754" s="6">
        <v>0</v>
      </c>
      <c r="V754" s="6">
        <v>1</v>
      </c>
      <c r="W754" s="6">
        <v>0</v>
      </c>
      <c r="X754" s="6">
        <v>0</v>
      </c>
      <c r="Y754" s="6">
        <v>0</v>
      </c>
      <c r="Z754" s="6">
        <v>0</v>
      </c>
      <c r="AA754" s="6">
        <v>1</v>
      </c>
      <c r="AB754" s="6">
        <v>0</v>
      </c>
      <c r="AC754" s="6">
        <v>0</v>
      </c>
      <c r="AD754" s="6">
        <v>0</v>
      </c>
      <c r="AE754" s="6">
        <v>0</v>
      </c>
      <c r="AF754">
        <v>1</v>
      </c>
      <c r="AG754">
        <v>1</v>
      </c>
    </row>
    <row r="755" spans="1:33">
      <c r="A755">
        <v>1206</v>
      </c>
      <c r="B755" t="str">
        <f>VLOOKUP(FACT_INVOICE9[[#This Row],[Branch_SK]],DIM_BRANCH[],3,FALSE)</f>
        <v>Mandalay</v>
      </c>
      <c r="C755">
        <v>17984</v>
      </c>
      <c r="D755" t="str">
        <f>VLOOKUP(FACT_INVOICE9[[#This Row],[payment_SK]],DIM_PAYMENT[],2,FALSE)</f>
        <v>Ewallet</v>
      </c>
      <c r="E755">
        <v>347058</v>
      </c>
      <c r="F755" t="str">
        <f>VLOOKUP(FACT_INVOICE9[[#This Row],[Product_SK]],DIM_PRODUCT[],3,FALSE)</f>
        <v>Sports and travel</v>
      </c>
      <c r="G755">
        <v>14853</v>
      </c>
      <c r="H755" t="s">
        <v>808</v>
      </c>
      <c r="I755">
        <v>10</v>
      </c>
      <c r="J755">
        <v>360.885</v>
      </c>
      <c r="K755">
        <v>6.7</v>
      </c>
      <c r="L755" t="s">
        <v>33</v>
      </c>
      <c r="M755" s="1">
        <v>45276.3682291667</v>
      </c>
      <c r="N755" s="1">
        <v>45278.9186226852</v>
      </c>
      <c r="O755">
        <v>20020</v>
      </c>
      <c r="P755">
        <v>6</v>
      </c>
      <c r="Q755" t="str">
        <f>VLOOKUP(FACT_INVOICE9[[#This Row],[gender_sk]],DIM_GENDER[],2,FALSE)</f>
        <v>Male</v>
      </c>
      <c r="R755" t="str">
        <f>VLOOKUP(FACT_INVOICE9[[#This Row],[custype_sk]],DIM_CUSTYPE[],2,FALSE)</f>
        <v>Normal</v>
      </c>
      <c r="S755">
        <v>4</v>
      </c>
      <c r="U755" s="6">
        <v>0</v>
      </c>
      <c r="V755" s="6">
        <v>1</v>
      </c>
      <c r="W755" s="6">
        <v>0</v>
      </c>
      <c r="X755" s="6">
        <v>0</v>
      </c>
      <c r="Y755" s="6">
        <v>0</v>
      </c>
      <c r="Z755" s="6">
        <v>0</v>
      </c>
      <c r="AA755" s="6">
        <v>1</v>
      </c>
      <c r="AB755" s="6">
        <v>0</v>
      </c>
      <c r="AC755" s="6">
        <v>0</v>
      </c>
      <c r="AD755" s="6">
        <v>1</v>
      </c>
      <c r="AE755" s="6">
        <v>1</v>
      </c>
      <c r="AF755">
        <v>1</v>
      </c>
      <c r="AG755">
        <v>0</v>
      </c>
    </row>
    <row r="756" spans="1:33">
      <c r="A756">
        <v>1208</v>
      </c>
      <c r="B756" t="str">
        <f>VLOOKUP(FACT_INVOICE9[[#This Row],[Branch_SK]],DIM_BRANCH[],3,FALSE)</f>
        <v>Yangon</v>
      </c>
      <c r="C756">
        <v>17983</v>
      </c>
      <c r="D756" t="str">
        <f>VLOOKUP(FACT_INVOICE9[[#This Row],[payment_SK]],DIM_PAYMENT[],2,FALSE)</f>
        <v>Credit card</v>
      </c>
      <c r="E756">
        <v>346738</v>
      </c>
      <c r="F756" t="str">
        <f>VLOOKUP(FACT_INVOICE9[[#This Row],[Product_SK]],DIM_PRODUCT[],3,FALSE)</f>
        <v>Electronic accessories</v>
      </c>
      <c r="G756">
        <v>14635</v>
      </c>
      <c r="H756" t="s">
        <v>809</v>
      </c>
      <c r="I756">
        <v>2</v>
      </c>
      <c r="J756">
        <v>97.881</v>
      </c>
      <c r="K756">
        <v>6.6</v>
      </c>
      <c r="L756" t="s">
        <v>33</v>
      </c>
      <c r="M756" s="1">
        <v>45276.3682291667</v>
      </c>
      <c r="N756" s="1">
        <v>45278.9186226852</v>
      </c>
      <c r="O756">
        <v>19519</v>
      </c>
      <c r="P756">
        <v>5</v>
      </c>
      <c r="Q756" t="str">
        <f>VLOOKUP(FACT_INVOICE9[[#This Row],[gender_sk]],DIM_GENDER[],2,FALSE)</f>
        <v>Female</v>
      </c>
      <c r="R756" t="str">
        <f>VLOOKUP(FACT_INVOICE9[[#This Row],[custype_sk]],DIM_CUSTYPE[],2,FALSE)</f>
        <v>Normal</v>
      </c>
      <c r="S756">
        <v>4</v>
      </c>
      <c r="U756" s="6">
        <v>1</v>
      </c>
      <c r="V756" s="6">
        <v>0</v>
      </c>
      <c r="W756" s="6">
        <v>0</v>
      </c>
      <c r="X756" s="6">
        <v>0</v>
      </c>
      <c r="Y756" s="6">
        <v>1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1</v>
      </c>
      <c r="AF756">
        <v>0</v>
      </c>
      <c r="AG756">
        <v>0</v>
      </c>
    </row>
    <row r="757" spans="1:33">
      <c r="A757">
        <v>1207</v>
      </c>
      <c r="B757" t="str">
        <f>VLOOKUP(FACT_INVOICE9[[#This Row],[Branch_SK]],DIM_BRANCH[],3,FALSE)</f>
        <v>Naypyitaw</v>
      </c>
      <c r="C757">
        <v>17982</v>
      </c>
      <c r="D757" t="str">
        <f>VLOOKUP(FACT_INVOICE9[[#This Row],[payment_SK]],DIM_PAYMENT[],2,FALSE)</f>
        <v>Cash</v>
      </c>
      <c r="E757">
        <v>346643</v>
      </c>
      <c r="F757" t="str">
        <f>VLOOKUP(FACT_INVOICE9[[#This Row],[Product_SK]],DIM_PRODUCT[],3,FALSE)</f>
        <v>Electronic accessories</v>
      </c>
      <c r="G757">
        <v>14965</v>
      </c>
      <c r="H757" t="s">
        <v>810</v>
      </c>
      <c r="I757">
        <v>9</v>
      </c>
      <c r="J757">
        <v>943.299</v>
      </c>
      <c r="K757">
        <v>6.6</v>
      </c>
      <c r="L757" t="s">
        <v>33</v>
      </c>
      <c r="M757" s="1">
        <v>45276.3682291667</v>
      </c>
      <c r="N757" s="1">
        <v>45278.9186226852</v>
      </c>
      <c r="O757">
        <v>19286</v>
      </c>
      <c r="P757">
        <v>6</v>
      </c>
      <c r="Q757" t="str">
        <f>VLOOKUP(FACT_INVOICE9[[#This Row],[gender_sk]],DIM_GENDER[],2,FALSE)</f>
        <v>Male</v>
      </c>
      <c r="R757" t="str">
        <f>VLOOKUP(FACT_INVOICE9[[#This Row],[custype_sk]],DIM_CUSTYPE[],2,FALSE)</f>
        <v>Member</v>
      </c>
      <c r="S757">
        <v>3</v>
      </c>
      <c r="U757" s="6">
        <v>0</v>
      </c>
      <c r="V757" s="6">
        <v>0</v>
      </c>
      <c r="W757" s="6">
        <v>1</v>
      </c>
      <c r="X757" s="6">
        <v>0</v>
      </c>
      <c r="Y757" s="6">
        <v>1</v>
      </c>
      <c r="Z757" s="6">
        <v>0</v>
      </c>
      <c r="AA757" s="6">
        <v>0</v>
      </c>
      <c r="AB757" s="6">
        <v>0</v>
      </c>
      <c r="AC757" s="6">
        <v>0</v>
      </c>
      <c r="AD757" s="6">
        <v>1</v>
      </c>
      <c r="AE757" s="6">
        <v>1</v>
      </c>
      <c r="AF757">
        <v>1</v>
      </c>
      <c r="AG757">
        <v>1</v>
      </c>
    </row>
    <row r="758" spans="1:33">
      <c r="A758">
        <v>1207</v>
      </c>
      <c r="B758" t="str">
        <f>VLOOKUP(FACT_INVOICE9[[#This Row],[Branch_SK]],DIM_BRANCH[],3,FALSE)</f>
        <v>Naypyitaw</v>
      </c>
      <c r="C758">
        <v>17983</v>
      </c>
      <c r="D758" t="str">
        <f>VLOOKUP(FACT_INVOICE9[[#This Row],[payment_SK]],DIM_PAYMENT[],2,FALSE)</f>
        <v>Credit card</v>
      </c>
      <c r="E758">
        <v>346917</v>
      </c>
      <c r="F758" t="str">
        <f>VLOOKUP(FACT_INVOICE9[[#This Row],[Product_SK]],DIM_PRODUCT[],3,FALSE)</f>
        <v>Sports and travel</v>
      </c>
      <c r="G758">
        <v>14141</v>
      </c>
      <c r="H758" t="s">
        <v>811</v>
      </c>
      <c r="I758">
        <v>3</v>
      </c>
      <c r="J758">
        <v>190.4805</v>
      </c>
      <c r="K758">
        <v>5.6</v>
      </c>
      <c r="L758" t="s">
        <v>33</v>
      </c>
      <c r="M758" s="1">
        <v>45276.3682291667</v>
      </c>
      <c r="N758" s="1">
        <v>45278.9186226852</v>
      </c>
      <c r="O758">
        <v>19458</v>
      </c>
      <c r="P758">
        <v>6</v>
      </c>
      <c r="Q758" t="str">
        <f>VLOOKUP(FACT_INVOICE9[[#This Row],[gender_sk]],DIM_GENDER[],2,FALSE)</f>
        <v>Male</v>
      </c>
      <c r="R758" t="str">
        <f>VLOOKUP(FACT_INVOICE9[[#This Row],[custype_sk]],DIM_CUSTYPE[],2,FALSE)</f>
        <v>Member</v>
      </c>
      <c r="S758">
        <v>3</v>
      </c>
      <c r="U758" s="6">
        <v>1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1</v>
      </c>
      <c r="AB758" s="6">
        <v>0</v>
      </c>
      <c r="AC758" s="6">
        <v>0</v>
      </c>
      <c r="AD758" s="6">
        <v>0</v>
      </c>
      <c r="AE758" s="6">
        <v>1</v>
      </c>
      <c r="AF758">
        <v>1</v>
      </c>
      <c r="AG758">
        <v>1</v>
      </c>
    </row>
    <row r="759" spans="1:33">
      <c r="A759">
        <v>1208</v>
      </c>
      <c r="B759" t="str">
        <f>VLOOKUP(FACT_INVOICE9[[#This Row],[Branch_SK]],DIM_BRANCH[],3,FALSE)</f>
        <v>Yangon</v>
      </c>
      <c r="C759">
        <v>17982</v>
      </c>
      <c r="D759" t="str">
        <f>VLOOKUP(FACT_INVOICE9[[#This Row],[payment_SK]],DIM_PAYMENT[],2,FALSE)</f>
        <v>Cash</v>
      </c>
      <c r="E759">
        <v>347304</v>
      </c>
      <c r="F759" t="str">
        <f>VLOOKUP(FACT_INVOICE9[[#This Row],[Product_SK]],DIM_PRODUCT[],3,FALSE)</f>
        <v>Fashion accessories</v>
      </c>
      <c r="G759">
        <v>14058</v>
      </c>
      <c r="H759" t="s">
        <v>812</v>
      </c>
      <c r="I759">
        <v>8</v>
      </c>
      <c r="J759">
        <v>494.76</v>
      </c>
      <c r="K759">
        <v>8.9</v>
      </c>
      <c r="L759" t="s">
        <v>33</v>
      </c>
      <c r="M759" s="1">
        <v>45276.3682291667</v>
      </c>
      <c r="N759" s="1">
        <v>45278.9186226852</v>
      </c>
      <c r="O759">
        <v>19234</v>
      </c>
      <c r="P759">
        <v>6</v>
      </c>
      <c r="Q759" t="str">
        <f>VLOOKUP(FACT_INVOICE9[[#This Row],[gender_sk]],DIM_GENDER[],2,FALSE)</f>
        <v>Male</v>
      </c>
      <c r="R759" t="str">
        <f>VLOOKUP(FACT_INVOICE9[[#This Row],[custype_sk]],DIM_CUSTYPE[],2,FALSE)</f>
        <v>Member</v>
      </c>
      <c r="S759">
        <v>3</v>
      </c>
      <c r="U759" s="6">
        <v>0</v>
      </c>
      <c r="V759" s="6">
        <v>0</v>
      </c>
      <c r="W759" s="6">
        <v>1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1</v>
      </c>
      <c r="AD759" s="6">
        <v>1</v>
      </c>
      <c r="AE759" s="6">
        <v>1</v>
      </c>
      <c r="AF759">
        <v>1</v>
      </c>
      <c r="AG759">
        <v>1</v>
      </c>
    </row>
    <row r="760" spans="1:33">
      <c r="A760">
        <v>1207</v>
      </c>
      <c r="B760" t="str">
        <f>VLOOKUP(FACT_INVOICE9[[#This Row],[Branch_SK]],DIM_BRANCH[],3,FALSE)</f>
        <v>Naypyitaw</v>
      </c>
      <c r="C760">
        <v>17983</v>
      </c>
      <c r="D760" t="str">
        <f>VLOOKUP(FACT_INVOICE9[[#This Row],[payment_SK]],DIM_PAYMENT[],2,FALSE)</f>
        <v>Credit card</v>
      </c>
      <c r="E760">
        <v>346968</v>
      </c>
      <c r="F760" t="str">
        <f>VLOOKUP(FACT_INVOICE9[[#This Row],[Product_SK]],DIM_PRODUCT[],3,FALSE)</f>
        <v>Sports and travel</v>
      </c>
      <c r="G760">
        <v>14799</v>
      </c>
      <c r="H760" t="s">
        <v>813</v>
      </c>
      <c r="I760">
        <v>7</v>
      </c>
      <c r="J760">
        <v>218.0745</v>
      </c>
      <c r="K760">
        <v>8.1</v>
      </c>
      <c r="L760" t="s">
        <v>33</v>
      </c>
      <c r="M760" s="1">
        <v>45276.3682291667</v>
      </c>
      <c r="N760" s="1">
        <v>45278.9186226852</v>
      </c>
      <c r="O760">
        <v>19368</v>
      </c>
      <c r="P760">
        <v>5</v>
      </c>
      <c r="Q760" t="str">
        <f>VLOOKUP(FACT_INVOICE9[[#This Row],[gender_sk]],DIM_GENDER[],2,FALSE)</f>
        <v>Female</v>
      </c>
      <c r="R760" t="str">
        <f>VLOOKUP(FACT_INVOICE9[[#This Row],[custype_sk]],DIM_CUSTYPE[],2,FALSE)</f>
        <v>Member</v>
      </c>
      <c r="S760">
        <v>3</v>
      </c>
      <c r="U760" s="6">
        <v>1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1</v>
      </c>
      <c r="AB760" s="6">
        <v>0</v>
      </c>
      <c r="AC760" s="6">
        <v>0</v>
      </c>
      <c r="AD760" s="6">
        <v>1</v>
      </c>
      <c r="AE760" s="6">
        <v>1</v>
      </c>
      <c r="AF760">
        <v>0</v>
      </c>
      <c r="AG760">
        <v>1</v>
      </c>
    </row>
    <row r="761" spans="1:33">
      <c r="A761">
        <v>1208</v>
      </c>
      <c r="B761" t="str">
        <f>VLOOKUP(FACT_INVOICE9[[#This Row],[Branch_SK]],DIM_BRANCH[],3,FALSE)</f>
        <v>Yangon</v>
      </c>
      <c r="C761">
        <v>17984</v>
      </c>
      <c r="D761" t="str">
        <f>VLOOKUP(FACT_INVOICE9[[#This Row],[payment_SK]],DIM_PAYMENT[],2,FALSE)</f>
        <v>Ewallet</v>
      </c>
      <c r="E761">
        <v>347375</v>
      </c>
      <c r="F761" t="str">
        <f>VLOOKUP(FACT_INVOICE9[[#This Row],[Product_SK]],DIM_PRODUCT[],3,FALSE)</f>
        <v>Fashion accessories</v>
      </c>
      <c r="G761">
        <v>14120</v>
      </c>
      <c r="H761" t="s">
        <v>814</v>
      </c>
      <c r="I761">
        <v>10</v>
      </c>
      <c r="J761">
        <v>931.035</v>
      </c>
      <c r="K761">
        <v>7.3</v>
      </c>
      <c r="L761" t="s">
        <v>33</v>
      </c>
      <c r="M761" s="1">
        <v>45276.3682291667</v>
      </c>
      <c r="N761" s="1">
        <v>45278.9186226852</v>
      </c>
      <c r="O761">
        <v>19697</v>
      </c>
      <c r="P761">
        <v>6</v>
      </c>
      <c r="Q761" t="str">
        <f>VLOOKUP(FACT_INVOICE9[[#This Row],[gender_sk]],DIM_GENDER[],2,FALSE)</f>
        <v>Male</v>
      </c>
      <c r="R761" t="str">
        <f>VLOOKUP(FACT_INVOICE9[[#This Row],[custype_sk]],DIM_CUSTYPE[],2,FALSE)</f>
        <v>Member</v>
      </c>
      <c r="S761">
        <v>3</v>
      </c>
      <c r="U761" s="6">
        <v>0</v>
      </c>
      <c r="V761" s="6">
        <v>1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1</v>
      </c>
      <c r="AD761" s="6">
        <v>1</v>
      </c>
      <c r="AE761" s="6">
        <v>1</v>
      </c>
      <c r="AF761">
        <v>1</v>
      </c>
      <c r="AG761">
        <v>1</v>
      </c>
    </row>
    <row r="762" spans="1:33">
      <c r="A762">
        <v>1208</v>
      </c>
      <c r="B762" t="str">
        <f>VLOOKUP(FACT_INVOICE9[[#This Row],[Branch_SK]],DIM_BRANCH[],3,FALSE)</f>
        <v>Yangon</v>
      </c>
      <c r="C762">
        <v>17984</v>
      </c>
      <c r="D762" t="str">
        <f>VLOOKUP(FACT_INVOICE9[[#This Row],[payment_SK]],DIM_PAYMENT[],2,FALSE)</f>
        <v>Ewallet</v>
      </c>
      <c r="E762">
        <v>346751</v>
      </c>
      <c r="F762" t="str">
        <f>VLOOKUP(FACT_INVOICE9[[#This Row],[Product_SK]],DIM_PRODUCT[],3,FALSE)</f>
        <v>Electronic accessories</v>
      </c>
      <c r="G762">
        <v>14191</v>
      </c>
      <c r="H762" t="s">
        <v>815</v>
      </c>
      <c r="I762">
        <v>9</v>
      </c>
      <c r="J762">
        <v>182.952</v>
      </c>
      <c r="K762">
        <v>8.7</v>
      </c>
      <c r="L762" t="s">
        <v>33</v>
      </c>
      <c r="M762" s="1">
        <v>45276.3682291667</v>
      </c>
      <c r="N762" s="1">
        <v>45278.9186226852</v>
      </c>
      <c r="O762">
        <v>19691</v>
      </c>
      <c r="P762">
        <v>6</v>
      </c>
      <c r="Q762" t="str">
        <f>VLOOKUP(FACT_INVOICE9[[#This Row],[gender_sk]],DIM_GENDER[],2,FALSE)</f>
        <v>Male</v>
      </c>
      <c r="R762" t="str">
        <f>VLOOKUP(FACT_INVOICE9[[#This Row],[custype_sk]],DIM_CUSTYPE[],2,FALSE)</f>
        <v>Member</v>
      </c>
      <c r="S762">
        <v>3</v>
      </c>
      <c r="U762" s="6">
        <v>0</v>
      </c>
      <c r="V762" s="6">
        <v>1</v>
      </c>
      <c r="W762" s="6">
        <v>0</v>
      </c>
      <c r="X762" s="6">
        <v>0</v>
      </c>
      <c r="Y762" s="6">
        <v>1</v>
      </c>
      <c r="Z762" s="6">
        <v>0</v>
      </c>
      <c r="AA762" s="6">
        <v>0</v>
      </c>
      <c r="AB762" s="6">
        <v>0</v>
      </c>
      <c r="AC762" s="6">
        <v>0</v>
      </c>
      <c r="AD762" s="6">
        <v>1</v>
      </c>
      <c r="AE762" s="6">
        <v>1</v>
      </c>
      <c r="AF762">
        <v>1</v>
      </c>
      <c r="AG762">
        <v>1</v>
      </c>
    </row>
    <row r="763" spans="1:33">
      <c r="A763">
        <v>1206</v>
      </c>
      <c r="B763" t="str">
        <f>VLOOKUP(FACT_INVOICE9[[#This Row],[Branch_SK]],DIM_BRANCH[],3,FALSE)</f>
        <v>Mandalay</v>
      </c>
      <c r="C763">
        <v>17984</v>
      </c>
      <c r="D763" t="str">
        <f>VLOOKUP(FACT_INVOICE9[[#This Row],[payment_SK]],DIM_PAYMENT[],2,FALSE)</f>
        <v>Ewallet</v>
      </c>
      <c r="E763">
        <v>347065</v>
      </c>
      <c r="F763" t="str">
        <f>VLOOKUP(FACT_INVOICE9[[#This Row],[Product_SK]],DIM_PRODUCT[],3,FALSE)</f>
        <v>Sports and travel</v>
      </c>
      <c r="G763">
        <v>14634</v>
      </c>
      <c r="H763" t="s">
        <v>816</v>
      </c>
      <c r="I763">
        <v>4</v>
      </c>
      <c r="J763">
        <v>401.268</v>
      </c>
      <c r="K763">
        <v>4.5</v>
      </c>
      <c r="L763" t="s">
        <v>33</v>
      </c>
      <c r="M763" s="1">
        <v>45276.3682291667</v>
      </c>
      <c r="N763" s="1">
        <v>45278.9186226852</v>
      </c>
      <c r="O763">
        <v>19837</v>
      </c>
      <c r="P763">
        <v>5</v>
      </c>
      <c r="Q763" t="str">
        <f>VLOOKUP(FACT_INVOICE9[[#This Row],[gender_sk]],DIM_GENDER[],2,FALSE)</f>
        <v>Female</v>
      </c>
      <c r="R763" t="str">
        <f>VLOOKUP(FACT_INVOICE9[[#This Row],[custype_sk]],DIM_CUSTYPE[],2,FALSE)</f>
        <v>Member</v>
      </c>
      <c r="S763">
        <v>3</v>
      </c>
      <c r="U763" s="6">
        <v>0</v>
      </c>
      <c r="V763" s="6">
        <v>1</v>
      </c>
      <c r="W763" s="6">
        <v>0</v>
      </c>
      <c r="X763" s="6">
        <v>0</v>
      </c>
      <c r="Y763" s="6">
        <v>0</v>
      </c>
      <c r="Z763" s="6">
        <v>0</v>
      </c>
      <c r="AA763" s="6">
        <v>1</v>
      </c>
      <c r="AB763" s="6">
        <v>0</v>
      </c>
      <c r="AC763" s="6">
        <v>0</v>
      </c>
      <c r="AD763" s="6">
        <v>0</v>
      </c>
      <c r="AE763" s="6">
        <v>0</v>
      </c>
      <c r="AF763">
        <v>0</v>
      </c>
      <c r="AG763">
        <v>1</v>
      </c>
    </row>
    <row r="764" spans="1:33">
      <c r="A764">
        <v>1206</v>
      </c>
      <c r="B764" t="str">
        <f>VLOOKUP(FACT_INVOICE9[[#This Row],[Branch_SK]],DIM_BRANCH[],3,FALSE)</f>
        <v>Mandalay</v>
      </c>
      <c r="C764">
        <v>17982</v>
      </c>
      <c r="D764" t="str">
        <f>VLOOKUP(FACT_INVOICE9[[#This Row],[payment_SK]],DIM_PAYMENT[],2,FALSE)</f>
        <v>Cash</v>
      </c>
      <c r="E764">
        <v>346687</v>
      </c>
      <c r="F764" t="str">
        <f>VLOOKUP(FACT_INVOICE9[[#This Row],[Product_SK]],DIM_PRODUCT[],3,FALSE)</f>
        <v>Electronic accessories</v>
      </c>
      <c r="G764">
        <v>14655</v>
      </c>
      <c r="H764" t="s">
        <v>817</v>
      </c>
      <c r="I764">
        <v>10</v>
      </c>
      <c r="J764">
        <v>431.445</v>
      </c>
      <c r="K764">
        <v>7.3</v>
      </c>
      <c r="L764" t="s">
        <v>33</v>
      </c>
      <c r="M764" s="1">
        <v>45276.3682291667</v>
      </c>
      <c r="N764" s="1">
        <v>45278.9186226852</v>
      </c>
      <c r="O764">
        <v>19342</v>
      </c>
      <c r="P764">
        <v>5</v>
      </c>
      <c r="Q764" t="str">
        <f>VLOOKUP(FACT_INVOICE9[[#This Row],[gender_sk]],DIM_GENDER[],2,FALSE)</f>
        <v>Female</v>
      </c>
      <c r="R764" t="str">
        <f>VLOOKUP(FACT_INVOICE9[[#This Row],[custype_sk]],DIM_CUSTYPE[],2,FALSE)</f>
        <v>Normal</v>
      </c>
      <c r="S764">
        <v>4</v>
      </c>
      <c r="U764" s="6">
        <v>0</v>
      </c>
      <c r="V764" s="6">
        <v>0</v>
      </c>
      <c r="W764" s="6">
        <v>1</v>
      </c>
      <c r="X764" s="6">
        <v>0</v>
      </c>
      <c r="Y764" s="6">
        <v>1</v>
      </c>
      <c r="Z764" s="6">
        <v>0</v>
      </c>
      <c r="AA764" s="6">
        <v>0</v>
      </c>
      <c r="AB764" s="6">
        <v>0</v>
      </c>
      <c r="AC764" s="6">
        <v>0</v>
      </c>
      <c r="AD764" s="6">
        <v>1</v>
      </c>
      <c r="AE764" s="6">
        <v>1</v>
      </c>
      <c r="AF764">
        <v>0</v>
      </c>
      <c r="AG764">
        <v>0</v>
      </c>
    </row>
    <row r="765" spans="1:33">
      <c r="A765">
        <v>1206</v>
      </c>
      <c r="B765" t="str">
        <f>VLOOKUP(FACT_INVOICE9[[#This Row],[Branch_SK]],DIM_BRANCH[],3,FALSE)</f>
        <v>Mandalay</v>
      </c>
      <c r="C765">
        <v>17983</v>
      </c>
      <c r="D765" t="str">
        <f>VLOOKUP(FACT_INVOICE9[[#This Row],[payment_SK]],DIM_PAYMENT[],2,FALSE)</f>
        <v>Credit card</v>
      </c>
      <c r="E765">
        <v>347231</v>
      </c>
      <c r="F765" t="str">
        <f>VLOOKUP(FACT_INVOICE9[[#This Row],[Product_SK]],DIM_PRODUCT[],3,FALSE)</f>
        <v>Food and beverages</v>
      </c>
      <c r="G765">
        <v>14526</v>
      </c>
      <c r="H765" t="s">
        <v>818</v>
      </c>
      <c r="I765">
        <v>9</v>
      </c>
      <c r="J765">
        <v>731.43</v>
      </c>
      <c r="K765">
        <v>4.5</v>
      </c>
      <c r="L765" t="s">
        <v>33</v>
      </c>
      <c r="M765" s="1">
        <v>45276.3682291667</v>
      </c>
      <c r="N765" s="1">
        <v>45278.9186226852</v>
      </c>
      <c r="O765">
        <v>19679</v>
      </c>
      <c r="P765">
        <v>5</v>
      </c>
      <c r="Q765" t="str">
        <f>VLOOKUP(FACT_INVOICE9[[#This Row],[gender_sk]],DIM_GENDER[],2,FALSE)</f>
        <v>Female</v>
      </c>
      <c r="R765" t="str">
        <f>VLOOKUP(FACT_INVOICE9[[#This Row],[custype_sk]],DIM_CUSTYPE[],2,FALSE)</f>
        <v>Member</v>
      </c>
      <c r="S765">
        <v>3</v>
      </c>
      <c r="U765" s="6">
        <v>1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1</v>
      </c>
      <c r="AC765" s="6">
        <v>0</v>
      </c>
      <c r="AD765" s="6">
        <v>1</v>
      </c>
      <c r="AE765" s="6">
        <v>0</v>
      </c>
      <c r="AF765">
        <v>0</v>
      </c>
      <c r="AG765">
        <v>1</v>
      </c>
    </row>
    <row r="766" spans="1:33">
      <c r="A766">
        <v>1206</v>
      </c>
      <c r="B766" t="str">
        <f>VLOOKUP(FACT_INVOICE9[[#This Row],[Branch_SK]],DIM_BRANCH[],3,FALSE)</f>
        <v>Mandalay</v>
      </c>
      <c r="C766">
        <v>17982</v>
      </c>
      <c r="D766" t="str">
        <f>VLOOKUP(FACT_INVOICE9[[#This Row],[payment_SK]],DIM_PAYMENT[],2,FALSE)</f>
        <v>Cash</v>
      </c>
      <c r="E766">
        <v>347336</v>
      </c>
      <c r="F766" t="str">
        <f>VLOOKUP(FACT_INVOICE9[[#This Row],[Product_SK]],DIM_PRODUCT[],3,FALSE)</f>
        <v>Fashion accessories</v>
      </c>
      <c r="G766">
        <v>14858</v>
      </c>
      <c r="H766" t="s">
        <v>819</v>
      </c>
      <c r="I766">
        <v>4</v>
      </c>
      <c r="J766">
        <v>401.688</v>
      </c>
      <c r="K766">
        <v>7.9</v>
      </c>
      <c r="L766" t="s">
        <v>33</v>
      </c>
      <c r="M766" s="1">
        <v>45276.3682291667</v>
      </c>
      <c r="N766" s="1">
        <v>45278.9186226852</v>
      </c>
      <c r="O766">
        <v>19110</v>
      </c>
      <c r="P766">
        <v>5</v>
      </c>
      <c r="Q766" t="str">
        <f>VLOOKUP(FACT_INVOICE9[[#This Row],[gender_sk]],DIM_GENDER[],2,FALSE)</f>
        <v>Female</v>
      </c>
      <c r="R766" t="str">
        <f>VLOOKUP(FACT_INVOICE9[[#This Row],[custype_sk]],DIM_CUSTYPE[],2,FALSE)</f>
        <v>Normal</v>
      </c>
      <c r="S766">
        <v>4</v>
      </c>
      <c r="U766" s="6">
        <v>0</v>
      </c>
      <c r="V766" s="6">
        <v>0</v>
      </c>
      <c r="W766" s="6">
        <v>1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1</v>
      </c>
      <c r="AD766" s="6">
        <v>0</v>
      </c>
      <c r="AE766" s="6">
        <v>1</v>
      </c>
      <c r="AF766">
        <v>0</v>
      </c>
      <c r="AG766">
        <v>0</v>
      </c>
    </row>
    <row r="767" spans="1:33">
      <c r="A767">
        <v>1208</v>
      </c>
      <c r="B767" t="str">
        <f>VLOOKUP(FACT_INVOICE9[[#This Row],[Branch_SK]],DIM_BRANCH[],3,FALSE)</f>
        <v>Yangon</v>
      </c>
      <c r="C767">
        <v>17984</v>
      </c>
      <c r="D767" t="str">
        <f>VLOOKUP(FACT_INVOICE9[[#This Row],[payment_SK]],DIM_PAYMENT[],2,FALSE)</f>
        <v>Ewallet</v>
      </c>
      <c r="E767">
        <v>346553</v>
      </c>
      <c r="F767" t="str">
        <f>VLOOKUP(FACT_INVOICE9[[#This Row],[Product_SK]],DIM_PRODUCT[],3,FALSE)</f>
        <v>Health and beauty</v>
      </c>
      <c r="G767">
        <v>14024</v>
      </c>
      <c r="H767" t="s">
        <v>820</v>
      </c>
      <c r="I767">
        <v>6</v>
      </c>
      <c r="J767">
        <v>262.458</v>
      </c>
      <c r="K767">
        <v>5.6</v>
      </c>
      <c r="L767" t="s">
        <v>33</v>
      </c>
      <c r="M767" s="1">
        <v>45276.3682291667</v>
      </c>
      <c r="N767" s="1">
        <v>45278.9186226852</v>
      </c>
      <c r="O767">
        <v>19762</v>
      </c>
      <c r="P767">
        <v>6</v>
      </c>
      <c r="Q767" t="str">
        <f>VLOOKUP(FACT_INVOICE9[[#This Row],[gender_sk]],DIM_GENDER[],2,FALSE)</f>
        <v>Male</v>
      </c>
      <c r="R767" t="str">
        <f>VLOOKUP(FACT_INVOICE9[[#This Row],[custype_sk]],DIM_CUSTYPE[],2,FALSE)</f>
        <v>Member</v>
      </c>
      <c r="S767">
        <v>3</v>
      </c>
      <c r="U767" s="6">
        <v>0</v>
      </c>
      <c r="V767" s="6">
        <v>1</v>
      </c>
      <c r="W767" s="6">
        <v>0</v>
      </c>
      <c r="X767" s="6">
        <v>1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1</v>
      </c>
      <c r="AE767" s="6">
        <v>1</v>
      </c>
      <c r="AF767">
        <v>1</v>
      </c>
      <c r="AG767">
        <v>1</v>
      </c>
    </row>
    <row r="768" spans="1:33">
      <c r="A768">
        <v>1207</v>
      </c>
      <c r="B768" t="str">
        <f>VLOOKUP(FACT_INVOICE9[[#This Row],[Branch_SK]],DIM_BRANCH[],3,FALSE)</f>
        <v>Naypyitaw</v>
      </c>
      <c r="C768">
        <v>17982</v>
      </c>
      <c r="D768" t="str">
        <f>VLOOKUP(FACT_INVOICE9[[#This Row],[payment_SK]],DIM_PAYMENT[],2,FALSE)</f>
        <v>Cash</v>
      </c>
      <c r="E768">
        <v>347094</v>
      </c>
      <c r="F768" t="str">
        <f>VLOOKUP(FACT_INVOICE9[[#This Row],[Product_SK]],DIM_PRODUCT[],3,FALSE)</f>
        <v>Food and beverages</v>
      </c>
      <c r="G768">
        <v>14584</v>
      </c>
      <c r="H768" t="s">
        <v>821</v>
      </c>
      <c r="I768">
        <v>2</v>
      </c>
      <c r="J768">
        <v>207.48</v>
      </c>
      <c r="K768">
        <v>7.7</v>
      </c>
      <c r="L768" t="s">
        <v>33</v>
      </c>
      <c r="M768" s="1">
        <v>45276.3682291667</v>
      </c>
      <c r="N768" s="1">
        <v>45278.9186226852</v>
      </c>
      <c r="O768">
        <v>19348</v>
      </c>
      <c r="P768">
        <v>5</v>
      </c>
      <c r="Q768" t="str">
        <f>VLOOKUP(FACT_INVOICE9[[#This Row],[gender_sk]],DIM_GENDER[],2,FALSE)</f>
        <v>Female</v>
      </c>
      <c r="R768" t="str">
        <f>VLOOKUP(FACT_INVOICE9[[#This Row],[custype_sk]],DIM_CUSTYPE[],2,FALSE)</f>
        <v>Normal</v>
      </c>
      <c r="S768">
        <v>4</v>
      </c>
      <c r="U768" s="6">
        <v>0</v>
      </c>
      <c r="V768" s="6">
        <v>0</v>
      </c>
      <c r="W768" s="6">
        <v>1</v>
      </c>
      <c r="X768" s="6">
        <v>0</v>
      </c>
      <c r="Y768" s="6">
        <v>0</v>
      </c>
      <c r="Z768" s="6">
        <v>0</v>
      </c>
      <c r="AA768" s="6">
        <v>0</v>
      </c>
      <c r="AB768" s="6">
        <v>1</v>
      </c>
      <c r="AC768" s="6">
        <v>0</v>
      </c>
      <c r="AD768" s="6">
        <v>0</v>
      </c>
      <c r="AE768" s="6">
        <v>1</v>
      </c>
      <c r="AF768">
        <v>0</v>
      </c>
      <c r="AG768">
        <v>0</v>
      </c>
    </row>
    <row r="769" spans="1:33">
      <c r="A769">
        <v>1206</v>
      </c>
      <c r="B769" t="str">
        <f>VLOOKUP(FACT_INVOICE9[[#This Row],[Branch_SK]],DIM_BRANCH[],3,FALSE)</f>
        <v>Mandalay</v>
      </c>
      <c r="C769">
        <v>17982</v>
      </c>
      <c r="D769" t="str">
        <f>VLOOKUP(FACT_INVOICE9[[#This Row],[payment_SK]],DIM_PAYMENT[],2,FALSE)</f>
        <v>Cash</v>
      </c>
      <c r="E769">
        <v>347213</v>
      </c>
      <c r="F769" t="str">
        <f>VLOOKUP(FACT_INVOICE9[[#This Row],[Product_SK]],DIM_PRODUCT[],3,FALSE)</f>
        <v>Food and beverages</v>
      </c>
      <c r="G769">
        <v>14741</v>
      </c>
      <c r="H769" t="s">
        <v>822</v>
      </c>
      <c r="I769">
        <v>5</v>
      </c>
      <c r="J769">
        <v>148.995</v>
      </c>
      <c r="K769">
        <v>9.4</v>
      </c>
      <c r="L769" t="s">
        <v>33</v>
      </c>
      <c r="M769" s="1">
        <v>45276.3682291667</v>
      </c>
      <c r="N769" s="1">
        <v>45278.9186226852</v>
      </c>
      <c r="O769">
        <v>19270</v>
      </c>
      <c r="P769">
        <v>6</v>
      </c>
      <c r="Q769" t="str">
        <f>VLOOKUP(FACT_INVOICE9[[#This Row],[gender_sk]],DIM_GENDER[],2,FALSE)</f>
        <v>Male</v>
      </c>
      <c r="R769" t="str">
        <f>VLOOKUP(FACT_INVOICE9[[#This Row],[custype_sk]],DIM_CUSTYPE[],2,FALSE)</f>
        <v>Normal</v>
      </c>
      <c r="S769">
        <v>4</v>
      </c>
      <c r="U769" s="6">
        <v>0</v>
      </c>
      <c r="V769" s="6">
        <v>0</v>
      </c>
      <c r="W769" s="6">
        <v>1</v>
      </c>
      <c r="X769" s="6">
        <v>0</v>
      </c>
      <c r="Y769" s="6">
        <v>0</v>
      </c>
      <c r="Z769" s="6">
        <v>0</v>
      </c>
      <c r="AA769" s="6">
        <v>0</v>
      </c>
      <c r="AB769" s="6">
        <v>1</v>
      </c>
      <c r="AC769" s="6">
        <v>0</v>
      </c>
      <c r="AD769" s="6">
        <v>0</v>
      </c>
      <c r="AE769" s="6">
        <v>1</v>
      </c>
      <c r="AF769">
        <v>1</v>
      </c>
      <c r="AG769">
        <v>0</v>
      </c>
    </row>
    <row r="770" spans="1:33">
      <c r="A770">
        <v>1206</v>
      </c>
      <c r="B770" t="str">
        <f>VLOOKUP(FACT_INVOICE9[[#This Row],[Branch_SK]],DIM_BRANCH[],3,FALSE)</f>
        <v>Mandalay</v>
      </c>
      <c r="C770">
        <v>17982</v>
      </c>
      <c r="D770" t="str">
        <f>VLOOKUP(FACT_INVOICE9[[#This Row],[payment_SK]],DIM_PAYMENT[],2,FALSE)</f>
        <v>Cash</v>
      </c>
      <c r="E770">
        <v>346515</v>
      </c>
      <c r="F770" t="str">
        <f>VLOOKUP(FACT_INVOICE9[[#This Row],[Product_SK]],DIM_PRODUCT[],3,FALSE)</f>
        <v>Health and beauty</v>
      </c>
      <c r="G770">
        <v>14888</v>
      </c>
      <c r="H770" t="s">
        <v>823</v>
      </c>
      <c r="I770">
        <v>7</v>
      </c>
      <c r="J770">
        <v>223.0725</v>
      </c>
      <c r="K770">
        <v>8</v>
      </c>
      <c r="L770" t="s">
        <v>33</v>
      </c>
      <c r="M770" s="1">
        <v>45276.3682291667</v>
      </c>
      <c r="N770" s="1">
        <v>45278.9186226852</v>
      </c>
      <c r="O770">
        <v>19097</v>
      </c>
      <c r="P770">
        <v>6</v>
      </c>
      <c r="Q770" t="str">
        <f>VLOOKUP(FACT_INVOICE9[[#This Row],[gender_sk]],DIM_GENDER[],2,FALSE)</f>
        <v>Male</v>
      </c>
      <c r="R770" t="str">
        <f>VLOOKUP(FACT_INVOICE9[[#This Row],[custype_sk]],DIM_CUSTYPE[],2,FALSE)</f>
        <v>Normal</v>
      </c>
      <c r="S770">
        <v>4</v>
      </c>
      <c r="U770" s="6">
        <v>0</v>
      </c>
      <c r="V770" s="6">
        <v>0</v>
      </c>
      <c r="W770" s="6">
        <v>1</v>
      </c>
      <c r="X770" s="6">
        <v>1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1</v>
      </c>
      <c r="AE770" s="6">
        <v>1</v>
      </c>
      <c r="AF770">
        <v>1</v>
      </c>
      <c r="AG770">
        <v>0</v>
      </c>
    </row>
    <row r="771" spans="1:33">
      <c r="A771">
        <v>1207</v>
      </c>
      <c r="B771" t="str">
        <f>VLOOKUP(FACT_INVOICE9[[#This Row],[Branch_SK]],DIM_BRANCH[],3,FALSE)</f>
        <v>Naypyitaw</v>
      </c>
      <c r="C771">
        <v>17982</v>
      </c>
      <c r="D771" t="str">
        <f>VLOOKUP(FACT_INVOICE9[[#This Row],[payment_SK]],DIM_PAYMENT[],2,FALSE)</f>
        <v>Cash</v>
      </c>
      <c r="E771">
        <v>347088</v>
      </c>
      <c r="F771" t="str">
        <f>VLOOKUP(FACT_INVOICE9[[#This Row],[Product_SK]],DIM_PRODUCT[],3,FALSE)</f>
        <v>Food and beverages</v>
      </c>
      <c r="G771">
        <v>14368</v>
      </c>
      <c r="H771" t="s">
        <v>824</v>
      </c>
      <c r="I771">
        <v>6</v>
      </c>
      <c r="J771">
        <v>223.587</v>
      </c>
      <c r="K771">
        <v>4.1</v>
      </c>
      <c r="L771" t="s">
        <v>33</v>
      </c>
      <c r="M771" s="1">
        <v>45276.3682291667</v>
      </c>
      <c r="N771" s="1">
        <v>45278.9186226852</v>
      </c>
      <c r="O771">
        <v>19088</v>
      </c>
      <c r="P771">
        <v>5</v>
      </c>
      <c r="Q771" t="str">
        <f>VLOOKUP(FACT_INVOICE9[[#This Row],[gender_sk]],DIM_GENDER[],2,FALSE)</f>
        <v>Female</v>
      </c>
      <c r="R771" t="str">
        <f>VLOOKUP(FACT_INVOICE9[[#This Row],[custype_sk]],DIM_CUSTYPE[],2,FALSE)</f>
        <v>Normal</v>
      </c>
      <c r="S771">
        <v>4</v>
      </c>
      <c r="U771" s="6">
        <v>0</v>
      </c>
      <c r="V771" s="6">
        <v>0</v>
      </c>
      <c r="W771" s="6">
        <v>1</v>
      </c>
      <c r="X771" s="6">
        <v>0</v>
      </c>
      <c r="Y771" s="6">
        <v>0</v>
      </c>
      <c r="Z771" s="6">
        <v>0</v>
      </c>
      <c r="AA771" s="6">
        <v>0</v>
      </c>
      <c r="AB771" s="6">
        <v>1</v>
      </c>
      <c r="AC771" s="6">
        <v>0</v>
      </c>
      <c r="AD771" s="6">
        <v>1</v>
      </c>
      <c r="AE771" s="6">
        <v>0</v>
      </c>
      <c r="AF771">
        <v>0</v>
      </c>
      <c r="AG771">
        <v>0</v>
      </c>
    </row>
    <row r="772" spans="1:33">
      <c r="A772">
        <v>1207</v>
      </c>
      <c r="B772" t="str">
        <f>VLOOKUP(FACT_INVOICE9[[#This Row],[Branch_SK]],DIM_BRANCH[],3,FALSE)</f>
        <v>Naypyitaw</v>
      </c>
      <c r="C772">
        <v>17983</v>
      </c>
      <c r="D772" t="str">
        <f>VLOOKUP(FACT_INVOICE9[[#This Row],[payment_SK]],DIM_PAYMENT[],2,FALSE)</f>
        <v>Credit card</v>
      </c>
      <c r="E772">
        <v>346573</v>
      </c>
      <c r="F772" t="str">
        <f>VLOOKUP(FACT_INVOICE9[[#This Row],[Product_SK]],DIM_PRODUCT[],3,FALSE)</f>
        <v>Health and beauty</v>
      </c>
      <c r="G772">
        <v>14392</v>
      </c>
      <c r="H772" t="s">
        <v>825</v>
      </c>
      <c r="I772">
        <v>10</v>
      </c>
      <c r="J772">
        <v>517.965</v>
      </c>
      <c r="K772">
        <v>9.4</v>
      </c>
      <c r="L772" t="s">
        <v>33</v>
      </c>
      <c r="M772" s="1">
        <v>45276.3682291667</v>
      </c>
      <c r="N772" s="1">
        <v>45278.9186226852</v>
      </c>
      <c r="O772">
        <v>19537</v>
      </c>
      <c r="P772">
        <v>5</v>
      </c>
      <c r="Q772" t="str">
        <f>VLOOKUP(FACT_INVOICE9[[#This Row],[gender_sk]],DIM_GENDER[],2,FALSE)</f>
        <v>Female</v>
      </c>
      <c r="R772" t="str">
        <f>VLOOKUP(FACT_INVOICE9[[#This Row],[custype_sk]],DIM_CUSTYPE[],2,FALSE)</f>
        <v>Normal</v>
      </c>
      <c r="S772">
        <v>4</v>
      </c>
      <c r="U772" s="6">
        <v>1</v>
      </c>
      <c r="V772" s="6">
        <v>0</v>
      </c>
      <c r="W772" s="6">
        <v>0</v>
      </c>
      <c r="X772" s="6">
        <v>1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1</v>
      </c>
      <c r="AE772" s="6">
        <v>1</v>
      </c>
      <c r="AF772">
        <v>0</v>
      </c>
      <c r="AG772">
        <v>0</v>
      </c>
    </row>
    <row r="773" spans="1:33">
      <c r="A773">
        <v>1207</v>
      </c>
      <c r="B773" t="str">
        <f>VLOOKUP(FACT_INVOICE9[[#This Row],[Branch_SK]],DIM_BRANCH[],3,FALSE)</f>
        <v>Naypyitaw</v>
      </c>
      <c r="C773">
        <v>17982</v>
      </c>
      <c r="D773" t="str">
        <f>VLOOKUP(FACT_INVOICE9[[#This Row],[payment_SK]],DIM_PAYMENT[],2,FALSE)</f>
        <v>Cash</v>
      </c>
      <c r="E773">
        <v>346850</v>
      </c>
      <c r="F773" t="str">
        <f>VLOOKUP(FACT_INVOICE9[[#This Row],[Product_SK]],DIM_PRODUCT[],3,FALSE)</f>
        <v>Home and lifestyle</v>
      </c>
      <c r="G773">
        <v>14806</v>
      </c>
      <c r="H773" t="s">
        <v>826</v>
      </c>
      <c r="I773">
        <v>4</v>
      </c>
      <c r="J773">
        <v>395.892</v>
      </c>
      <c r="K773">
        <v>8.6</v>
      </c>
      <c r="L773" t="s">
        <v>33</v>
      </c>
      <c r="M773" s="1">
        <v>45276.3682291667</v>
      </c>
      <c r="N773" s="1">
        <v>45278.9186226852</v>
      </c>
      <c r="O773">
        <v>19239</v>
      </c>
      <c r="P773">
        <v>6</v>
      </c>
      <c r="Q773" t="str">
        <f>VLOOKUP(FACT_INVOICE9[[#This Row],[gender_sk]],DIM_GENDER[],2,FALSE)</f>
        <v>Male</v>
      </c>
      <c r="R773" t="str">
        <f>VLOOKUP(FACT_INVOICE9[[#This Row],[custype_sk]],DIM_CUSTYPE[],2,FALSE)</f>
        <v>Member</v>
      </c>
      <c r="S773">
        <v>3</v>
      </c>
      <c r="U773" s="6">
        <v>0</v>
      </c>
      <c r="V773" s="6">
        <v>0</v>
      </c>
      <c r="W773" s="6">
        <v>1</v>
      </c>
      <c r="X773" s="6">
        <v>0</v>
      </c>
      <c r="Y773" s="6">
        <v>0</v>
      </c>
      <c r="Z773" s="6">
        <v>1</v>
      </c>
      <c r="AA773" s="6">
        <v>0</v>
      </c>
      <c r="AB773" s="6">
        <v>0</v>
      </c>
      <c r="AC773" s="6">
        <v>0</v>
      </c>
      <c r="AD773" s="6">
        <v>0</v>
      </c>
      <c r="AE773" s="6">
        <v>1</v>
      </c>
      <c r="AF773">
        <v>1</v>
      </c>
      <c r="AG773">
        <v>1</v>
      </c>
    </row>
    <row r="774" spans="1:33">
      <c r="A774">
        <v>1208</v>
      </c>
      <c r="B774" t="str">
        <f>VLOOKUP(FACT_INVOICE9[[#This Row],[Branch_SK]],DIM_BRANCH[],3,FALSE)</f>
        <v>Yangon</v>
      </c>
      <c r="C774">
        <v>17984</v>
      </c>
      <c r="D774" t="str">
        <f>VLOOKUP(FACT_INVOICE9[[#This Row],[payment_SK]],DIM_PAYMENT[],2,FALSE)</f>
        <v>Ewallet</v>
      </c>
      <c r="E774">
        <v>346927</v>
      </c>
      <c r="F774" t="str">
        <f>VLOOKUP(FACT_INVOICE9[[#This Row],[Product_SK]],DIM_PRODUCT[],3,FALSE)</f>
        <v>Sports and travel</v>
      </c>
      <c r="G774">
        <v>14623</v>
      </c>
      <c r="H774" t="s">
        <v>827</v>
      </c>
      <c r="I774">
        <v>5</v>
      </c>
      <c r="J774">
        <v>479.9025</v>
      </c>
      <c r="K774">
        <v>7.1</v>
      </c>
      <c r="L774" t="s">
        <v>33</v>
      </c>
      <c r="M774" s="1">
        <v>45276.3682291667</v>
      </c>
      <c r="N774" s="1">
        <v>45278.9186226852</v>
      </c>
      <c r="O774">
        <v>19851</v>
      </c>
      <c r="P774">
        <v>5</v>
      </c>
      <c r="Q774" t="str">
        <f>VLOOKUP(FACT_INVOICE9[[#This Row],[gender_sk]],DIM_GENDER[],2,FALSE)</f>
        <v>Female</v>
      </c>
      <c r="R774" t="str">
        <f>VLOOKUP(FACT_INVOICE9[[#This Row],[custype_sk]],DIM_CUSTYPE[],2,FALSE)</f>
        <v>Member</v>
      </c>
      <c r="S774">
        <v>3</v>
      </c>
      <c r="U774" s="6">
        <v>0</v>
      </c>
      <c r="V774" s="6">
        <v>1</v>
      </c>
      <c r="W774" s="6">
        <v>0</v>
      </c>
      <c r="X774" s="6">
        <v>0</v>
      </c>
      <c r="Y774" s="6">
        <v>0</v>
      </c>
      <c r="Z774" s="6">
        <v>0</v>
      </c>
      <c r="AA774" s="6">
        <v>1</v>
      </c>
      <c r="AB774" s="6">
        <v>0</v>
      </c>
      <c r="AC774" s="6">
        <v>0</v>
      </c>
      <c r="AD774" s="6">
        <v>0</v>
      </c>
      <c r="AE774" s="6">
        <v>1</v>
      </c>
      <c r="AF774">
        <v>0</v>
      </c>
      <c r="AG774">
        <v>1</v>
      </c>
    </row>
    <row r="775" spans="1:33">
      <c r="A775">
        <v>1208</v>
      </c>
      <c r="B775" t="str">
        <f>VLOOKUP(FACT_INVOICE9[[#This Row],[Branch_SK]],DIM_BRANCH[],3,FALSE)</f>
        <v>Yangon</v>
      </c>
      <c r="C775">
        <v>17984</v>
      </c>
      <c r="D775" t="str">
        <f>VLOOKUP(FACT_INVOICE9[[#This Row],[payment_SK]],DIM_PAYMENT[],2,FALSE)</f>
        <v>Ewallet</v>
      </c>
      <c r="E775">
        <v>347055</v>
      </c>
      <c r="F775" t="str">
        <f>VLOOKUP(FACT_INVOICE9[[#This Row],[Product_SK]],DIM_PRODUCT[],3,FALSE)</f>
        <v>Sports and travel</v>
      </c>
      <c r="G775">
        <v>14683</v>
      </c>
      <c r="H775" t="s">
        <v>828</v>
      </c>
      <c r="I775">
        <v>4</v>
      </c>
      <c r="J775">
        <v>279.384</v>
      </c>
      <c r="K775">
        <v>6.9</v>
      </c>
      <c r="L775" t="s">
        <v>33</v>
      </c>
      <c r="M775" s="1">
        <v>45276.3682291667</v>
      </c>
      <c r="N775" s="1">
        <v>45278.9186226852</v>
      </c>
      <c r="O775">
        <v>19911</v>
      </c>
      <c r="P775">
        <v>6</v>
      </c>
      <c r="Q775" t="str">
        <f>VLOOKUP(FACT_INVOICE9[[#This Row],[gender_sk]],DIM_GENDER[],2,FALSE)</f>
        <v>Male</v>
      </c>
      <c r="R775" t="str">
        <f>VLOOKUP(FACT_INVOICE9[[#This Row],[custype_sk]],DIM_CUSTYPE[],2,FALSE)</f>
        <v>Normal</v>
      </c>
      <c r="S775">
        <v>4</v>
      </c>
      <c r="U775" s="6">
        <v>0</v>
      </c>
      <c r="V775" s="6">
        <v>1</v>
      </c>
      <c r="W775" s="6">
        <v>0</v>
      </c>
      <c r="X775" s="6">
        <v>0</v>
      </c>
      <c r="Y775" s="6">
        <v>0</v>
      </c>
      <c r="Z775" s="6">
        <v>0</v>
      </c>
      <c r="AA775" s="6">
        <v>1</v>
      </c>
      <c r="AB775" s="6">
        <v>0</v>
      </c>
      <c r="AC775" s="6">
        <v>0</v>
      </c>
      <c r="AD775" s="6">
        <v>0</v>
      </c>
      <c r="AE775" s="6">
        <v>1</v>
      </c>
      <c r="AF775">
        <v>1</v>
      </c>
      <c r="AG775">
        <v>0</v>
      </c>
    </row>
    <row r="776" spans="1:33">
      <c r="A776">
        <v>1208</v>
      </c>
      <c r="B776" t="str">
        <f>VLOOKUP(FACT_INVOICE9[[#This Row],[Branch_SK]],DIM_BRANCH[],3,FALSE)</f>
        <v>Yangon</v>
      </c>
      <c r="C776">
        <v>17984</v>
      </c>
      <c r="D776" t="str">
        <f>VLOOKUP(FACT_INVOICE9[[#This Row],[payment_SK]],DIM_PAYMENT[],2,FALSE)</f>
        <v>Ewallet</v>
      </c>
      <c r="E776">
        <v>346723</v>
      </c>
      <c r="F776" t="str">
        <f>VLOOKUP(FACT_INVOICE9[[#This Row],[Product_SK]],DIM_PRODUCT[],3,FALSE)</f>
        <v>Electronic accessories</v>
      </c>
      <c r="G776">
        <v>14793</v>
      </c>
      <c r="H776" t="s">
        <v>829</v>
      </c>
      <c r="I776">
        <v>8</v>
      </c>
      <c r="J776">
        <v>532.728</v>
      </c>
      <c r="K776">
        <v>7.4</v>
      </c>
      <c r="L776" t="s">
        <v>33</v>
      </c>
      <c r="M776" s="1">
        <v>45276.3682291667</v>
      </c>
      <c r="N776" s="1">
        <v>45278.9186226852</v>
      </c>
      <c r="O776">
        <v>19894</v>
      </c>
      <c r="P776">
        <v>5</v>
      </c>
      <c r="Q776" t="str">
        <f>VLOOKUP(FACT_INVOICE9[[#This Row],[gender_sk]],DIM_GENDER[],2,FALSE)</f>
        <v>Female</v>
      </c>
      <c r="R776" t="str">
        <f>VLOOKUP(FACT_INVOICE9[[#This Row],[custype_sk]],DIM_CUSTYPE[],2,FALSE)</f>
        <v>Normal</v>
      </c>
      <c r="S776">
        <v>4</v>
      </c>
      <c r="U776" s="6">
        <v>0</v>
      </c>
      <c r="V776" s="6">
        <v>1</v>
      </c>
      <c r="W776" s="6">
        <v>0</v>
      </c>
      <c r="X776" s="6">
        <v>0</v>
      </c>
      <c r="Y776" s="6">
        <v>1</v>
      </c>
      <c r="Z776" s="6">
        <v>0</v>
      </c>
      <c r="AA776" s="6">
        <v>0</v>
      </c>
      <c r="AB776" s="6">
        <v>0</v>
      </c>
      <c r="AC776" s="6">
        <v>0</v>
      </c>
      <c r="AD776" s="6">
        <v>1</v>
      </c>
      <c r="AE776" s="6">
        <v>1</v>
      </c>
      <c r="AF776">
        <v>0</v>
      </c>
      <c r="AG776">
        <v>0</v>
      </c>
    </row>
    <row r="777" spans="1:33">
      <c r="A777">
        <v>1207</v>
      </c>
      <c r="B777" t="str">
        <f>VLOOKUP(FACT_INVOICE9[[#This Row],[Branch_SK]],DIM_BRANCH[],3,FALSE)</f>
        <v>Naypyitaw</v>
      </c>
      <c r="C777">
        <v>17983</v>
      </c>
      <c r="D777" t="str">
        <f>VLOOKUP(FACT_INVOICE9[[#This Row],[payment_SK]],DIM_PAYMENT[],2,FALSE)</f>
        <v>Credit card</v>
      </c>
      <c r="E777">
        <v>346860</v>
      </c>
      <c r="F777" t="str">
        <f>VLOOKUP(FACT_INVOICE9[[#This Row],[Product_SK]],DIM_PRODUCT[],3,FALSE)</f>
        <v>Home and lifestyle</v>
      </c>
      <c r="G777">
        <v>14832</v>
      </c>
      <c r="H777" t="s">
        <v>830</v>
      </c>
      <c r="I777">
        <v>1</v>
      </c>
      <c r="J777">
        <v>44.9925</v>
      </c>
      <c r="K777">
        <v>9.3</v>
      </c>
      <c r="L777" t="s">
        <v>33</v>
      </c>
      <c r="M777" s="1">
        <v>45276.3682291667</v>
      </c>
      <c r="N777" s="1">
        <v>45278.9186226852</v>
      </c>
      <c r="O777">
        <v>19448</v>
      </c>
      <c r="P777">
        <v>6</v>
      </c>
      <c r="Q777" t="str">
        <f>VLOOKUP(FACT_INVOICE9[[#This Row],[gender_sk]],DIM_GENDER[],2,FALSE)</f>
        <v>Male</v>
      </c>
      <c r="R777" t="str">
        <f>VLOOKUP(FACT_INVOICE9[[#This Row],[custype_sk]],DIM_CUSTYPE[],2,FALSE)</f>
        <v>Member</v>
      </c>
      <c r="S777">
        <v>3</v>
      </c>
      <c r="U777" s="6">
        <v>1</v>
      </c>
      <c r="V777" s="6">
        <v>0</v>
      </c>
      <c r="W777" s="6">
        <v>0</v>
      </c>
      <c r="X777" s="6">
        <v>0</v>
      </c>
      <c r="Y777" s="6">
        <v>0</v>
      </c>
      <c r="Z777" s="6">
        <v>1</v>
      </c>
      <c r="AA777" s="6">
        <v>0</v>
      </c>
      <c r="AB777" s="6">
        <v>0</v>
      </c>
      <c r="AC777" s="6">
        <v>0</v>
      </c>
      <c r="AD777" s="6">
        <v>0</v>
      </c>
      <c r="AE777" s="6">
        <v>1</v>
      </c>
      <c r="AF777">
        <v>1</v>
      </c>
      <c r="AG777">
        <v>1</v>
      </c>
    </row>
    <row r="778" spans="1:33">
      <c r="A778">
        <v>1206</v>
      </c>
      <c r="B778" t="str">
        <f>VLOOKUP(FACT_INVOICE9[[#This Row],[Branch_SK]],DIM_BRANCH[],3,FALSE)</f>
        <v>Mandalay</v>
      </c>
      <c r="C778">
        <v>17982</v>
      </c>
      <c r="D778" t="str">
        <f>VLOOKUP(FACT_INVOICE9[[#This Row],[payment_SK]],DIM_PAYMENT[],2,FALSE)</f>
        <v>Cash</v>
      </c>
      <c r="E778">
        <v>346637</v>
      </c>
      <c r="F778" t="str">
        <f>VLOOKUP(FACT_INVOICE9[[#This Row],[Product_SK]],DIM_PRODUCT[],3,FALSE)</f>
        <v>Electronic accessories</v>
      </c>
      <c r="G778">
        <v>14042</v>
      </c>
      <c r="H778" t="s">
        <v>831</v>
      </c>
      <c r="I778">
        <v>4</v>
      </c>
      <c r="J778">
        <v>288.582</v>
      </c>
      <c r="K778">
        <v>4.1</v>
      </c>
      <c r="L778" t="s">
        <v>33</v>
      </c>
      <c r="M778" s="1">
        <v>45276.3682291667</v>
      </c>
      <c r="N778" s="1">
        <v>45278.9186226852</v>
      </c>
      <c r="O778">
        <v>19173</v>
      </c>
      <c r="P778">
        <v>5</v>
      </c>
      <c r="Q778" t="str">
        <f>VLOOKUP(FACT_INVOICE9[[#This Row],[gender_sk]],DIM_GENDER[],2,FALSE)</f>
        <v>Female</v>
      </c>
      <c r="R778" t="str">
        <f>VLOOKUP(FACT_INVOICE9[[#This Row],[custype_sk]],DIM_CUSTYPE[],2,FALSE)</f>
        <v>Member</v>
      </c>
      <c r="S778">
        <v>3</v>
      </c>
      <c r="U778" s="6">
        <v>0</v>
      </c>
      <c r="V778" s="6">
        <v>0</v>
      </c>
      <c r="W778" s="6">
        <v>1</v>
      </c>
      <c r="X778" s="6">
        <v>0</v>
      </c>
      <c r="Y778" s="6">
        <v>1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>
        <v>0</v>
      </c>
      <c r="AG778">
        <v>1</v>
      </c>
    </row>
    <row r="779" spans="1:33">
      <c r="A779">
        <v>1207</v>
      </c>
      <c r="B779" t="str">
        <f>VLOOKUP(FACT_INVOICE9[[#This Row],[Branch_SK]],DIM_BRANCH[],3,FALSE)</f>
        <v>Naypyitaw</v>
      </c>
      <c r="C779">
        <v>17982</v>
      </c>
      <c r="D779" t="str">
        <f>VLOOKUP(FACT_INVOICE9[[#This Row],[payment_SK]],DIM_PAYMENT[],2,FALSE)</f>
        <v>Cash</v>
      </c>
      <c r="E779">
        <v>346581</v>
      </c>
      <c r="F779" t="str">
        <f>VLOOKUP(FACT_INVOICE9[[#This Row],[Product_SK]],DIM_PRODUCT[],3,FALSE)</f>
        <v>Health and beauty</v>
      </c>
      <c r="G779">
        <v>14676</v>
      </c>
      <c r="H779" t="s">
        <v>832</v>
      </c>
      <c r="I779">
        <v>7</v>
      </c>
      <c r="J779">
        <v>629.16</v>
      </c>
      <c r="K779">
        <v>5.3</v>
      </c>
      <c r="L779" t="s">
        <v>33</v>
      </c>
      <c r="M779" s="1">
        <v>45276.3682291667</v>
      </c>
      <c r="N779" s="1">
        <v>45278.9186226852</v>
      </c>
      <c r="O779">
        <v>19231</v>
      </c>
      <c r="P779">
        <v>6</v>
      </c>
      <c r="Q779" t="str">
        <f>VLOOKUP(FACT_INVOICE9[[#This Row],[gender_sk]],DIM_GENDER[],2,FALSE)</f>
        <v>Male</v>
      </c>
      <c r="R779" t="str">
        <f>VLOOKUP(FACT_INVOICE9[[#This Row],[custype_sk]],DIM_CUSTYPE[],2,FALSE)</f>
        <v>Member</v>
      </c>
      <c r="S779">
        <v>3</v>
      </c>
      <c r="U779" s="6">
        <v>0</v>
      </c>
      <c r="V779" s="6">
        <v>0</v>
      </c>
      <c r="W779" s="6">
        <v>1</v>
      </c>
      <c r="X779" s="6">
        <v>1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1</v>
      </c>
      <c r="AE779" s="6">
        <v>1</v>
      </c>
      <c r="AF779">
        <v>1</v>
      </c>
      <c r="AG779">
        <v>1</v>
      </c>
    </row>
    <row r="780" spans="1:33">
      <c r="A780">
        <v>1208</v>
      </c>
      <c r="B780" t="str">
        <f>VLOOKUP(FACT_INVOICE9[[#This Row],[Branch_SK]],DIM_BRANCH[],3,FALSE)</f>
        <v>Yangon</v>
      </c>
      <c r="C780">
        <v>17983</v>
      </c>
      <c r="D780" t="str">
        <f>VLOOKUP(FACT_INVOICE9[[#This Row],[payment_SK]],DIM_PAYMENT[],2,FALSE)</f>
        <v>Credit card</v>
      </c>
      <c r="E780">
        <v>347182</v>
      </c>
      <c r="F780" t="str">
        <f>VLOOKUP(FACT_INVOICE9[[#This Row],[Product_SK]],DIM_PRODUCT[],3,FALSE)</f>
        <v>Food and beverages</v>
      </c>
      <c r="G780">
        <v>14580</v>
      </c>
      <c r="H780" t="s">
        <v>833</v>
      </c>
      <c r="I780">
        <v>10</v>
      </c>
      <c r="J780">
        <v>339.36</v>
      </c>
      <c r="K780">
        <v>10</v>
      </c>
      <c r="L780" t="s">
        <v>33</v>
      </c>
      <c r="M780" s="1">
        <v>45276.3682291667</v>
      </c>
      <c r="N780" s="1">
        <v>45278.9186226852</v>
      </c>
      <c r="O780">
        <v>19643</v>
      </c>
      <c r="P780">
        <v>5</v>
      </c>
      <c r="Q780" t="str">
        <f>VLOOKUP(FACT_INVOICE9[[#This Row],[gender_sk]],DIM_GENDER[],2,FALSE)</f>
        <v>Female</v>
      </c>
      <c r="R780" t="str">
        <f>VLOOKUP(FACT_INVOICE9[[#This Row],[custype_sk]],DIM_CUSTYPE[],2,FALSE)</f>
        <v>Normal</v>
      </c>
      <c r="S780">
        <v>4</v>
      </c>
      <c r="U780" s="6">
        <v>1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1</v>
      </c>
      <c r="AC780" s="6">
        <v>0</v>
      </c>
      <c r="AD780" s="6">
        <v>1</v>
      </c>
      <c r="AE780" s="6">
        <v>1</v>
      </c>
      <c r="AF780">
        <v>0</v>
      </c>
      <c r="AG780">
        <v>0</v>
      </c>
    </row>
    <row r="781" spans="1:33">
      <c r="A781">
        <v>1206</v>
      </c>
      <c r="B781" t="str">
        <f>VLOOKUP(FACT_INVOICE9[[#This Row],[Branch_SK]],DIM_BRANCH[],3,FALSE)</f>
        <v>Mandalay</v>
      </c>
      <c r="C781">
        <v>17983</v>
      </c>
      <c r="D781" t="str">
        <f>VLOOKUP(FACT_INVOICE9[[#This Row],[payment_SK]],DIM_PAYMENT[],2,FALSE)</f>
        <v>Credit card</v>
      </c>
      <c r="E781">
        <v>347309</v>
      </c>
      <c r="F781" t="str">
        <f>VLOOKUP(FACT_INVOICE9[[#This Row],[Product_SK]],DIM_PRODUCT[],3,FALSE)</f>
        <v>Fashion accessories</v>
      </c>
      <c r="G781">
        <v>14941</v>
      </c>
      <c r="H781" t="s">
        <v>834</v>
      </c>
      <c r="I781">
        <v>6</v>
      </c>
      <c r="J781">
        <v>370.125</v>
      </c>
      <c r="K781">
        <v>5.9</v>
      </c>
      <c r="L781" t="s">
        <v>33</v>
      </c>
      <c r="M781" s="1">
        <v>45276.3682291667</v>
      </c>
      <c r="N781" s="1">
        <v>45278.9186226852</v>
      </c>
      <c r="O781">
        <v>19633</v>
      </c>
      <c r="P781">
        <v>5</v>
      </c>
      <c r="Q781" t="str">
        <f>VLOOKUP(FACT_INVOICE9[[#This Row],[gender_sk]],DIM_GENDER[],2,FALSE)</f>
        <v>Female</v>
      </c>
      <c r="R781" t="str">
        <f>VLOOKUP(FACT_INVOICE9[[#This Row],[custype_sk]],DIM_CUSTYPE[],2,FALSE)</f>
        <v>Member</v>
      </c>
      <c r="S781">
        <v>3</v>
      </c>
      <c r="U781" s="6">
        <v>1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1</v>
      </c>
      <c r="AD781" s="6">
        <v>1</v>
      </c>
      <c r="AE781" s="6">
        <v>1</v>
      </c>
      <c r="AF781">
        <v>0</v>
      </c>
      <c r="AG781">
        <v>1</v>
      </c>
    </row>
    <row r="782" spans="1:33">
      <c r="A782">
        <v>1207</v>
      </c>
      <c r="B782" t="str">
        <f>VLOOKUP(FACT_INVOICE9[[#This Row],[Branch_SK]],DIM_BRANCH[],3,FALSE)</f>
        <v>Naypyitaw</v>
      </c>
      <c r="C782">
        <v>17982</v>
      </c>
      <c r="D782" t="str">
        <f>VLOOKUP(FACT_INVOICE9[[#This Row],[payment_SK]],DIM_PAYMENT[],2,FALSE)</f>
        <v>Cash</v>
      </c>
      <c r="E782">
        <v>347297</v>
      </c>
      <c r="F782" t="str">
        <f>VLOOKUP(FACT_INVOICE9[[#This Row],[Product_SK]],DIM_PRODUCT[],3,FALSE)</f>
        <v>Fashion accessories</v>
      </c>
      <c r="G782">
        <v>14209</v>
      </c>
      <c r="H782" t="s">
        <v>835</v>
      </c>
      <c r="I782">
        <v>8</v>
      </c>
      <c r="J782">
        <v>749.7</v>
      </c>
      <c r="K782">
        <v>4.7</v>
      </c>
      <c r="L782" t="s">
        <v>33</v>
      </c>
      <c r="M782" s="1">
        <v>45276.3682291667</v>
      </c>
      <c r="N782" s="1">
        <v>45278.9186226852</v>
      </c>
      <c r="O782">
        <v>19219</v>
      </c>
      <c r="P782">
        <v>5</v>
      </c>
      <c r="Q782" t="str">
        <f>VLOOKUP(FACT_INVOICE9[[#This Row],[gender_sk]],DIM_GENDER[],2,FALSE)</f>
        <v>Female</v>
      </c>
      <c r="R782" t="str">
        <f>VLOOKUP(FACT_INVOICE9[[#This Row],[custype_sk]],DIM_CUSTYPE[],2,FALSE)</f>
        <v>Member</v>
      </c>
      <c r="S782">
        <v>3</v>
      </c>
      <c r="U782" s="6">
        <v>0</v>
      </c>
      <c r="V782" s="6">
        <v>0</v>
      </c>
      <c r="W782" s="6">
        <v>1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1</v>
      </c>
      <c r="AD782" s="6">
        <v>1</v>
      </c>
      <c r="AE782" s="6">
        <v>0</v>
      </c>
      <c r="AF782">
        <v>0</v>
      </c>
      <c r="AG782">
        <v>1</v>
      </c>
    </row>
    <row r="783" spans="1:33">
      <c r="A783">
        <v>1208</v>
      </c>
      <c r="B783" t="str">
        <f>VLOOKUP(FACT_INVOICE9[[#This Row],[Branch_SK]],DIM_BRANCH[],3,FALSE)</f>
        <v>Yangon</v>
      </c>
      <c r="C783">
        <v>17984</v>
      </c>
      <c r="D783" t="str">
        <f>VLOOKUP(FACT_INVOICE9[[#This Row],[payment_SK]],DIM_PAYMENT[],2,FALSE)</f>
        <v>Ewallet</v>
      </c>
      <c r="E783">
        <v>346801</v>
      </c>
      <c r="F783" t="str">
        <f>VLOOKUP(FACT_INVOICE9[[#This Row],[Product_SK]],DIM_PRODUCT[],3,FALSE)</f>
        <v>Home and lifestyle</v>
      </c>
      <c r="G783">
        <v>14262</v>
      </c>
      <c r="H783" t="s">
        <v>836</v>
      </c>
      <c r="I783">
        <v>5</v>
      </c>
      <c r="J783">
        <v>406.875</v>
      </c>
      <c r="K783">
        <v>4.3</v>
      </c>
      <c r="L783" t="s">
        <v>33</v>
      </c>
      <c r="M783" s="1">
        <v>45276.3682291667</v>
      </c>
      <c r="N783" s="1">
        <v>45278.9186226852</v>
      </c>
      <c r="O783">
        <v>19872</v>
      </c>
      <c r="P783">
        <v>5</v>
      </c>
      <c r="Q783" t="str">
        <f>VLOOKUP(FACT_INVOICE9[[#This Row],[gender_sk]],DIM_GENDER[],2,FALSE)</f>
        <v>Female</v>
      </c>
      <c r="R783" t="str">
        <f>VLOOKUP(FACT_INVOICE9[[#This Row],[custype_sk]],DIM_CUSTYPE[],2,FALSE)</f>
        <v>Normal</v>
      </c>
      <c r="S783">
        <v>4</v>
      </c>
      <c r="U783" s="6">
        <v>0</v>
      </c>
      <c r="V783" s="6">
        <v>1</v>
      </c>
      <c r="W783" s="6">
        <v>0</v>
      </c>
      <c r="X783" s="6">
        <v>0</v>
      </c>
      <c r="Y783" s="6">
        <v>0</v>
      </c>
      <c r="Z783" s="6">
        <v>1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>
        <v>0</v>
      </c>
      <c r="AG783">
        <v>0</v>
      </c>
    </row>
    <row r="784" spans="1:33">
      <c r="A784">
        <v>1208</v>
      </c>
      <c r="B784" t="str">
        <f>VLOOKUP(FACT_INVOICE9[[#This Row],[Branch_SK]],DIM_BRANCH[],3,FALSE)</f>
        <v>Yangon</v>
      </c>
      <c r="C784">
        <v>17984</v>
      </c>
      <c r="D784" t="str">
        <f>VLOOKUP(FACT_INVOICE9[[#This Row],[payment_SK]],DIM_PAYMENT[],2,FALSE)</f>
        <v>Ewallet</v>
      </c>
      <c r="E784">
        <v>347324</v>
      </c>
      <c r="F784" t="str">
        <f>VLOOKUP(FACT_INVOICE9[[#This Row],[Product_SK]],DIM_PRODUCT[],3,FALSE)</f>
        <v>Fashion accessories</v>
      </c>
      <c r="G784">
        <v>14325</v>
      </c>
      <c r="H784" t="s">
        <v>837</v>
      </c>
      <c r="I784">
        <v>8</v>
      </c>
      <c r="J784">
        <v>203.112</v>
      </c>
      <c r="K784">
        <v>9.8</v>
      </c>
      <c r="L784" t="s">
        <v>33</v>
      </c>
      <c r="M784" s="1">
        <v>45276.3682291667</v>
      </c>
      <c r="N784" s="1">
        <v>45278.9186226852</v>
      </c>
      <c r="O784">
        <v>19684</v>
      </c>
      <c r="P784">
        <v>6</v>
      </c>
      <c r="Q784" t="str">
        <f>VLOOKUP(FACT_INVOICE9[[#This Row],[gender_sk]],DIM_GENDER[],2,FALSE)</f>
        <v>Male</v>
      </c>
      <c r="R784" t="str">
        <f>VLOOKUP(FACT_INVOICE9[[#This Row],[custype_sk]],DIM_CUSTYPE[],2,FALSE)</f>
        <v>Member</v>
      </c>
      <c r="S784">
        <v>3</v>
      </c>
      <c r="U784" s="6">
        <v>0</v>
      </c>
      <c r="V784" s="6">
        <v>1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1</v>
      </c>
      <c r="AD784" s="6">
        <v>1</v>
      </c>
      <c r="AE784" s="6">
        <v>1</v>
      </c>
      <c r="AF784">
        <v>1</v>
      </c>
      <c r="AG784">
        <v>1</v>
      </c>
    </row>
    <row r="785" spans="1:33">
      <c r="A785">
        <v>1208</v>
      </c>
      <c r="B785" t="str">
        <f>VLOOKUP(FACT_INVOICE9[[#This Row],[Branch_SK]],DIM_BRANCH[],3,FALSE)</f>
        <v>Yangon</v>
      </c>
      <c r="C785">
        <v>17982</v>
      </c>
      <c r="D785" t="str">
        <f>VLOOKUP(FACT_INVOICE9[[#This Row],[payment_SK]],DIM_PAYMENT[],2,FALSE)</f>
        <v>Cash</v>
      </c>
      <c r="E785">
        <v>346986</v>
      </c>
      <c r="F785" t="str">
        <f>VLOOKUP(FACT_INVOICE9[[#This Row],[Product_SK]],DIM_PRODUCT[],3,FALSE)</f>
        <v>Sports and travel</v>
      </c>
      <c r="G785">
        <v>14469</v>
      </c>
      <c r="H785" t="s">
        <v>838</v>
      </c>
      <c r="I785">
        <v>1</v>
      </c>
      <c r="J785">
        <v>33.432</v>
      </c>
      <c r="K785">
        <v>7.7</v>
      </c>
      <c r="L785" t="s">
        <v>33</v>
      </c>
      <c r="M785" s="1">
        <v>45276.3682291667</v>
      </c>
      <c r="N785" s="1">
        <v>45278.9186226852</v>
      </c>
      <c r="O785">
        <v>19316</v>
      </c>
      <c r="P785">
        <v>6</v>
      </c>
      <c r="Q785" t="str">
        <f>VLOOKUP(FACT_INVOICE9[[#This Row],[gender_sk]],DIM_GENDER[],2,FALSE)</f>
        <v>Male</v>
      </c>
      <c r="R785" t="str">
        <f>VLOOKUP(FACT_INVOICE9[[#This Row],[custype_sk]],DIM_CUSTYPE[],2,FALSE)</f>
        <v>Member</v>
      </c>
      <c r="S785">
        <v>3</v>
      </c>
      <c r="U785" s="6">
        <v>0</v>
      </c>
      <c r="V785" s="6">
        <v>0</v>
      </c>
      <c r="W785" s="6">
        <v>1</v>
      </c>
      <c r="X785" s="6">
        <v>0</v>
      </c>
      <c r="Y785" s="6">
        <v>0</v>
      </c>
      <c r="Z785" s="6">
        <v>0</v>
      </c>
      <c r="AA785" s="6">
        <v>1</v>
      </c>
      <c r="AB785" s="6">
        <v>0</v>
      </c>
      <c r="AC785" s="6">
        <v>0</v>
      </c>
      <c r="AD785" s="6">
        <v>0</v>
      </c>
      <c r="AE785" s="6">
        <v>1</v>
      </c>
      <c r="AF785">
        <v>1</v>
      </c>
      <c r="AG785">
        <v>1</v>
      </c>
    </row>
    <row r="786" spans="1:33">
      <c r="A786">
        <v>1208</v>
      </c>
      <c r="B786" t="str">
        <f>VLOOKUP(FACT_INVOICE9[[#This Row],[Branch_SK]],DIM_BRANCH[],3,FALSE)</f>
        <v>Yangon</v>
      </c>
      <c r="C786">
        <v>17984</v>
      </c>
      <c r="D786" t="str">
        <f>VLOOKUP(FACT_INVOICE9[[#This Row],[payment_SK]],DIM_PAYMENT[],2,FALSE)</f>
        <v>Ewallet</v>
      </c>
      <c r="E786">
        <v>347209</v>
      </c>
      <c r="F786" t="str">
        <f>VLOOKUP(FACT_INVOICE9[[#This Row],[Product_SK]],DIM_PRODUCT[],3,FALSE)</f>
        <v>Food and beverages</v>
      </c>
      <c r="G786">
        <v>14855</v>
      </c>
      <c r="H786" t="s">
        <v>839</v>
      </c>
      <c r="I786">
        <v>5</v>
      </c>
      <c r="J786">
        <v>333.9525</v>
      </c>
      <c r="K786">
        <v>4.8</v>
      </c>
      <c r="L786" t="s">
        <v>33</v>
      </c>
      <c r="M786" s="1">
        <v>45276.3682291667</v>
      </c>
      <c r="N786" s="1">
        <v>45278.9186226852</v>
      </c>
      <c r="O786">
        <v>20000</v>
      </c>
      <c r="P786">
        <v>5</v>
      </c>
      <c r="Q786" t="str">
        <f>VLOOKUP(FACT_INVOICE9[[#This Row],[gender_sk]],DIM_GENDER[],2,FALSE)</f>
        <v>Female</v>
      </c>
      <c r="R786" t="str">
        <f>VLOOKUP(FACT_INVOICE9[[#This Row],[custype_sk]],DIM_CUSTYPE[],2,FALSE)</f>
        <v>Normal</v>
      </c>
      <c r="S786">
        <v>4</v>
      </c>
      <c r="U786" s="6">
        <v>0</v>
      </c>
      <c r="V786" s="6">
        <v>1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1</v>
      </c>
      <c r="AC786" s="6">
        <v>0</v>
      </c>
      <c r="AD786" s="6">
        <v>0</v>
      </c>
      <c r="AE786" s="6">
        <v>0</v>
      </c>
      <c r="AF786">
        <v>0</v>
      </c>
      <c r="AG786">
        <v>0</v>
      </c>
    </row>
    <row r="787" spans="1:33">
      <c r="A787">
        <v>1206</v>
      </c>
      <c r="B787" t="str">
        <f>VLOOKUP(FACT_INVOICE9[[#This Row],[Branch_SK]],DIM_BRANCH[],3,FALSE)</f>
        <v>Mandalay</v>
      </c>
      <c r="C787">
        <v>17984</v>
      </c>
      <c r="D787" t="str">
        <f>VLOOKUP(FACT_INVOICE9[[#This Row],[payment_SK]],DIM_PAYMENT[],2,FALSE)</f>
        <v>Ewallet</v>
      </c>
      <c r="E787">
        <v>346616</v>
      </c>
      <c r="F787" t="str">
        <f>VLOOKUP(FACT_INVOICE9[[#This Row],[Product_SK]],DIM_PRODUCT[],3,FALSE)</f>
        <v>Electronic accessories</v>
      </c>
      <c r="G787">
        <v>14424</v>
      </c>
      <c r="H787" t="s">
        <v>840</v>
      </c>
      <c r="I787">
        <v>9</v>
      </c>
      <c r="J787">
        <v>189.0945</v>
      </c>
      <c r="K787">
        <v>4.1</v>
      </c>
      <c r="L787" t="s">
        <v>33</v>
      </c>
      <c r="M787" s="1">
        <v>45276.3682291667</v>
      </c>
      <c r="N787" s="1">
        <v>45278.9186226852</v>
      </c>
      <c r="O787">
        <v>19832</v>
      </c>
      <c r="P787">
        <v>5</v>
      </c>
      <c r="Q787" t="str">
        <f>VLOOKUP(FACT_INVOICE9[[#This Row],[gender_sk]],DIM_GENDER[],2,FALSE)</f>
        <v>Female</v>
      </c>
      <c r="R787" t="str">
        <f>VLOOKUP(FACT_INVOICE9[[#This Row],[custype_sk]],DIM_CUSTYPE[],2,FALSE)</f>
        <v>Member</v>
      </c>
      <c r="S787">
        <v>3</v>
      </c>
      <c r="U787" s="6">
        <v>0</v>
      </c>
      <c r="V787" s="6">
        <v>1</v>
      </c>
      <c r="W787" s="6">
        <v>0</v>
      </c>
      <c r="X787" s="6">
        <v>0</v>
      </c>
      <c r="Y787" s="6">
        <v>1</v>
      </c>
      <c r="Z787" s="6">
        <v>0</v>
      </c>
      <c r="AA787" s="6">
        <v>0</v>
      </c>
      <c r="AB787" s="6">
        <v>0</v>
      </c>
      <c r="AC787" s="6">
        <v>0</v>
      </c>
      <c r="AD787" s="6">
        <v>1</v>
      </c>
      <c r="AE787" s="6">
        <v>0</v>
      </c>
      <c r="AF787">
        <v>0</v>
      </c>
      <c r="AG787">
        <v>1</v>
      </c>
    </row>
    <row r="788" spans="1:33">
      <c r="A788">
        <v>1207</v>
      </c>
      <c r="B788" t="str">
        <f>VLOOKUP(FACT_INVOICE9[[#This Row],[Branch_SK]],DIM_BRANCH[],3,FALSE)</f>
        <v>Naypyitaw</v>
      </c>
      <c r="C788">
        <v>17982</v>
      </c>
      <c r="D788" t="str">
        <f>VLOOKUP(FACT_INVOICE9[[#This Row],[payment_SK]],DIM_PAYMENT[],2,FALSE)</f>
        <v>Cash</v>
      </c>
      <c r="E788">
        <v>346543</v>
      </c>
      <c r="F788" t="str">
        <f>VLOOKUP(FACT_INVOICE9[[#This Row],[Product_SK]],DIM_PRODUCT[],3,FALSE)</f>
        <v>Health and beauty</v>
      </c>
      <c r="G788">
        <v>14988</v>
      </c>
      <c r="H788" t="s">
        <v>841</v>
      </c>
      <c r="I788">
        <v>4</v>
      </c>
      <c r="J788">
        <v>121.128</v>
      </c>
      <c r="K788">
        <v>6.4</v>
      </c>
      <c r="L788" t="s">
        <v>33</v>
      </c>
      <c r="M788" s="1">
        <v>45276.3682291667</v>
      </c>
      <c r="N788" s="1">
        <v>45278.9186226852</v>
      </c>
      <c r="O788">
        <v>19052</v>
      </c>
      <c r="P788">
        <v>6</v>
      </c>
      <c r="Q788" t="str">
        <f>VLOOKUP(FACT_INVOICE9[[#This Row],[gender_sk]],DIM_GENDER[],2,FALSE)</f>
        <v>Male</v>
      </c>
      <c r="R788" t="str">
        <f>VLOOKUP(FACT_INVOICE9[[#This Row],[custype_sk]],DIM_CUSTYPE[],2,FALSE)</f>
        <v>Normal</v>
      </c>
      <c r="S788">
        <v>4</v>
      </c>
      <c r="U788" s="6">
        <v>0</v>
      </c>
      <c r="V788" s="6">
        <v>0</v>
      </c>
      <c r="W788" s="6">
        <v>1</v>
      </c>
      <c r="X788" s="6">
        <v>1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1</v>
      </c>
      <c r="AF788">
        <v>1</v>
      </c>
      <c r="AG788">
        <v>0</v>
      </c>
    </row>
    <row r="789" spans="1:33">
      <c r="A789">
        <v>1207</v>
      </c>
      <c r="B789" t="str">
        <f>VLOOKUP(FACT_INVOICE9[[#This Row],[Branch_SK]],DIM_BRANCH[],3,FALSE)</f>
        <v>Naypyitaw</v>
      </c>
      <c r="C789">
        <v>17982</v>
      </c>
      <c r="D789" t="str">
        <f>VLOOKUP(FACT_INVOICE9[[#This Row],[payment_SK]],DIM_PAYMENT[],2,FALSE)</f>
        <v>Cash</v>
      </c>
      <c r="E789">
        <v>347397</v>
      </c>
      <c r="F789" t="str">
        <f>VLOOKUP(FACT_INVOICE9[[#This Row],[Product_SK]],DIM_PRODUCT[],3,FALSE)</f>
        <v>Fashion accessories</v>
      </c>
      <c r="G789">
        <v>14196</v>
      </c>
      <c r="H789" t="s">
        <v>842</v>
      </c>
      <c r="I789">
        <v>4</v>
      </c>
      <c r="J789">
        <v>250.278</v>
      </c>
      <c r="K789">
        <v>9.8</v>
      </c>
      <c r="L789" t="s">
        <v>33</v>
      </c>
      <c r="M789" s="1">
        <v>45276.3682291667</v>
      </c>
      <c r="N789" s="1">
        <v>45278.9186226852</v>
      </c>
      <c r="O789">
        <v>19233</v>
      </c>
      <c r="P789">
        <v>6</v>
      </c>
      <c r="Q789" t="str">
        <f>VLOOKUP(FACT_INVOICE9[[#This Row],[gender_sk]],DIM_GENDER[],2,FALSE)</f>
        <v>Male</v>
      </c>
      <c r="R789" t="str">
        <f>VLOOKUP(FACT_INVOICE9[[#This Row],[custype_sk]],DIM_CUSTYPE[],2,FALSE)</f>
        <v>Member</v>
      </c>
      <c r="S789">
        <v>3</v>
      </c>
      <c r="U789" s="6">
        <v>0</v>
      </c>
      <c r="V789" s="6">
        <v>0</v>
      </c>
      <c r="W789" s="6">
        <v>1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1</v>
      </c>
      <c r="AD789" s="6">
        <v>0</v>
      </c>
      <c r="AE789" s="6">
        <v>1</v>
      </c>
      <c r="AF789">
        <v>1</v>
      </c>
      <c r="AG789">
        <v>1</v>
      </c>
    </row>
    <row r="790" spans="1:33">
      <c r="A790">
        <v>1207</v>
      </c>
      <c r="B790" t="str">
        <f>VLOOKUP(FACT_INVOICE9[[#This Row],[Branch_SK]],DIM_BRANCH[],3,FALSE)</f>
        <v>Naypyitaw</v>
      </c>
      <c r="C790">
        <v>17984</v>
      </c>
      <c r="D790" t="str">
        <f>VLOOKUP(FACT_INVOICE9[[#This Row],[payment_SK]],DIM_PAYMENT[],2,FALSE)</f>
        <v>Ewallet</v>
      </c>
      <c r="E790">
        <v>346486</v>
      </c>
      <c r="F790" t="str">
        <f>VLOOKUP(FACT_INVOICE9[[#This Row],[Product_SK]],DIM_PRODUCT[],3,FALSE)</f>
        <v>Health and beauty</v>
      </c>
      <c r="G790">
        <v>14886</v>
      </c>
      <c r="H790" t="s">
        <v>843</v>
      </c>
      <c r="I790">
        <v>4</v>
      </c>
      <c r="J790">
        <v>317.226</v>
      </c>
      <c r="K790">
        <v>8.3</v>
      </c>
      <c r="L790" t="s">
        <v>33</v>
      </c>
      <c r="M790" s="1">
        <v>45276.3682291667</v>
      </c>
      <c r="N790" s="1">
        <v>45278.9186226852</v>
      </c>
      <c r="O790">
        <v>19996</v>
      </c>
      <c r="P790">
        <v>5</v>
      </c>
      <c r="Q790" t="str">
        <f>VLOOKUP(FACT_INVOICE9[[#This Row],[gender_sk]],DIM_GENDER[],2,FALSE)</f>
        <v>Female</v>
      </c>
      <c r="R790" t="str">
        <f>VLOOKUP(FACT_INVOICE9[[#This Row],[custype_sk]],DIM_CUSTYPE[],2,FALSE)</f>
        <v>Member</v>
      </c>
      <c r="S790">
        <v>3</v>
      </c>
      <c r="U790" s="6">
        <v>0</v>
      </c>
      <c r="V790" s="6">
        <v>1</v>
      </c>
      <c r="W790" s="6">
        <v>0</v>
      </c>
      <c r="X790" s="6">
        <v>1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1</v>
      </c>
      <c r="AF790">
        <v>0</v>
      </c>
      <c r="AG790">
        <v>1</v>
      </c>
    </row>
    <row r="791" spans="1:33">
      <c r="A791">
        <v>1206</v>
      </c>
      <c r="B791" t="str">
        <f>VLOOKUP(FACT_INVOICE9[[#This Row],[Branch_SK]],DIM_BRANCH[],3,FALSE)</f>
        <v>Mandalay</v>
      </c>
      <c r="C791">
        <v>17982</v>
      </c>
      <c r="D791" t="str">
        <f>VLOOKUP(FACT_INVOICE9[[#This Row],[payment_SK]],DIM_PAYMENT[],2,FALSE)</f>
        <v>Cash</v>
      </c>
      <c r="E791">
        <v>346522</v>
      </c>
      <c r="F791" t="str">
        <f>VLOOKUP(FACT_INVOICE9[[#This Row],[Product_SK]],DIM_PRODUCT[],3,FALSE)</f>
        <v>Health and beauty</v>
      </c>
      <c r="G791">
        <v>14057</v>
      </c>
      <c r="H791" t="s">
        <v>844</v>
      </c>
      <c r="I791">
        <v>9</v>
      </c>
      <c r="J791">
        <v>760.4415</v>
      </c>
      <c r="K791">
        <v>9.2</v>
      </c>
      <c r="L791" t="s">
        <v>33</v>
      </c>
      <c r="M791" s="1">
        <v>45276.3682291667</v>
      </c>
      <c r="N791" s="1">
        <v>45278.9186226852</v>
      </c>
      <c r="O791">
        <v>19265</v>
      </c>
      <c r="P791">
        <v>6</v>
      </c>
      <c r="Q791" t="str">
        <f>VLOOKUP(FACT_INVOICE9[[#This Row],[gender_sk]],DIM_GENDER[],2,FALSE)</f>
        <v>Male</v>
      </c>
      <c r="R791" t="str">
        <f>VLOOKUP(FACT_INVOICE9[[#This Row],[custype_sk]],DIM_CUSTYPE[],2,FALSE)</f>
        <v>Member</v>
      </c>
      <c r="S791">
        <v>3</v>
      </c>
      <c r="U791" s="6">
        <v>0</v>
      </c>
      <c r="V791" s="6">
        <v>0</v>
      </c>
      <c r="W791" s="6">
        <v>1</v>
      </c>
      <c r="X791" s="6">
        <v>1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1</v>
      </c>
      <c r="AE791" s="6">
        <v>1</v>
      </c>
      <c r="AF791">
        <v>1</v>
      </c>
      <c r="AG791">
        <v>1</v>
      </c>
    </row>
    <row r="792" spans="1:33">
      <c r="A792">
        <v>1208</v>
      </c>
      <c r="B792" t="str">
        <f>VLOOKUP(FACT_INVOICE9[[#This Row],[Branch_SK]],DIM_BRANCH[],3,FALSE)</f>
        <v>Yangon</v>
      </c>
      <c r="C792">
        <v>17984</v>
      </c>
      <c r="D792" t="str">
        <f>VLOOKUP(FACT_INVOICE9[[#This Row],[payment_SK]],DIM_PAYMENT[],2,FALSE)</f>
        <v>Ewallet</v>
      </c>
      <c r="E792">
        <v>346905</v>
      </c>
      <c r="F792" t="str">
        <f>VLOOKUP(FACT_INVOICE9[[#This Row],[Product_SK]],DIM_PRODUCT[],3,FALSE)</f>
        <v>Home and lifestyle</v>
      </c>
      <c r="G792">
        <v>14406</v>
      </c>
      <c r="H792" t="s">
        <v>845</v>
      </c>
      <c r="I792">
        <v>6</v>
      </c>
      <c r="J792">
        <v>163.233</v>
      </c>
      <c r="K792">
        <v>8.7</v>
      </c>
      <c r="L792" t="s">
        <v>33</v>
      </c>
      <c r="M792" s="1">
        <v>45276.3682291667</v>
      </c>
      <c r="N792" s="1">
        <v>45278.9186226852</v>
      </c>
      <c r="O792">
        <v>19706</v>
      </c>
      <c r="P792">
        <v>6</v>
      </c>
      <c r="Q792" t="str">
        <f>VLOOKUP(FACT_INVOICE9[[#This Row],[gender_sk]],DIM_GENDER[],2,FALSE)</f>
        <v>Male</v>
      </c>
      <c r="R792" t="str">
        <f>VLOOKUP(FACT_INVOICE9[[#This Row],[custype_sk]],DIM_CUSTYPE[],2,FALSE)</f>
        <v>Member</v>
      </c>
      <c r="S792">
        <v>3</v>
      </c>
      <c r="U792" s="6">
        <v>0</v>
      </c>
      <c r="V792" s="6">
        <v>1</v>
      </c>
      <c r="W792" s="6">
        <v>0</v>
      </c>
      <c r="X792" s="6">
        <v>0</v>
      </c>
      <c r="Y792" s="6">
        <v>0</v>
      </c>
      <c r="Z792" s="6">
        <v>1</v>
      </c>
      <c r="AA792" s="6">
        <v>0</v>
      </c>
      <c r="AB792" s="6">
        <v>0</v>
      </c>
      <c r="AC792" s="6">
        <v>0</v>
      </c>
      <c r="AD792" s="6">
        <v>1</v>
      </c>
      <c r="AE792" s="6">
        <v>1</v>
      </c>
      <c r="AF792">
        <v>1</v>
      </c>
      <c r="AG792">
        <v>1</v>
      </c>
    </row>
    <row r="793" spans="1:33">
      <c r="A793">
        <v>1207</v>
      </c>
      <c r="B793" t="str">
        <f>VLOOKUP(FACT_INVOICE9[[#This Row],[Branch_SK]],DIM_BRANCH[],3,FALSE)</f>
        <v>Naypyitaw</v>
      </c>
      <c r="C793">
        <v>17983</v>
      </c>
      <c r="D793" t="str">
        <f>VLOOKUP(FACT_INVOICE9[[#This Row],[payment_SK]],DIM_PAYMENT[],2,FALSE)</f>
        <v>Credit card</v>
      </c>
      <c r="E793">
        <v>347127</v>
      </c>
      <c r="F793" t="str">
        <f>VLOOKUP(FACT_INVOICE9[[#This Row],[Product_SK]],DIM_PRODUCT[],3,FALSE)</f>
        <v>Food and beverages</v>
      </c>
      <c r="G793">
        <v>14602</v>
      </c>
      <c r="H793" t="s">
        <v>846</v>
      </c>
      <c r="I793">
        <v>1</v>
      </c>
      <c r="J793">
        <v>37.6845</v>
      </c>
      <c r="K793">
        <v>7.9</v>
      </c>
      <c r="L793" t="s">
        <v>33</v>
      </c>
      <c r="M793" s="1">
        <v>45276.3682291667</v>
      </c>
      <c r="N793" s="1">
        <v>45278.9186226852</v>
      </c>
      <c r="O793">
        <v>19522</v>
      </c>
      <c r="P793">
        <v>6</v>
      </c>
      <c r="Q793" t="str">
        <f>VLOOKUP(FACT_INVOICE9[[#This Row],[gender_sk]],DIM_GENDER[],2,FALSE)</f>
        <v>Male</v>
      </c>
      <c r="R793" t="str">
        <f>VLOOKUP(FACT_INVOICE9[[#This Row],[custype_sk]],DIM_CUSTYPE[],2,FALSE)</f>
        <v>Normal</v>
      </c>
      <c r="S793">
        <v>4</v>
      </c>
      <c r="U793" s="6">
        <v>1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1</v>
      </c>
      <c r="AC793" s="6">
        <v>0</v>
      </c>
      <c r="AD793" s="6">
        <v>0</v>
      </c>
      <c r="AE793" s="6">
        <v>1</v>
      </c>
      <c r="AF793">
        <v>1</v>
      </c>
      <c r="AG793">
        <v>0</v>
      </c>
    </row>
    <row r="794" spans="1:33">
      <c r="A794">
        <v>1207</v>
      </c>
      <c r="B794" t="str">
        <f>VLOOKUP(FACT_INVOICE9[[#This Row],[Branch_SK]],DIM_BRANCH[],3,FALSE)</f>
        <v>Naypyitaw</v>
      </c>
      <c r="C794">
        <v>17984</v>
      </c>
      <c r="D794" t="str">
        <f>VLOOKUP(FACT_INVOICE9[[#This Row],[payment_SK]],DIM_PAYMENT[],2,FALSE)</f>
        <v>Ewallet</v>
      </c>
      <c r="E794">
        <v>347380</v>
      </c>
      <c r="F794" t="str">
        <f>VLOOKUP(FACT_INVOICE9[[#This Row],[Product_SK]],DIM_PRODUCT[],3,FALSE)</f>
        <v>Fashion accessories</v>
      </c>
      <c r="G794">
        <v>14718</v>
      </c>
      <c r="H794" t="s">
        <v>847</v>
      </c>
      <c r="I794">
        <v>7</v>
      </c>
      <c r="J794">
        <v>610.491</v>
      </c>
      <c r="K794">
        <v>4</v>
      </c>
      <c r="L794" t="s">
        <v>33</v>
      </c>
      <c r="M794" s="1">
        <v>45276.3682291667</v>
      </c>
      <c r="N794" s="1">
        <v>45278.9186226852</v>
      </c>
      <c r="O794">
        <v>19976</v>
      </c>
      <c r="P794">
        <v>5</v>
      </c>
      <c r="Q794" t="str">
        <f>VLOOKUP(FACT_INVOICE9[[#This Row],[gender_sk]],DIM_GENDER[],2,FALSE)</f>
        <v>Female</v>
      </c>
      <c r="R794" t="str">
        <f>VLOOKUP(FACT_INVOICE9[[#This Row],[custype_sk]],DIM_CUSTYPE[],2,FALSE)</f>
        <v>Normal</v>
      </c>
      <c r="S794">
        <v>4</v>
      </c>
      <c r="U794" s="6">
        <v>0</v>
      </c>
      <c r="V794" s="6">
        <v>1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1</v>
      </c>
      <c r="AD794" s="6">
        <v>1</v>
      </c>
      <c r="AE794" s="6">
        <v>0</v>
      </c>
      <c r="AF794">
        <v>0</v>
      </c>
      <c r="AG794">
        <v>0</v>
      </c>
    </row>
    <row r="795" spans="1:33">
      <c r="A795">
        <v>1206</v>
      </c>
      <c r="B795" t="str">
        <f>VLOOKUP(FACT_INVOICE9[[#This Row],[Branch_SK]],DIM_BRANCH[],3,FALSE)</f>
        <v>Mandalay</v>
      </c>
      <c r="C795">
        <v>17983</v>
      </c>
      <c r="D795" t="str">
        <f>VLOOKUP(FACT_INVOICE9[[#This Row],[payment_SK]],DIM_PAYMENT[],2,FALSE)</f>
        <v>Credit card</v>
      </c>
      <c r="E795">
        <v>347373</v>
      </c>
      <c r="F795" t="str">
        <f>VLOOKUP(FACT_INVOICE9[[#This Row],[Product_SK]],DIM_PRODUCT[],3,FALSE)</f>
        <v>Fashion accessories</v>
      </c>
      <c r="G795">
        <v>14264</v>
      </c>
      <c r="H795" t="s">
        <v>848</v>
      </c>
      <c r="I795">
        <v>4</v>
      </c>
      <c r="J795">
        <v>214.746</v>
      </c>
      <c r="K795">
        <v>4</v>
      </c>
      <c r="L795" t="s">
        <v>33</v>
      </c>
      <c r="M795" s="1">
        <v>45276.3682291667</v>
      </c>
      <c r="N795" s="1">
        <v>45278.9186226852</v>
      </c>
      <c r="O795">
        <v>19472</v>
      </c>
      <c r="P795">
        <v>6</v>
      </c>
      <c r="Q795" t="str">
        <f>VLOOKUP(FACT_INVOICE9[[#This Row],[gender_sk]],DIM_GENDER[],2,FALSE)</f>
        <v>Male</v>
      </c>
      <c r="R795" t="str">
        <f>VLOOKUP(FACT_INVOICE9[[#This Row],[custype_sk]],DIM_CUSTYPE[],2,FALSE)</f>
        <v>Member</v>
      </c>
      <c r="S795">
        <v>3</v>
      </c>
      <c r="U795" s="6">
        <v>1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1</v>
      </c>
      <c r="AD795" s="6">
        <v>0</v>
      </c>
      <c r="AE795" s="6">
        <v>0</v>
      </c>
      <c r="AF795">
        <v>1</v>
      </c>
      <c r="AG795">
        <v>1</v>
      </c>
    </row>
    <row r="796" spans="1:33">
      <c r="A796">
        <v>1207</v>
      </c>
      <c r="B796" t="str">
        <f>VLOOKUP(FACT_INVOICE9[[#This Row],[Branch_SK]],DIM_BRANCH[],3,FALSE)</f>
        <v>Naypyitaw</v>
      </c>
      <c r="C796">
        <v>17984</v>
      </c>
      <c r="D796" t="str">
        <f>VLOOKUP(FACT_INVOICE9[[#This Row],[payment_SK]],DIM_PAYMENT[],2,FALSE)</f>
        <v>Ewallet</v>
      </c>
      <c r="E796">
        <v>346666</v>
      </c>
      <c r="F796" t="str">
        <f>VLOOKUP(FACT_INVOICE9[[#This Row],[Product_SK]],DIM_PRODUCT[],3,FALSE)</f>
        <v>Electronic accessories</v>
      </c>
      <c r="G796">
        <v>14836</v>
      </c>
      <c r="H796" t="s">
        <v>849</v>
      </c>
      <c r="I796">
        <v>6</v>
      </c>
      <c r="J796">
        <v>441.693</v>
      </c>
      <c r="K796">
        <v>5.2</v>
      </c>
      <c r="L796" t="s">
        <v>33</v>
      </c>
      <c r="M796" s="1">
        <v>45276.3682291667</v>
      </c>
      <c r="N796" s="1">
        <v>45278.9186226852</v>
      </c>
      <c r="O796">
        <v>20002</v>
      </c>
      <c r="P796">
        <v>5</v>
      </c>
      <c r="Q796" t="str">
        <f>VLOOKUP(FACT_INVOICE9[[#This Row],[gender_sk]],DIM_GENDER[],2,FALSE)</f>
        <v>Female</v>
      </c>
      <c r="R796" t="str">
        <f>VLOOKUP(FACT_INVOICE9[[#This Row],[custype_sk]],DIM_CUSTYPE[],2,FALSE)</f>
        <v>Normal</v>
      </c>
      <c r="S796">
        <v>4</v>
      </c>
      <c r="U796" s="6">
        <v>0</v>
      </c>
      <c r="V796" s="6">
        <v>1</v>
      </c>
      <c r="W796" s="6">
        <v>0</v>
      </c>
      <c r="X796" s="6">
        <v>0</v>
      </c>
      <c r="Y796" s="6">
        <v>1</v>
      </c>
      <c r="Z796" s="6">
        <v>0</v>
      </c>
      <c r="AA796" s="6">
        <v>0</v>
      </c>
      <c r="AB796" s="6">
        <v>0</v>
      </c>
      <c r="AC796" s="6">
        <v>0</v>
      </c>
      <c r="AD796" s="6">
        <v>1</v>
      </c>
      <c r="AE796" s="6">
        <v>1</v>
      </c>
      <c r="AF796">
        <v>0</v>
      </c>
      <c r="AG796">
        <v>0</v>
      </c>
    </row>
    <row r="797" spans="1:33">
      <c r="A797">
        <v>1208</v>
      </c>
      <c r="B797" t="str">
        <f>VLOOKUP(FACT_INVOICE9[[#This Row],[Branch_SK]],DIM_BRANCH[],3,FALSE)</f>
        <v>Yangon</v>
      </c>
      <c r="C797">
        <v>17984</v>
      </c>
      <c r="D797" t="str">
        <f>VLOOKUP(FACT_INVOICE9[[#This Row],[payment_SK]],DIM_PAYMENT[],2,FALSE)</f>
        <v>Ewallet</v>
      </c>
      <c r="E797">
        <v>347301</v>
      </c>
      <c r="F797" t="str">
        <f>VLOOKUP(FACT_INVOICE9[[#This Row],[Product_SK]],DIM_PRODUCT[],3,FALSE)</f>
        <v>Fashion accessories</v>
      </c>
      <c r="G797">
        <v>14040</v>
      </c>
      <c r="H797" t="s">
        <v>850</v>
      </c>
      <c r="I797">
        <v>10</v>
      </c>
      <c r="J797">
        <v>373.17</v>
      </c>
      <c r="K797">
        <v>7</v>
      </c>
      <c r="L797" t="s">
        <v>33</v>
      </c>
      <c r="M797" s="1">
        <v>45276.3682291667</v>
      </c>
      <c r="N797" s="1">
        <v>45278.9186226852</v>
      </c>
      <c r="O797">
        <v>19847</v>
      </c>
      <c r="P797">
        <v>5</v>
      </c>
      <c r="Q797" t="str">
        <f>VLOOKUP(FACT_INVOICE9[[#This Row],[gender_sk]],DIM_GENDER[],2,FALSE)</f>
        <v>Female</v>
      </c>
      <c r="R797" t="str">
        <f>VLOOKUP(FACT_INVOICE9[[#This Row],[custype_sk]],DIM_CUSTYPE[],2,FALSE)</f>
        <v>Member</v>
      </c>
      <c r="S797">
        <v>3</v>
      </c>
      <c r="U797" s="6">
        <v>0</v>
      </c>
      <c r="V797" s="6">
        <v>1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1</v>
      </c>
      <c r="AD797" s="6">
        <v>1</v>
      </c>
      <c r="AE797" s="6">
        <v>1</v>
      </c>
      <c r="AF797">
        <v>0</v>
      </c>
      <c r="AG797">
        <v>1</v>
      </c>
    </row>
    <row r="798" spans="1:33">
      <c r="A798">
        <v>1206</v>
      </c>
      <c r="B798" t="str">
        <f>VLOOKUP(FACT_INVOICE9[[#This Row],[Branch_SK]],DIM_BRANCH[],3,FALSE)</f>
        <v>Mandalay</v>
      </c>
      <c r="C798">
        <v>17982</v>
      </c>
      <c r="D798" t="str">
        <f>VLOOKUP(FACT_INVOICE9[[#This Row],[payment_SK]],DIM_PAYMENT[],2,FALSE)</f>
        <v>Cash</v>
      </c>
      <c r="E798">
        <v>346880</v>
      </c>
      <c r="F798" t="str">
        <f>VLOOKUP(FACT_INVOICE9[[#This Row],[Product_SK]],DIM_PRODUCT[],3,FALSE)</f>
        <v>Home and lifestyle</v>
      </c>
      <c r="G798">
        <v>15001</v>
      </c>
      <c r="H798" t="s">
        <v>851</v>
      </c>
      <c r="I798">
        <v>8</v>
      </c>
      <c r="J798">
        <v>609.588</v>
      </c>
      <c r="K798">
        <v>4.6</v>
      </c>
      <c r="L798" t="s">
        <v>33</v>
      </c>
      <c r="M798" s="1">
        <v>45276.3682291667</v>
      </c>
      <c r="N798" s="1">
        <v>45278.9186226852</v>
      </c>
      <c r="O798">
        <v>19098</v>
      </c>
      <c r="P798">
        <v>6</v>
      </c>
      <c r="Q798" t="str">
        <f>VLOOKUP(FACT_INVOICE9[[#This Row],[gender_sk]],DIM_GENDER[],2,FALSE)</f>
        <v>Male</v>
      </c>
      <c r="R798" t="str">
        <f>VLOOKUP(FACT_INVOICE9[[#This Row],[custype_sk]],DIM_CUSTYPE[],2,FALSE)</f>
        <v>Member</v>
      </c>
      <c r="S798">
        <v>3</v>
      </c>
      <c r="U798" s="6">
        <v>0</v>
      </c>
      <c r="V798" s="6">
        <v>0</v>
      </c>
      <c r="W798" s="6">
        <v>1</v>
      </c>
      <c r="X798" s="6">
        <v>0</v>
      </c>
      <c r="Y798" s="6">
        <v>0</v>
      </c>
      <c r="Z798" s="6">
        <v>1</v>
      </c>
      <c r="AA798" s="6">
        <v>0</v>
      </c>
      <c r="AB798" s="6">
        <v>0</v>
      </c>
      <c r="AC798" s="6">
        <v>0</v>
      </c>
      <c r="AD798" s="6">
        <v>1</v>
      </c>
      <c r="AE798" s="6">
        <v>0</v>
      </c>
      <c r="AF798">
        <v>1</v>
      </c>
      <c r="AG798">
        <v>1</v>
      </c>
    </row>
    <row r="799" spans="1:33">
      <c r="A799">
        <v>1207</v>
      </c>
      <c r="B799" t="str">
        <f>VLOOKUP(FACT_INVOICE9[[#This Row],[Branch_SK]],DIM_BRANCH[],3,FALSE)</f>
        <v>Naypyitaw</v>
      </c>
      <c r="C799">
        <v>17983</v>
      </c>
      <c r="D799" t="str">
        <f>VLOOKUP(FACT_INVOICE9[[#This Row],[payment_SK]],DIM_PAYMENT[],2,FALSE)</f>
        <v>Credit card</v>
      </c>
      <c r="E799">
        <v>346467</v>
      </c>
      <c r="F799" t="str">
        <f>VLOOKUP(FACT_INVOICE9[[#This Row],[Product_SK]],DIM_PRODUCT[],3,FALSE)</f>
        <v>Health and beauty</v>
      </c>
      <c r="G799">
        <v>14244</v>
      </c>
      <c r="H799" t="s">
        <v>852</v>
      </c>
      <c r="I799">
        <v>10</v>
      </c>
      <c r="J799">
        <v>942.9</v>
      </c>
      <c r="K799">
        <v>5.4</v>
      </c>
      <c r="L799" t="s">
        <v>33</v>
      </c>
      <c r="M799" s="1">
        <v>45276.3682291667</v>
      </c>
      <c r="N799" s="1">
        <v>45278.9186226852</v>
      </c>
      <c r="O799">
        <v>19594</v>
      </c>
      <c r="P799">
        <v>5</v>
      </c>
      <c r="Q799" t="str">
        <f>VLOOKUP(FACT_INVOICE9[[#This Row],[gender_sk]],DIM_GENDER[],2,FALSE)</f>
        <v>Female</v>
      </c>
      <c r="R799" t="str">
        <f>VLOOKUP(FACT_INVOICE9[[#This Row],[custype_sk]],DIM_CUSTYPE[],2,FALSE)</f>
        <v>Member</v>
      </c>
      <c r="S799">
        <v>3</v>
      </c>
      <c r="U799" s="6">
        <v>1</v>
      </c>
      <c r="V799" s="6">
        <v>0</v>
      </c>
      <c r="W799" s="6">
        <v>0</v>
      </c>
      <c r="X799" s="6">
        <v>1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1</v>
      </c>
      <c r="AE799" s="6">
        <v>1</v>
      </c>
      <c r="AF799">
        <v>0</v>
      </c>
      <c r="AG799">
        <v>1</v>
      </c>
    </row>
    <row r="800" spans="1:33">
      <c r="A800">
        <v>1206</v>
      </c>
      <c r="B800" t="str">
        <f>VLOOKUP(FACT_INVOICE9[[#This Row],[Branch_SK]],DIM_BRANCH[],3,FALSE)</f>
        <v>Mandalay</v>
      </c>
      <c r="C800">
        <v>17982</v>
      </c>
      <c r="D800" t="str">
        <f>VLOOKUP(FACT_INVOICE9[[#This Row],[payment_SK]],DIM_PAYMENT[],2,FALSE)</f>
        <v>Cash</v>
      </c>
      <c r="E800">
        <v>347125</v>
      </c>
      <c r="F800" t="str">
        <f>VLOOKUP(FACT_INVOICE9[[#This Row],[Product_SK]],DIM_PRODUCT[],3,FALSE)</f>
        <v>Food and beverages</v>
      </c>
      <c r="G800">
        <v>14451</v>
      </c>
      <c r="H800" t="s">
        <v>853</v>
      </c>
      <c r="I800">
        <v>4</v>
      </c>
      <c r="J800">
        <v>195.174</v>
      </c>
      <c r="K800">
        <v>7</v>
      </c>
      <c r="L800" t="s">
        <v>33</v>
      </c>
      <c r="M800" s="1">
        <v>45276.3682291667</v>
      </c>
      <c r="N800" s="1">
        <v>45278.9186226852</v>
      </c>
      <c r="O800">
        <v>19047</v>
      </c>
      <c r="P800">
        <v>6</v>
      </c>
      <c r="Q800" t="str">
        <f>VLOOKUP(FACT_INVOICE9[[#This Row],[gender_sk]],DIM_GENDER[],2,FALSE)</f>
        <v>Male</v>
      </c>
      <c r="R800" t="str">
        <f>VLOOKUP(FACT_INVOICE9[[#This Row],[custype_sk]],DIM_CUSTYPE[],2,FALSE)</f>
        <v>Member</v>
      </c>
      <c r="S800">
        <v>3</v>
      </c>
      <c r="U800" s="6">
        <v>0</v>
      </c>
      <c r="V800" s="6">
        <v>0</v>
      </c>
      <c r="W800" s="6">
        <v>1</v>
      </c>
      <c r="X800" s="6">
        <v>0</v>
      </c>
      <c r="Y800" s="6">
        <v>0</v>
      </c>
      <c r="Z800" s="6">
        <v>0</v>
      </c>
      <c r="AA800" s="6">
        <v>0</v>
      </c>
      <c r="AB800" s="6">
        <v>1</v>
      </c>
      <c r="AC800" s="6">
        <v>0</v>
      </c>
      <c r="AD800" s="6">
        <v>0</v>
      </c>
      <c r="AE800" s="6">
        <v>1</v>
      </c>
      <c r="AF800">
        <v>1</v>
      </c>
      <c r="AG800">
        <v>1</v>
      </c>
    </row>
    <row r="801" spans="1:33">
      <c r="A801">
        <v>1208</v>
      </c>
      <c r="B801" t="str">
        <f>VLOOKUP(FACT_INVOICE9[[#This Row],[Branch_SK]],DIM_BRANCH[],3,FALSE)</f>
        <v>Yangon</v>
      </c>
      <c r="C801">
        <v>17983</v>
      </c>
      <c r="D801" t="str">
        <f>VLOOKUP(FACT_INVOICE9[[#This Row],[payment_SK]],DIM_PAYMENT[],2,FALSE)</f>
        <v>Credit card</v>
      </c>
      <c r="E801">
        <v>347043</v>
      </c>
      <c r="F801" t="str">
        <f>VLOOKUP(FACT_INVOICE9[[#This Row],[Product_SK]],DIM_PRODUCT[],3,FALSE)</f>
        <v>Sports and travel</v>
      </c>
      <c r="G801">
        <v>14115</v>
      </c>
      <c r="H801" t="s">
        <v>854</v>
      </c>
      <c r="I801">
        <v>5</v>
      </c>
      <c r="J801">
        <v>72.3975</v>
      </c>
      <c r="K801">
        <v>7.8</v>
      </c>
      <c r="L801" t="s">
        <v>33</v>
      </c>
      <c r="M801" s="1">
        <v>45276.3682291667</v>
      </c>
      <c r="N801" s="1">
        <v>45278.9186226852</v>
      </c>
      <c r="O801">
        <v>19443</v>
      </c>
      <c r="P801">
        <v>6</v>
      </c>
      <c r="Q801" t="str">
        <f>VLOOKUP(FACT_INVOICE9[[#This Row],[gender_sk]],DIM_GENDER[],2,FALSE)</f>
        <v>Male</v>
      </c>
      <c r="R801" t="str">
        <f>VLOOKUP(FACT_INVOICE9[[#This Row],[custype_sk]],DIM_CUSTYPE[],2,FALSE)</f>
        <v>Normal</v>
      </c>
      <c r="S801">
        <v>4</v>
      </c>
      <c r="U801" s="6">
        <v>1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1</v>
      </c>
      <c r="AB801" s="6">
        <v>0</v>
      </c>
      <c r="AC801" s="6">
        <v>0</v>
      </c>
      <c r="AD801" s="6">
        <v>0</v>
      </c>
      <c r="AE801" s="6">
        <v>1</v>
      </c>
      <c r="AF801">
        <v>1</v>
      </c>
      <c r="AG801">
        <v>0</v>
      </c>
    </row>
    <row r="802" spans="1:33">
      <c r="A802">
        <v>1207</v>
      </c>
      <c r="B802" t="str">
        <f>VLOOKUP(FACT_INVOICE9[[#This Row],[Branch_SK]],DIM_BRANCH[],3,FALSE)</f>
        <v>Naypyitaw</v>
      </c>
      <c r="C802">
        <v>17983</v>
      </c>
      <c r="D802" t="str">
        <f>VLOOKUP(FACT_INVOICE9[[#This Row],[payment_SK]],DIM_PAYMENT[],2,FALSE)</f>
        <v>Credit card</v>
      </c>
      <c r="E802">
        <v>347368</v>
      </c>
      <c r="F802" t="str">
        <f>VLOOKUP(FACT_INVOICE9[[#This Row],[Product_SK]],DIM_PRODUCT[],3,FALSE)</f>
        <v>Fashion accessories</v>
      </c>
      <c r="G802">
        <v>14132</v>
      </c>
      <c r="H802" t="s">
        <v>855</v>
      </c>
      <c r="I802">
        <v>10</v>
      </c>
      <c r="J802">
        <v>437.325</v>
      </c>
      <c r="K802">
        <v>5.4</v>
      </c>
      <c r="L802" t="s">
        <v>33</v>
      </c>
      <c r="M802" s="1">
        <v>45276.3682291667</v>
      </c>
      <c r="N802" s="1">
        <v>45278.9186226852</v>
      </c>
      <c r="O802">
        <v>19621</v>
      </c>
      <c r="P802">
        <v>5</v>
      </c>
      <c r="Q802" t="str">
        <f>VLOOKUP(FACT_INVOICE9[[#This Row],[gender_sk]],DIM_GENDER[],2,FALSE)</f>
        <v>Female</v>
      </c>
      <c r="R802" t="str">
        <f>VLOOKUP(FACT_INVOICE9[[#This Row],[custype_sk]],DIM_CUSTYPE[],2,FALSE)</f>
        <v>Normal</v>
      </c>
      <c r="S802">
        <v>4</v>
      </c>
      <c r="U802" s="6">
        <v>1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1</v>
      </c>
      <c r="AD802" s="6">
        <v>1</v>
      </c>
      <c r="AE802" s="6">
        <v>1</v>
      </c>
      <c r="AF802">
        <v>0</v>
      </c>
      <c r="AG802">
        <v>0</v>
      </c>
    </row>
    <row r="803" spans="1:33">
      <c r="A803">
        <v>1206</v>
      </c>
      <c r="B803" t="str">
        <f>VLOOKUP(FACT_INVOICE9[[#This Row],[Branch_SK]],DIM_BRANCH[],3,FALSE)</f>
        <v>Mandalay</v>
      </c>
      <c r="C803">
        <v>17982</v>
      </c>
      <c r="D803" t="str">
        <f>VLOOKUP(FACT_INVOICE9[[#This Row],[payment_SK]],DIM_PAYMENT[],2,FALSE)</f>
        <v>Cash</v>
      </c>
      <c r="E803">
        <v>346640</v>
      </c>
      <c r="F803" t="str">
        <f>VLOOKUP(FACT_INVOICE9[[#This Row],[Product_SK]],DIM_PRODUCT[],3,FALSE)</f>
        <v>Electronic accessories</v>
      </c>
      <c r="G803">
        <v>14725</v>
      </c>
      <c r="H803" t="s">
        <v>856</v>
      </c>
      <c r="I803">
        <v>6</v>
      </c>
      <c r="J803">
        <v>521.01</v>
      </c>
      <c r="K803">
        <v>7.4</v>
      </c>
      <c r="L803" t="s">
        <v>33</v>
      </c>
      <c r="M803" s="1">
        <v>45276.3682291667</v>
      </c>
      <c r="N803" s="1">
        <v>45278.9186226852</v>
      </c>
      <c r="O803">
        <v>19354</v>
      </c>
      <c r="P803">
        <v>6</v>
      </c>
      <c r="Q803" t="str">
        <f>VLOOKUP(FACT_INVOICE9[[#This Row],[gender_sk]],DIM_GENDER[],2,FALSE)</f>
        <v>Male</v>
      </c>
      <c r="R803" t="str">
        <f>VLOOKUP(FACT_INVOICE9[[#This Row],[custype_sk]],DIM_CUSTYPE[],2,FALSE)</f>
        <v>Normal</v>
      </c>
      <c r="S803">
        <v>4</v>
      </c>
      <c r="U803" s="6">
        <v>0</v>
      </c>
      <c r="V803" s="6">
        <v>0</v>
      </c>
      <c r="W803" s="6">
        <v>1</v>
      </c>
      <c r="X803" s="6">
        <v>0</v>
      </c>
      <c r="Y803" s="6">
        <v>1</v>
      </c>
      <c r="Z803" s="6">
        <v>0</v>
      </c>
      <c r="AA803" s="6">
        <v>0</v>
      </c>
      <c r="AB803" s="6">
        <v>0</v>
      </c>
      <c r="AC803" s="6">
        <v>0</v>
      </c>
      <c r="AD803" s="6">
        <v>1</v>
      </c>
      <c r="AE803" s="6">
        <v>1</v>
      </c>
      <c r="AF803">
        <v>1</v>
      </c>
      <c r="AG803">
        <v>0</v>
      </c>
    </row>
    <row r="804" spans="1:33">
      <c r="A804">
        <v>1207</v>
      </c>
      <c r="B804" t="str">
        <f>VLOOKUP(FACT_INVOICE9[[#This Row],[Branch_SK]],DIM_BRANCH[],3,FALSE)</f>
        <v>Naypyitaw</v>
      </c>
      <c r="C804">
        <v>17982</v>
      </c>
      <c r="D804" t="str">
        <f>VLOOKUP(FACT_INVOICE9[[#This Row],[payment_SK]],DIM_PAYMENT[],2,FALSE)</f>
        <v>Cash</v>
      </c>
      <c r="E804">
        <v>346833</v>
      </c>
      <c r="F804" t="str">
        <f>VLOOKUP(FACT_INVOICE9[[#This Row],[Product_SK]],DIM_PRODUCT[],3,FALSE)</f>
        <v>Home and lifestyle</v>
      </c>
      <c r="G804">
        <v>14925</v>
      </c>
      <c r="H804" t="s">
        <v>857</v>
      </c>
      <c r="I804">
        <v>7</v>
      </c>
      <c r="J804">
        <v>408.7335</v>
      </c>
      <c r="K804">
        <v>8.5</v>
      </c>
      <c r="L804" t="s">
        <v>33</v>
      </c>
      <c r="M804" s="1">
        <v>45276.3682291667</v>
      </c>
      <c r="N804" s="1">
        <v>45278.9186226852</v>
      </c>
      <c r="O804">
        <v>19143</v>
      </c>
      <c r="P804">
        <v>6</v>
      </c>
      <c r="Q804" t="str">
        <f>VLOOKUP(FACT_INVOICE9[[#This Row],[gender_sk]],DIM_GENDER[],2,FALSE)</f>
        <v>Male</v>
      </c>
      <c r="R804" t="str">
        <f>VLOOKUP(FACT_INVOICE9[[#This Row],[custype_sk]],DIM_CUSTYPE[],2,FALSE)</f>
        <v>Normal</v>
      </c>
      <c r="S804">
        <v>4</v>
      </c>
      <c r="U804" s="6">
        <v>0</v>
      </c>
      <c r="V804" s="6">
        <v>0</v>
      </c>
      <c r="W804" s="6">
        <v>1</v>
      </c>
      <c r="X804" s="6">
        <v>0</v>
      </c>
      <c r="Y804" s="6">
        <v>0</v>
      </c>
      <c r="Z804" s="6">
        <v>1</v>
      </c>
      <c r="AA804" s="6">
        <v>0</v>
      </c>
      <c r="AB804" s="6">
        <v>0</v>
      </c>
      <c r="AC804" s="6">
        <v>0</v>
      </c>
      <c r="AD804" s="6">
        <v>1</v>
      </c>
      <c r="AE804" s="6">
        <v>1</v>
      </c>
      <c r="AF804">
        <v>1</v>
      </c>
      <c r="AG804">
        <v>0</v>
      </c>
    </row>
    <row r="805" spans="1:33">
      <c r="A805">
        <v>1207</v>
      </c>
      <c r="B805" t="str">
        <f>VLOOKUP(FACT_INVOICE9[[#This Row],[Branch_SK]],DIM_BRANCH[],3,FALSE)</f>
        <v>Naypyitaw</v>
      </c>
      <c r="C805">
        <v>17982</v>
      </c>
      <c r="D805" t="str">
        <f>VLOOKUP(FACT_INVOICE9[[#This Row],[payment_SK]],DIM_PAYMENT[],2,FALSE)</f>
        <v>Cash</v>
      </c>
      <c r="E805">
        <v>346671</v>
      </c>
      <c r="F805" t="str">
        <f>VLOOKUP(FACT_INVOICE9[[#This Row],[Product_SK]],DIM_PRODUCT[],3,FALSE)</f>
        <v>Electronic accessories</v>
      </c>
      <c r="G805">
        <v>14698</v>
      </c>
      <c r="H805" t="s">
        <v>858</v>
      </c>
      <c r="I805">
        <v>8</v>
      </c>
      <c r="J805">
        <v>175.14</v>
      </c>
      <c r="K805">
        <v>6.3</v>
      </c>
      <c r="L805" t="s">
        <v>33</v>
      </c>
      <c r="M805" s="1">
        <v>45276.3682291667</v>
      </c>
      <c r="N805" s="1">
        <v>45278.9186226852</v>
      </c>
      <c r="O805">
        <v>19366</v>
      </c>
      <c r="P805">
        <v>6</v>
      </c>
      <c r="Q805" t="str">
        <f>VLOOKUP(FACT_INVOICE9[[#This Row],[gender_sk]],DIM_GENDER[],2,FALSE)</f>
        <v>Male</v>
      </c>
      <c r="R805" t="str">
        <f>VLOOKUP(FACT_INVOICE9[[#This Row],[custype_sk]],DIM_CUSTYPE[],2,FALSE)</f>
        <v>Normal</v>
      </c>
      <c r="S805">
        <v>4</v>
      </c>
      <c r="U805" s="6">
        <v>0</v>
      </c>
      <c r="V805" s="6">
        <v>0</v>
      </c>
      <c r="W805" s="6">
        <v>1</v>
      </c>
      <c r="X805" s="6">
        <v>0</v>
      </c>
      <c r="Y805" s="6">
        <v>1</v>
      </c>
      <c r="Z805" s="6">
        <v>0</v>
      </c>
      <c r="AA805" s="6">
        <v>0</v>
      </c>
      <c r="AB805" s="6">
        <v>0</v>
      </c>
      <c r="AC805" s="6">
        <v>0</v>
      </c>
      <c r="AD805" s="6">
        <v>1</v>
      </c>
      <c r="AE805" s="6">
        <v>1</v>
      </c>
      <c r="AF805">
        <v>1</v>
      </c>
      <c r="AG805">
        <v>0</v>
      </c>
    </row>
    <row r="806" spans="1:33">
      <c r="A806">
        <v>1206</v>
      </c>
      <c r="B806" t="str">
        <f>VLOOKUP(FACT_INVOICE9[[#This Row],[Branch_SK]],DIM_BRANCH[],3,FALSE)</f>
        <v>Mandalay</v>
      </c>
      <c r="C806">
        <v>17983</v>
      </c>
      <c r="D806" t="str">
        <f>VLOOKUP(FACT_INVOICE9[[#This Row],[payment_SK]],DIM_PAYMENT[],2,FALSE)</f>
        <v>Credit card</v>
      </c>
      <c r="E806">
        <v>347382</v>
      </c>
      <c r="F806" t="str">
        <f>VLOOKUP(FACT_INVOICE9[[#This Row],[Product_SK]],DIM_PRODUCT[],3,FALSE)</f>
        <v>Fashion accessories</v>
      </c>
      <c r="G806">
        <v>14953</v>
      </c>
      <c r="H806" t="s">
        <v>859</v>
      </c>
      <c r="I806">
        <v>3</v>
      </c>
      <c r="J806">
        <v>143.9865</v>
      </c>
      <c r="K806">
        <v>7.7</v>
      </c>
      <c r="L806" t="s">
        <v>33</v>
      </c>
      <c r="M806" s="1">
        <v>45276.3682291667</v>
      </c>
      <c r="N806" s="1">
        <v>45278.9186226852</v>
      </c>
      <c r="O806">
        <v>19581</v>
      </c>
      <c r="P806">
        <v>5</v>
      </c>
      <c r="Q806" t="str">
        <f>VLOOKUP(FACT_INVOICE9[[#This Row],[gender_sk]],DIM_GENDER[],2,FALSE)</f>
        <v>Female</v>
      </c>
      <c r="R806" t="str">
        <f>VLOOKUP(FACT_INVOICE9[[#This Row],[custype_sk]],DIM_CUSTYPE[],2,FALSE)</f>
        <v>Normal</v>
      </c>
      <c r="S806">
        <v>4</v>
      </c>
      <c r="U806" s="6">
        <v>1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1</v>
      </c>
      <c r="AD806" s="6">
        <v>0</v>
      </c>
      <c r="AE806" s="6">
        <v>1</v>
      </c>
      <c r="AF806">
        <v>0</v>
      </c>
      <c r="AG806">
        <v>0</v>
      </c>
    </row>
    <row r="807" spans="1:33">
      <c r="A807">
        <v>1207</v>
      </c>
      <c r="B807" t="str">
        <f>VLOOKUP(FACT_INVOICE9[[#This Row],[Branch_SK]],DIM_BRANCH[],3,FALSE)</f>
        <v>Naypyitaw</v>
      </c>
      <c r="C807">
        <v>17982</v>
      </c>
      <c r="D807" t="str">
        <f>VLOOKUP(FACT_INVOICE9[[#This Row],[payment_SK]],DIM_PAYMENT[],2,FALSE)</f>
        <v>Cash</v>
      </c>
      <c r="E807">
        <v>346668</v>
      </c>
      <c r="F807" t="str">
        <f>VLOOKUP(FACT_INVOICE9[[#This Row],[Product_SK]],DIM_PRODUCT[],3,FALSE)</f>
        <v>Electronic accessories</v>
      </c>
      <c r="G807">
        <v>14622</v>
      </c>
      <c r="H807" t="s">
        <v>860</v>
      </c>
      <c r="I807">
        <v>1</v>
      </c>
      <c r="J807">
        <v>51.0405</v>
      </c>
      <c r="K807">
        <v>4.4</v>
      </c>
      <c r="L807" t="s">
        <v>33</v>
      </c>
      <c r="M807" s="1">
        <v>45276.3682291667</v>
      </c>
      <c r="N807" s="1">
        <v>45278.9186226852</v>
      </c>
      <c r="O807">
        <v>19029</v>
      </c>
      <c r="P807">
        <v>6</v>
      </c>
      <c r="Q807" t="str">
        <f>VLOOKUP(FACT_INVOICE9[[#This Row],[gender_sk]],DIM_GENDER[],2,FALSE)</f>
        <v>Male</v>
      </c>
      <c r="R807" t="str">
        <f>VLOOKUP(FACT_INVOICE9[[#This Row],[custype_sk]],DIM_CUSTYPE[],2,FALSE)</f>
        <v>Normal</v>
      </c>
      <c r="S807">
        <v>4</v>
      </c>
      <c r="U807" s="6">
        <v>0</v>
      </c>
      <c r="V807" s="6">
        <v>0</v>
      </c>
      <c r="W807" s="6">
        <v>1</v>
      </c>
      <c r="X807" s="6">
        <v>0</v>
      </c>
      <c r="Y807" s="6">
        <v>1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>
        <v>1</v>
      </c>
      <c r="AG807">
        <v>0</v>
      </c>
    </row>
    <row r="808" spans="1:33">
      <c r="A808">
        <v>1207</v>
      </c>
      <c r="B808" t="str">
        <f>VLOOKUP(FACT_INVOICE9[[#This Row],[Branch_SK]],DIM_BRANCH[],3,FALSE)</f>
        <v>Naypyitaw</v>
      </c>
      <c r="C808">
        <v>17984</v>
      </c>
      <c r="D808" t="str">
        <f>VLOOKUP(FACT_INVOICE9[[#This Row],[payment_SK]],DIM_PAYMENT[],2,FALSE)</f>
        <v>Ewallet</v>
      </c>
      <c r="E808">
        <v>346980</v>
      </c>
      <c r="F808" t="str">
        <f>VLOOKUP(FACT_INVOICE9[[#This Row],[Product_SK]],DIM_PRODUCT[],3,FALSE)</f>
        <v>Sports and travel</v>
      </c>
      <c r="G808">
        <v>14349</v>
      </c>
      <c r="H808" t="s">
        <v>861</v>
      </c>
      <c r="I808">
        <v>8</v>
      </c>
      <c r="J808">
        <v>829.08</v>
      </c>
      <c r="K808">
        <v>8.5</v>
      </c>
      <c r="L808" t="s">
        <v>33</v>
      </c>
      <c r="M808" s="1">
        <v>45276.3682291667</v>
      </c>
      <c r="N808" s="1">
        <v>45278.9186226852</v>
      </c>
      <c r="O808">
        <v>19969</v>
      </c>
      <c r="P808">
        <v>6</v>
      </c>
      <c r="Q808" t="str">
        <f>VLOOKUP(FACT_INVOICE9[[#This Row],[gender_sk]],DIM_GENDER[],2,FALSE)</f>
        <v>Male</v>
      </c>
      <c r="R808" t="str">
        <f>VLOOKUP(FACT_INVOICE9[[#This Row],[custype_sk]],DIM_CUSTYPE[],2,FALSE)</f>
        <v>Member</v>
      </c>
      <c r="S808">
        <v>3</v>
      </c>
      <c r="U808" s="6">
        <v>0</v>
      </c>
      <c r="V808" s="6">
        <v>1</v>
      </c>
      <c r="W808" s="6">
        <v>0</v>
      </c>
      <c r="X808" s="6">
        <v>0</v>
      </c>
      <c r="Y808" s="6">
        <v>0</v>
      </c>
      <c r="Z808" s="6">
        <v>0</v>
      </c>
      <c r="AA808" s="6">
        <v>1</v>
      </c>
      <c r="AB808" s="6">
        <v>0</v>
      </c>
      <c r="AC808" s="6">
        <v>0</v>
      </c>
      <c r="AD808" s="6">
        <v>1</v>
      </c>
      <c r="AE808" s="6">
        <v>1</v>
      </c>
      <c r="AF808">
        <v>1</v>
      </c>
      <c r="AG808">
        <v>1</v>
      </c>
    </row>
    <row r="809" spans="1:33">
      <c r="A809">
        <v>1208</v>
      </c>
      <c r="B809" t="str">
        <f>VLOOKUP(FACT_INVOICE9[[#This Row],[Branch_SK]],DIM_BRANCH[],3,FALSE)</f>
        <v>Yangon</v>
      </c>
      <c r="C809">
        <v>17983</v>
      </c>
      <c r="D809" t="str">
        <f>VLOOKUP(FACT_INVOICE9[[#This Row],[payment_SK]],DIM_PAYMENT[],2,FALSE)</f>
        <v>Credit card</v>
      </c>
      <c r="E809">
        <v>346590</v>
      </c>
      <c r="F809" t="str">
        <f>VLOOKUP(FACT_INVOICE9[[#This Row],[Product_SK]],DIM_PRODUCT[],3,FALSE)</f>
        <v>Health and beauty</v>
      </c>
      <c r="G809">
        <v>14876</v>
      </c>
      <c r="H809" t="s">
        <v>862</v>
      </c>
      <c r="I809">
        <v>4</v>
      </c>
      <c r="J809">
        <v>97.818</v>
      </c>
      <c r="K809">
        <v>5.9</v>
      </c>
      <c r="L809" t="s">
        <v>33</v>
      </c>
      <c r="M809" s="1">
        <v>45276.3682291667</v>
      </c>
      <c r="N809" s="1">
        <v>45278.9186226852</v>
      </c>
      <c r="O809">
        <v>19548</v>
      </c>
      <c r="P809">
        <v>6</v>
      </c>
      <c r="Q809" t="str">
        <f>VLOOKUP(FACT_INVOICE9[[#This Row],[gender_sk]],DIM_GENDER[],2,FALSE)</f>
        <v>Male</v>
      </c>
      <c r="R809" t="str">
        <f>VLOOKUP(FACT_INVOICE9[[#This Row],[custype_sk]],DIM_CUSTYPE[],2,FALSE)</f>
        <v>Member</v>
      </c>
      <c r="S809">
        <v>3</v>
      </c>
      <c r="U809" s="6">
        <v>1</v>
      </c>
      <c r="V809" s="6">
        <v>0</v>
      </c>
      <c r="W809" s="6">
        <v>0</v>
      </c>
      <c r="X809" s="6">
        <v>1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1</v>
      </c>
      <c r="AF809">
        <v>1</v>
      </c>
      <c r="AG809">
        <v>1</v>
      </c>
    </row>
    <row r="810" spans="1:33">
      <c r="A810">
        <v>1207</v>
      </c>
      <c r="B810" t="str">
        <f>VLOOKUP(FACT_INVOICE9[[#This Row],[Branch_SK]],DIM_BRANCH[],3,FALSE)</f>
        <v>Naypyitaw</v>
      </c>
      <c r="C810">
        <v>17982</v>
      </c>
      <c r="D810" t="str">
        <f>VLOOKUP(FACT_INVOICE9[[#This Row],[payment_SK]],DIM_PAYMENT[],2,FALSE)</f>
        <v>Cash</v>
      </c>
      <c r="E810">
        <v>347308</v>
      </c>
      <c r="F810" t="str">
        <f>VLOOKUP(FACT_INVOICE9[[#This Row],[Product_SK]],DIM_PRODUCT[],3,FALSE)</f>
        <v>Fashion accessories</v>
      </c>
      <c r="G810">
        <v>14614</v>
      </c>
      <c r="H810" t="s">
        <v>863</v>
      </c>
      <c r="I810">
        <v>10</v>
      </c>
      <c r="J810">
        <v>259.77</v>
      </c>
      <c r="K810">
        <v>7.1</v>
      </c>
      <c r="L810" t="s">
        <v>33</v>
      </c>
      <c r="M810" s="1">
        <v>45276.3682291667</v>
      </c>
      <c r="N810" s="1">
        <v>45278.9186226852</v>
      </c>
      <c r="O810">
        <v>19206</v>
      </c>
      <c r="P810">
        <v>6</v>
      </c>
      <c r="Q810" t="str">
        <f>VLOOKUP(FACT_INVOICE9[[#This Row],[gender_sk]],DIM_GENDER[],2,FALSE)</f>
        <v>Male</v>
      </c>
      <c r="R810" t="str">
        <f>VLOOKUP(FACT_INVOICE9[[#This Row],[custype_sk]],DIM_CUSTYPE[],2,FALSE)</f>
        <v>Normal</v>
      </c>
      <c r="S810">
        <v>4</v>
      </c>
      <c r="U810" s="6">
        <v>0</v>
      </c>
      <c r="V810" s="6">
        <v>0</v>
      </c>
      <c r="W810" s="6">
        <v>1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1</v>
      </c>
      <c r="AD810" s="6">
        <v>1</v>
      </c>
      <c r="AE810" s="6">
        <v>1</v>
      </c>
      <c r="AF810">
        <v>1</v>
      </c>
      <c r="AG810">
        <v>0</v>
      </c>
    </row>
    <row r="811" spans="1:33">
      <c r="A811">
        <v>1207</v>
      </c>
      <c r="B811" t="str">
        <f>VLOOKUP(FACT_INVOICE9[[#This Row],[Branch_SK]],DIM_BRANCH[],3,FALSE)</f>
        <v>Naypyitaw</v>
      </c>
      <c r="C811">
        <v>17982</v>
      </c>
      <c r="D811" t="str">
        <f>VLOOKUP(FACT_INVOICE9[[#This Row],[payment_SK]],DIM_PAYMENT[],2,FALSE)</f>
        <v>Cash</v>
      </c>
      <c r="E811">
        <v>347033</v>
      </c>
      <c r="F811" t="str">
        <f>VLOOKUP(FACT_INVOICE9[[#This Row],[Product_SK]],DIM_PRODUCT[],3,FALSE)</f>
        <v>Sports and travel</v>
      </c>
      <c r="G811">
        <v>14245</v>
      </c>
      <c r="H811" t="s">
        <v>864</v>
      </c>
      <c r="I811">
        <v>3</v>
      </c>
      <c r="J811">
        <v>264.7575</v>
      </c>
      <c r="K811">
        <v>9.8</v>
      </c>
      <c r="L811" t="s">
        <v>33</v>
      </c>
      <c r="M811" s="1">
        <v>45276.3682291667</v>
      </c>
      <c r="N811" s="1">
        <v>45278.9186226852</v>
      </c>
      <c r="O811">
        <v>19363</v>
      </c>
      <c r="P811">
        <v>5</v>
      </c>
      <c r="Q811" t="str">
        <f>VLOOKUP(FACT_INVOICE9[[#This Row],[gender_sk]],DIM_GENDER[],2,FALSE)</f>
        <v>Female</v>
      </c>
      <c r="R811" t="str">
        <f>VLOOKUP(FACT_INVOICE9[[#This Row],[custype_sk]],DIM_CUSTYPE[],2,FALSE)</f>
        <v>Normal</v>
      </c>
      <c r="S811">
        <v>4</v>
      </c>
      <c r="U811" s="6">
        <v>0</v>
      </c>
      <c r="V811" s="6">
        <v>0</v>
      </c>
      <c r="W811" s="6">
        <v>1</v>
      </c>
      <c r="X811" s="6">
        <v>0</v>
      </c>
      <c r="Y811" s="6">
        <v>0</v>
      </c>
      <c r="Z811" s="6">
        <v>0</v>
      </c>
      <c r="AA811" s="6">
        <v>1</v>
      </c>
      <c r="AB811" s="6">
        <v>0</v>
      </c>
      <c r="AC811" s="6">
        <v>0</v>
      </c>
      <c r="AD811" s="6">
        <v>0</v>
      </c>
      <c r="AE811" s="6">
        <v>1</v>
      </c>
      <c r="AF811">
        <v>0</v>
      </c>
      <c r="AG811">
        <v>0</v>
      </c>
    </row>
    <row r="812" spans="1:33">
      <c r="A812">
        <v>1206</v>
      </c>
      <c r="B812" t="str">
        <f>VLOOKUP(FACT_INVOICE9[[#This Row],[Branch_SK]],DIM_BRANCH[],3,FALSE)</f>
        <v>Mandalay</v>
      </c>
      <c r="C812">
        <v>17982</v>
      </c>
      <c r="D812" t="str">
        <f>VLOOKUP(FACT_INVOICE9[[#This Row],[payment_SK]],DIM_PAYMENT[],2,FALSE)</f>
        <v>Cash</v>
      </c>
      <c r="E812">
        <v>346799</v>
      </c>
      <c r="F812" t="str">
        <f>VLOOKUP(FACT_INVOICE9[[#This Row],[Product_SK]],DIM_PRODUCT[],3,FALSE)</f>
        <v>Home and lifestyle</v>
      </c>
      <c r="G812">
        <v>14649</v>
      </c>
      <c r="H812" t="s">
        <v>865</v>
      </c>
      <c r="I812">
        <v>5</v>
      </c>
      <c r="J812">
        <v>353.1675</v>
      </c>
      <c r="K812">
        <v>6.9</v>
      </c>
      <c r="L812" t="s">
        <v>33</v>
      </c>
      <c r="M812" s="1">
        <v>45276.3682291667</v>
      </c>
      <c r="N812" s="1">
        <v>45278.9186226852</v>
      </c>
      <c r="O812">
        <v>19267</v>
      </c>
      <c r="P812">
        <v>6</v>
      </c>
      <c r="Q812" t="str">
        <f>VLOOKUP(FACT_INVOICE9[[#This Row],[gender_sk]],DIM_GENDER[],2,FALSE)</f>
        <v>Male</v>
      </c>
      <c r="R812" t="str">
        <f>VLOOKUP(FACT_INVOICE9[[#This Row],[custype_sk]],DIM_CUSTYPE[],2,FALSE)</f>
        <v>Normal</v>
      </c>
      <c r="S812">
        <v>4</v>
      </c>
      <c r="U812" s="6">
        <v>0</v>
      </c>
      <c r="V812" s="6">
        <v>0</v>
      </c>
      <c r="W812" s="6">
        <v>1</v>
      </c>
      <c r="X812" s="6">
        <v>0</v>
      </c>
      <c r="Y812" s="6">
        <v>0</v>
      </c>
      <c r="Z812" s="6">
        <v>1</v>
      </c>
      <c r="AA812" s="6">
        <v>0</v>
      </c>
      <c r="AB812" s="6">
        <v>0</v>
      </c>
      <c r="AC812" s="6">
        <v>0</v>
      </c>
      <c r="AD812" s="6">
        <v>0</v>
      </c>
      <c r="AE812" s="6">
        <v>1</v>
      </c>
      <c r="AF812">
        <v>1</v>
      </c>
      <c r="AG812">
        <v>0</v>
      </c>
    </row>
    <row r="813" spans="1:33">
      <c r="A813">
        <v>1208</v>
      </c>
      <c r="B813" t="str">
        <f>VLOOKUP(FACT_INVOICE9[[#This Row],[Branch_SK]],DIM_BRANCH[],3,FALSE)</f>
        <v>Yangon</v>
      </c>
      <c r="C813">
        <v>17982</v>
      </c>
      <c r="D813" t="str">
        <f>VLOOKUP(FACT_INVOICE9[[#This Row],[payment_SK]],DIM_PAYMENT[],2,FALSE)</f>
        <v>Cash</v>
      </c>
      <c r="E813">
        <v>346752</v>
      </c>
      <c r="F813" t="str">
        <f>VLOOKUP(FACT_INVOICE9[[#This Row],[Product_SK]],DIM_PRODUCT[],3,FALSE)</f>
        <v>Electronic accessories</v>
      </c>
      <c r="G813">
        <v>14393</v>
      </c>
      <c r="H813" t="s">
        <v>866</v>
      </c>
      <c r="I813">
        <v>10</v>
      </c>
      <c r="J813">
        <v>764.19</v>
      </c>
      <c r="K813">
        <v>7.3</v>
      </c>
      <c r="L813" t="s">
        <v>33</v>
      </c>
      <c r="M813" s="1">
        <v>45276.3682291667</v>
      </c>
      <c r="N813" s="1">
        <v>45278.9186226852</v>
      </c>
      <c r="O813">
        <v>19078</v>
      </c>
      <c r="P813">
        <v>6</v>
      </c>
      <c r="Q813" t="str">
        <f>VLOOKUP(FACT_INVOICE9[[#This Row],[gender_sk]],DIM_GENDER[],2,FALSE)</f>
        <v>Male</v>
      </c>
      <c r="R813" t="str">
        <f>VLOOKUP(FACT_INVOICE9[[#This Row],[custype_sk]],DIM_CUSTYPE[],2,FALSE)</f>
        <v>Member</v>
      </c>
      <c r="S813">
        <v>3</v>
      </c>
      <c r="U813" s="6">
        <v>0</v>
      </c>
      <c r="V813" s="6">
        <v>0</v>
      </c>
      <c r="W813" s="6">
        <v>1</v>
      </c>
      <c r="X813" s="6">
        <v>0</v>
      </c>
      <c r="Y813" s="6">
        <v>1</v>
      </c>
      <c r="Z813" s="6">
        <v>0</v>
      </c>
      <c r="AA813" s="6">
        <v>0</v>
      </c>
      <c r="AB813" s="6">
        <v>0</v>
      </c>
      <c r="AC813" s="6">
        <v>0</v>
      </c>
      <c r="AD813" s="6">
        <v>1</v>
      </c>
      <c r="AE813" s="6">
        <v>1</v>
      </c>
      <c r="AF813">
        <v>1</v>
      </c>
      <c r="AG813">
        <v>1</v>
      </c>
    </row>
    <row r="814" spans="1:33">
      <c r="A814">
        <v>1206</v>
      </c>
      <c r="B814" t="str">
        <f>VLOOKUP(FACT_INVOICE9[[#This Row],[Branch_SK]],DIM_BRANCH[],3,FALSE)</f>
        <v>Mandalay</v>
      </c>
      <c r="C814">
        <v>17984</v>
      </c>
      <c r="D814" t="str">
        <f>VLOOKUP(FACT_INVOICE9[[#This Row],[payment_SK]],DIM_PAYMENT[],2,FALSE)</f>
        <v>Ewallet</v>
      </c>
      <c r="E814">
        <v>346618</v>
      </c>
      <c r="F814" t="str">
        <f>VLOOKUP(FACT_INVOICE9[[#This Row],[Product_SK]],DIM_PRODUCT[],3,FALSE)</f>
        <v>Electronic accessories</v>
      </c>
      <c r="G814">
        <v>14997</v>
      </c>
      <c r="H814" t="s">
        <v>867</v>
      </c>
      <c r="I814">
        <v>9</v>
      </c>
      <c r="J814">
        <v>918.729</v>
      </c>
      <c r="K814">
        <v>6</v>
      </c>
      <c r="L814" t="s">
        <v>33</v>
      </c>
      <c r="M814" s="1">
        <v>45276.3682291667</v>
      </c>
      <c r="N814" s="1">
        <v>45278.9186226852</v>
      </c>
      <c r="O814">
        <v>19747</v>
      </c>
      <c r="P814">
        <v>6</v>
      </c>
      <c r="Q814" t="str">
        <f>VLOOKUP(FACT_INVOICE9[[#This Row],[gender_sk]],DIM_GENDER[],2,FALSE)</f>
        <v>Male</v>
      </c>
      <c r="R814" t="str">
        <f>VLOOKUP(FACT_INVOICE9[[#This Row],[custype_sk]],DIM_CUSTYPE[],2,FALSE)</f>
        <v>Member</v>
      </c>
      <c r="S814">
        <v>3</v>
      </c>
      <c r="U814" s="6">
        <v>0</v>
      </c>
      <c r="V814" s="6">
        <v>1</v>
      </c>
      <c r="W814" s="6">
        <v>0</v>
      </c>
      <c r="X814" s="6">
        <v>0</v>
      </c>
      <c r="Y814" s="6">
        <v>1</v>
      </c>
      <c r="Z814" s="6">
        <v>0</v>
      </c>
      <c r="AA814" s="6">
        <v>0</v>
      </c>
      <c r="AB814" s="6">
        <v>0</v>
      </c>
      <c r="AC814" s="6">
        <v>0</v>
      </c>
      <c r="AD814" s="6">
        <v>1</v>
      </c>
      <c r="AE814" s="6">
        <v>1</v>
      </c>
      <c r="AF814">
        <v>1</v>
      </c>
      <c r="AG814">
        <v>1</v>
      </c>
    </row>
    <row r="815" spans="1:33">
      <c r="A815">
        <v>1207</v>
      </c>
      <c r="B815" t="str">
        <f>VLOOKUP(FACT_INVOICE9[[#This Row],[Branch_SK]],DIM_BRANCH[],3,FALSE)</f>
        <v>Naypyitaw</v>
      </c>
      <c r="C815">
        <v>17984</v>
      </c>
      <c r="D815" t="str">
        <f>VLOOKUP(FACT_INVOICE9[[#This Row],[payment_SK]],DIM_PAYMENT[],2,FALSE)</f>
        <v>Ewallet</v>
      </c>
      <c r="E815">
        <v>346811</v>
      </c>
      <c r="F815" t="str">
        <f>VLOOKUP(FACT_INVOICE9[[#This Row],[Product_SK]],DIM_PRODUCT[],3,FALSE)</f>
        <v>Home and lifestyle</v>
      </c>
      <c r="G815">
        <v>14597</v>
      </c>
      <c r="H815" t="s">
        <v>868</v>
      </c>
      <c r="I815">
        <v>7</v>
      </c>
      <c r="J815">
        <v>701.8515</v>
      </c>
      <c r="K815">
        <v>8.7</v>
      </c>
      <c r="L815" t="s">
        <v>33</v>
      </c>
      <c r="M815" s="1">
        <v>45276.3682291667</v>
      </c>
      <c r="N815" s="1">
        <v>45278.9186226852</v>
      </c>
      <c r="O815">
        <v>20013</v>
      </c>
      <c r="P815">
        <v>6</v>
      </c>
      <c r="Q815" t="str">
        <f>VLOOKUP(FACT_INVOICE9[[#This Row],[gender_sk]],DIM_GENDER[],2,FALSE)</f>
        <v>Male</v>
      </c>
      <c r="R815" t="str">
        <f>VLOOKUP(FACT_INVOICE9[[#This Row],[custype_sk]],DIM_CUSTYPE[],2,FALSE)</f>
        <v>Normal</v>
      </c>
      <c r="S815">
        <v>4</v>
      </c>
      <c r="U815" s="6">
        <v>0</v>
      </c>
      <c r="V815" s="6">
        <v>1</v>
      </c>
      <c r="W815" s="6">
        <v>0</v>
      </c>
      <c r="X815" s="6">
        <v>0</v>
      </c>
      <c r="Y815" s="6">
        <v>0</v>
      </c>
      <c r="Z815" s="6">
        <v>1</v>
      </c>
      <c r="AA815" s="6">
        <v>0</v>
      </c>
      <c r="AB815" s="6">
        <v>0</v>
      </c>
      <c r="AC815" s="6">
        <v>0</v>
      </c>
      <c r="AD815" s="6">
        <v>1</v>
      </c>
      <c r="AE815" s="6">
        <v>1</v>
      </c>
      <c r="AF815">
        <v>1</v>
      </c>
      <c r="AG815">
        <v>0</v>
      </c>
    </row>
    <row r="816" spans="1:33">
      <c r="A816">
        <v>1208</v>
      </c>
      <c r="B816" t="str">
        <f>VLOOKUP(FACT_INVOICE9[[#This Row],[Branch_SK]],DIM_BRANCH[],3,FALSE)</f>
        <v>Yangon</v>
      </c>
      <c r="C816">
        <v>17984</v>
      </c>
      <c r="D816" t="str">
        <f>VLOOKUP(FACT_INVOICE9[[#This Row],[payment_SK]],DIM_PAYMENT[],2,FALSE)</f>
        <v>Ewallet</v>
      </c>
      <c r="E816">
        <v>347004</v>
      </c>
      <c r="F816" t="str">
        <f>VLOOKUP(FACT_INVOICE9[[#This Row],[Product_SK]],DIM_PRODUCT[],3,FALSE)</f>
        <v>Sports and travel</v>
      </c>
      <c r="G816">
        <v>14104</v>
      </c>
      <c r="H816" t="s">
        <v>869</v>
      </c>
      <c r="I816">
        <v>6</v>
      </c>
      <c r="J816">
        <v>493.794</v>
      </c>
      <c r="K816">
        <v>5.8</v>
      </c>
      <c r="L816" t="s">
        <v>33</v>
      </c>
      <c r="M816" s="1">
        <v>45276.3682291667</v>
      </c>
      <c r="N816" s="1">
        <v>45278.9186226852</v>
      </c>
      <c r="O816">
        <v>19692</v>
      </c>
      <c r="P816">
        <v>6</v>
      </c>
      <c r="Q816" t="str">
        <f>VLOOKUP(FACT_INVOICE9[[#This Row],[gender_sk]],DIM_GENDER[],2,FALSE)</f>
        <v>Male</v>
      </c>
      <c r="R816" t="str">
        <f>VLOOKUP(FACT_INVOICE9[[#This Row],[custype_sk]],DIM_CUSTYPE[],2,FALSE)</f>
        <v>Member</v>
      </c>
      <c r="S816">
        <v>3</v>
      </c>
      <c r="U816" s="6">
        <v>0</v>
      </c>
      <c r="V816" s="6">
        <v>1</v>
      </c>
      <c r="W816" s="6">
        <v>0</v>
      </c>
      <c r="X816" s="6">
        <v>0</v>
      </c>
      <c r="Y816" s="6">
        <v>0</v>
      </c>
      <c r="Z816" s="6">
        <v>0</v>
      </c>
      <c r="AA816" s="6">
        <v>1</v>
      </c>
      <c r="AB816" s="6">
        <v>0</v>
      </c>
      <c r="AC816" s="6">
        <v>0</v>
      </c>
      <c r="AD816" s="6">
        <v>1</v>
      </c>
      <c r="AE816" s="6">
        <v>1</v>
      </c>
      <c r="AF816">
        <v>1</v>
      </c>
      <c r="AG816">
        <v>1</v>
      </c>
    </row>
    <row r="817" spans="1:33">
      <c r="A817">
        <v>1206</v>
      </c>
      <c r="B817" t="str">
        <f>VLOOKUP(FACT_INVOICE9[[#This Row],[Branch_SK]],DIM_BRANCH[],3,FALSE)</f>
        <v>Mandalay</v>
      </c>
      <c r="C817">
        <v>17982</v>
      </c>
      <c r="D817" t="str">
        <f>VLOOKUP(FACT_INVOICE9[[#This Row],[payment_SK]],DIM_PAYMENT[],2,FALSE)</f>
        <v>Cash</v>
      </c>
      <c r="E817">
        <v>347164</v>
      </c>
      <c r="F817" t="str">
        <f>VLOOKUP(FACT_INVOICE9[[#This Row],[Product_SK]],DIM_PRODUCT[],3,FALSE)</f>
        <v>Food and beverages</v>
      </c>
      <c r="G817">
        <v>14028</v>
      </c>
      <c r="H817" t="s">
        <v>870</v>
      </c>
      <c r="I817">
        <v>6</v>
      </c>
      <c r="J817">
        <v>138.663</v>
      </c>
      <c r="K817">
        <v>7.6</v>
      </c>
      <c r="L817" t="s">
        <v>33</v>
      </c>
      <c r="M817" s="1">
        <v>45276.3682291667</v>
      </c>
      <c r="N817" s="1">
        <v>45278.9186226852</v>
      </c>
      <c r="O817">
        <v>19171</v>
      </c>
      <c r="P817">
        <v>6</v>
      </c>
      <c r="Q817" t="str">
        <f>VLOOKUP(FACT_INVOICE9[[#This Row],[gender_sk]],DIM_GENDER[],2,FALSE)</f>
        <v>Male</v>
      </c>
      <c r="R817" t="str">
        <f>VLOOKUP(FACT_INVOICE9[[#This Row],[custype_sk]],DIM_CUSTYPE[],2,FALSE)</f>
        <v>Normal</v>
      </c>
      <c r="S817">
        <v>4</v>
      </c>
      <c r="U817" s="6">
        <v>0</v>
      </c>
      <c r="V817" s="6">
        <v>0</v>
      </c>
      <c r="W817" s="6">
        <v>1</v>
      </c>
      <c r="X817" s="6">
        <v>0</v>
      </c>
      <c r="Y817" s="6">
        <v>0</v>
      </c>
      <c r="Z817" s="6">
        <v>0</v>
      </c>
      <c r="AA817" s="6">
        <v>0</v>
      </c>
      <c r="AB817" s="6">
        <v>1</v>
      </c>
      <c r="AC817" s="6">
        <v>0</v>
      </c>
      <c r="AD817" s="6">
        <v>1</v>
      </c>
      <c r="AE817" s="6">
        <v>1</v>
      </c>
      <c r="AF817">
        <v>1</v>
      </c>
      <c r="AG817">
        <v>0</v>
      </c>
    </row>
    <row r="818" spans="1:33">
      <c r="A818">
        <v>1206</v>
      </c>
      <c r="B818" t="str">
        <f>VLOOKUP(FACT_INVOICE9[[#This Row],[Branch_SK]],DIM_BRANCH[],3,FALSE)</f>
        <v>Mandalay</v>
      </c>
      <c r="C818">
        <v>17983</v>
      </c>
      <c r="D818" t="str">
        <f>VLOOKUP(FACT_INVOICE9[[#This Row],[payment_SK]],DIM_PAYMENT[],2,FALSE)</f>
        <v>Credit card</v>
      </c>
      <c r="E818">
        <v>347174</v>
      </c>
      <c r="F818" t="str">
        <f>VLOOKUP(FACT_INVOICE9[[#This Row],[Product_SK]],DIM_PRODUCT[],3,FALSE)</f>
        <v>Food and beverages</v>
      </c>
      <c r="G818">
        <v>14154</v>
      </c>
      <c r="H818" t="s">
        <v>871</v>
      </c>
      <c r="I818">
        <v>10</v>
      </c>
      <c r="J818">
        <v>1022.385</v>
      </c>
      <c r="K818">
        <v>4.9</v>
      </c>
      <c r="L818" t="s">
        <v>33</v>
      </c>
      <c r="M818" s="1">
        <v>45276.3682291667</v>
      </c>
      <c r="N818" s="1">
        <v>45278.9186226852</v>
      </c>
      <c r="O818">
        <v>19505</v>
      </c>
      <c r="P818">
        <v>5</v>
      </c>
      <c r="Q818" t="str">
        <f>VLOOKUP(FACT_INVOICE9[[#This Row],[gender_sk]],DIM_GENDER[],2,FALSE)</f>
        <v>Female</v>
      </c>
      <c r="R818" t="str">
        <f>VLOOKUP(FACT_INVOICE9[[#This Row],[custype_sk]],DIM_CUSTYPE[],2,FALSE)</f>
        <v>Normal</v>
      </c>
      <c r="S818">
        <v>4</v>
      </c>
      <c r="U818" s="6">
        <v>1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1</v>
      </c>
      <c r="AC818" s="6">
        <v>0</v>
      </c>
      <c r="AD818" s="6">
        <v>1</v>
      </c>
      <c r="AE818" s="6">
        <v>0</v>
      </c>
      <c r="AF818">
        <v>0</v>
      </c>
      <c r="AG818">
        <v>0</v>
      </c>
    </row>
    <row r="819" spans="1:33">
      <c r="A819">
        <v>1207</v>
      </c>
      <c r="B819" t="str">
        <f>VLOOKUP(FACT_INVOICE9[[#This Row],[Branch_SK]],DIM_BRANCH[],3,FALSE)</f>
        <v>Naypyitaw</v>
      </c>
      <c r="C819">
        <v>17982</v>
      </c>
      <c r="D819" t="str">
        <f>VLOOKUP(FACT_INVOICE9[[#This Row],[payment_SK]],DIM_PAYMENT[],2,FALSE)</f>
        <v>Cash</v>
      </c>
      <c r="E819">
        <v>346562</v>
      </c>
      <c r="F819" t="str">
        <f>VLOOKUP(FACT_INVOICE9[[#This Row],[Product_SK]],DIM_PRODUCT[],3,FALSE)</f>
        <v>Health and beauty</v>
      </c>
      <c r="G819">
        <v>14445</v>
      </c>
      <c r="H819" t="s">
        <v>872</v>
      </c>
      <c r="I819">
        <v>2</v>
      </c>
      <c r="J819">
        <v>180.873</v>
      </c>
      <c r="K819">
        <v>8.2</v>
      </c>
      <c r="L819" t="s">
        <v>33</v>
      </c>
      <c r="M819" s="1">
        <v>45276.3682291667</v>
      </c>
      <c r="N819" s="1">
        <v>45278.9186226852</v>
      </c>
      <c r="O819">
        <v>19168</v>
      </c>
      <c r="P819">
        <v>6</v>
      </c>
      <c r="Q819" t="str">
        <f>VLOOKUP(FACT_INVOICE9[[#This Row],[gender_sk]],DIM_GENDER[],2,FALSE)</f>
        <v>Male</v>
      </c>
      <c r="R819" t="str">
        <f>VLOOKUP(FACT_INVOICE9[[#This Row],[custype_sk]],DIM_CUSTYPE[],2,FALSE)</f>
        <v>Normal</v>
      </c>
      <c r="S819">
        <v>4</v>
      </c>
      <c r="U819" s="6">
        <v>0</v>
      </c>
      <c r="V819" s="6">
        <v>0</v>
      </c>
      <c r="W819" s="6">
        <v>1</v>
      </c>
      <c r="X819" s="6">
        <v>1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1</v>
      </c>
      <c r="AF819">
        <v>1</v>
      </c>
      <c r="AG819">
        <v>0</v>
      </c>
    </row>
    <row r="820" spans="1:33">
      <c r="A820">
        <v>1208</v>
      </c>
      <c r="B820" t="str">
        <f>VLOOKUP(FACT_INVOICE9[[#This Row],[Branch_SK]],DIM_BRANCH[],3,FALSE)</f>
        <v>Yangon</v>
      </c>
      <c r="C820">
        <v>17982</v>
      </c>
      <c r="D820" t="str">
        <f>VLOOKUP(FACT_INVOICE9[[#This Row],[payment_SK]],DIM_PAYMENT[],2,FALSE)</f>
        <v>Cash</v>
      </c>
      <c r="E820">
        <v>347217</v>
      </c>
      <c r="F820" t="str">
        <f>VLOOKUP(FACT_INVOICE9[[#This Row],[Product_SK]],DIM_PRODUCT[],3,FALSE)</f>
        <v>Food and beverages</v>
      </c>
      <c r="G820">
        <v>14395</v>
      </c>
      <c r="H820" t="s">
        <v>873</v>
      </c>
      <c r="I820">
        <v>7</v>
      </c>
      <c r="J820">
        <v>185.367</v>
      </c>
      <c r="K820">
        <v>8.2</v>
      </c>
      <c r="L820" t="s">
        <v>33</v>
      </c>
      <c r="M820" s="1">
        <v>45276.3682291667</v>
      </c>
      <c r="N820" s="1">
        <v>45278.9186226852</v>
      </c>
      <c r="O820">
        <v>19254</v>
      </c>
      <c r="P820">
        <v>5</v>
      </c>
      <c r="Q820" t="str">
        <f>VLOOKUP(FACT_INVOICE9[[#This Row],[gender_sk]],DIM_GENDER[],2,FALSE)</f>
        <v>Female</v>
      </c>
      <c r="R820" t="str">
        <f>VLOOKUP(FACT_INVOICE9[[#This Row],[custype_sk]],DIM_CUSTYPE[],2,FALSE)</f>
        <v>Member</v>
      </c>
      <c r="S820">
        <v>3</v>
      </c>
      <c r="U820" s="6">
        <v>0</v>
      </c>
      <c r="V820" s="6">
        <v>0</v>
      </c>
      <c r="W820" s="6">
        <v>1</v>
      </c>
      <c r="X820" s="6">
        <v>0</v>
      </c>
      <c r="Y820" s="6">
        <v>0</v>
      </c>
      <c r="Z820" s="6">
        <v>0</v>
      </c>
      <c r="AA820" s="6">
        <v>0</v>
      </c>
      <c r="AB820" s="6">
        <v>1</v>
      </c>
      <c r="AC820" s="6">
        <v>0</v>
      </c>
      <c r="AD820" s="6">
        <v>1</v>
      </c>
      <c r="AE820" s="6">
        <v>1</v>
      </c>
      <c r="AF820">
        <v>0</v>
      </c>
      <c r="AG820">
        <v>1</v>
      </c>
    </row>
    <row r="821" spans="1:33">
      <c r="A821">
        <v>1208</v>
      </c>
      <c r="B821" t="str">
        <f>VLOOKUP(FACT_INVOICE9[[#This Row],[Branch_SK]],DIM_BRANCH[],3,FALSE)</f>
        <v>Yangon</v>
      </c>
      <c r="C821">
        <v>17984</v>
      </c>
      <c r="D821" t="str">
        <f>VLOOKUP(FACT_INVOICE9[[#This Row],[payment_SK]],DIM_PAYMENT[],2,FALSE)</f>
        <v>Ewallet</v>
      </c>
      <c r="E821">
        <v>346876</v>
      </c>
      <c r="F821" t="str">
        <f>VLOOKUP(FACT_INVOICE9[[#This Row],[Product_SK]],DIM_PRODUCT[],3,FALSE)</f>
        <v>Home and lifestyle</v>
      </c>
      <c r="G821">
        <v>14789</v>
      </c>
      <c r="H821" t="s">
        <v>874</v>
      </c>
      <c r="I821">
        <v>2</v>
      </c>
      <c r="J821">
        <v>121.863</v>
      </c>
      <c r="K821">
        <v>8.8</v>
      </c>
      <c r="L821" t="s">
        <v>33</v>
      </c>
      <c r="M821" s="1">
        <v>45276.3682291667</v>
      </c>
      <c r="N821" s="1">
        <v>45278.9186226852</v>
      </c>
      <c r="O821">
        <v>19734</v>
      </c>
      <c r="P821">
        <v>6</v>
      </c>
      <c r="Q821" t="str">
        <f>VLOOKUP(FACT_INVOICE9[[#This Row],[gender_sk]],DIM_GENDER[],2,FALSE)</f>
        <v>Male</v>
      </c>
      <c r="R821" t="str">
        <f>VLOOKUP(FACT_INVOICE9[[#This Row],[custype_sk]],DIM_CUSTYPE[],2,FALSE)</f>
        <v>Normal</v>
      </c>
      <c r="S821">
        <v>4</v>
      </c>
      <c r="U821" s="6">
        <v>0</v>
      </c>
      <c r="V821" s="6">
        <v>1</v>
      </c>
      <c r="W821" s="6">
        <v>0</v>
      </c>
      <c r="X821" s="6">
        <v>0</v>
      </c>
      <c r="Y821" s="6">
        <v>0</v>
      </c>
      <c r="Z821" s="6">
        <v>1</v>
      </c>
      <c r="AA821" s="6">
        <v>0</v>
      </c>
      <c r="AB821" s="6">
        <v>0</v>
      </c>
      <c r="AC821" s="6">
        <v>0</v>
      </c>
      <c r="AD821" s="6">
        <v>0</v>
      </c>
      <c r="AE821" s="6">
        <v>1</v>
      </c>
      <c r="AF821">
        <v>1</v>
      </c>
      <c r="AG821">
        <v>0</v>
      </c>
    </row>
    <row r="822" spans="1:33">
      <c r="A822">
        <v>1206</v>
      </c>
      <c r="B822" t="str">
        <f>VLOOKUP(FACT_INVOICE9[[#This Row],[Branch_SK]],DIM_BRANCH[],3,FALSE)</f>
        <v>Mandalay</v>
      </c>
      <c r="C822">
        <v>17983</v>
      </c>
      <c r="D822" t="str">
        <f>VLOOKUP(FACT_INVOICE9[[#This Row],[payment_SK]],DIM_PAYMENT[],2,FALSE)</f>
        <v>Credit card</v>
      </c>
      <c r="E822">
        <v>347185</v>
      </c>
      <c r="F822" t="str">
        <f>VLOOKUP(FACT_INVOICE9[[#This Row],[Product_SK]],DIM_PRODUCT[],3,FALSE)</f>
        <v>Food and beverages</v>
      </c>
      <c r="G822">
        <v>14011</v>
      </c>
      <c r="H822" t="s">
        <v>875</v>
      </c>
      <c r="I822">
        <v>10</v>
      </c>
      <c r="J822">
        <v>888.615</v>
      </c>
      <c r="K822">
        <v>9</v>
      </c>
      <c r="L822" t="s">
        <v>33</v>
      </c>
      <c r="M822" s="1">
        <v>45276.3682291667</v>
      </c>
      <c r="N822" s="1">
        <v>45278.9186226852</v>
      </c>
      <c r="O822">
        <v>19397</v>
      </c>
      <c r="P822">
        <v>5</v>
      </c>
      <c r="Q822" t="str">
        <f>VLOOKUP(FACT_INVOICE9[[#This Row],[gender_sk]],DIM_GENDER[],2,FALSE)</f>
        <v>Female</v>
      </c>
      <c r="R822" t="str">
        <f>VLOOKUP(FACT_INVOICE9[[#This Row],[custype_sk]],DIM_CUSTYPE[],2,FALSE)</f>
        <v>Member</v>
      </c>
      <c r="S822">
        <v>3</v>
      </c>
      <c r="U822" s="6">
        <v>1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1</v>
      </c>
      <c r="AC822" s="6">
        <v>0</v>
      </c>
      <c r="AD822" s="6">
        <v>1</v>
      </c>
      <c r="AE822" s="6">
        <v>1</v>
      </c>
      <c r="AF822">
        <v>0</v>
      </c>
      <c r="AG822">
        <v>1</v>
      </c>
    </row>
    <row r="823" spans="1:33">
      <c r="A823">
        <v>1207</v>
      </c>
      <c r="B823" t="str">
        <f>VLOOKUP(FACT_INVOICE9[[#This Row],[Branch_SK]],DIM_BRANCH[],3,FALSE)</f>
        <v>Naypyitaw</v>
      </c>
      <c r="C823">
        <v>17984</v>
      </c>
      <c r="D823" t="str">
        <f>VLOOKUP(FACT_INVOICE9[[#This Row],[payment_SK]],DIM_PAYMENT[],2,FALSE)</f>
        <v>Ewallet</v>
      </c>
      <c r="E823">
        <v>346568</v>
      </c>
      <c r="F823" t="str">
        <f>VLOOKUP(FACT_INVOICE9[[#This Row],[Product_SK]],DIM_PRODUCT[],3,FALSE)</f>
        <v>Health and beauty</v>
      </c>
      <c r="G823">
        <v>14463</v>
      </c>
      <c r="H823" t="s">
        <v>876</v>
      </c>
      <c r="I823">
        <v>1</v>
      </c>
      <c r="J823">
        <v>22.659</v>
      </c>
      <c r="K823">
        <v>7.2</v>
      </c>
      <c r="L823" t="s">
        <v>33</v>
      </c>
      <c r="M823" s="1">
        <v>45276.3682291667</v>
      </c>
      <c r="N823" s="1">
        <v>45278.9186226852</v>
      </c>
      <c r="O823">
        <v>19767</v>
      </c>
      <c r="P823">
        <v>6</v>
      </c>
      <c r="Q823" t="str">
        <f>VLOOKUP(FACT_INVOICE9[[#This Row],[gender_sk]],DIM_GENDER[],2,FALSE)</f>
        <v>Male</v>
      </c>
      <c r="R823" t="str">
        <f>VLOOKUP(FACT_INVOICE9[[#This Row],[custype_sk]],DIM_CUSTYPE[],2,FALSE)</f>
        <v>Normal</v>
      </c>
      <c r="S823">
        <v>4</v>
      </c>
      <c r="U823" s="6">
        <v>0</v>
      </c>
      <c r="V823" s="6">
        <v>1</v>
      </c>
      <c r="W823" s="6">
        <v>0</v>
      </c>
      <c r="X823" s="6">
        <v>1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1</v>
      </c>
      <c r="AF823">
        <v>1</v>
      </c>
      <c r="AG823">
        <v>0</v>
      </c>
    </row>
    <row r="824" spans="1:33">
      <c r="A824">
        <v>1208</v>
      </c>
      <c r="B824" t="str">
        <f>VLOOKUP(FACT_INVOICE9[[#This Row],[Branch_SK]],DIM_BRANCH[],3,FALSE)</f>
        <v>Yangon</v>
      </c>
      <c r="C824">
        <v>17983</v>
      </c>
      <c r="D824" t="str">
        <f>VLOOKUP(FACT_INVOICE9[[#This Row],[payment_SK]],DIM_PAYMENT[],2,FALSE)</f>
        <v>Credit card</v>
      </c>
      <c r="E824">
        <v>347389</v>
      </c>
      <c r="F824" t="str">
        <f>VLOOKUP(FACT_INVOICE9[[#This Row],[Product_SK]],DIM_PRODUCT[],3,FALSE)</f>
        <v>Fashion accessories</v>
      </c>
      <c r="G824">
        <v>14176</v>
      </c>
      <c r="H824" t="s">
        <v>877</v>
      </c>
      <c r="I824">
        <v>6</v>
      </c>
      <c r="J824">
        <v>135.576</v>
      </c>
      <c r="K824">
        <v>9.4</v>
      </c>
      <c r="L824" t="s">
        <v>33</v>
      </c>
      <c r="M824" s="1">
        <v>45276.3682291667</v>
      </c>
      <c r="N824" s="1">
        <v>45278.9186226852</v>
      </c>
      <c r="O824">
        <v>19474</v>
      </c>
      <c r="P824">
        <v>6</v>
      </c>
      <c r="Q824" t="str">
        <f>VLOOKUP(FACT_INVOICE9[[#This Row],[gender_sk]],DIM_GENDER[],2,FALSE)</f>
        <v>Male</v>
      </c>
      <c r="R824" t="str">
        <f>VLOOKUP(FACT_INVOICE9[[#This Row],[custype_sk]],DIM_CUSTYPE[],2,FALSE)</f>
        <v>Normal</v>
      </c>
      <c r="S824">
        <v>4</v>
      </c>
      <c r="U824" s="6">
        <v>1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1</v>
      </c>
      <c r="AD824" s="6">
        <v>1</v>
      </c>
      <c r="AE824" s="6">
        <v>1</v>
      </c>
      <c r="AF824">
        <v>1</v>
      </c>
      <c r="AG824">
        <v>0</v>
      </c>
    </row>
    <row r="825" spans="1:33">
      <c r="A825">
        <v>1207</v>
      </c>
      <c r="B825" t="str">
        <f>VLOOKUP(FACT_INVOICE9[[#This Row],[Branch_SK]],DIM_BRANCH[],3,FALSE)</f>
        <v>Naypyitaw</v>
      </c>
      <c r="C825">
        <v>17983</v>
      </c>
      <c r="D825" t="str">
        <f>VLOOKUP(FACT_INVOICE9[[#This Row],[payment_SK]],DIM_PAYMENT[],2,FALSE)</f>
        <v>Credit card</v>
      </c>
      <c r="E825">
        <v>347226</v>
      </c>
      <c r="F825" t="str">
        <f>VLOOKUP(FACT_INVOICE9[[#This Row],[Product_SK]],DIM_PRODUCT[],3,FALSE)</f>
        <v>Food and beverages</v>
      </c>
      <c r="G825">
        <v>14113</v>
      </c>
      <c r="H825" t="s">
        <v>878</v>
      </c>
      <c r="I825">
        <v>2</v>
      </c>
      <c r="J825">
        <v>183.036</v>
      </c>
      <c r="K825">
        <v>9.7</v>
      </c>
      <c r="L825" t="s">
        <v>33</v>
      </c>
      <c r="M825" s="1">
        <v>45276.3682291667</v>
      </c>
      <c r="N825" s="1">
        <v>45278.9186226852</v>
      </c>
      <c r="O825">
        <v>19568</v>
      </c>
      <c r="P825">
        <v>5</v>
      </c>
      <c r="Q825" t="str">
        <f>VLOOKUP(FACT_INVOICE9[[#This Row],[gender_sk]],DIM_GENDER[],2,FALSE)</f>
        <v>Female</v>
      </c>
      <c r="R825" t="str">
        <f>VLOOKUP(FACT_INVOICE9[[#This Row],[custype_sk]],DIM_CUSTYPE[],2,FALSE)</f>
        <v>Member</v>
      </c>
      <c r="S825">
        <v>3</v>
      </c>
      <c r="U825" s="6">
        <v>1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1</v>
      </c>
      <c r="AC825" s="6">
        <v>0</v>
      </c>
      <c r="AD825" s="6">
        <v>0</v>
      </c>
      <c r="AE825" s="6">
        <v>1</v>
      </c>
      <c r="AF825">
        <v>0</v>
      </c>
      <c r="AG825">
        <v>1</v>
      </c>
    </row>
    <row r="826" spans="1:33">
      <c r="A826">
        <v>1208</v>
      </c>
      <c r="B826" t="str">
        <f>VLOOKUP(FACT_INVOICE9[[#This Row],[Branch_SK]],DIM_BRANCH[],3,FALSE)</f>
        <v>Yangon</v>
      </c>
      <c r="C826">
        <v>17983</v>
      </c>
      <c r="D826" t="str">
        <f>VLOOKUP(FACT_INVOICE9[[#This Row],[payment_SK]],DIM_PAYMENT[],2,FALSE)</f>
        <v>Credit card</v>
      </c>
      <c r="E826">
        <v>347216</v>
      </c>
      <c r="F826" t="str">
        <f>VLOOKUP(FACT_INVOICE9[[#This Row],[Product_SK]],DIM_PRODUCT[],3,FALSE)</f>
        <v>Food and beverages</v>
      </c>
      <c r="G826">
        <v>14330</v>
      </c>
      <c r="H826" t="s">
        <v>879</v>
      </c>
      <c r="I826">
        <v>9</v>
      </c>
      <c r="J826">
        <v>786.618</v>
      </c>
      <c r="K826">
        <v>7.4</v>
      </c>
      <c r="L826" t="s">
        <v>33</v>
      </c>
      <c r="M826" s="1">
        <v>45276.3682291667</v>
      </c>
      <c r="N826" s="1">
        <v>45278.9186226852</v>
      </c>
      <c r="O826">
        <v>19451</v>
      </c>
      <c r="P826">
        <v>6</v>
      </c>
      <c r="Q826" t="str">
        <f>VLOOKUP(FACT_INVOICE9[[#This Row],[gender_sk]],DIM_GENDER[],2,FALSE)</f>
        <v>Male</v>
      </c>
      <c r="R826" t="str">
        <f>VLOOKUP(FACT_INVOICE9[[#This Row],[custype_sk]],DIM_CUSTYPE[],2,FALSE)</f>
        <v>Normal</v>
      </c>
      <c r="S826">
        <v>4</v>
      </c>
      <c r="U826" s="6">
        <v>1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1</v>
      </c>
      <c r="AC826" s="6">
        <v>0</v>
      </c>
      <c r="AD826" s="6">
        <v>1</v>
      </c>
      <c r="AE826" s="6">
        <v>1</v>
      </c>
      <c r="AF826">
        <v>1</v>
      </c>
      <c r="AG826">
        <v>0</v>
      </c>
    </row>
    <row r="827" spans="1:33">
      <c r="A827">
        <v>1206</v>
      </c>
      <c r="B827" t="str">
        <f>VLOOKUP(FACT_INVOICE9[[#This Row],[Branch_SK]],DIM_BRANCH[],3,FALSE)</f>
        <v>Mandalay</v>
      </c>
      <c r="C827">
        <v>17984</v>
      </c>
      <c r="D827" t="str">
        <f>VLOOKUP(FACT_INVOICE9[[#This Row],[payment_SK]],DIM_PAYMENT[],2,FALSE)</f>
        <v>Ewallet</v>
      </c>
      <c r="E827">
        <v>347153</v>
      </c>
      <c r="F827" t="str">
        <f>VLOOKUP(FACT_INVOICE9[[#This Row],[Product_SK]],DIM_PRODUCT[],3,FALSE)</f>
        <v>Food and beverages</v>
      </c>
      <c r="G827">
        <v>14474</v>
      </c>
      <c r="H827" t="s">
        <v>880</v>
      </c>
      <c r="I827">
        <v>3</v>
      </c>
      <c r="J827">
        <v>180.4005</v>
      </c>
      <c r="K827">
        <v>6.5</v>
      </c>
      <c r="L827" t="s">
        <v>33</v>
      </c>
      <c r="M827" s="1">
        <v>45276.3682291667</v>
      </c>
      <c r="N827" s="1">
        <v>45278.9186226852</v>
      </c>
      <c r="O827">
        <v>20010</v>
      </c>
      <c r="P827">
        <v>6</v>
      </c>
      <c r="Q827" t="str">
        <f>VLOOKUP(FACT_INVOICE9[[#This Row],[gender_sk]],DIM_GENDER[],2,FALSE)</f>
        <v>Male</v>
      </c>
      <c r="R827" t="str">
        <f>VLOOKUP(FACT_INVOICE9[[#This Row],[custype_sk]],DIM_CUSTYPE[],2,FALSE)</f>
        <v>Normal</v>
      </c>
      <c r="S827">
        <v>4</v>
      </c>
      <c r="U827" s="6">
        <v>0</v>
      </c>
      <c r="V827" s="6">
        <v>1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1</v>
      </c>
      <c r="AC827" s="6">
        <v>0</v>
      </c>
      <c r="AD827" s="6">
        <v>0</v>
      </c>
      <c r="AE827" s="6">
        <v>1</v>
      </c>
      <c r="AF827">
        <v>1</v>
      </c>
      <c r="AG827">
        <v>0</v>
      </c>
    </row>
    <row r="828" spans="1:33">
      <c r="A828">
        <v>1208</v>
      </c>
      <c r="B828" t="str">
        <f>VLOOKUP(FACT_INVOICE9[[#This Row],[Branch_SK]],DIM_BRANCH[],3,FALSE)</f>
        <v>Yangon</v>
      </c>
      <c r="C828">
        <v>17982</v>
      </c>
      <c r="D828" t="str">
        <f>VLOOKUP(FACT_INVOICE9[[#This Row],[payment_SK]],DIM_PAYMENT[],2,FALSE)</f>
        <v>Cash</v>
      </c>
      <c r="E828">
        <v>346734</v>
      </c>
      <c r="F828" t="str">
        <f>VLOOKUP(FACT_INVOICE9[[#This Row],[Product_SK]],DIM_PRODUCT[],3,FALSE)</f>
        <v>Electronic accessories</v>
      </c>
      <c r="G828">
        <v>14749</v>
      </c>
      <c r="H828" t="s">
        <v>881</v>
      </c>
      <c r="I828">
        <v>4</v>
      </c>
      <c r="J828">
        <v>118.902</v>
      </c>
      <c r="K828">
        <v>8.2</v>
      </c>
      <c r="L828" t="s">
        <v>33</v>
      </c>
      <c r="M828" s="1">
        <v>45276.3682291667</v>
      </c>
      <c r="N828" s="1">
        <v>45278.9186226852</v>
      </c>
      <c r="O828">
        <v>19227</v>
      </c>
      <c r="P828">
        <v>5</v>
      </c>
      <c r="Q828" t="str">
        <f>VLOOKUP(FACT_INVOICE9[[#This Row],[gender_sk]],DIM_GENDER[],2,FALSE)</f>
        <v>Female</v>
      </c>
      <c r="R828" t="str">
        <f>VLOOKUP(FACT_INVOICE9[[#This Row],[custype_sk]],DIM_CUSTYPE[],2,FALSE)</f>
        <v>Member</v>
      </c>
      <c r="S828">
        <v>3</v>
      </c>
      <c r="U828" s="6">
        <v>0</v>
      </c>
      <c r="V828" s="6">
        <v>0</v>
      </c>
      <c r="W828" s="6">
        <v>1</v>
      </c>
      <c r="X828" s="6">
        <v>0</v>
      </c>
      <c r="Y828" s="6">
        <v>1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1</v>
      </c>
      <c r="AF828">
        <v>0</v>
      </c>
      <c r="AG828">
        <v>1</v>
      </c>
    </row>
    <row r="829" spans="1:33">
      <c r="A829">
        <v>1208</v>
      </c>
      <c r="B829" t="str">
        <f>VLOOKUP(FACT_INVOICE9[[#This Row],[Branch_SK]],DIM_BRANCH[],3,FALSE)</f>
        <v>Yangon</v>
      </c>
      <c r="C829">
        <v>17984</v>
      </c>
      <c r="D829" t="str">
        <f>VLOOKUP(FACT_INVOICE9[[#This Row],[payment_SK]],DIM_PAYMENT[],2,FALSE)</f>
        <v>Ewallet</v>
      </c>
      <c r="E829">
        <v>347318</v>
      </c>
      <c r="F829" t="str">
        <f>VLOOKUP(FACT_INVOICE9[[#This Row],[Product_SK]],DIM_PRODUCT[],3,FALSE)</f>
        <v>Fashion accessories</v>
      </c>
      <c r="G829">
        <v>14032</v>
      </c>
      <c r="H829" t="s">
        <v>882</v>
      </c>
      <c r="I829">
        <v>9</v>
      </c>
      <c r="J829">
        <v>217.6335</v>
      </c>
      <c r="K829">
        <v>7.9</v>
      </c>
      <c r="L829" t="s">
        <v>33</v>
      </c>
      <c r="M829" s="1">
        <v>45276.3682291667</v>
      </c>
      <c r="N829" s="1">
        <v>45278.9186226852</v>
      </c>
      <c r="O829">
        <v>19906</v>
      </c>
      <c r="P829">
        <v>5</v>
      </c>
      <c r="Q829" t="str">
        <f>VLOOKUP(FACT_INVOICE9[[#This Row],[gender_sk]],DIM_GENDER[],2,FALSE)</f>
        <v>Female</v>
      </c>
      <c r="R829" t="str">
        <f>VLOOKUP(FACT_INVOICE9[[#This Row],[custype_sk]],DIM_CUSTYPE[],2,FALSE)</f>
        <v>Normal</v>
      </c>
      <c r="S829">
        <v>4</v>
      </c>
      <c r="U829" s="6">
        <v>0</v>
      </c>
      <c r="V829" s="6">
        <v>1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1</v>
      </c>
      <c r="AD829" s="6">
        <v>1</v>
      </c>
      <c r="AE829" s="6">
        <v>1</v>
      </c>
      <c r="AF829">
        <v>0</v>
      </c>
      <c r="AG829">
        <v>0</v>
      </c>
    </row>
    <row r="830" spans="1:33">
      <c r="A830">
        <v>1208</v>
      </c>
      <c r="B830" t="str">
        <f>VLOOKUP(FACT_INVOICE9[[#This Row],[Branch_SK]],DIM_BRANCH[],3,FALSE)</f>
        <v>Yangon</v>
      </c>
      <c r="C830">
        <v>17982</v>
      </c>
      <c r="D830" t="str">
        <f>VLOOKUP(FACT_INVOICE9[[#This Row],[payment_SK]],DIM_PAYMENT[],2,FALSE)</f>
        <v>Cash</v>
      </c>
      <c r="E830">
        <v>346714</v>
      </c>
      <c r="F830" t="str">
        <f>VLOOKUP(FACT_INVOICE9[[#This Row],[Product_SK]],DIM_PRODUCT[],3,FALSE)</f>
        <v>Electronic accessories</v>
      </c>
      <c r="G830">
        <v>14792</v>
      </c>
      <c r="H830" t="s">
        <v>883</v>
      </c>
      <c r="I830">
        <v>4</v>
      </c>
      <c r="J830">
        <v>397.614</v>
      </c>
      <c r="K830">
        <v>6.8</v>
      </c>
      <c r="L830" t="s">
        <v>33</v>
      </c>
      <c r="M830" s="1">
        <v>45276.3682291667</v>
      </c>
      <c r="N830" s="1">
        <v>45278.9186226852</v>
      </c>
      <c r="O830">
        <v>19328</v>
      </c>
      <c r="P830">
        <v>5</v>
      </c>
      <c r="Q830" t="str">
        <f>VLOOKUP(FACT_INVOICE9[[#This Row],[gender_sk]],DIM_GENDER[],2,FALSE)</f>
        <v>Female</v>
      </c>
      <c r="R830" t="str">
        <f>VLOOKUP(FACT_INVOICE9[[#This Row],[custype_sk]],DIM_CUSTYPE[],2,FALSE)</f>
        <v>Normal</v>
      </c>
      <c r="S830">
        <v>4</v>
      </c>
      <c r="U830" s="6">
        <v>0</v>
      </c>
      <c r="V830" s="6">
        <v>0</v>
      </c>
      <c r="W830" s="6">
        <v>1</v>
      </c>
      <c r="X830" s="6">
        <v>0</v>
      </c>
      <c r="Y830" s="6">
        <v>1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1</v>
      </c>
      <c r="AF830">
        <v>0</v>
      </c>
      <c r="AG830">
        <v>0</v>
      </c>
    </row>
    <row r="831" spans="1:33">
      <c r="A831">
        <v>1207</v>
      </c>
      <c r="B831" t="str">
        <f>VLOOKUP(FACT_INVOICE9[[#This Row],[Branch_SK]],DIM_BRANCH[],3,FALSE)</f>
        <v>Naypyitaw</v>
      </c>
      <c r="C831">
        <v>17983</v>
      </c>
      <c r="D831" t="str">
        <f>VLOOKUP(FACT_INVOICE9[[#This Row],[payment_SK]],DIM_PAYMENT[],2,FALSE)</f>
        <v>Credit card</v>
      </c>
      <c r="E831">
        <v>347034</v>
      </c>
      <c r="F831" t="str">
        <f>VLOOKUP(FACT_INVOICE9[[#This Row],[Product_SK]],DIM_PRODUCT[],3,FALSE)</f>
        <v>Sports and travel</v>
      </c>
      <c r="G831">
        <v>14079</v>
      </c>
      <c r="H831" t="s">
        <v>884</v>
      </c>
      <c r="I831">
        <v>4</v>
      </c>
      <c r="J831">
        <v>190.596</v>
      </c>
      <c r="K831">
        <v>8.7</v>
      </c>
      <c r="L831" t="s">
        <v>33</v>
      </c>
      <c r="M831" s="1">
        <v>45276.3682291667</v>
      </c>
      <c r="N831" s="1">
        <v>45278.9186226852</v>
      </c>
      <c r="O831">
        <v>19550</v>
      </c>
      <c r="P831">
        <v>5</v>
      </c>
      <c r="Q831" t="str">
        <f>VLOOKUP(FACT_INVOICE9[[#This Row],[gender_sk]],DIM_GENDER[],2,FALSE)</f>
        <v>Female</v>
      </c>
      <c r="R831" t="str">
        <f>VLOOKUP(FACT_INVOICE9[[#This Row],[custype_sk]],DIM_CUSTYPE[],2,FALSE)</f>
        <v>Normal</v>
      </c>
      <c r="S831">
        <v>4</v>
      </c>
      <c r="U831" s="6">
        <v>1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1</v>
      </c>
      <c r="AB831" s="6">
        <v>0</v>
      </c>
      <c r="AC831" s="6">
        <v>0</v>
      </c>
      <c r="AD831" s="6">
        <v>0</v>
      </c>
      <c r="AE831" s="6">
        <v>1</v>
      </c>
      <c r="AF831">
        <v>0</v>
      </c>
      <c r="AG831">
        <v>0</v>
      </c>
    </row>
    <row r="832" spans="1:33">
      <c r="A832">
        <v>1208</v>
      </c>
      <c r="B832" t="str">
        <f>VLOOKUP(FACT_INVOICE9[[#This Row],[Branch_SK]],DIM_BRANCH[],3,FALSE)</f>
        <v>Yangon</v>
      </c>
      <c r="C832">
        <v>17984</v>
      </c>
      <c r="D832" t="str">
        <f>VLOOKUP(FACT_INVOICE9[[#This Row],[payment_SK]],DIM_PAYMENT[],2,FALSE)</f>
        <v>Ewallet</v>
      </c>
      <c r="E832">
        <v>346462</v>
      </c>
      <c r="F832" t="str">
        <f>VLOOKUP(FACT_INVOICE9[[#This Row],[Product_SK]],DIM_PRODUCT[],3,FALSE)</f>
        <v>Health and beauty</v>
      </c>
      <c r="G832">
        <v>14048</v>
      </c>
      <c r="H832" t="s">
        <v>885</v>
      </c>
      <c r="I832">
        <v>7</v>
      </c>
      <c r="J832">
        <v>548.9715</v>
      </c>
      <c r="K832">
        <v>9.1</v>
      </c>
      <c r="L832" t="s">
        <v>33</v>
      </c>
      <c r="M832" s="1">
        <v>45276.3682291667</v>
      </c>
      <c r="N832" s="1">
        <v>45278.9186226852</v>
      </c>
      <c r="O832">
        <v>20034</v>
      </c>
      <c r="P832">
        <v>5</v>
      </c>
      <c r="Q832" t="str">
        <f>VLOOKUP(FACT_INVOICE9[[#This Row],[gender_sk]],DIM_GENDER[],2,FALSE)</f>
        <v>Female</v>
      </c>
      <c r="R832" t="str">
        <f>VLOOKUP(FACT_INVOICE9[[#This Row],[custype_sk]],DIM_CUSTYPE[],2,FALSE)</f>
        <v>Member</v>
      </c>
      <c r="S832">
        <v>3</v>
      </c>
      <c r="U832" s="6">
        <v>0</v>
      </c>
      <c r="V832" s="6">
        <v>1</v>
      </c>
      <c r="W832" s="6">
        <v>0</v>
      </c>
      <c r="X832" s="6">
        <v>1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1</v>
      </c>
      <c r="AE832" s="6">
        <v>1</v>
      </c>
      <c r="AF832">
        <v>0</v>
      </c>
      <c r="AG832">
        <v>1</v>
      </c>
    </row>
    <row r="833" spans="1:33">
      <c r="A833">
        <v>1206</v>
      </c>
      <c r="B833" t="str">
        <f>VLOOKUP(FACT_INVOICE9[[#This Row],[Branch_SK]],DIM_BRANCH[],3,FALSE)</f>
        <v>Mandalay</v>
      </c>
      <c r="C833">
        <v>17984</v>
      </c>
      <c r="D833" t="str">
        <f>VLOOKUP(FACT_INVOICE9[[#This Row],[payment_SK]],DIM_PAYMENT[],2,FALSE)</f>
        <v>Ewallet</v>
      </c>
      <c r="E833">
        <v>346761</v>
      </c>
      <c r="F833" t="str">
        <f>VLOOKUP(FACT_INVOICE9[[#This Row],[Product_SK]],DIM_PRODUCT[],3,FALSE)</f>
        <v>Home and lifestyle</v>
      </c>
      <c r="G833">
        <v>14124</v>
      </c>
      <c r="H833" t="s">
        <v>886</v>
      </c>
      <c r="I833">
        <v>6</v>
      </c>
      <c r="J833">
        <v>144.963</v>
      </c>
      <c r="K833">
        <v>7.9</v>
      </c>
      <c r="L833" t="s">
        <v>33</v>
      </c>
      <c r="M833" s="1">
        <v>45276.3682291667</v>
      </c>
      <c r="N833" s="1">
        <v>45278.9186226852</v>
      </c>
      <c r="O833">
        <v>19921</v>
      </c>
      <c r="P833">
        <v>6</v>
      </c>
      <c r="Q833" t="str">
        <f>VLOOKUP(FACT_INVOICE9[[#This Row],[gender_sk]],DIM_GENDER[],2,FALSE)</f>
        <v>Male</v>
      </c>
      <c r="R833" t="str">
        <f>VLOOKUP(FACT_INVOICE9[[#This Row],[custype_sk]],DIM_CUSTYPE[],2,FALSE)</f>
        <v>Normal</v>
      </c>
      <c r="S833">
        <v>4</v>
      </c>
      <c r="U833" s="6">
        <v>0</v>
      </c>
      <c r="V833" s="6">
        <v>1</v>
      </c>
      <c r="W833" s="6">
        <v>0</v>
      </c>
      <c r="X833" s="6">
        <v>0</v>
      </c>
      <c r="Y833" s="6">
        <v>0</v>
      </c>
      <c r="Z833" s="6">
        <v>1</v>
      </c>
      <c r="AA833" s="6">
        <v>0</v>
      </c>
      <c r="AB833" s="6">
        <v>0</v>
      </c>
      <c r="AC833" s="6">
        <v>0</v>
      </c>
      <c r="AD833" s="6">
        <v>1</v>
      </c>
      <c r="AE833" s="6">
        <v>1</v>
      </c>
      <c r="AF833">
        <v>1</v>
      </c>
      <c r="AG833">
        <v>0</v>
      </c>
    </row>
    <row r="834" spans="1:33">
      <c r="A834">
        <v>1207</v>
      </c>
      <c r="B834" t="str">
        <f>VLOOKUP(FACT_INVOICE9[[#This Row],[Branch_SK]],DIM_BRANCH[],3,FALSE)</f>
        <v>Naypyitaw</v>
      </c>
      <c r="C834">
        <v>17984</v>
      </c>
      <c r="D834" t="str">
        <f>VLOOKUP(FACT_INVOICE9[[#This Row],[payment_SK]],DIM_PAYMENT[],2,FALSE)</f>
        <v>Ewallet</v>
      </c>
      <c r="E834">
        <v>347312</v>
      </c>
      <c r="F834" t="str">
        <f>VLOOKUP(FACT_INVOICE9[[#This Row],[Product_SK]],DIM_PRODUCT[],3,FALSE)</f>
        <v>Fashion accessories</v>
      </c>
      <c r="G834">
        <v>14122</v>
      </c>
      <c r="H834" t="s">
        <v>887</v>
      </c>
      <c r="I834">
        <v>10</v>
      </c>
      <c r="J834">
        <v>1023.75</v>
      </c>
      <c r="K834">
        <v>8</v>
      </c>
      <c r="L834" t="s">
        <v>33</v>
      </c>
      <c r="M834" s="1">
        <v>45276.3682291667</v>
      </c>
      <c r="N834" s="1">
        <v>45278.9186226852</v>
      </c>
      <c r="O834">
        <v>19708</v>
      </c>
      <c r="P834">
        <v>6</v>
      </c>
      <c r="Q834" t="str">
        <f>VLOOKUP(FACT_INVOICE9[[#This Row],[gender_sk]],DIM_GENDER[],2,FALSE)</f>
        <v>Male</v>
      </c>
      <c r="R834" t="str">
        <f>VLOOKUP(FACT_INVOICE9[[#This Row],[custype_sk]],DIM_CUSTYPE[],2,FALSE)</f>
        <v>Normal</v>
      </c>
      <c r="S834">
        <v>4</v>
      </c>
      <c r="U834" s="6">
        <v>0</v>
      </c>
      <c r="V834" s="6">
        <v>1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1</v>
      </c>
      <c r="AD834" s="6">
        <v>1</v>
      </c>
      <c r="AE834" s="6">
        <v>1</v>
      </c>
      <c r="AF834">
        <v>1</v>
      </c>
      <c r="AG834">
        <v>0</v>
      </c>
    </row>
    <row r="835" spans="1:33">
      <c r="A835">
        <v>1207</v>
      </c>
      <c r="B835" t="str">
        <f>VLOOKUP(FACT_INVOICE9[[#This Row],[Branch_SK]],DIM_BRANCH[],3,FALSE)</f>
        <v>Naypyitaw</v>
      </c>
      <c r="C835">
        <v>17984</v>
      </c>
      <c r="D835" t="str">
        <f>VLOOKUP(FACT_INVOICE9[[#This Row],[payment_SK]],DIM_PAYMENT[],2,FALSE)</f>
        <v>Ewallet</v>
      </c>
      <c r="E835">
        <v>346665</v>
      </c>
      <c r="F835" t="str">
        <f>VLOOKUP(FACT_INVOICE9[[#This Row],[Product_SK]],DIM_PRODUCT[],3,FALSE)</f>
        <v>Electronic accessories</v>
      </c>
      <c r="G835">
        <v>14889</v>
      </c>
      <c r="H835" t="s">
        <v>888</v>
      </c>
      <c r="I835">
        <v>9</v>
      </c>
      <c r="J835">
        <v>937.818</v>
      </c>
      <c r="K835">
        <v>9</v>
      </c>
      <c r="L835" t="s">
        <v>33</v>
      </c>
      <c r="M835" s="1">
        <v>45276.3682291667</v>
      </c>
      <c r="N835" s="1">
        <v>45278.9186226852</v>
      </c>
      <c r="O835">
        <v>19716</v>
      </c>
      <c r="P835">
        <v>6</v>
      </c>
      <c r="Q835" t="str">
        <f>VLOOKUP(FACT_INVOICE9[[#This Row],[gender_sk]],DIM_GENDER[],2,FALSE)</f>
        <v>Male</v>
      </c>
      <c r="R835" t="str">
        <f>VLOOKUP(FACT_INVOICE9[[#This Row],[custype_sk]],DIM_CUSTYPE[],2,FALSE)</f>
        <v>Normal</v>
      </c>
      <c r="S835">
        <v>4</v>
      </c>
      <c r="U835" s="6">
        <v>0</v>
      </c>
      <c r="V835" s="6">
        <v>1</v>
      </c>
      <c r="W835" s="6">
        <v>0</v>
      </c>
      <c r="X835" s="6">
        <v>0</v>
      </c>
      <c r="Y835" s="6">
        <v>1</v>
      </c>
      <c r="Z835" s="6">
        <v>0</v>
      </c>
      <c r="AA835" s="6">
        <v>0</v>
      </c>
      <c r="AB835" s="6">
        <v>0</v>
      </c>
      <c r="AC835" s="6">
        <v>0</v>
      </c>
      <c r="AD835" s="6">
        <v>1</v>
      </c>
      <c r="AE835" s="6">
        <v>1</v>
      </c>
      <c r="AF835">
        <v>1</v>
      </c>
      <c r="AG835">
        <v>0</v>
      </c>
    </row>
    <row r="836" spans="1:33">
      <c r="A836">
        <v>1206</v>
      </c>
      <c r="B836" t="str">
        <f>VLOOKUP(FACT_INVOICE9[[#This Row],[Branch_SK]],DIM_BRANCH[],3,FALSE)</f>
        <v>Mandalay</v>
      </c>
      <c r="C836">
        <v>17983</v>
      </c>
      <c r="D836" t="str">
        <f>VLOOKUP(FACT_INVOICE9[[#This Row],[payment_SK]],DIM_PAYMENT[],2,FALSE)</f>
        <v>Credit card</v>
      </c>
      <c r="E836">
        <v>346895</v>
      </c>
      <c r="F836" t="str">
        <f>VLOOKUP(FACT_INVOICE9[[#This Row],[Product_SK]],DIM_PRODUCT[],3,FALSE)</f>
        <v>Home and lifestyle</v>
      </c>
      <c r="G836">
        <v>14571</v>
      </c>
      <c r="H836" t="s">
        <v>889</v>
      </c>
      <c r="I836">
        <v>7</v>
      </c>
      <c r="J836">
        <v>470.988</v>
      </c>
      <c r="K836">
        <v>7.3</v>
      </c>
      <c r="L836" t="s">
        <v>33</v>
      </c>
      <c r="M836" s="1">
        <v>45276.3682291667</v>
      </c>
      <c r="N836" s="1">
        <v>45278.9186226852</v>
      </c>
      <c r="O836">
        <v>19614</v>
      </c>
      <c r="P836">
        <v>5</v>
      </c>
      <c r="Q836" t="str">
        <f>VLOOKUP(FACT_INVOICE9[[#This Row],[gender_sk]],DIM_GENDER[],2,FALSE)</f>
        <v>Female</v>
      </c>
      <c r="R836" t="str">
        <f>VLOOKUP(FACT_INVOICE9[[#This Row],[custype_sk]],DIM_CUSTYPE[],2,FALSE)</f>
        <v>Member</v>
      </c>
      <c r="S836">
        <v>3</v>
      </c>
      <c r="U836" s="6">
        <v>1</v>
      </c>
      <c r="V836" s="6">
        <v>0</v>
      </c>
      <c r="W836" s="6">
        <v>0</v>
      </c>
      <c r="X836" s="6">
        <v>0</v>
      </c>
      <c r="Y836" s="6">
        <v>0</v>
      </c>
      <c r="Z836" s="6">
        <v>1</v>
      </c>
      <c r="AA836" s="6">
        <v>0</v>
      </c>
      <c r="AB836" s="6">
        <v>0</v>
      </c>
      <c r="AC836" s="6">
        <v>0</v>
      </c>
      <c r="AD836" s="6">
        <v>1</v>
      </c>
      <c r="AE836" s="6">
        <v>1</v>
      </c>
      <c r="AF836">
        <v>0</v>
      </c>
      <c r="AG836">
        <v>1</v>
      </c>
    </row>
    <row r="837" spans="1:33">
      <c r="A837">
        <v>1207</v>
      </c>
      <c r="B837" t="str">
        <f>VLOOKUP(FACT_INVOICE9[[#This Row],[Branch_SK]],DIM_BRANCH[],3,FALSE)</f>
        <v>Naypyitaw</v>
      </c>
      <c r="C837">
        <v>17983</v>
      </c>
      <c r="D837" t="str">
        <f>VLOOKUP(FACT_INVOICE9[[#This Row],[payment_SK]],DIM_PAYMENT[],2,FALSE)</f>
        <v>Credit card</v>
      </c>
      <c r="E837">
        <v>347272</v>
      </c>
      <c r="F837" t="str">
        <f>VLOOKUP(FACT_INVOICE9[[#This Row],[Product_SK]],DIM_PRODUCT[],3,FALSE)</f>
        <v>Fashion accessories</v>
      </c>
      <c r="G837">
        <v>14721</v>
      </c>
      <c r="H837" t="s">
        <v>890</v>
      </c>
      <c r="I837">
        <v>5</v>
      </c>
      <c r="J837">
        <v>232.155</v>
      </c>
      <c r="K837">
        <v>8.6</v>
      </c>
      <c r="L837" t="s">
        <v>33</v>
      </c>
      <c r="M837" s="1">
        <v>45276.3682291667</v>
      </c>
      <c r="N837" s="1">
        <v>45278.9186226852</v>
      </c>
      <c r="O837">
        <v>19527</v>
      </c>
      <c r="P837">
        <v>5</v>
      </c>
      <c r="Q837" t="str">
        <f>VLOOKUP(FACT_INVOICE9[[#This Row],[gender_sk]],DIM_GENDER[],2,FALSE)</f>
        <v>Female</v>
      </c>
      <c r="R837" t="str">
        <f>VLOOKUP(FACT_INVOICE9[[#This Row],[custype_sk]],DIM_CUSTYPE[],2,FALSE)</f>
        <v>Member</v>
      </c>
      <c r="S837">
        <v>3</v>
      </c>
      <c r="U837" s="6">
        <v>1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1</v>
      </c>
      <c r="AD837" s="6">
        <v>0</v>
      </c>
      <c r="AE837" s="6">
        <v>1</v>
      </c>
      <c r="AF837">
        <v>0</v>
      </c>
      <c r="AG837">
        <v>1</v>
      </c>
    </row>
    <row r="838" spans="1:33">
      <c r="A838">
        <v>1207</v>
      </c>
      <c r="B838" t="str">
        <f>VLOOKUP(FACT_INVOICE9[[#This Row],[Branch_SK]],DIM_BRANCH[],3,FALSE)</f>
        <v>Naypyitaw</v>
      </c>
      <c r="C838">
        <v>17982</v>
      </c>
      <c r="D838" t="str">
        <f>VLOOKUP(FACT_INVOICE9[[#This Row],[payment_SK]],DIM_PAYMENT[],2,FALSE)</f>
        <v>Cash</v>
      </c>
      <c r="E838">
        <v>346556</v>
      </c>
      <c r="F838" t="str">
        <f>VLOOKUP(FACT_INVOICE9[[#This Row],[Product_SK]],DIM_PRODUCT[],3,FALSE)</f>
        <v>Health and beauty</v>
      </c>
      <c r="G838">
        <v>14232</v>
      </c>
      <c r="H838" t="s">
        <v>891</v>
      </c>
      <c r="I838">
        <v>5</v>
      </c>
      <c r="J838">
        <v>106.995</v>
      </c>
      <c r="K838">
        <v>6</v>
      </c>
      <c r="L838" t="s">
        <v>33</v>
      </c>
      <c r="M838" s="1">
        <v>45276.3682291667</v>
      </c>
      <c r="N838" s="1">
        <v>45278.9186226852</v>
      </c>
      <c r="O838">
        <v>19134</v>
      </c>
      <c r="P838">
        <v>5</v>
      </c>
      <c r="Q838" t="str">
        <f>VLOOKUP(FACT_INVOICE9[[#This Row],[gender_sk]],DIM_GENDER[],2,FALSE)</f>
        <v>Female</v>
      </c>
      <c r="R838" t="str">
        <f>VLOOKUP(FACT_INVOICE9[[#This Row],[custype_sk]],DIM_CUSTYPE[],2,FALSE)</f>
        <v>Normal</v>
      </c>
      <c r="S838">
        <v>4</v>
      </c>
      <c r="U838" s="6">
        <v>0</v>
      </c>
      <c r="V838" s="6">
        <v>0</v>
      </c>
      <c r="W838" s="6">
        <v>1</v>
      </c>
      <c r="X838" s="6">
        <v>1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1</v>
      </c>
      <c r="AF838">
        <v>0</v>
      </c>
      <c r="AG838">
        <v>0</v>
      </c>
    </row>
    <row r="839" spans="1:33">
      <c r="A839">
        <v>1208</v>
      </c>
      <c r="B839" t="str">
        <f>VLOOKUP(FACT_INVOICE9[[#This Row],[Branch_SK]],DIM_BRANCH[],3,FALSE)</f>
        <v>Yangon</v>
      </c>
      <c r="C839">
        <v>17984</v>
      </c>
      <c r="D839" t="str">
        <f>VLOOKUP(FACT_INVOICE9[[#This Row],[payment_SK]],DIM_PAYMENT[],2,FALSE)</f>
        <v>Ewallet</v>
      </c>
      <c r="E839">
        <v>347005</v>
      </c>
      <c r="F839" t="str">
        <f>VLOOKUP(FACT_INVOICE9[[#This Row],[Product_SK]],DIM_PRODUCT[],3,FALSE)</f>
        <v>Sports and travel</v>
      </c>
      <c r="G839">
        <v>14454</v>
      </c>
      <c r="H839" t="s">
        <v>892</v>
      </c>
      <c r="I839">
        <v>1</v>
      </c>
      <c r="J839">
        <v>20.685</v>
      </c>
      <c r="K839">
        <v>9.5</v>
      </c>
      <c r="L839" t="s">
        <v>33</v>
      </c>
      <c r="M839" s="1">
        <v>45276.3682291667</v>
      </c>
      <c r="N839" s="1">
        <v>45278.9186226852</v>
      </c>
      <c r="O839">
        <v>19707</v>
      </c>
      <c r="P839">
        <v>6</v>
      </c>
      <c r="Q839" t="str">
        <f>VLOOKUP(FACT_INVOICE9[[#This Row],[gender_sk]],DIM_GENDER[],2,FALSE)</f>
        <v>Male</v>
      </c>
      <c r="R839" t="str">
        <f>VLOOKUP(FACT_INVOICE9[[#This Row],[custype_sk]],DIM_CUSTYPE[],2,FALSE)</f>
        <v>Member</v>
      </c>
      <c r="S839">
        <v>3</v>
      </c>
      <c r="U839" s="6">
        <v>0</v>
      </c>
      <c r="V839" s="6">
        <v>1</v>
      </c>
      <c r="W839" s="6">
        <v>0</v>
      </c>
      <c r="X839" s="6">
        <v>0</v>
      </c>
      <c r="Y839" s="6">
        <v>0</v>
      </c>
      <c r="Z839" s="6">
        <v>0</v>
      </c>
      <c r="AA839" s="6">
        <v>1</v>
      </c>
      <c r="AB839" s="6">
        <v>0</v>
      </c>
      <c r="AC839" s="6">
        <v>0</v>
      </c>
      <c r="AD839" s="6">
        <v>0</v>
      </c>
      <c r="AE839" s="6">
        <v>1</v>
      </c>
      <c r="AF839">
        <v>1</v>
      </c>
      <c r="AG839">
        <v>1</v>
      </c>
    </row>
    <row r="840" spans="1:33">
      <c r="A840">
        <v>1207</v>
      </c>
      <c r="B840" t="str">
        <f>VLOOKUP(FACT_INVOICE9[[#This Row],[Branch_SK]],DIM_BRANCH[],3,FALSE)</f>
        <v>Naypyitaw</v>
      </c>
      <c r="C840">
        <v>17983</v>
      </c>
      <c r="D840" t="str">
        <f>VLOOKUP(FACT_INVOICE9[[#This Row],[payment_SK]],DIM_PAYMENT[],2,FALSE)</f>
        <v>Credit card</v>
      </c>
      <c r="E840">
        <v>346602</v>
      </c>
      <c r="F840" t="str">
        <f>VLOOKUP(FACT_INVOICE9[[#This Row],[Product_SK]],DIM_PRODUCT[],3,FALSE)</f>
        <v>Health and beauty</v>
      </c>
      <c r="G840">
        <v>14370</v>
      </c>
      <c r="H840" t="s">
        <v>893</v>
      </c>
      <c r="I840">
        <v>2</v>
      </c>
      <c r="J840">
        <v>175.035</v>
      </c>
      <c r="K840">
        <v>9.5</v>
      </c>
      <c r="L840" t="s">
        <v>33</v>
      </c>
      <c r="M840" s="1">
        <v>45276.3682291667</v>
      </c>
      <c r="N840" s="1">
        <v>45278.9186226852</v>
      </c>
      <c r="O840">
        <v>19649</v>
      </c>
      <c r="P840">
        <v>5</v>
      </c>
      <c r="Q840" t="str">
        <f>VLOOKUP(FACT_INVOICE9[[#This Row],[gender_sk]],DIM_GENDER[],2,FALSE)</f>
        <v>Female</v>
      </c>
      <c r="R840" t="str">
        <f>VLOOKUP(FACT_INVOICE9[[#This Row],[custype_sk]],DIM_CUSTYPE[],2,FALSE)</f>
        <v>Member</v>
      </c>
      <c r="S840">
        <v>3</v>
      </c>
      <c r="U840" s="6">
        <v>1</v>
      </c>
      <c r="V840" s="6">
        <v>0</v>
      </c>
      <c r="W840" s="6">
        <v>0</v>
      </c>
      <c r="X840" s="6">
        <v>1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1</v>
      </c>
      <c r="AF840">
        <v>0</v>
      </c>
      <c r="AG840">
        <v>1</v>
      </c>
    </row>
    <row r="841" spans="1:33">
      <c r="A841">
        <v>1208</v>
      </c>
      <c r="B841" t="str">
        <f>VLOOKUP(FACT_INVOICE9[[#This Row],[Branch_SK]],DIM_BRANCH[],3,FALSE)</f>
        <v>Yangon</v>
      </c>
      <c r="C841">
        <v>17982</v>
      </c>
      <c r="D841" t="str">
        <f>VLOOKUP(FACT_INVOICE9[[#This Row],[payment_SK]],DIM_PAYMENT[],2,FALSE)</f>
        <v>Cash</v>
      </c>
      <c r="E841">
        <v>346730</v>
      </c>
      <c r="F841" t="str">
        <f>VLOOKUP(FACT_INVOICE9[[#This Row],[Product_SK]],DIM_PRODUCT[],3,FALSE)</f>
        <v>Electronic accessories</v>
      </c>
      <c r="G841">
        <v>14705</v>
      </c>
      <c r="H841" t="s">
        <v>894</v>
      </c>
      <c r="I841">
        <v>9</v>
      </c>
      <c r="J841">
        <v>462.672</v>
      </c>
      <c r="K841">
        <v>8</v>
      </c>
      <c r="L841" t="s">
        <v>33</v>
      </c>
      <c r="M841" s="1">
        <v>45276.3682291667</v>
      </c>
      <c r="N841" s="1">
        <v>45278.9186226852</v>
      </c>
      <c r="O841">
        <v>19359</v>
      </c>
      <c r="P841">
        <v>5</v>
      </c>
      <c r="Q841" t="str">
        <f>VLOOKUP(FACT_INVOICE9[[#This Row],[gender_sk]],DIM_GENDER[],2,FALSE)</f>
        <v>Female</v>
      </c>
      <c r="R841" t="str">
        <f>VLOOKUP(FACT_INVOICE9[[#This Row],[custype_sk]],DIM_CUSTYPE[],2,FALSE)</f>
        <v>Member</v>
      </c>
      <c r="S841">
        <v>3</v>
      </c>
      <c r="U841" s="6">
        <v>0</v>
      </c>
      <c r="V841" s="6">
        <v>0</v>
      </c>
      <c r="W841" s="6">
        <v>1</v>
      </c>
      <c r="X841" s="6">
        <v>0</v>
      </c>
      <c r="Y841" s="6">
        <v>1</v>
      </c>
      <c r="Z841" s="6">
        <v>0</v>
      </c>
      <c r="AA841" s="6">
        <v>0</v>
      </c>
      <c r="AB841" s="6">
        <v>0</v>
      </c>
      <c r="AC841" s="6">
        <v>0</v>
      </c>
      <c r="AD841" s="6">
        <v>1</v>
      </c>
      <c r="AE841" s="6">
        <v>1</v>
      </c>
      <c r="AF841">
        <v>0</v>
      </c>
      <c r="AG841">
        <v>1</v>
      </c>
    </row>
    <row r="842" spans="1:33">
      <c r="A842">
        <v>1207</v>
      </c>
      <c r="B842" t="str">
        <f>VLOOKUP(FACT_INVOICE9[[#This Row],[Branch_SK]],DIM_BRANCH[],3,FALSE)</f>
        <v>Naypyitaw</v>
      </c>
      <c r="C842">
        <v>17983</v>
      </c>
      <c r="D842" t="str">
        <f>VLOOKUP(FACT_INVOICE9[[#This Row],[payment_SK]],DIM_PAYMENT[],2,FALSE)</f>
        <v>Credit card</v>
      </c>
      <c r="E842">
        <v>347356</v>
      </c>
      <c r="F842" t="str">
        <f>VLOOKUP(FACT_INVOICE9[[#This Row],[Product_SK]],DIM_PRODUCT[],3,FALSE)</f>
        <v>Fashion accessories</v>
      </c>
      <c r="G842">
        <v>14654</v>
      </c>
      <c r="H842" t="s">
        <v>895</v>
      </c>
      <c r="I842">
        <v>7</v>
      </c>
      <c r="J842">
        <v>631.1445</v>
      </c>
      <c r="K842">
        <v>8</v>
      </c>
      <c r="L842" t="s">
        <v>33</v>
      </c>
      <c r="M842" s="1">
        <v>45276.3682291667</v>
      </c>
      <c r="N842" s="1">
        <v>45278.9186226852</v>
      </c>
      <c r="O842">
        <v>19400</v>
      </c>
      <c r="P842">
        <v>5</v>
      </c>
      <c r="Q842" t="str">
        <f>VLOOKUP(FACT_INVOICE9[[#This Row],[gender_sk]],DIM_GENDER[],2,FALSE)</f>
        <v>Female</v>
      </c>
      <c r="R842" t="str">
        <f>VLOOKUP(FACT_INVOICE9[[#This Row],[custype_sk]],DIM_CUSTYPE[],2,FALSE)</f>
        <v>Member</v>
      </c>
      <c r="S842">
        <v>3</v>
      </c>
      <c r="U842" s="6">
        <v>1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1</v>
      </c>
      <c r="AD842" s="6">
        <v>1</v>
      </c>
      <c r="AE842" s="6">
        <v>1</v>
      </c>
      <c r="AF842">
        <v>0</v>
      </c>
      <c r="AG842">
        <v>1</v>
      </c>
    </row>
    <row r="843" spans="1:33">
      <c r="A843">
        <v>1207</v>
      </c>
      <c r="B843" t="str">
        <f>VLOOKUP(FACT_INVOICE9[[#This Row],[Branch_SK]],DIM_BRANCH[],3,FALSE)</f>
        <v>Naypyitaw</v>
      </c>
      <c r="C843">
        <v>17984</v>
      </c>
      <c r="D843" t="str">
        <f>VLOOKUP(FACT_INVOICE9[[#This Row],[payment_SK]],DIM_PAYMENT[],2,FALSE)</f>
        <v>Ewallet</v>
      </c>
      <c r="E843">
        <v>346834</v>
      </c>
      <c r="F843" t="str">
        <f>VLOOKUP(FACT_INVOICE9[[#This Row],[Product_SK]],DIM_PRODUCT[],3,FALSE)</f>
        <v>Home and lifestyle</v>
      </c>
      <c r="G843">
        <v>14217</v>
      </c>
      <c r="H843" t="s">
        <v>896</v>
      </c>
      <c r="I843">
        <v>8</v>
      </c>
      <c r="J843">
        <v>131.208</v>
      </c>
      <c r="K843">
        <v>9.1</v>
      </c>
      <c r="L843" t="s">
        <v>33</v>
      </c>
      <c r="M843" s="1">
        <v>45276.3682291667</v>
      </c>
      <c r="N843" s="1">
        <v>45278.9186226852</v>
      </c>
      <c r="O843">
        <v>19730</v>
      </c>
      <c r="P843">
        <v>6</v>
      </c>
      <c r="Q843" t="str">
        <f>VLOOKUP(FACT_INVOICE9[[#This Row],[gender_sk]],DIM_GENDER[],2,FALSE)</f>
        <v>Male</v>
      </c>
      <c r="R843" t="str">
        <f>VLOOKUP(FACT_INVOICE9[[#This Row],[custype_sk]],DIM_CUSTYPE[],2,FALSE)</f>
        <v>Normal</v>
      </c>
      <c r="S843">
        <v>4</v>
      </c>
      <c r="U843" s="6">
        <v>0</v>
      </c>
      <c r="V843" s="6">
        <v>1</v>
      </c>
      <c r="W843" s="6">
        <v>0</v>
      </c>
      <c r="X843" s="6">
        <v>0</v>
      </c>
      <c r="Y843" s="6">
        <v>0</v>
      </c>
      <c r="Z843" s="6">
        <v>1</v>
      </c>
      <c r="AA843" s="6">
        <v>0</v>
      </c>
      <c r="AB843" s="6">
        <v>0</v>
      </c>
      <c r="AC843" s="6">
        <v>0</v>
      </c>
      <c r="AD843" s="6">
        <v>1</v>
      </c>
      <c r="AE843" s="6">
        <v>1</v>
      </c>
      <c r="AF843">
        <v>1</v>
      </c>
      <c r="AG843">
        <v>0</v>
      </c>
    </row>
    <row r="844" spans="1:33">
      <c r="A844">
        <v>1208</v>
      </c>
      <c r="B844" t="str">
        <f>VLOOKUP(FACT_INVOICE9[[#This Row],[Branch_SK]],DIM_BRANCH[],3,FALSE)</f>
        <v>Yangon</v>
      </c>
      <c r="C844">
        <v>17983</v>
      </c>
      <c r="D844" t="str">
        <f>VLOOKUP(FACT_INVOICE9[[#This Row],[payment_SK]],DIM_PAYMENT[],2,FALSE)</f>
        <v>Credit card</v>
      </c>
      <c r="E844">
        <v>347383</v>
      </c>
      <c r="F844" t="str">
        <f>VLOOKUP(FACT_INVOICE9[[#This Row],[Product_SK]],DIM_PRODUCT[],3,FALSE)</f>
        <v>Fashion accessories</v>
      </c>
      <c r="G844">
        <v>14959</v>
      </c>
      <c r="H844" t="s">
        <v>897</v>
      </c>
      <c r="I844">
        <v>3</v>
      </c>
      <c r="J844">
        <v>130.032</v>
      </c>
      <c r="K844">
        <v>8.5</v>
      </c>
      <c r="L844" t="s">
        <v>33</v>
      </c>
      <c r="M844" s="1">
        <v>45276.3682291667</v>
      </c>
      <c r="N844" s="1">
        <v>45278.9186226852</v>
      </c>
      <c r="O844">
        <v>19566</v>
      </c>
      <c r="P844">
        <v>6</v>
      </c>
      <c r="Q844" t="str">
        <f>VLOOKUP(FACT_INVOICE9[[#This Row],[gender_sk]],DIM_GENDER[],2,FALSE)</f>
        <v>Male</v>
      </c>
      <c r="R844" t="str">
        <f>VLOOKUP(FACT_INVOICE9[[#This Row],[custype_sk]],DIM_CUSTYPE[],2,FALSE)</f>
        <v>Member</v>
      </c>
      <c r="S844">
        <v>3</v>
      </c>
      <c r="U844" s="6">
        <v>1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1</v>
      </c>
      <c r="AD844" s="6">
        <v>0</v>
      </c>
      <c r="AE844" s="6">
        <v>1</v>
      </c>
      <c r="AF844">
        <v>1</v>
      </c>
      <c r="AG844">
        <v>1</v>
      </c>
    </row>
    <row r="845" spans="1:33">
      <c r="A845">
        <v>1206</v>
      </c>
      <c r="B845" t="str">
        <f>VLOOKUP(FACT_INVOICE9[[#This Row],[Branch_SK]],DIM_BRANCH[],3,FALSE)</f>
        <v>Mandalay</v>
      </c>
      <c r="C845">
        <v>17982</v>
      </c>
      <c r="D845" t="str">
        <f>VLOOKUP(FACT_INVOICE9[[#This Row],[payment_SK]],DIM_PAYMENT[],2,FALSE)</f>
        <v>Cash</v>
      </c>
      <c r="E845">
        <v>347316</v>
      </c>
      <c r="F845" t="str">
        <f>VLOOKUP(FACT_INVOICE9[[#This Row],[Product_SK]],DIM_PRODUCT[],3,FALSE)</f>
        <v>Fashion accessories</v>
      </c>
      <c r="G845">
        <v>14842</v>
      </c>
      <c r="H845" t="s">
        <v>898</v>
      </c>
      <c r="I845">
        <v>9</v>
      </c>
      <c r="J845">
        <v>128.4255</v>
      </c>
      <c r="K845">
        <v>5.8</v>
      </c>
      <c r="L845" t="s">
        <v>33</v>
      </c>
      <c r="M845" s="1">
        <v>45276.3682291667</v>
      </c>
      <c r="N845" s="1">
        <v>45278.9186226852</v>
      </c>
      <c r="O845">
        <v>19273</v>
      </c>
      <c r="P845">
        <v>6</v>
      </c>
      <c r="Q845" t="str">
        <f>VLOOKUP(FACT_INVOICE9[[#This Row],[gender_sk]],DIM_GENDER[],2,FALSE)</f>
        <v>Male</v>
      </c>
      <c r="R845" t="str">
        <f>VLOOKUP(FACT_INVOICE9[[#This Row],[custype_sk]],DIM_CUSTYPE[],2,FALSE)</f>
        <v>Normal</v>
      </c>
      <c r="S845">
        <v>4</v>
      </c>
      <c r="U845" s="6">
        <v>0</v>
      </c>
      <c r="V845" s="6">
        <v>0</v>
      </c>
      <c r="W845" s="6">
        <v>1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1</v>
      </c>
      <c r="AD845" s="6">
        <v>1</v>
      </c>
      <c r="AE845" s="6">
        <v>1</v>
      </c>
      <c r="AF845">
        <v>1</v>
      </c>
      <c r="AG845">
        <v>0</v>
      </c>
    </row>
    <row r="846" spans="1:33">
      <c r="A846">
        <v>1208</v>
      </c>
      <c r="B846" t="str">
        <f>VLOOKUP(FACT_INVOICE9[[#This Row],[Branch_SK]],DIM_BRANCH[],3,FALSE)</f>
        <v>Yangon</v>
      </c>
      <c r="C846">
        <v>17984</v>
      </c>
      <c r="D846" t="str">
        <f>VLOOKUP(FACT_INVOICE9[[#This Row],[payment_SK]],DIM_PAYMENT[],2,FALSE)</f>
        <v>Ewallet</v>
      </c>
      <c r="E846">
        <v>347258</v>
      </c>
      <c r="F846" t="str">
        <f>VLOOKUP(FACT_INVOICE9[[#This Row],[Product_SK]],DIM_PRODUCT[],3,FALSE)</f>
        <v>Fashion accessories</v>
      </c>
      <c r="G846">
        <v>14897</v>
      </c>
      <c r="H846" t="s">
        <v>899</v>
      </c>
      <c r="I846">
        <v>6</v>
      </c>
      <c r="J846">
        <v>469.413</v>
      </c>
      <c r="K846">
        <v>5</v>
      </c>
      <c r="L846" t="s">
        <v>33</v>
      </c>
      <c r="M846" s="1">
        <v>45276.3682291667</v>
      </c>
      <c r="N846" s="1">
        <v>45278.9186226852</v>
      </c>
      <c r="O846">
        <v>19763</v>
      </c>
      <c r="P846">
        <v>6</v>
      </c>
      <c r="Q846" t="str">
        <f>VLOOKUP(FACT_INVOICE9[[#This Row],[gender_sk]],DIM_GENDER[],2,FALSE)</f>
        <v>Male</v>
      </c>
      <c r="R846" t="str">
        <f>VLOOKUP(FACT_INVOICE9[[#This Row],[custype_sk]],DIM_CUSTYPE[],2,FALSE)</f>
        <v>Member</v>
      </c>
      <c r="S846">
        <v>3</v>
      </c>
      <c r="U846" s="6">
        <v>0</v>
      </c>
      <c r="V846" s="6">
        <v>1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1</v>
      </c>
      <c r="AD846" s="6">
        <v>1</v>
      </c>
      <c r="AE846" s="6">
        <v>0</v>
      </c>
      <c r="AF846">
        <v>1</v>
      </c>
      <c r="AG846">
        <v>1</v>
      </c>
    </row>
    <row r="847" spans="1:33">
      <c r="A847">
        <v>1206</v>
      </c>
      <c r="B847" t="str">
        <f>VLOOKUP(FACT_INVOICE9[[#This Row],[Branch_SK]],DIM_BRANCH[],3,FALSE)</f>
        <v>Mandalay</v>
      </c>
      <c r="C847">
        <v>17984</v>
      </c>
      <c r="D847" t="str">
        <f>VLOOKUP(FACT_INVOICE9[[#This Row],[payment_SK]],DIM_PAYMENT[],2,FALSE)</f>
        <v>Ewallet</v>
      </c>
      <c r="E847">
        <v>347010</v>
      </c>
      <c r="F847" t="str">
        <f>VLOOKUP(FACT_INVOICE9[[#This Row],[Product_SK]],DIM_PRODUCT[],3,FALSE)</f>
        <v>Sports and travel</v>
      </c>
      <c r="G847">
        <v>14193</v>
      </c>
      <c r="H847" t="s">
        <v>900</v>
      </c>
      <c r="I847">
        <v>8</v>
      </c>
      <c r="J847">
        <v>101.64</v>
      </c>
      <c r="K847">
        <v>8.6</v>
      </c>
      <c r="L847" t="s">
        <v>33</v>
      </c>
      <c r="M847" s="1">
        <v>45276.3682291667</v>
      </c>
      <c r="N847" s="1">
        <v>45278.9186226852</v>
      </c>
      <c r="O847">
        <v>19988</v>
      </c>
      <c r="P847">
        <v>5</v>
      </c>
      <c r="Q847" t="str">
        <f>VLOOKUP(FACT_INVOICE9[[#This Row],[gender_sk]],DIM_GENDER[],2,FALSE)</f>
        <v>Female</v>
      </c>
      <c r="R847" t="str">
        <f>VLOOKUP(FACT_INVOICE9[[#This Row],[custype_sk]],DIM_CUSTYPE[],2,FALSE)</f>
        <v>Member</v>
      </c>
      <c r="S847">
        <v>3</v>
      </c>
      <c r="U847" s="6">
        <v>0</v>
      </c>
      <c r="V847" s="6">
        <v>1</v>
      </c>
      <c r="W847" s="6">
        <v>0</v>
      </c>
      <c r="X847" s="6">
        <v>0</v>
      </c>
      <c r="Y847" s="6">
        <v>0</v>
      </c>
      <c r="Z847" s="6">
        <v>0</v>
      </c>
      <c r="AA847" s="6">
        <v>1</v>
      </c>
      <c r="AB847" s="6">
        <v>0</v>
      </c>
      <c r="AC847" s="6">
        <v>0</v>
      </c>
      <c r="AD847" s="6">
        <v>1</v>
      </c>
      <c r="AE847" s="6">
        <v>1</v>
      </c>
      <c r="AF847">
        <v>0</v>
      </c>
      <c r="AG847">
        <v>1</v>
      </c>
    </row>
    <row r="848" spans="1:33">
      <c r="A848">
        <v>1206</v>
      </c>
      <c r="B848" t="str">
        <f>VLOOKUP(FACT_INVOICE9[[#This Row],[Branch_SK]],DIM_BRANCH[],3,FALSE)</f>
        <v>Mandalay</v>
      </c>
      <c r="C848">
        <v>17984</v>
      </c>
      <c r="D848" t="str">
        <f>VLOOKUP(FACT_INVOICE9[[#This Row],[payment_SK]],DIM_PAYMENT[],2,FALSE)</f>
        <v>Ewallet</v>
      </c>
      <c r="E848">
        <v>346712</v>
      </c>
      <c r="F848" t="str">
        <f>VLOOKUP(FACT_INVOICE9[[#This Row],[Product_SK]],DIM_PRODUCT[],3,FALSE)</f>
        <v>Electronic accessories</v>
      </c>
      <c r="G848">
        <v>14559</v>
      </c>
      <c r="H848" t="s">
        <v>901</v>
      </c>
      <c r="I848">
        <v>2</v>
      </c>
      <c r="J848">
        <v>30.996</v>
      </c>
      <c r="K848">
        <v>4.3</v>
      </c>
      <c r="L848" t="s">
        <v>33</v>
      </c>
      <c r="M848" s="1">
        <v>45276.3682291667</v>
      </c>
      <c r="N848" s="1">
        <v>45278.9186226852</v>
      </c>
      <c r="O848">
        <v>19826</v>
      </c>
      <c r="P848">
        <v>5</v>
      </c>
      <c r="Q848" t="str">
        <f>VLOOKUP(FACT_INVOICE9[[#This Row],[gender_sk]],DIM_GENDER[],2,FALSE)</f>
        <v>Female</v>
      </c>
      <c r="R848" t="str">
        <f>VLOOKUP(FACT_INVOICE9[[#This Row],[custype_sk]],DIM_CUSTYPE[],2,FALSE)</f>
        <v>Normal</v>
      </c>
      <c r="S848">
        <v>4</v>
      </c>
      <c r="U848" s="6">
        <v>0</v>
      </c>
      <c r="V848" s="6">
        <v>1</v>
      </c>
      <c r="W848" s="6">
        <v>0</v>
      </c>
      <c r="X848" s="6">
        <v>0</v>
      </c>
      <c r="Y848" s="6">
        <v>1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>
        <v>0</v>
      </c>
      <c r="AG848">
        <v>0</v>
      </c>
    </row>
    <row r="849" spans="1:33">
      <c r="A849">
        <v>1208</v>
      </c>
      <c r="B849" t="str">
        <f>VLOOKUP(FACT_INVOICE9[[#This Row],[Branch_SK]],DIM_BRANCH[],3,FALSE)</f>
        <v>Yangon</v>
      </c>
      <c r="C849">
        <v>17983</v>
      </c>
      <c r="D849" t="str">
        <f>VLOOKUP(FACT_INVOICE9[[#This Row],[payment_SK]],DIM_PAYMENT[],2,FALSE)</f>
        <v>Credit card</v>
      </c>
      <c r="E849">
        <v>346498</v>
      </c>
      <c r="F849" t="str">
        <f>VLOOKUP(FACT_INVOICE9[[#This Row],[Product_SK]],DIM_PRODUCT[],3,FALSE)</f>
        <v>Health and beauty</v>
      </c>
      <c r="G849">
        <v>14010</v>
      </c>
      <c r="H849" t="s">
        <v>902</v>
      </c>
      <c r="I849">
        <v>6</v>
      </c>
      <c r="J849">
        <v>457.443</v>
      </c>
      <c r="K849">
        <v>6.9</v>
      </c>
      <c r="L849" t="s">
        <v>33</v>
      </c>
      <c r="M849" s="1">
        <v>45276.3682291667</v>
      </c>
      <c r="N849" s="1">
        <v>45278.9186226852</v>
      </c>
      <c r="O849">
        <v>19483</v>
      </c>
      <c r="P849">
        <v>6</v>
      </c>
      <c r="Q849" t="str">
        <f>VLOOKUP(FACT_INVOICE9[[#This Row],[gender_sk]],DIM_GENDER[],2,FALSE)</f>
        <v>Male</v>
      </c>
      <c r="R849" t="str">
        <f>VLOOKUP(FACT_INVOICE9[[#This Row],[custype_sk]],DIM_CUSTYPE[],2,FALSE)</f>
        <v>Normal</v>
      </c>
      <c r="S849">
        <v>4</v>
      </c>
      <c r="U849" s="6">
        <v>1</v>
      </c>
      <c r="V849" s="6">
        <v>0</v>
      </c>
      <c r="W849" s="6">
        <v>0</v>
      </c>
      <c r="X849" s="6">
        <v>1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1</v>
      </c>
      <c r="AE849" s="6">
        <v>1</v>
      </c>
      <c r="AF849">
        <v>1</v>
      </c>
      <c r="AG849">
        <v>0</v>
      </c>
    </row>
    <row r="850" spans="1:33">
      <c r="A850">
        <v>1206</v>
      </c>
      <c r="B850" t="str">
        <f>VLOOKUP(FACT_INVOICE9[[#This Row],[Branch_SK]],DIM_BRANCH[],3,FALSE)</f>
        <v>Mandalay</v>
      </c>
      <c r="C850">
        <v>17984</v>
      </c>
      <c r="D850" t="str">
        <f>VLOOKUP(FACT_INVOICE9[[#This Row],[payment_SK]],DIM_PAYMENT[],2,FALSE)</f>
        <v>Ewallet</v>
      </c>
      <c r="E850">
        <v>346516</v>
      </c>
      <c r="F850" t="str">
        <f>VLOOKUP(FACT_INVOICE9[[#This Row],[Product_SK]],DIM_PRODUCT[],3,FALSE)</f>
        <v>Health and beauty</v>
      </c>
      <c r="G850">
        <v>14985</v>
      </c>
      <c r="H850" t="s">
        <v>903</v>
      </c>
      <c r="I850">
        <v>10</v>
      </c>
      <c r="J850">
        <v>922.635</v>
      </c>
      <c r="K850">
        <v>5.1</v>
      </c>
      <c r="L850" t="s">
        <v>33</v>
      </c>
      <c r="M850" s="1">
        <v>45276.3682291667</v>
      </c>
      <c r="N850" s="1">
        <v>45278.9186226852</v>
      </c>
      <c r="O850">
        <v>19958</v>
      </c>
      <c r="P850">
        <v>6</v>
      </c>
      <c r="Q850" t="str">
        <f>VLOOKUP(FACT_INVOICE9[[#This Row],[gender_sk]],DIM_GENDER[],2,FALSE)</f>
        <v>Male</v>
      </c>
      <c r="R850" t="str">
        <f>VLOOKUP(FACT_INVOICE9[[#This Row],[custype_sk]],DIM_CUSTYPE[],2,FALSE)</f>
        <v>Normal</v>
      </c>
      <c r="S850">
        <v>4</v>
      </c>
      <c r="U850" s="6">
        <v>0</v>
      </c>
      <c r="V850" s="6">
        <v>1</v>
      </c>
      <c r="W850" s="6">
        <v>0</v>
      </c>
      <c r="X850" s="6">
        <v>1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1</v>
      </c>
      <c r="AE850" s="6">
        <v>1</v>
      </c>
      <c r="AF850">
        <v>1</v>
      </c>
      <c r="AG850">
        <v>0</v>
      </c>
    </row>
    <row r="851" spans="1:33">
      <c r="A851">
        <v>1207</v>
      </c>
      <c r="B851" t="str">
        <f>VLOOKUP(FACT_INVOICE9[[#This Row],[Branch_SK]],DIM_BRANCH[],3,FALSE)</f>
        <v>Naypyitaw</v>
      </c>
      <c r="C851">
        <v>17984</v>
      </c>
      <c r="D851" t="str">
        <f>VLOOKUP(FACT_INVOICE9[[#This Row],[payment_SK]],DIM_PAYMENT[],2,FALSE)</f>
        <v>Ewallet</v>
      </c>
      <c r="E851">
        <v>346700</v>
      </c>
      <c r="F851" t="str">
        <f>VLOOKUP(FACT_INVOICE9[[#This Row],[Product_SK]],DIM_PRODUCT[],3,FALSE)</f>
        <v>Electronic accessories</v>
      </c>
      <c r="G851">
        <v>14241</v>
      </c>
      <c r="H851" t="s">
        <v>904</v>
      </c>
      <c r="I851">
        <v>6</v>
      </c>
      <c r="J851">
        <v>527.751</v>
      </c>
      <c r="K851">
        <v>5.4</v>
      </c>
      <c r="L851" t="s">
        <v>33</v>
      </c>
      <c r="M851" s="1">
        <v>45276.3682291667</v>
      </c>
      <c r="N851" s="1">
        <v>45278.9186226852</v>
      </c>
      <c r="O851">
        <v>20001</v>
      </c>
      <c r="P851">
        <v>5</v>
      </c>
      <c r="Q851" t="str">
        <f>VLOOKUP(FACT_INVOICE9[[#This Row],[gender_sk]],DIM_GENDER[],2,FALSE)</f>
        <v>Female</v>
      </c>
      <c r="R851" t="str">
        <f>VLOOKUP(FACT_INVOICE9[[#This Row],[custype_sk]],DIM_CUSTYPE[],2,FALSE)</f>
        <v>Member</v>
      </c>
      <c r="S851">
        <v>3</v>
      </c>
      <c r="U851" s="6">
        <v>0</v>
      </c>
      <c r="V851" s="6">
        <v>1</v>
      </c>
      <c r="W851" s="6">
        <v>0</v>
      </c>
      <c r="X851" s="6">
        <v>0</v>
      </c>
      <c r="Y851" s="6">
        <v>1</v>
      </c>
      <c r="Z851" s="6">
        <v>0</v>
      </c>
      <c r="AA851" s="6">
        <v>0</v>
      </c>
      <c r="AB851" s="6">
        <v>0</v>
      </c>
      <c r="AC851" s="6">
        <v>0</v>
      </c>
      <c r="AD851" s="6">
        <v>1</v>
      </c>
      <c r="AE851" s="6">
        <v>1</v>
      </c>
      <c r="AF851">
        <v>0</v>
      </c>
      <c r="AG851">
        <v>1</v>
      </c>
    </row>
    <row r="852" spans="1:33">
      <c r="A852">
        <v>1206</v>
      </c>
      <c r="B852" t="str">
        <f>VLOOKUP(FACT_INVOICE9[[#This Row],[Branch_SK]],DIM_BRANCH[],3,FALSE)</f>
        <v>Mandalay</v>
      </c>
      <c r="C852">
        <v>17982</v>
      </c>
      <c r="D852" t="str">
        <f>VLOOKUP(FACT_INVOICE9[[#This Row],[payment_SK]],DIM_PAYMENT[],2,FALSE)</f>
        <v>Cash</v>
      </c>
      <c r="E852">
        <v>347223</v>
      </c>
      <c r="F852" t="str">
        <f>VLOOKUP(FACT_INVOICE9[[#This Row],[Product_SK]],DIM_PRODUCT[],3,FALSE)</f>
        <v>Food and beverages</v>
      </c>
      <c r="G852">
        <v>14507</v>
      </c>
      <c r="H852" t="s">
        <v>905</v>
      </c>
      <c r="I852">
        <v>5</v>
      </c>
      <c r="J852">
        <v>155.19</v>
      </c>
      <c r="K852">
        <v>6.9</v>
      </c>
      <c r="L852" t="s">
        <v>33</v>
      </c>
      <c r="M852" s="1">
        <v>45276.3682291667</v>
      </c>
      <c r="N852" s="1">
        <v>45278.9186226852</v>
      </c>
      <c r="O852">
        <v>19189</v>
      </c>
      <c r="P852">
        <v>5</v>
      </c>
      <c r="Q852" t="str">
        <f>VLOOKUP(FACT_INVOICE9[[#This Row],[gender_sk]],DIM_GENDER[],2,FALSE)</f>
        <v>Female</v>
      </c>
      <c r="R852" t="str">
        <f>VLOOKUP(FACT_INVOICE9[[#This Row],[custype_sk]],DIM_CUSTYPE[],2,FALSE)</f>
        <v>Member</v>
      </c>
      <c r="S852">
        <v>3</v>
      </c>
      <c r="U852" s="6">
        <v>0</v>
      </c>
      <c r="V852" s="6">
        <v>0</v>
      </c>
      <c r="W852" s="6">
        <v>1</v>
      </c>
      <c r="X852" s="6">
        <v>0</v>
      </c>
      <c r="Y852" s="6">
        <v>0</v>
      </c>
      <c r="Z852" s="6">
        <v>0</v>
      </c>
      <c r="AA852" s="6">
        <v>0</v>
      </c>
      <c r="AB852" s="6">
        <v>1</v>
      </c>
      <c r="AC852" s="6">
        <v>0</v>
      </c>
      <c r="AD852" s="6">
        <v>0</v>
      </c>
      <c r="AE852" s="6">
        <v>1</v>
      </c>
      <c r="AF852">
        <v>0</v>
      </c>
      <c r="AG852">
        <v>1</v>
      </c>
    </row>
    <row r="853" spans="1:33">
      <c r="A853">
        <v>1206</v>
      </c>
      <c r="B853" t="str">
        <f>VLOOKUP(FACT_INVOICE9[[#This Row],[Branch_SK]],DIM_BRANCH[],3,FALSE)</f>
        <v>Mandalay</v>
      </c>
      <c r="C853">
        <v>17983</v>
      </c>
      <c r="D853" t="str">
        <f>VLOOKUP(FACT_INVOICE9[[#This Row],[payment_SK]],DIM_PAYMENT[],2,FALSE)</f>
        <v>Credit card</v>
      </c>
      <c r="E853">
        <v>347063</v>
      </c>
      <c r="F853" t="str">
        <f>VLOOKUP(FACT_INVOICE9[[#This Row],[Product_SK]],DIM_PRODUCT[],3,FALSE)</f>
        <v>Sports and travel</v>
      </c>
      <c r="G853">
        <v>14075</v>
      </c>
      <c r="H853" t="s">
        <v>906</v>
      </c>
      <c r="I853">
        <v>2</v>
      </c>
      <c r="J853">
        <v>136.143</v>
      </c>
      <c r="K853">
        <v>8</v>
      </c>
      <c r="L853" t="s">
        <v>33</v>
      </c>
      <c r="M853" s="1">
        <v>45276.3682291667</v>
      </c>
      <c r="N853" s="1">
        <v>45278.9186226852</v>
      </c>
      <c r="O853">
        <v>19602</v>
      </c>
      <c r="P853">
        <v>5</v>
      </c>
      <c r="Q853" t="str">
        <f>VLOOKUP(FACT_INVOICE9[[#This Row],[gender_sk]],DIM_GENDER[],2,FALSE)</f>
        <v>Female</v>
      </c>
      <c r="R853" t="str">
        <f>VLOOKUP(FACT_INVOICE9[[#This Row],[custype_sk]],DIM_CUSTYPE[],2,FALSE)</f>
        <v>Member</v>
      </c>
      <c r="S853">
        <v>3</v>
      </c>
      <c r="U853" s="6">
        <v>1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1</v>
      </c>
      <c r="AB853" s="6">
        <v>0</v>
      </c>
      <c r="AC853" s="6">
        <v>0</v>
      </c>
      <c r="AD853" s="6">
        <v>0</v>
      </c>
      <c r="AE853" s="6">
        <v>1</v>
      </c>
      <c r="AF853">
        <v>0</v>
      </c>
      <c r="AG853">
        <v>1</v>
      </c>
    </row>
    <row r="854" spans="1:33">
      <c r="A854">
        <v>1206</v>
      </c>
      <c r="B854" t="str">
        <f>VLOOKUP(FACT_INVOICE9[[#This Row],[Branch_SK]],DIM_BRANCH[],3,FALSE)</f>
        <v>Mandalay</v>
      </c>
      <c r="C854">
        <v>17982</v>
      </c>
      <c r="D854" t="str">
        <f>VLOOKUP(FACT_INVOICE9[[#This Row],[payment_SK]],DIM_PAYMENT[],2,FALSE)</f>
        <v>Cash</v>
      </c>
      <c r="E854">
        <v>346982</v>
      </c>
      <c r="F854" t="str">
        <f>VLOOKUP(FACT_INVOICE9[[#This Row],[Product_SK]],DIM_PRODUCT[],3,FALSE)</f>
        <v>Sports and travel</v>
      </c>
      <c r="G854">
        <v>14019</v>
      </c>
      <c r="H854" t="s">
        <v>907</v>
      </c>
      <c r="I854">
        <v>8</v>
      </c>
      <c r="J854">
        <v>177.408</v>
      </c>
      <c r="K854">
        <v>6.3</v>
      </c>
      <c r="L854" t="s">
        <v>33</v>
      </c>
      <c r="M854" s="1">
        <v>45276.3682291667</v>
      </c>
      <c r="N854" s="1">
        <v>45278.9186226852</v>
      </c>
      <c r="O854">
        <v>19207</v>
      </c>
      <c r="P854">
        <v>6</v>
      </c>
      <c r="Q854" t="str">
        <f>VLOOKUP(FACT_INVOICE9[[#This Row],[gender_sk]],DIM_GENDER[],2,FALSE)</f>
        <v>Male</v>
      </c>
      <c r="R854" t="str">
        <f>VLOOKUP(FACT_INVOICE9[[#This Row],[custype_sk]],DIM_CUSTYPE[],2,FALSE)</f>
        <v>Normal</v>
      </c>
      <c r="S854">
        <v>4</v>
      </c>
      <c r="U854" s="6">
        <v>0</v>
      </c>
      <c r="V854" s="6">
        <v>0</v>
      </c>
      <c r="W854" s="6">
        <v>1</v>
      </c>
      <c r="X854" s="6">
        <v>0</v>
      </c>
      <c r="Y854" s="6">
        <v>0</v>
      </c>
      <c r="Z854" s="6">
        <v>0</v>
      </c>
      <c r="AA854" s="6">
        <v>1</v>
      </c>
      <c r="AB854" s="6">
        <v>0</v>
      </c>
      <c r="AC854" s="6">
        <v>0</v>
      </c>
      <c r="AD854" s="6">
        <v>1</v>
      </c>
      <c r="AE854" s="6">
        <v>1</v>
      </c>
      <c r="AF854">
        <v>1</v>
      </c>
      <c r="AG854">
        <v>0</v>
      </c>
    </row>
    <row r="855" spans="1:33">
      <c r="A855">
        <v>1206</v>
      </c>
      <c r="B855" t="str">
        <f>VLOOKUP(FACT_INVOICE9[[#This Row],[Branch_SK]],DIM_BRANCH[],3,FALSE)</f>
        <v>Mandalay</v>
      </c>
      <c r="C855">
        <v>17984</v>
      </c>
      <c r="D855" t="str">
        <f>VLOOKUP(FACT_INVOICE9[[#This Row],[payment_SK]],DIM_PAYMENT[],2,FALSE)</f>
        <v>Ewallet</v>
      </c>
      <c r="E855">
        <v>346916</v>
      </c>
      <c r="F855" t="str">
        <f>VLOOKUP(FACT_INVOICE9[[#This Row],[Product_SK]],DIM_PRODUCT[],3,FALSE)</f>
        <v>Sports and travel</v>
      </c>
      <c r="G855">
        <v>14256</v>
      </c>
      <c r="H855" t="s">
        <v>908</v>
      </c>
      <c r="I855">
        <v>5</v>
      </c>
      <c r="J855">
        <v>384.72</v>
      </c>
      <c r="K855">
        <v>8.4</v>
      </c>
      <c r="L855" t="s">
        <v>33</v>
      </c>
      <c r="M855" s="1">
        <v>45276.3682291667</v>
      </c>
      <c r="N855" s="1">
        <v>45278.9186226852</v>
      </c>
      <c r="O855">
        <v>20011</v>
      </c>
      <c r="P855">
        <v>6</v>
      </c>
      <c r="Q855" t="str">
        <f>VLOOKUP(FACT_INVOICE9[[#This Row],[gender_sk]],DIM_GENDER[],2,FALSE)</f>
        <v>Male</v>
      </c>
      <c r="R855" t="str">
        <f>VLOOKUP(FACT_INVOICE9[[#This Row],[custype_sk]],DIM_CUSTYPE[],2,FALSE)</f>
        <v>Normal</v>
      </c>
      <c r="S855">
        <v>4</v>
      </c>
      <c r="U855" s="6">
        <v>0</v>
      </c>
      <c r="V855" s="6">
        <v>1</v>
      </c>
      <c r="W855" s="6">
        <v>0</v>
      </c>
      <c r="X855" s="6">
        <v>0</v>
      </c>
      <c r="Y855" s="6">
        <v>0</v>
      </c>
      <c r="Z855" s="6">
        <v>0</v>
      </c>
      <c r="AA855" s="6">
        <v>1</v>
      </c>
      <c r="AB855" s="6">
        <v>0</v>
      </c>
      <c r="AC855" s="6">
        <v>0</v>
      </c>
      <c r="AD855" s="6">
        <v>0</v>
      </c>
      <c r="AE855" s="6">
        <v>1</v>
      </c>
      <c r="AF855">
        <v>1</v>
      </c>
      <c r="AG855">
        <v>0</v>
      </c>
    </row>
    <row r="856" spans="1:33">
      <c r="A856">
        <v>1206</v>
      </c>
      <c r="B856" t="str">
        <f>VLOOKUP(FACT_INVOICE9[[#This Row],[Branch_SK]],DIM_BRANCH[],3,FALSE)</f>
        <v>Mandalay</v>
      </c>
      <c r="C856">
        <v>17983</v>
      </c>
      <c r="D856" t="str">
        <f>VLOOKUP(FACT_INVOICE9[[#This Row],[payment_SK]],DIM_PAYMENT[],2,FALSE)</f>
        <v>Credit card</v>
      </c>
      <c r="E856">
        <v>346760</v>
      </c>
      <c r="F856" t="str">
        <f>VLOOKUP(FACT_INVOICE9[[#This Row],[Product_SK]],DIM_PRODUCT[],3,FALSE)</f>
        <v>Home and lifestyle</v>
      </c>
      <c r="G856">
        <v>14869</v>
      </c>
      <c r="H856" t="s">
        <v>909</v>
      </c>
      <c r="I856">
        <v>3</v>
      </c>
      <c r="J856">
        <v>138.978</v>
      </c>
      <c r="K856">
        <v>7.9</v>
      </c>
      <c r="L856" t="s">
        <v>33</v>
      </c>
      <c r="M856" s="1">
        <v>45276.3682291667</v>
      </c>
      <c r="N856" s="1">
        <v>45278.9186226852</v>
      </c>
      <c r="O856">
        <v>19410</v>
      </c>
      <c r="P856">
        <v>6</v>
      </c>
      <c r="Q856" t="str">
        <f>VLOOKUP(FACT_INVOICE9[[#This Row],[gender_sk]],DIM_GENDER[],2,FALSE)</f>
        <v>Male</v>
      </c>
      <c r="R856" t="str">
        <f>VLOOKUP(FACT_INVOICE9[[#This Row],[custype_sk]],DIM_CUSTYPE[],2,FALSE)</f>
        <v>Normal</v>
      </c>
      <c r="S856">
        <v>4</v>
      </c>
      <c r="U856" s="6">
        <v>1</v>
      </c>
      <c r="V856" s="6">
        <v>0</v>
      </c>
      <c r="W856" s="6">
        <v>0</v>
      </c>
      <c r="X856" s="6">
        <v>0</v>
      </c>
      <c r="Y856" s="6">
        <v>0</v>
      </c>
      <c r="Z856" s="6">
        <v>1</v>
      </c>
      <c r="AA856" s="6">
        <v>0</v>
      </c>
      <c r="AB856" s="6">
        <v>0</v>
      </c>
      <c r="AC856" s="6">
        <v>0</v>
      </c>
      <c r="AD856" s="6">
        <v>0</v>
      </c>
      <c r="AE856" s="6">
        <v>1</v>
      </c>
      <c r="AF856">
        <v>1</v>
      </c>
      <c r="AG856">
        <v>0</v>
      </c>
    </row>
    <row r="857" spans="1:33">
      <c r="A857">
        <v>1206</v>
      </c>
      <c r="B857" t="str">
        <f>VLOOKUP(FACT_INVOICE9[[#This Row],[Branch_SK]],DIM_BRANCH[],3,FALSE)</f>
        <v>Mandalay</v>
      </c>
      <c r="C857">
        <v>17984</v>
      </c>
      <c r="D857" t="str">
        <f>VLOOKUP(FACT_INVOICE9[[#This Row],[payment_SK]],DIM_PAYMENT[],2,FALSE)</f>
        <v>Ewallet</v>
      </c>
      <c r="E857">
        <v>346523</v>
      </c>
      <c r="F857" t="str">
        <f>VLOOKUP(FACT_INVOICE9[[#This Row],[Product_SK]],DIM_PRODUCT[],3,FALSE)</f>
        <v>Health and beauty</v>
      </c>
      <c r="G857">
        <v>14592</v>
      </c>
      <c r="H857" t="s">
        <v>910</v>
      </c>
      <c r="I857">
        <v>3</v>
      </c>
      <c r="J857">
        <v>217.2555</v>
      </c>
      <c r="K857">
        <v>8.7</v>
      </c>
      <c r="L857" t="s">
        <v>33</v>
      </c>
      <c r="M857" s="1">
        <v>45276.3682291667</v>
      </c>
      <c r="N857" s="1">
        <v>45278.9186226852</v>
      </c>
      <c r="O857">
        <v>19781</v>
      </c>
      <c r="P857">
        <v>6</v>
      </c>
      <c r="Q857" t="str">
        <f>VLOOKUP(FACT_INVOICE9[[#This Row],[gender_sk]],DIM_GENDER[],2,FALSE)</f>
        <v>Male</v>
      </c>
      <c r="R857" t="str">
        <f>VLOOKUP(FACT_INVOICE9[[#This Row],[custype_sk]],DIM_CUSTYPE[],2,FALSE)</f>
        <v>Normal</v>
      </c>
      <c r="S857">
        <v>4</v>
      </c>
      <c r="U857" s="6">
        <v>0</v>
      </c>
      <c r="V857" s="6">
        <v>1</v>
      </c>
      <c r="W857" s="6">
        <v>0</v>
      </c>
      <c r="X857" s="6">
        <v>1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v>1</v>
      </c>
      <c r="AF857">
        <v>1</v>
      </c>
      <c r="AG857">
        <v>0</v>
      </c>
    </row>
    <row r="858" spans="1:33">
      <c r="A858">
        <v>1206</v>
      </c>
      <c r="B858" t="str">
        <f>VLOOKUP(FACT_INVOICE9[[#This Row],[Branch_SK]],DIM_BRANCH[],3,FALSE)</f>
        <v>Mandalay</v>
      </c>
      <c r="C858">
        <v>17982</v>
      </c>
      <c r="D858" t="str">
        <f>VLOOKUP(FACT_INVOICE9[[#This Row],[payment_SK]],DIM_PAYMENT[],2,FALSE)</f>
        <v>Cash</v>
      </c>
      <c r="E858">
        <v>346570</v>
      </c>
      <c r="F858" t="str">
        <f>VLOOKUP(FACT_INVOICE9[[#This Row],[Product_SK]],DIM_PRODUCT[],3,FALSE)</f>
        <v>Health and beauty</v>
      </c>
      <c r="G858">
        <v>14690</v>
      </c>
      <c r="H858" t="s">
        <v>911</v>
      </c>
      <c r="I858">
        <v>8</v>
      </c>
      <c r="J858">
        <v>253.008</v>
      </c>
      <c r="K858">
        <v>7.7</v>
      </c>
      <c r="L858" t="s">
        <v>33</v>
      </c>
      <c r="M858" s="1">
        <v>45276.3682291667</v>
      </c>
      <c r="N858" s="1">
        <v>45278.9186226852</v>
      </c>
      <c r="O858">
        <v>19075</v>
      </c>
      <c r="P858">
        <v>6</v>
      </c>
      <c r="Q858" t="str">
        <f>VLOOKUP(FACT_INVOICE9[[#This Row],[gender_sk]],DIM_GENDER[],2,FALSE)</f>
        <v>Male</v>
      </c>
      <c r="R858" t="str">
        <f>VLOOKUP(FACT_INVOICE9[[#This Row],[custype_sk]],DIM_CUSTYPE[],2,FALSE)</f>
        <v>Member</v>
      </c>
      <c r="S858">
        <v>3</v>
      </c>
      <c r="U858" s="6">
        <v>0</v>
      </c>
      <c r="V858" s="6">
        <v>0</v>
      </c>
      <c r="W858" s="6">
        <v>1</v>
      </c>
      <c r="X858" s="6">
        <v>1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1</v>
      </c>
      <c r="AE858" s="6">
        <v>1</v>
      </c>
      <c r="AF858">
        <v>1</v>
      </c>
      <c r="AG858">
        <v>1</v>
      </c>
    </row>
    <row r="859" spans="1:33">
      <c r="A859">
        <v>1208</v>
      </c>
      <c r="B859" t="str">
        <f>VLOOKUP(FACT_INVOICE9[[#This Row],[Branch_SK]],DIM_BRANCH[],3,FALSE)</f>
        <v>Yangon</v>
      </c>
      <c r="C859">
        <v>17982</v>
      </c>
      <c r="D859" t="str">
        <f>VLOOKUP(FACT_INVOICE9[[#This Row],[payment_SK]],DIM_PAYMENT[],2,FALSE)</f>
        <v>Cash</v>
      </c>
      <c r="E859">
        <v>346558</v>
      </c>
      <c r="F859" t="str">
        <f>VLOOKUP(FACT_INVOICE9[[#This Row],[Product_SK]],DIM_PRODUCT[],3,FALSE)</f>
        <v>Health and beauty</v>
      </c>
      <c r="G859">
        <v>14253</v>
      </c>
      <c r="H859" t="s">
        <v>912</v>
      </c>
      <c r="I859">
        <v>8</v>
      </c>
      <c r="J859">
        <v>408.408</v>
      </c>
      <c r="K859">
        <v>5</v>
      </c>
      <c r="L859" t="s">
        <v>33</v>
      </c>
      <c r="M859" s="1">
        <v>45276.3682291667</v>
      </c>
      <c r="N859" s="1">
        <v>45278.9186226852</v>
      </c>
      <c r="O859">
        <v>19313</v>
      </c>
      <c r="P859">
        <v>5</v>
      </c>
      <c r="Q859" t="str">
        <f>VLOOKUP(FACT_INVOICE9[[#This Row],[gender_sk]],DIM_GENDER[],2,FALSE)</f>
        <v>Female</v>
      </c>
      <c r="R859" t="str">
        <f>VLOOKUP(FACT_INVOICE9[[#This Row],[custype_sk]],DIM_CUSTYPE[],2,FALSE)</f>
        <v>Member</v>
      </c>
      <c r="S859">
        <v>3</v>
      </c>
      <c r="U859" s="6">
        <v>0</v>
      </c>
      <c r="V859" s="6">
        <v>0</v>
      </c>
      <c r="W859" s="6">
        <v>1</v>
      </c>
      <c r="X859" s="6">
        <v>1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1</v>
      </c>
      <c r="AE859" s="6">
        <v>0</v>
      </c>
      <c r="AF859">
        <v>0</v>
      </c>
      <c r="AG859">
        <v>1</v>
      </c>
    </row>
    <row r="860" spans="1:33">
      <c r="A860">
        <v>1207</v>
      </c>
      <c r="B860" t="str">
        <f>VLOOKUP(FACT_INVOICE9[[#This Row],[Branch_SK]],DIM_BRANCH[],3,FALSE)</f>
        <v>Naypyitaw</v>
      </c>
      <c r="C860">
        <v>17983</v>
      </c>
      <c r="D860" t="str">
        <f>VLOOKUP(FACT_INVOICE9[[#This Row],[payment_SK]],DIM_PAYMENT[],2,FALSE)</f>
        <v>Credit card</v>
      </c>
      <c r="E860">
        <v>346960</v>
      </c>
      <c r="F860" t="str">
        <f>VLOOKUP(FACT_INVOICE9[[#This Row],[Product_SK]],DIM_PRODUCT[],3,FALSE)</f>
        <v>Sports and travel</v>
      </c>
      <c r="G860">
        <v>14274</v>
      </c>
      <c r="H860" t="s">
        <v>913</v>
      </c>
      <c r="I860">
        <v>1</v>
      </c>
      <c r="J860">
        <v>16.2015</v>
      </c>
      <c r="K860">
        <v>6.1</v>
      </c>
      <c r="L860" t="s">
        <v>33</v>
      </c>
      <c r="M860" s="1">
        <v>45276.3682291667</v>
      </c>
      <c r="N860" s="1">
        <v>45278.9186226852</v>
      </c>
      <c r="O860">
        <v>19463</v>
      </c>
      <c r="P860">
        <v>6</v>
      </c>
      <c r="Q860" t="str">
        <f>VLOOKUP(FACT_INVOICE9[[#This Row],[gender_sk]],DIM_GENDER[],2,FALSE)</f>
        <v>Male</v>
      </c>
      <c r="R860" t="str">
        <f>VLOOKUP(FACT_INVOICE9[[#This Row],[custype_sk]],DIM_CUSTYPE[],2,FALSE)</f>
        <v>Member</v>
      </c>
      <c r="S860">
        <v>3</v>
      </c>
      <c r="U860" s="6">
        <v>1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1</v>
      </c>
      <c r="AB860" s="6">
        <v>0</v>
      </c>
      <c r="AC860" s="6">
        <v>0</v>
      </c>
      <c r="AD860" s="6">
        <v>0</v>
      </c>
      <c r="AE860" s="6">
        <v>1</v>
      </c>
      <c r="AF860">
        <v>1</v>
      </c>
      <c r="AG860">
        <v>1</v>
      </c>
    </row>
    <row r="861" spans="1:33">
      <c r="A861">
        <v>1207</v>
      </c>
      <c r="B861" t="str">
        <f>VLOOKUP(FACT_INVOICE9[[#This Row],[Branch_SK]],DIM_BRANCH[],3,FALSE)</f>
        <v>Naypyitaw</v>
      </c>
      <c r="C861">
        <v>17982</v>
      </c>
      <c r="D861" t="str">
        <f>VLOOKUP(FACT_INVOICE9[[#This Row],[payment_SK]],DIM_PAYMENT[],2,FALSE)</f>
        <v>Cash</v>
      </c>
      <c r="E861">
        <v>347308</v>
      </c>
      <c r="F861" t="str">
        <f>VLOOKUP(FACT_INVOICE9[[#This Row],[Product_SK]],DIM_PRODUCT[],3,FALSE)</f>
        <v>Fashion accessories</v>
      </c>
      <c r="G861">
        <v>14998</v>
      </c>
      <c r="H861" t="s">
        <v>914</v>
      </c>
      <c r="I861">
        <v>6</v>
      </c>
      <c r="J861">
        <v>442.323</v>
      </c>
      <c r="K861">
        <v>7.4</v>
      </c>
      <c r="L861" t="s">
        <v>33</v>
      </c>
      <c r="M861" s="1">
        <v>45276.3682291667</v>
      </c>
      <c r="N861" s="1">
        <v>45278.9186226852</v>
      </c>
      <c r="O861">
        <v>19153</v>
      </c>
      <c r="P861">
        <v>6</v>
      </c>
      <c r="Q861" t="str">
        <f>VLOOKUP(FACT_INVOICE9[[#This Row],[gender_sk]],DIM_GENDER[],2,FALSE)</f>
        <v>Male</v>
      </c>
      <c r="R861" t="str">
        <f>VLOOKUP(FACT_INVOICE9[[#This Row],[custype_sk]],DIM_CUSTYPE[],2,FALSE)</f>
        <v>Normal</v>
      </c>
      <c r="S861">
        <v>4</v>
      </c>
      <c r="U861" s="6">
        <v>0</v>
      </c>
      <c r="V861" s="6">
        <v>0</v>
      </c>
      <c r="W861" s="6">
        <v>1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1</v>
      </c>
      <c r="AD861" s="6">
        <v>1</v>
      </c>
      <c r="AE861" s="6">
        <v>1</v>
      </c>
      <c r="AF861">
        <v>1</v>
      </c>
      <c r="AG861">
        <v>0</v>
      </c>
    </row>
    <row r="862" spans="1:33">
      <c r="A862">
        <v>1207</v>
      </c>
      <c r="B862" t="str">
        <f>VLOOKUP(FACT_INVOICE9[[#This Row],[Branch_SK]],DIM_BRANCH[],3,FALSE)</f>
        <v>Naypyitaw</v>
      </c>
      <c r="C862">
        <v>17982</v>
      </c>
      <c r="D862" t="str">
        <f>VLOOKUP(FACT_INVOICE9[[#This Row],[payment_SK]],DIM_PAYMENT[],2,FALSE)</f>
        <v>Cash</v>
      </c>
      <c r="E862">
        <v>346464</v>
      </c>
      <c r="F862" t="str">
        <f>VLOOKUP(FACT_INVOICE9[[#This Row],[Product_SK]],DIM_PRODUCT[],3,FALSE)</f>
        <v>Health and beauty</v>
      </c>
      <c r="G862">
        <v>14194</v>
      </c>
      <c r="H862" t="s">
        <v>915</v>
      </c>
      <c r="I862">
        <v>1</v>
      </c>
      <c r="J862">
        <v>93.0405</v>
      </c>
      <c r="K862">
        <v>7.7</v>
      </c>
      <c r="L862" t="s">
        <v>33</v>
      </c>
      <c r="M862" s="1">
        <v>45276.3682291667</v>
      </c>
      <c r="N862" s="1">
        <v>45278.9186226852</v>
      </c>
      <c r="O862">
        <v>19281</v>
      </c>
      <c r="P862">
        <v>5</v>
      </c>
      <c r="Q862" t="str">
        <f>VLOOKUP(FACT_INVOICE9[[#This Row],[gender_sk]],DIM_GENDER[],2,FALSE)</f>
        <v>Female</v>
      </c>
      <c r="R862" t="str">
        <f>VLOOKUP(FACT_INVOICE9[[#This Row],[custype_sk]],DIM_CUSTYPE[],2,FALSE)</f>
        <v>Member</v>
      </c>
      <c r="S862">
        <v>3</v>
      </c>
      <c r="U862" s="6">
        <v>0</v>
      </c>
      <c r="V862" s="6">
        <v>0</v>
      </c>
      <c r="W862" s="6">
        <v>1</v>
      </c>
      <c r="X862" s="6">
        <v>1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v>1</v>
      </c>
      <c r="AF862">
        <v>0</v>
      </c>
      <c r="AG862">
        <v>1</v>
      </c>
    </row>
    <row r="863" spans="1:33">
      <c r="A863">
        <v>1206</v>
      </c>
      <c r="B863" t="str">
        <f>VLOOKUP(FACT_INVOICE9[[#This Row],[Branch_SK]],DIM_BRANCH[],3,FALSE)</f>
        <v>Mandalay</v>
      </c>
      <c r="C863">
        <v>17984</v>
      </c>
      <c r="D863" t="str">
        <f>VLOOKUP(FACT_INVOICE9[[#This Row],[payment_SK]],DIM_PAYMENT[],2,FALSE)</f>
        <v>Ewallet</v>
      </c>
      <c r="E863">
        <v>347038</v>
      </c>
      <c r="F863" t="str">
        <f>VLOOKUP(FACT_INVOICE9[[#This Row],[Product_SK]],DIM_PRODUCT[],3,FALSE)</f>
        <v>Sports and travel</v>
      </c>
      <c r="G863">
        <v>14573</v>
      </c>
      <c r="H863" t="s">
        <v>916</v>
      </c>
      <c r="I863">
        <v>3</v>
      </c>
      <c r="J863">
        <v>181.881</v>
      </c>
      <c r="K863">
        <v>7.7</v>
      </c>
      <c r="L863" t="s">
        <v>33</v>
      </c>
      <c r="M863" s="1">
        <v>45276.3682291667</v>
      </c>
      <c r="N863" s="1">
        <v>45278.9186226852</v>
      </c>
      <c r="O863">
        <v>19750</v>
      </c>
      <c r="P863">
        <v>6</v>
      </c>
      <c r="Q863" t="str">
        <f>VLOOKUP(FACT_INVOICE9[[#This Row],[gender_sk]],DIM_GENDER[],2,FALSE)</f>
        <v>Male</v>
      </c>
      <c r="R863" t="str">
        <f>VLOOKUP(FACT_INVOICE9[[#This Row],[custype_sk]],DIM_CUSTYPE[],2,FALSE)</f>
        <v>Member</v>
      </c>
      <c r="S863">
        <v>3</v>
      </c>
      <c r="U863" s="6">
        <v>0</v>
      </c>
      <c r="V863" s="6">
        <v>1</v>
      </c>
      <c r="W863" s="6">
        <v>0</v>
      </c>
      <c r="X863" s="6">
        <v>0</v>
      </c>
      <c r="Y863" s="6">
        <v>0</v>
      </c>
      <c r="Z863" s="6">
        <v>0</v>
      </c>
      <c r="AA863" s="6">
        <v>1</v>
      </c>
      <c r="AB863" s="6">
        <v>0</v>
      </c>
      <c r="AC863" s="6">
        <v>0</v>
      </c>
      <c r="AD863" s="6">
        <v>0</v>
      </c>
      <c r="AE863" s="6">
        <v>1</v>
      </c>
      <c r="AF863">
        <v>1</v>
      </c>
      <c r="AG863">
        <v>1</v>
      </c>
    </row>
    <row r="864" spans="1:33">
      <c r="A864">
        <v>1207</v>
      </c>
      <c r="B864" t="str">
        <f>VLOOKUP(FACT_INVOICE9[[#This Row],[Branch_SK]],DIM_BRANCH[],3,FALSE)</f>
        <v>Naypyitaw</v>
      </c>
      <c r="C864">
        <v>17984</v>
      </c>
      <c r="D864" t="str">
        <f>VLOOKUP(FACT_INVOICE9[[#This Row],[payment_SK]],DIM_PAYMENT[],2,FALSE)</f>
        <v>Ewallet</v>
      </c>
      <c r="E864">
        <v>346829</v>
      </c>
      <c r="F864" t="str">
        <f>VLOOKUP(FACT_INVOICE9[[#This Row],[Product_SK]],DIM_PRODUCT[],3,FALSE)</f>
        <v>Home and lifestyle</v>
      </c>
      <c r="G864">
        <v>14189</v>
      </c>
      <c r="H864" t="s">
        <v>917</v>
      </c>
      <c r="I864">
        <v>7</v>
      </c>
      <c r="J864">
        <v>446.439</v>
      </c>
      <c r="K864">
        <v>5</v>
      </c>
      <c r="L864" t="s">
        <v>33</v>
      </c>
      <c r="M864" s="1">
        <v>45276.3682291667</v>
      </c>
      <c r="N864" s="1">
        <v>45278.9186226852</v>
      </c>
      <c r="O864">
        <v>19728</v>
      </c>
      <c r="P864">
        <v>6</v>
      </c>
      <c r="Q864" t="str">
        <f>VLOOKUP(FACT_INVOICE9[[#This Row],[gender_sk]],DIM_GENDER[],2,FALSE)</f>
        <v>Male</v>
      </c>
      <c r="R864" t="str">
        <f>VLOOKUP(FACT_INVOICE9[[#This Row],[custype_sk]],DIM_CUSTYPE[],2,FALSE)</f>
        <v>Normal</v>
      </c>
      <c r="S864">
        <v>4</v>
      </c>
      <c r="U864" s="6">
        <v>0</v>
      </c>
      <c r="V864" s="6">
        <v>1</v>
      </c>
      <c r="W864" s="6">
        <v>0</v>
      </c>
      <c r="X864" s="6">
        <v>0</v>
      </c>
      <c r="Y864" s="6">
        <v>0</v>
      </c>
      <c r="Z864" s="6">
        <v>1</v>
      </c>
      <c r="AA864" s="6">
        <v>0</v>
      </c>
      <c r="AB864" s="6">
        <v>0</v>
      </c>
      <c r="AC864" s="6">
        <v>0</v>
      </c>
      <c r="AD864" s="6">
        <v>1</v>
      </c>
      <c r="AE864" s="6">
        <v>0</v>
      </c>
      <c r="AF864">
        <v>1</v>
      </c>
      <c r="AG864">
        <v>0</v>
      </c>
    </row>
    <row r="865" spans="1:33">
      <c r="A865">
        <v>1208</v>
      </c>
      <c r="B865" t="str">
        <f>VLOOKUP(FACT_INVOICE9[[#This Row],[Branch_SK]],DIM_BRANCH[],3,FALSE)</f>
        <v>Yangon</v>
      </c>
      <c r="C865">
        <v>17983</v>
      </c>
      <c r="D865" t="str">
        <f>VLOOKUP(FACT_INVOICE9[[#This Row],[payment_SK]],DIM_PAYMENT[],2,FALSE)</f>
        <v>Credit card</v>
      </c>
      <c r="E865">
        <v>346735</v>
      </c>
      <c r="F865" t="str">
        <f>VLOOKUP(FACT_INVOICE9[[#This Row],[Product_SK]],DIM_PRODUCT[],3,FALSE)</f>
        <v>Electronic accessories</v>
      </c>
      <c r="G865">
        <v>14579</v>
      </c>
      <c r="H865" t="s">
        <v>918</v>
      </c>
      <c r="I865">
        <v>5</v>
      </c>
      <c r="J865">
        <v>484.5225</v>
      </c>
      <c r="K865">
        <v>9</v>
      </c>
      <c r="L865" t="s">
        <v>33</v>
      </c>
      <c r="M865" s="1">
        <v>45276.3682291667</v>
      </c>
      <c r="N865" s="1">
        <v>45278.9186226852</v>
      </c>
      <c r="O865">
        <v>19567</v>
      </c>
      <c r="P865">
        <v>6</v>
      </c>
      <c r="Q865" t="str">
        <f>VLOOKUP(FACT_INVOICE9[[#This Row],[gender_sk]],DIM_GENDER[],2,FALSE)</f>
        <v>Male</v>
      </c>
      <c r="R865" t="str">
        <f>VLOOKUP(FACT_INVOICE9[[#This Row],[custype_sk]],DIM_CUSTYPE[],2,FALSE)</f>
        <v>Member</v>
      </c>
      <c r="S865">
        <v>3</v>
      </c>
      <c r="U865" s="6">
        <v>1</v>
      </c>
      <c r="V865" s="6">
        <v>0</v>
      </c>
      <c r="W865" s="6">
        <v>0</v>
      </c>
      <c r="X865" s="6">
        <v>0</v>
      </c>
      <c r="Y865" s="6">
        <v>1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1</v>
      </c>
      <c r="AF865">
        <v>1</v>
      </c>
      <c r="AG865">
        <v>1</v>
      </c>
    </row>
    <row r="866" spans="1:33">
      <c r="A866">
        <v>1206</v>
      </c>
      <c r="B866" t="str">
        <f>VLOOKUP(FACT_INVOICE9[[#This Row],[Branch_SK]],DIM_BRANCH[],3,FALSE)</f>
        <v>Mandalay</v>
      </c>
      <c r="C866">
        <v>17984</v>
      </c>
      <c r="D866" t="str">
        <f>VLOOKUP(FACT_INVOICE9[[#This Row],[payment_SK]],DIM_PAYMENT[],2,FALSE)</f>
        <v>Ewallet</v>
      </c>
      <c r="E866">
        <v>347022</v>
      </c>
      <c r="F866" t="str">
        <f>VLOOKUP(FACT_INVOICE9[[#This Row],[Product_SK]],DIM_PRODUCT[],3,FALSE)</f>
        <v>Sports and travel</v>
      </c>
      <c r="G866">
        <v>14739</v>
      </c>
      <c r="H866" t="s">
        <v>919</v>
      </c>
      <c r="I866">
        <v>5</v>
      </c>
      <c r="J866">
        <v>354.0075</v>
      </c>
      <c r="K866">
        <v>6.3</v>
      </c>
      <c r="L866" t="s">
        <v>33</v>
      </c>
      <c r="M866" s="1">
        <v>45276.3682291667</v>
      </c>
      <c r="N866" s="1">
        <v>45278.9186226852</v>
      </c>
      <c r="O866">
        <v>19791</v>
      </c>
      <c r="P866">
        <v>5</v>
      </c>
      <c r="Q866" t="str">
        <f>VLOOKUP(FACT_INVOICE9[[#This Row],[gender_sk]],DIM_GENDER[],2,FALSE)</f>
        <v>Female</v>
      </c>
      <c r="R866" t="str">
        <f>VLOOKUP(FACT_INVOICE9[[#This Row],[custype_sk]],DIM_CUSTYPE[],2,FALSE)</f>
        <v>Normal</v>
      </c>
      <c r="S866">
        <v>4</v>
      </c>
      <c r="U866" s="6">
        <v>0</v>
      </c>
      <c r="V866" s="6">
        <v>1</v>
      </c>
      <c r="W866" s="6">
        <v>0</v>
      </c>
      <c r="X866" s="6">
        <v>0</v>
      </c>
      <c r="Y866" s="6">
        <v>0</v>
      </c>
      <c r="Z866" s="6">
        <v>0</v>
      </c>
      <c r="AA866" s="6">
        <v>1</v>
      </c>
      <c r="AB866" s="6">
        <v>0</v>
      </c>
      <c r="AC866" s="6">
        <v>0</v>
      </c>
      <c r="AD866" s="6">
        <v>0</v>
      </c>
      <c r="AE866" s="6">
        <v>1</v>
      </c>
      <c r="AF866">
        <v>0</v>
      </c>
      <c r="AG866">
        <v>0</v>
      </c>
    </row>
    <row r="867" spans="1:33">
      <c r="A867">
        <v>1207</v>
      </c>
      <c r="B867" t="str">
        <f>VLOOKUP(FACT_INVOICE9[[#This Row],[Branch_SK]],DIM_BRANCH[],3,FALSE)</f>
        <v>Naypyitaw</v>
      </c>
      <c r="C867">
        <v>17982</v>
      </c>
      <c r="D867" t="str">
        <f>VLOOKUP(FACT_INVOICE9[[#This Row],[payment_SK]],DIM_PAYMENT[],2,FALSE)</f>
        <v>Cash</v>
      </c>
      <c r="E867">
        <v>346600</v>
      </c>
      <c r="F867" t="str">
        <f>VLOOKUP(FACT_INVOICE9[[#This Row],[Product_SK]],DIM_PRODUCT[],3,FALSE)</f>
        <v>Health and beauty</v>
      </c>
      <c r="G867">
        <v>14130</v>
      </c>
      <c r="H867" t="s">
        <v>920</v>
      </c>
      <c r="I867">
        <v>4</v>
      </c>
      <c r="J867">
        <v>88.368</v>
      </c>
      <c r="K867">
        <v>7.6</v>
      </c>
      <c r="L867" t="s">
        <v>33</v>
      </c>
      <c r="M867" s="1">
        <v>45276.3682291667</v>
      </c>
      <c r="N867" s="1">
        <v>45278.9186226852</v>
      </c>
      <c r="O867">
        <v>19056</v>
      </c>
      <c r="P867">
        <v>5</v>
      </c>
      <c r="Q867" t="str">
        <f>VLOOKUP(FACT_INVOICE9[[#This Row],[gender_sk]],DIM_GENDER[],2,FALSE)</f>
        <v>Female</v>
      </c>
      <c r="R867" t="str">
        <f>VLOOKUP(FACT_INVOICE9[[#This Row],[custype_sk]],DIM_CUSTYPE[],2,FALSE)</f>
        <v>Member</v>
      </c>
      <c r="S867">
        <v>3</v>
      </c>
      <c r="U867" s="6">
        <v>0</v>
      </c>
      <c r="V867" s="6">
        <v>0</v>
      </c>
      <c r="W867" s="6">
        <v>1</v>
      </c>
      <c r="X867" s="6">
        <v>1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1</v>
      </c>
      <c r="AF867">
        <v>0</v>
      </c>
      <c r="AG867">
        <v>1</v>
      </c>
    </row>
    <row r="868" spans="1:33">
      <c r="A868">
        <v>1207</v>
      </c>
      <c r="B868" t="str">
        <f>VLOOKUP(FACT_INVOICE9[[#This Row],[Branch_SK]],DIM_BRANCH[],3,FALSE)</f>
        <v>Naypyitaw</v>
      </c>
      <c r="C868">
        <v>17982</v>
      </c>
      <c r="D868" t="str">
        <f>VLOOKUP(FACT_INVOICE9[[#This Row],[payment_SK]],DIM_PAYMENT[],2,FALSE)</f>
        <v>Cash</v>
      </c>
      <c r="E868">
        <v>346862</v>
      </c>
      <c r="F868" t="str">
        <f>VLOOKUP(FACT_INVOICE9[[#This Row],[Product_SK]],DIM_PRODUCT[],3,FALSE)</f>
        <v>Home and lifestyle</v>
      </c>
      <c r="G868">
        <v>14438</v>
      </c>
      <c r="H868" t="s">
        <v>921</v>
      </c>
      <c r="I868">
        <v>1</v>
      </c>
      <c r="J868">
        <v>10.6785</v>
      </c>
      <c r="K868">
        <v>5.9</v>
      </c>
      <c r="L868" t="s">
        <v>33</v>
      </c>
      <c r="M868" s="1">
        <v>45276.3682291667</v>
      </c>
      <c r="N868" s="1">
        <v>45278.9186226852</v>
      </c>
      <c r="O868">
        <v>19264</v>
      </c>
      <c r="P868">
        <v>6</v>
      </c>
      <c r="Q868" t="str">
        <f>VLOOKUP(FACT_INVOICE9[[#This Row],[gender_sk]],DIM_GENDER[],2,FALSE)</f>
        <v>Male</v>
      </c>
      <c r="R868" t="str">
        <f>VLOOKUP(FACT_INVOICE9[[#This Row],[custype_sk]],DIM_CUSTYPE[],2,FALSE)</f>
        <v>Member</v>
      </c>
      <c r="S868">
        <v>3</v>
      </c>
      <c r="U868" s="6">
        <v>0</v>
      </c>
      <c r="V868" s="6">
        <v>0</v>
      </c>
      <c r="W868" s="6">
        <v>1</v>
      </c>
      <c r="X868" s="6">
        <v>0</v>
      </c>
      <c r="Y868" s="6">
        <v>0</v>
      </c>
      <c r="Z868" s="6">
        <v>1</v>
      </c>
      <c r="AA868" s="6">
        <v>0</v>
      </c>
      <c r="AB868" s="6">
        <v>0</v>
      </c>
      <c r="AC868" s="6">
        <v>0</v>
      </c>
      <c r="AD868" s="6">
        <v>0</v>
      </c>
      <c r="AE868" s="6">
        <v>1</v>
      </c>
      <c r="AF868">
        <v>1</v>
      </c>
      <c r="AG868">
        <v>1</v>
      </c>
    </row>
    <row r="869" spans="1:33">
      <c r="A869">
        <v>1206</v>
      </c>
      <c r="B869" t="str">
        <f>VLOOKUP(FACT_INVOICE9[[#This Row],[Branch_SK]],DIM_BRANCH[],3,FALSE)</f>
        <v>Mandalay</v>
      </c>
      <c r="C869">
        <v>17983</v>
      </c>
      <c r="D869" t="str">
        <f>VLOOKUP(FACT_INVOICE9[[#This Row],[payment_SK]],DIM_PAYMENT[],2,FALSE)</f>
        <v>Credit card</v>
      </c>
      <c r="E869">
        <v>347020</v>
      </c>
      <c r="F869" t="str">
        <f>VLOOKUP(FACT_INVOICE9[[#This Row],[Product_SK]],DIM_PRODUCT[],3,FALSE)</f>
        <v>Sports and travel</v>
      </c>
      <c r="G869">
        <v>14149</v>
      </c>
      <c r="H869" t="s">
        <v>922</v>
      </c>
      <c r="I869">
        <v>7</v>
      </c>
      <c r="J869">
        <v>536.991</v>
      </c>
      <c r="K869">
        <v>4.2</v>
      </c>
      <c r="L869" t="s">
        <v>33</v>
      </c>
      <c r="M869" s="1">
        <v>45276.3682291667</v>
      </c>
      <c r="N869" s="1">
        <v>45278.9186226852</v>
      </c>
      <c r="O869">
        <v>19620</v>
      </c>
      <c r="P869">
        <v>6</v>
      </c>
      <c r="Q869" t="str">
        <f>VLOOKUP(FACT_INVOICE9[[#This Row],[gender_sk]],DIM_GENDER[],2,FALSE)</f>
        <v>Male</v>
      </c>
      <c r="R869" t="str">
        <f>VLOOKUP(FACT_INVOICE9[[#This Row],[custype_sk]],DIM_CUSTYPE[],2,FALSE)</f>
        <v>Normal</v>
      </c>
      <c r="S869">
        <v>4</v>
      </c>
      <c r="U869" s="6">
        <v>1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1</v>
      </c>
      <c r="AB869" s="6">
        <v>0</v>
      </c>
      <c r="AC869" s="6">
        <v>0</v>
      </c>
      <c r="AD869" s="6">
        <v>1</v>
      </c>
      <c r="AE869" s="6">
        <v>0</v>
      </c>
      <c r="AF869">
        <v>1</v>
      </c>
      <c r="AG869">
        <v>0</v>
      </c>
    </row>
    <row r="870" spans="1:33">
      <c r="A870">
        <v>1206</v>
      </c>
      <c r="B870" t="str">
        <f>VLOOKUP(FACT_INVOICE9[[#This Row],[Branch_SK]],DIM_BRANCH[],3,FALSE)</f>
        <v>Mandalay</v>
      </c>
      <c r="C870">
        <v>17984</v>
      </c>
      <c r="D870" t="str">
        <f>VLOOKUP(FACT_INVOICE9[[#This Row],[payment_SK]],DIM_PAYMENT[],2,FALSE)</f>
        <v>Ewallet</v>
      </c>
      <c r="E870">
        <v>346518</v>
      </c>
      <c r="F870" t="str">
        <f>VLOOKUP(FACT_INVOICE9[[#This Row],[Product_SK]],DIM_PRODUCT[],3,FALSE)</f>
        <v>Health and beauty</v>
      </c>
      <c r="G870">
        <v>14548</v>
      </c>
      <c r="H870" t="s">
        <v>923</v>
      </c>
      <c r="I870">
        <v>8</v>
      </c>
      <c r="J870">
        <v>300.216</v>
      </c>
      <c r="K870">
        <v>4.9</v>
      </c>
      <c r="L870" t="s">
        <v>33</v>
      </c>
      <c r="M870" s="1">
        <v>45276.3682291667</v>
      </c>
      <c r="N870" s="1">
        <v>45278.9186226852</v>
      </c>
      <c r="O870">
        <v>19819</v>
      </c>
      <c r="P870">
        <v>5</v>
      </c>
      <c r="Q870" t="str">
        <f>VLOOKUP(FACT_INVOICE9[[#This Row],[gender_sk]],DIM_GENDER[],2,FALSE)</f>
        <v>Female</v>
      </c>
      <c r="R870" t="str">
        <f>VLOOKUP(FACT_INVOICE9[[#This Row],[custype_sk]],DIM_CUSTYPE[],2,FALSE)</f>
        <v>Member</v>
      </c>
      <c r="S870">
        <v>3</v>
      </c>
      <c r="U870" s="6">
        <v>0</v>
      </c>
      <c r="V870" s="6">
        <v>1</v>
      </c>
      <c r="W870" s="6">
        <v>0</v>
      </c>
      <c r="X870" s="6">
        <v>1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1</v>
      </c>
      <c r="AE870" s="6">
        <v>0</v>
      </c>
      <c r="AF870">
        <v>0</v>
      </c>
      <c r="AG870">
        <v>1</v>
      </c>
    </row>
    <row r="871" spans="1:33">
      <c r="A871">
        <v>1208</v>
      </c>
      <c r="B871" t="str">
        <f>VLOOKUP(FACT_INVOICE9[[#This Row],[Branch_SK]],DIM_BRANCH[],3,FALSE)</f>
        <v>Yangon</v>
      </c>
      <c r="C871">
        <v>17982</v>
      </c>
      <c r="D871" t="str">
        <f>VLOOKUP(FACT_INVOICE9[[#This Row],[payment_SK]],DIM_PAYMENT[],2,FALSE)</f>
        <v>Cash</v>
      </c>
      <c r="E871">
        <v>347240</v>
      </c>
      <c r="F871" t="str">
        <f>VLOOKUP(FACT_INVOICE9[[#This Row],[Product_SK]],DIM_PRODUCT[],3,FALSE)</f>
        <v>Fashion accessories</v>
      </c>
      <c r="G871">
        <v>14660</v>
      </c>
      <c r="H871" t="s">
        <v>924</v>
      </c>
      <c r="I871">
        <v>6</v>
      </c>
      <c r="J871">
        <v>507.906</v>
      </c>
      <c r="K871">
        <v>9.1</v>
      </c>
      <c r="L871" t="s">
        <v>33</v>
      </c>
      <c r="M871" s="1">
        <v>45276.3682291667</v>
      </c>
      <c r="N871" s="1">
        <v>45278.9186226852</v>
      </c>
      <c r="O871">
        <v>19263</v>
      </c>
      <c r="P871">
        <v>6</v>
      </c>
      <c r="Q871" t="str">
        <f>VLOOKUP(FACT_INVOICE9[[#This Row],[gender_sk]],DIM_GENDER[],2,FALSE)</f>
        <v>Male</v>
      </c>
      <c r="R871" t="str">
        <f>VLOOKUP(FACT_INVOICE9[[#This Row],[custype_sk]],DIM_CUSTYPE[],2,FALSE)</f>
        <v>Member</v>
      </c>
      <c r="S871">
        <v>3</v>
      </c>
      <c r="U871" s="6">
        <v>0</v>
      </c>
      <c r="V871" s="6">
        <v>0</v>
      </c>
      <c r="W871" s="6">
        <v>1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1</v>
      </c>
      <c r="AD871" s="6">
        <v>1</v>
      </c>
      <c r="AE871" s="6">
        <v>1</v>
      </c>
      <c r="AF871">
        <v>1</v>
      </c>
      <c r="AG871">
        <v>1</v>
      </c>
    </row>
    <row r="872" spans="1:33">
      <c r="A872">
        <v>1207</v>
      </c>
      <c r="B872" t="str">
        <f>VLOOKUP(FACT_INVOICE9[[#This Row],[Branch_SK]],DIM_BRANCH[],3,FALSE)</f>
        <v>Naypyitaw</v>
      </c>
      <c r="C872">
        <v>17984</v>
      </c>
      <c r="D872" t="str">
        <f>VLOOKUP(FACT_INVOICE9[[#This Row],[payment_SK]],DIM_PAYMENT[],2,FALSE)</f>
        <v>Ewallet</v>
      </c>
      <c r="E872">
        <v>347095</v>
      </c>
      <c r="F872" t="str">
        <f>VLOOKUP(FACT_INVOICE9[[#This Row],[Product_SK]],DIM_PRODUCT[],3,FALSE)</f>
        <v>Food and beverages</v>
      </c>
      <c r="G872">
        <v>14561</v>
      </c>
      <c r="H872" t="s">
        <v>925</v>
      </c>
      <c r="I872">
        <v>4</v>
      </c>
      <c r="J872">
        <v>185.094</v>
      </c>
      <c r="K872">
        <v>8.4</v>
      </c>
      <c r="L872" t="s">
        <v>33</v>
      </c>
      <c r="M872" s="1">
        <v>45276.3682291667</v>
      </c>
      <c r="N872" s="1">
        <v>45278.9186226852</v>
      </c>
      <c r="O872">
        <v>19944</v>
      </c>
      <c r="P872">
        <v>6</v>
      </c>
      <c r="Q872" t="str">
        <f>VLOOKUP(FACT_INVOICE9[[#This Row],[gender_sk]],DIM_GENDER[],2,FALSE)</f>
        <v>Male</v>
      </c>
      <c r="R872" t="str">
        <f>VLOOKUP(FACT_INVOICE9[[#This Row],[custype_sk]],DIM_CUSTYPE[],2,FALSE)</f>
        <v>Member</v>
      </c>
      <c r="S872">
        <v>3</v>
      </c>
      <c r="U872" s="6">
        <v>0</v>
      </c>
      <c r="V872" s="6">
        <v>1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1</v>
      </c>
      <c r="AC872" s="6">
        <v>0</v>
      </c>
      <c r="AD872" s="6">
        <v>0</v>
      </c>
      <c r="AE872" s="6">
        <v>1</v>
      </c>
      <c r="AF872">
        <v>1</v>
      </c>
      <c r="AG872">
        <v>1</v>
      </c>
    </row>
    <row r="873" spans="1:33">
      <c r="A873">
        <v>1207</v>
      </c>
      <c r="B873" t="str">
        <f>VLOOKUP(FACT_INVOICE9[[#This Row],[Branch_SK]],DIM_BRANCH[],3,FALSE)</f>
        <v>Naypyitaw</v>
      </c>
      <c r="C873">
        <v>17983</v>
      </c>
      <c r="D873" t="str">
        <f>VLOOKUP(FACT_INVOICE9[[#This Row],[payment_SK]],DIM_PAYMENT[],2,FALSE)</f>
        <v>Credit card</v>
      </c>
      <c r="E873">
        <v>347369</v>
      </c>
      <c r="F873" t="str">
        <f>VLOOKUP(FACT_INVOICE9[[#This Row],[Product_SK]],DIM_PRODUCT[],3,FALSE)</f>
        <v>Fashion accessories</v>
      </c>
      <c r="G873">
        <v>14604</v>
      </c>
      <c r="H873" t="s">
        <v>926</v>
      </c>
      <c r="I873">
        <v>4</v>
      </c>
      <c r="J873">
        <v>337.512</v>
      </c>
      <c r="K873">
        <v>8.3</v>
      </c>
      <c r="L873" t="s">
        <v>33</v>
      </c>
      <c r="M873" s="1">
        <v>45276.3682291667</v>
      </c>
      <c r="N873" s="1">
        <v>45278.9186226852</v>
      </c>
      <c r="O873">
        <v>19539</v>
      </c>
      <c r="P873">
        <v>5</v>
      </c>
      <c r="Q873" t="str">
        <f>VLOOKUP(FACT_INVOICE9[[#This Row],[gender_sk]],DIM_GENDER[],2,FALSE)</f>
        <v>Female</v>
      </c>
      <c r="R873" t="str">
        <f>VLOOKUP(FACT_INVOICE9[[#This Row],[custype_sk]],DIM_CUSTYPE[],2,FALSE)</f>
        <v>Member</v>
      </c>
      <c r="S873">
        <v>3</v>
      </c>
      <c r="U873" s="6">
        <v>1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1</v>
      </c>
      <c r="AD873" s="6">
        <v>0</v>
      </c>
      <c r="AE873" s="6">
        <v>1</v>
      </c>
      <c r="AF873">
        <v>0</v>
      </c>
      <c r="AG873">
        <v>1</v>
      </c>
    </row>
    <row r="874" spans="1:33">
      <c r="A874">
        <v>1208</v>
      </c>
      <c r="B874" t="str">
        <f>VLOOKUP(FACT_INVOICE9[[#This Row],[Branch_SK]],DIM_BRANCH[],3,FALSE)</f>
        <v>Yangon</v>
      </c>
      <c r="C874">
        <v>17983</v>
      </c>
      <c r="D874" t="str">
        <f>VLOOKUP(FACT_INVOICE9[[#This Row],[payment_SK]],DIM_PAYMENT[],2,FALSE)</f>
        <v>Credit card</v>
      </c>
      <c r="E874">
        <v>346817</v>
      </c>
      <c r="F874" t="str">
        <f>VLOOKUP(FACT_INVOICE9[[#This Row],[Product_SK]],DIM_PRODUCT[],3,FALSE)</f>
        <v>Home and lifestyle</v>
      </c>
      <c r="G874">
        <v>14212</v>
      </c>
      <c r="H874" t="s">
        <v>927</v>
      </c>
      <c r="I874">
        <v>4</v>
      </c>
      <c r="J874">
        <v>233.1</v>
      </c>
      <c r="K874">
        <v>6.6</v>
      </c>
      <c r="L874" t="s">
        <v>33</v>
      </c>
      <c r="M874" s="1">
        <v>45276.3682291667</v>
      </c>
      <c r="N874" s="1">
        <v>45278.9186226852</v>
      </c>
      <c r="O874">
        <v>19547</v>
      </c>
      <c r="P874">
        <v>6</v>
      </c>
      <c r="Q874" t="str">
        <f>VLOOKUP(FACT_INVOICE9[[#This Row],[gender_sk]],DIM_GENDER[],2,FALSE)</f>
        <v>Male</v>
      </c>
      <c r="R874" t="str">
        <f>VLOOKUP(FACT_INVOICE9[[#This Row],[custype_sk]],DIM_CUSTYPE[],2,FALSE)</f>
        <v>Member</v>
      </c>
      <c r="S874">
        <v>3</v>
      </c>
      <c r="U874" s="6">
        <v>1</v>
      </c>
      <c r="V874" s="6">
        <v>0</v>
      </c>
      <c r="W874" s="6">
        <v>0</v>
      </c>
      <c r="X874" s="6">
        <v>0</v>
      </c>
      <c r="Y874" s="6">
        <v>0</v>
      </c>
      <c r="Z874" s="6">
        <v>1</v>
      </c>
      <c r="AA874" s="6">
        <v>0</v>
      </c>
      <c r="AB874" s="6">
        <v>0</v>
      </c>
      <c r="AC874" s="6">
        <v>0</v>
      </c>
      <c r="AD874" s="6">
        <v>0</v>
      </c>
      <c r="AE874" s="6">
        <v>1</v>
      </c>
      <c r="AF874">
        <v>1</v>
      </c>
      <c r="AG874">
        <v>1</v>
      </c>
    </row>
    <row r="875" spans="1:33">
      <c r="A875">
        <v>1207</v>
      </c>
      <c r="B875" t="str">
        <f>VLOOKUP(FACT_INVOICE9[[#This Row],[Branch_SK]],DIM_BRANCH[],3,FALSE)</f>
        <v>Naypyitaw</v>
      </c>
      <c r="C875">
        <v>17984</v>
      </c>
      <c r="D875" t="str">
        <f>VLOOKUP(FACT_INVOICE9[[#This Row],[payment_SK]],DIM_PAYMENT[],2,FALSE)</f>
        <v>Ewallet</v>
      </c>
      <c r="E875">
        <v>347326</v>
      </c>
      <c r="F875" t="str">
        <f>VLOOKUP(FACT_INVOICE9[[#This Row],[Product_SK]],DIM_PRODUCT[],3,FALSE)</f>
        <v>Fashion accessories</v>
      </c>
      <c r="G875">
        <v>14306</v>
      </c>
      <c r="H875" t="s">
        <v>928</v>
      </c>
      <c r="I875">
        <v>7</v>
      </c>
      <c r="J875">
        <v>178.164</v>
      </c>
      <c r="K875">
        <v>9.4</v>
      </c>
      <c r="L875" t="s">
        <v>33</v>
      </c>
      <c r="M875" s="1">
        <v>45276.3682291667</v>
      </c>
      <c r="N875" s="1">
        <v>45278.9186226852</v>
      </c>
      <c r="O875">
        <v>19974</v>
      </c>
      <c r="P875">
        <v>5</v>
      </c>
      <c r="Q875" t="str">
        <f>VLOOKUP(FACT_INVOICE9[[#This Row],[gender_sk]],DIM_GENDER[],2,FALSE)</f>
        <v>Female</v>
      </c>
      <c r="R875" t="str">
        <f>VLOOKUP(FACT_INVOICE9[[#This Row],[custype_sk]],DIM_CUSTYPE[],2,FALSE)</f>
        <v>Member</v>
      </c>
      <c r="S875">
        <v>3</v>
      </c>
      <c r="U875" s="6">
        <v>0</v>
      </c>
      <c r="V875" s="6">
        <v>1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1</v>
      </c>
      <c r="AD875" s="6">
        <v>1</v>
      </c>
      <c r="AE875" s="6">
        <v>1</v>
      </c>
      <c r="AF875">
        <v>0</v>
      </c>
      <c r="AG875">
        <v>1</v>
      </c>
    </row>
    <row r="876" spans="1:33">
      <c r="A876">
        <v>1208</v>
      </c>
      <c r="B876" t="str">
        <f>VLOOKUP(FACT_INVOICE9[[#This Row],[Branch_SK]],DIM_BRANCH[],3,FALSE)</f>
        <v>Yangon</v>
      </c>
      <c r="C876">
        <v>17983</v>
      </c>
      <c r="D876" t="str">
        <f>VLOOKUP(FACT_INVOICE9[[#This Row],[payment_SK]],DIM_PAYMENT[],2,FALSE)</f>
        <v>Credit card</v>
      </c>
      <c r="E876">
        <v>346955</v>
      </c>
      <c r="F876" t="str">
        <f>VLOOKUP(FACT_INVOICE9[[#This Row],[Product_SK]],DIM_PRODUCT[],3,FALSE)</f>
        <v>Sports and travel</v>
      </c>
      <c r="G876">
        <v>14546</v>
      </c>
      <c r="H876" t="s">
        <v>929</v>
      </c>
      <c r="I876">
        <v>3</v>
      </c>
      <c r="J876">
        <v>142.947</v>
      </c>
      <c r="K876">
        <v>7.2</v>
      </c>
      <c r="L876" t="s">
        <v>33</v>
      </c>
      <c r="M876" s="1">
        <v>45276.3682291667</v>
      </c>
      <c r="N876" s="1">
        <v>45278.9186226852</v>
      </c>
      <c r="O876">
        <v>19450</v>
      </c>
      <c r="P876">
        <v>6</v>
      </c>
      <c r="Q876" t="str">
        <f>VLOOKUP(FACT_INVOICE9[[#This Row],[gender_sk]],DIM_GENDER[],2,FALSE)</f>
        <v>Male</v>
      </c>
      <c r="R876" t="str">
        <f>VLOOKUP(FACT_INVOICE9[[#This Row],[custype_sk]],DIM_CUSTYPE[],2,FALSE)</f>
        <v>Normal</v>
      </c>
      <c r="S876">
        <v>4</v>
      </c>
      <c r="U876" s="6">
        <v>1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1</v>
      </c>
      <c r="AB876" s="6">
        <v>0</v>
      </c>
      <c r="AC876" s="6">
        <v>0</v>
      </c>
      <c r="AD876" s="6">
        <v>0</v>
      </c>
      <c r="AE876" s="6">
        <v>1</v>
      </c>
      <c r="AF876">
        <v>1</v>
      </c>
      <c r="AG876">
        <v>0</v>
      </c>
    </row>
    <row r="877" spans="1:33">
      <c r="A877">
        <v>1206</v>
      </c>
      <c r="B877" t="str">
        <f>VLOOKUP(FACT_INVOICE9[[#This Row],[Branch_SK]],DIM_BRANCH[],3,FALSE)</f>
        <v>Mandalay</v>
      </c>
      <c r="C877">
        <v>17982</v>
      </c>
      <c r="D877" t="str">
        <f>VLOOKUP(FACT_INVOICE9[[#This Row],[payment_SK]],DIM_PAYMENT[],2,FALSE)</f>
        <v>Cash</v>
      </c>
      <c r="E877">
        <v>347250</v>
      </c>
      <c r="F877" t="str">
        <f>VLOOKUP(FACT_INVOICE9[[#This Row],[Product_SK]],DIM_PRODUCT[],3,FALSE)</f>
        <v>Fashion accessories</v>
      </c>
      <c r="G877">
        <v>14254</v>
      </c>
      <c r="H877" t="s">
        <v>930</v>
      </c>
      <c r="I877">
        <v>3</v>
      </c>
      <c r="J877">
        <v>293.643</v>
      </c>
      <c r="K877">
        <v>7.2</v>
      </c>
      <c r="L877" t="s">
        <v>33</v>
      </c>
      <c r="M877" s="1">
        <v>45276.3682291667</v>
      </c>
      <c r="N877" s="1">
        <v>45278.9186226852</v>
      </c>
      <c r="O877">
        <v>19327</v>
      </c>
      <c r="P877">
        <v>6</v>
      </c>
      <c r="Q877" t="str">
        <f>VLOOKUP(FACT_INVOICE9[[#This Row],[gender_sk]],DIM_GENDER[],2,FALSE)</f>
        <v>Male</v>
      </c>
      <c r="R877" t="str">
        <f>VLOOKUP(FACT_INVOICE9[[#This Row],[custype_sk]],DIM_CUSTYPE[],2,FALSE)</f>
        <v>Member</v>
      </c>
      <c r="S877">
        <v>3</v>
      </c>
      <c r="U877" s="6">
        <v>0</v>
      </c>
      <c r="V877" s="6">
        <v>0</v>
      </c>
      <c r="W877" s="6">
        <v>1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1</v>
      </c>
      <c r="AD877" s="6">
        <v>0</v>
      </c>
      <c r="AE877" s="6">
        <v>1</v>
      </c>
      <c r="AF877">
        <v>1</v>
      </c>
      <c r="AG877">
        <v>1</v>
      </c>
    </row>
    <row r="878" spans="1:33">
      <c r="A878">
        <v>1206</v>
      </c>
      <c r="B878" t="str">
        <f>VLOOKUP(FACT_INVOICE9[[#This Row],[Branch_SK]],DIM_BRANCH[],3,FALSE)</f>
        <v>Mandalay</v>
      </c>
      <c r="C878">
        <v>17983</v>
      </c>
      <c r="D878" t="str">
        <f>VLOOKUP(FACT_INVOICE9[[#This Row],[payment_SK]],DIM_PAYMENT[],2,FALSE)</f>
        <v>Credit card</v>
      </c>
      <c r="E878">
        <v>347204</v>
      </c>
      <c r="F878" t="str">
        <f>VLOOKUP(FACT_INVOICE9[[#This Row],[Product_SK]],DIM_PRODUCT[],3,FALSE)</f>
        <v>Food and beverages</v>
      </c>
      <c r="G878">
        <v>14786</v>
      </c>
      <c r="H878" t="s">
        <v>931</v>
      </c>
      <c r="I878">
        <v>3</v>
      </c>
      <c r="J878">
        <v>180.621</v>
      </c>
      <c r="K878">
        <v>7.9</v>
      </c>
      <c r="L878" t="s">
        <v>33</v>
      </c>
      <c r="M878" s="1">
        <v>45276.3682291667</v>
      </c>
      <c r="N878" s="1">
        <v>45278.9186226852</v>
      </c>
      <c r="O878">
        <v>19509</v>
      </c>
      <c r="P878">
        <v>5</v>
      </c>
      <c r="Q878" t="str">
        <f>VLOOKUP(FACT_INVOICE9[[#This Row],[gender_sk]],DIM_GENDER[],2,FALSE)</f>
        <v>Female</v>
      </c>
      <c r="R878" t="str">
        <f>VLOOKUP(FACT_INVOICE9[[#This Row],[custype_sk]],DIM_CUSTYPE[],2,FALSE)</f>
        <v>Normal</v>
      </c>
      <c r="S878">
        <v>4</v>
      </c>
      <c r="U878" s="6">
        <v>1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1</v>
      </c>
      <c r="AC878" s="6">
        <v>0</v>
      </c>
      <c r="AD878" s="6">
        <v>0</v>
      </c>
      <c r="AE878" s="6">
        <v>1</v>
      </c>
      <c r="AF878">
        <v>0</v>
      </c>
      <c r="AG878">
        <v>0</v>
      </c>
    </row>
    <row r="879" spans="1:33">
      <c r="A879">
        <v>1207</v>
      </c>
      <c r="B879" t="str">
        <f>VLOOKUP(FACT_INVOICE9[[#This Row],[Branch_SK]],DIM_BRANCH[],3,FALSE)</f>
        <v>Naypyitaw</v>
      </c>
      <c r="C879">
        <v>17983</v>
      </c>
      <c r="D879" t="str">
        <f>VLOOKUP(FACT_INVOICE9[[#This Row],[payment_SK]],DIM_PAYMENT[],2,FALSE)</f>
        <v>Credit card</v>
      </c>
      <c r="E879">
        <v>346661</v>
      </c>
      <c r="F879" t="str">
        <f>VLOOKUP(FACT_INVOICE9[[#This Row],[Product_SK]],DIM_PRODUCT[],3,FALSE)</f>
        <v>Electronic accessories</v>
      </c>
      <c r="G879">
        <v>14234</v>
      </c>
      <c r="H879" t="s">
        <v>932</v>
      </c>
      <c r="I879">
        <v>5</v>
      </c>
      <c r="J879">
        <v>57.6975</v>
      </c>
      <c r="K879">
        <v>9.3</v>
      </c>
      <c r="L879" t="s">
        <v>33</v>
      </c>
      <c r="M879" s="1">
        <v>45276.3682291667</v>
      </c>
      <c r="N879" s="1">
        <v>45278.9186226852</v>
      </c>
      <c r="O879">
        <v>19653</v>
      </c>
      <c r="P879">
        <v>5</v>
      </c>
      <c r="Q879" t="str">
        <f>VLOOKUP(FACT_INVOICE9[[#This Row],[gender_sk]],DIM_GENDER[],2,FALSE)</f>
        <v>Female</v>
      </c>
      <c r="R879" t="str">
        <f>VLOOKUP(FACT_INVOICE9[[#This Row],[custype_sk]],DIM_CUSTYPE[],2,FALSE)</f>
        <v>Normal</v>
      </c>
      <c r="S879">
        <v>4</v>
      </c>
      <c r="U879" s="6">
        <v>1</v>
      </c>
      <c r="V879" s="6">
        <v>0</v>
      </c>
      <c r="W879" s="6">
        <v>0</v>
      </c>
      <c r="X879" s="6">
        <v>0</v>
      </c>
      <c r="Y879" s="6">
        <v>1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1</v>
      </c>
      <c r="AF879">
        <v>0</v>
      </c>
      <c r="AG879">
        <v>0</v>
      </c>
    </row>
    <row r="880" spans="1:33">
      <c r="A880">
        <v>1206</v>
      </c>
      <c r="B880" t="str">
        <f>VLOOKUP(FACT_INVOICE9[[#This Row],[Branch_SK]],DIM_BRANCH[],3,FALSE)</f>
        <v>Mandalay</v>
      </c>
      <c r="C880">
        <v>17983</v>
      </c>
      <c r="D880" t="str">
        <f>VLOOKUP(FACT_INVOICE9[[#This Row],[payment_SK]],DIM_PAYMENT[],2,FALSE)</f>
        <v>Credit card</v>
      </c>
      <c r="E880">
        <v>346492</v>
      </c>
      <c r="F880" t="str">
        <f>VLOOKUP(FACT_INVOICE9[[#This Row],[Product_SK]],DIM_PRODUCT[],3,FALSE)</f>
        <v>Health and beauty</v>
      </c>
      <c r="G880">
        <v>14716</v>
      </c>
      <c r="H880" t="s">
        <v>933</v>
      </c>
      <c r="I880">
        <v>6</v>
      </c>
      <c r="J880">
        <v>258.678</v>
      </c>
      <c r="K880">
        <v>8.3</v>
      </c>
      <c r="L880" t="s">
        <v>33</v>
      </c>
      <c r="M880" s="1">
        <v>45276.3682291667</v>
      </c>
      <c r="N880" s="1">
        <v>45278.9186226852</v>
      </c>
      <c r="O880">
        <v>19609</v>
      </c>
      <c r="P880">
        <v>5</v>
      </c>
      <c r="Q880" t="str">
        <f>VLOOKUP(FACT_INVOICE9[[#This Row],[gender_sk]],DIM_GENDER[],2,FALSE)</f>
        <v>Female</v>
      </c>
      <c r="R880" t="str">
        <f>VLOOKUP(FACT_INVOICE9[[#This Row],[custype_sk]],DIM_CUSTYPE[],2,FALSE)</f>
        <v>Member</v>
      </c>
      <c r="S880">
        <v>3</v>
      </c>
      <c r="U880" s="6">
        <v>1</v>
      </c>
      <c r="V880" s="6">
        <v>0</v>
      </c>
      <c r="W880" s="6">
        <v>0</v>
      </c>
      <c r="X880" s="6">
        <v>1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1</v>
      </c>
      <c r="AE880" s="6">
        <v>1</v>
      </c>
      <c r="AF880">
        <v>0</v>
      </c>
      <c r="AG880">
        <v>1</v>
      </c>
    </row>
    <row r="881" spans="1:33">
      <c r="A881">
        <v>1206</v>
      </c>
      <c r="B881" t="str">
        <f>VLOOKUP(FACT_INVOICE9[[#This Row],[Branch_SK]],DIM_BRANCH[],3,FALSE)</f>
        <v>Mandalay</v>
      </c>
      <c r="C881">
        <v>17984</v>
      </c>
      <c r="D881" t="str">
        <f>VLOOKUP(FACT_INVOICE9[[#This Row],[payment_SK]],DIM_PAYMENT[],2,FALSE)</f>
        <v>Ewallet</v>
      </c>
      <c r="E881">
        <v>346620</v>
      </c>
      <c r="F881" t="str">
        <f>VLOOKUP(FACT_INVOICE9[[#This Row],[Product_SK]],DIM_PRODUCT[],3,FALSE)</f>
        <v>Electronic accessories</v>
      </c>
      <c r="G881">
        <v>14969</v>
      </c>
      <c r="H881" t="s">
        <v>934</v>
      </c>
      <c r="I881">
        <v>2</v>
      </c>
      <c r="J881">
        <v>116.907</v>
      </c>
      <c r="K881">
        <v>6</v>
      </c>
      <c r="L881" t="s">
        <v>33</v>
      </c>
      <c r="M881" s="1">
        <v>45276.3682291667</v>
      </c>
      <c r="N881" s="1">
        <v>45278.9186226852</v>
      </c>
      <c r="O881">
        <v>19701</v>
      </c>
      <c r="P881">
        <v>6</v>
      </c>
      <c r="Q881" t="str">
        <f>VLOOKUP(FACT_INVOICE9[[#This Row],[gender_sk]],DIM_GENDER[],2,FALSE)</f>
        <v>Male</v>
      </c>
      <c r="R881" t="str">
        <f>VLOOKUP(FACT_INVOICE9[[#This Row],[custype_sk]],DIM_CUSTYPE[],2,FALSE)</f>
        <v>Member</v>
      </c>
      <c r="S881">
        <v>3</v>
      </c>
      <c r="U881" s="6">
        <v>0</v>
      </c>
      <c r="V881" s="6">
        <v>1</v>
      </c>
      <c r="W881" s="6">
        <v>0</v>
      </c>
      <c r="X881" s="6">
        <v>0</v>
      </c>
      <c r="Y881" s="6">
        <v>1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1</v>
      </c>
      <c r="AF881">
        <v>1</v>
      </c>
      <c r="AG881">
        <v>1</v>
      </c>
    </row>
    <row r="882" spans="1:33">
      <c r="A882">
        <v>1206</v>
      </c>
      <c r="B882" t="str">
        <f>VLOOKUP(FACT_INVOICE9[[#This Row],[Branch_SK]],DIM_BRANCH[],3,FALSE)</f>
        <v>Mandalay</v>
      </c>
      <c r="C882">
        <v>17983</v>
      </c>
      <c r="D882" t="str">
        <f>VLOOKUP(FACT_INVOICE9[[#This Row],[payment_SK]],DIM_PAYMENT[],2,FALSE)</f>
        <v>Credit card</v>
      </c>
      <c r="E882">
        <v>346698</v>
      </c>
      <c r="F882" t="str">
        <f>VLOOKUP(FACT_INVOICE9[[#This Row],[Product_SK]],DIM_PRODUCT[],3,FALSE)</f>
        <v>Electronic accessories</v>
      </c>
      <c r="G882">
        <v>14284</v>
      </c>
      <c r="H882" t="s">
        <v>935</v>
      </c>
      <c r="I882">
        <v>2</v>
      </c>
      <c r="J882">
        <v>69.993</v>
      </c>
      <c r="K882">
        <v>6.4</v>
      </c>
      <c r="L882" t="s">
        <v>33</v>
      </c>
      <c r="M882" s="1">
        <v>45276.3682291667</v>
      </c>
      <c r="N882" s="1">
        <v>45278.9186226852</v>
      </c>
      <c r="O882">
        <v>19454</v>
      </c>
      <c r="P882">
        <v>6</v>
      </c>
      <c r="Q882" t="str">
        <f>VLOOKUP(FACT_INVOICE9[[#This Row],[gender_sk]],DIM_GENDER[],2,FALSE)</f>
        <v>Male</v>
      </c>
      <c r="R882" t="str">
        <f>VLOOKUP(FACT_INVOICE9[[#This Row],[custype_sk]],DIM_CUSTYPE[],2,FALSE)</f>
        <v>Normal</v>
      </c>
      <c r="S882">
        <v>4</v>
      </c>
      <c r="U882" s="6">
        <v>1</v>
      </c>
      <c r="V882" s="6">
        <v>0</v>
      </c>
      <c r="W882" s="6">
        <v>0</v>
      </c>
      <c r="X882" s="6">
        <v>0</v>
      </c>
      <c r="Y882" s="6">
        <v>1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1</v>
      </c>
      <c r="AF882">
        <v>1</v>
      </c>
      <c r="AG882">
        <v>0</v>
      </c>
    </row>
    <row r="883" spans="1:33">
      <c r="A883">
        <v>1208</v>
      </c>
      <c r="B883" t="str">
        <f>VLOOKUP(FACT_INVOICE9[[#This Row],[Branch_SK]],DIM_BRANCH[],3,FALSE)</f>
        <v>Yangon</v>
      </c>
      <c r="C883">
        <v>17984</v>
      </c>
      <c r="D883" t="str">
        <f>VLOOKUP(FACT_INVOICE9[[#This Row],[payment_SK]],DIM_PAYMENT[],2,FALSE)</f>
        <v>Ewallet</v>
      </c>
      <c r="E883">
        <v>346514</v>
      </c>
      <c r="F883" t="str">
        <f>VLOOKUP(FACT_INVOICE9[[#This Row],[Product_SK]],DIM_PRODUCT[],3,FALSE)</f>
        <v>Health and beauty</v>
      </c>
      <c r="G883">
        <v>14930</v>
      </c>
      <c r="H883" t="s">
        <v>936</v>
      </c>
      <c r="I883">
        <v>4</v>
      </c>
      <c r="J883">
        <v>156.03</v>
      </c>
      <c r="K883">
        <v>8.3</v>
      </c>
      <c r="L883" t="s">
        <v>33</v>
      </c>
      <c r="M883" s="1">
        <v>45276.3682291667</v>
      </c>
      <c r="N883" s="1">
        <v>45278.9186226852</v>
      </c>
      <c r="O883">
        <v>19714</v>
      </c>
      <c r="P883">
        <v>6</v>
      </c>
      <c r="Q883" t="str">
        <f>VLOOKUP(FACT_INVOICE9[[#This Row],[gender_sk]],DIM_GENDER[],2,FALSE)</f>
        <v>Male</v>
      </c>
      <c r="R883" t="str">
        <f>VLOOKUP(FACT_INVOICE9[[#This Row],[custype_sk]],DIM_CUSTYPE[],2,FALSE)</f>
        <v>Normal</v>
      </c>
      <c r="S883">
        <v>4</v>
      </c>
      <c r="U883" s="6">
        <v>0</v>
      </c>
      <c r="V883" s="6">
        <v>1</v>
      </c>
      <c r="W883" s="6">
        <v>0</v>
      </c>
      <c r="X883" s="6">
        <v>1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1</v>
      </c>
      <c r="AF883">
        <v>1</v>
      </c>
      <c r="AG883">
        <v>0</v>
      </c>
    </row>
    <row r="884" spans="1:33">
      <c r="A884">
        <v>1207</v>
      </c>
      <c r="B884" t="str">
        <f>VLOOKUP(FACT_INVOICE9[[#This Row],[Branch_SK]],DIM_BRANCH[],3,FALSE)</f>
        <v>Naypyitaw</v>
      </c>
      <c r="C884">
        <v>17982</v>
      </c>
      <c r="D884" t="str">
        <f>VLOOKUP(FACT_INVOICE9[[#This Row],[payment_SK]],DIM_PAYMENT[],2,FALSE)</f>
        <v>Cash</v>
      </c>
      <c r="E884">
        <v>347366</v>
      </c>
      <c r="F884" t="str">
        <f>VLOOKUP(FACT_INVOICE9[[#This Row],[Product_SK]],DIM_PRODUCT[],3,FALSE)</f>
        <v>Fashion accessories</v>
      </c>
      <c r="G884">
        <v>14492</v>
      </c>
      <c r="H884" t="s">
        <v>937</v>
      </c>
      <c r="I884">
        <v>10</v>
      </c>
      <c r="J884">
        <v>652.26</v>
      </c>
      <c r="K884">
        <v>5.9</v>
      </c>
      <c r="L884" t="s">
        <v>33</v>
      </c>
      <c r="M884" s="1">
        <v>45276.3682291667</v>
      </c>
      <c r="N884" s="1">
        <v>45278.9186226852</v>
      </c>
      <c r="O884">
        <v>19020</v>
      </c>
      <c r="P884">
        <v>6</v>
      </c>
      <c r="Q884" t="str">
        <f>VLOOKUP(FACT_INVOICE9[[#This Row],[gender_sk]],DIM_GENDER[],2,FALSE)</f>
        <v>Male</v>
      </c>
      <c r="R884" t="str">
        <f>VLOOKUP(FACT_INVOICE9[[#This Row],[custype_sk]],DIM_CUSTYPE[],2,FALSE)</f>
        <v>Normal</v>
      </c>
      <c r="S884">
        <v>4</v>
      </c>
      <c r="U884" s="6">
        <v>0</v>
      </c>
      <c r="V884" s="6">
        <v>0</v>
      </c>
      <c r="W884" s="6">
        <v>1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1</v>
      </c>
      <c r="AD884" s="6">
        <v>1</v>
      </c>
      <c r="AE884" s="6">
        <v>1</v>
      </c>
      <c r="AF884">
        <v>1</v>
      </c>
      <c r="AG884">
        <v>0</v>
      </c>
    </row>
    <row r="885" spans="1:33">
      <c r="A885">
        <v>1208</v>
      </c>
      <c r="B885" t="str">
        <f>VLOOKUP(FACT_INVOICE9[[#This Row],[Branch_SK]],DIM_BRANCH[],3,FALSE)</f>
        <v>Yangon</v>
      </c>
      <c r="C885">
        <v>17982</v>
      </c>
      <c r="D885" t="str">
        <f>VLOOKUP(FACT_INVOICE9[[#This Row],[payment_SK]],DIM_PAYMENT[],2,FALSE)</f>
        <v>Cash</v>
      </c>
      <c r="E885">
        <v>346767</v>
      </c>
      <c r="F885" t="str">
        <f>VLOOKUP(FACT_INVOICE9[[#This Row],[Product_SK]],DIM_PRODUCT[],3,FALSE)</f>
        <v>Home and lifestyle</v>
      </c>
      <c r="G885">
        <v>14203</v>
      </c>
      <c r="H885" t="s">
        <v>938</v>
      </c>
      <c r="I885">
        <v>6</v>
      </c>
      <c r="J885">
        <v>323.064</v>
      </c>
      <c r="K885">
        <v>6.5</v>
      </c>
      <c r="L885" t="s">
        <v>33</v>
      </c>
      <c r="M885" s="1">
        <v>45276.3682291667</v>
      </c>
      <c r="N885" s="1">
        <v>45278.9186226852</v>
      </c>
      <c r="O885">
        <v>19080</v>
      </c>
      <c r="P885">
        <v>6</v>
      </c>
      <c r="Q885" t="str">
        <f>VLOOKUP(FACT_INVOICE9[[#This Row],[gender_sk]],DIM_GENDER[],2,FALSE)</f>
        <v>Male</v>
      </c>
      <c r="R885" t="str">
        <f>VLOOKUP(FACT_INVOICE9[[#This Row],[custype_sk]],DIM_CUSTYPE[],2,FALSE)</f>
        <v>Normal</v>
      </c>
      <c r="S885">
        <v>4</v>
      </c>
      <c r="U885" s="6">
        <v>0</v>
      </c>
      <c r="V885" s="6">
        <v>0</v>
      </c>
      <c r="W885" s="6">
        <v>1</v>
      </c>
      <c r="X885" s="6">
        <v>0</v>
      </c>
      <c r="Y885" s="6">
        <v>0</v>
      </c>
      <c r="Z885" s="6">
        <v>1</v>
      </c>
      <c r="AA885" s="6">
        <v>0</v>
      </c>
      <c r="AB885" s="6">
        <v>0</v>
      </c>
      <c r="AC885" s="6">
        <v>0</v>
      </c>
      <c r="AD885" s="6">
        <v>1</v>
      </c>
      <c r="AE885" s="6">
        <v>1</v>
      </c>
      <c r="AF885">
        <v>1</v>
      </c>
      <c r="AG885">
        <v>0</v>
      </c>
    </row>
    <row r="886" spans="1:33">
      <c r="A886">
        <v>1208</v>
      </c>
      <c r="B886" t="str">
        <f>VLOOKUP(FACT_INVOICE9[[#This Row],[Branch_SK]],DIM_BRANCH[],3,FALSE)</f>
        <v>Yangon</v>
      </c>
      <c r="C886">
        <v>17982</v>
      </c>
      <c r="D886" t="str">
        <f>VLOOKUP(FACT_INVOICE9[[#This Row],[payment_SK]],DIM_PAYMENT[],2,FALSE)</f>
        <v>Cash</v>
      </c>
      <c r="E886">
        <v>346477</v>
      </c>
      <c r="F886" t="str">
        <f>VLOOKUP(FACT_INVOICE9[[#This Row],[Product_SK]],DIM_PRODUCT[],3,FALSE)</f>
        <v>Health and beauty</v>
      </c>
      <c r="G886">
        <v>14956</v>
      </c>
      <c r="H886" t="s">
        <v>939</v>
      </c>
      <c r="I886">
        <v>4</v>
      </c>
      <c r="J886">
        <v>269.934</v>
      </c>
      <c r="K886">
        <v>7.7</v>
      </c>
      <c r="L886" t="s">
        <v>33</v>
      </c>
      <c r="M886" s="1">
        <v>45276.3682291667</v>
      </c>
      <c r="N886" s="1">
        <v>45278.9186226852</v>
      </c>
      <c r="O886">
        <v>19039</v>
      </c>
      <c r="P886">
        <v>5</v>
      </c>
      <c r="Q886" t="str">
        <f>VLOOKUP(FACT_INVOICE9[[#This Row],[gender_sk]],DIM_GENDER[],2,FALSE)</f>
        <v>Female</v>
      </c>
      <c r="R886" t="str">
        <f>VLOOKUP(FACT_INVOICE9[[#This Row],[custype_sk]],DIM_CUSTYPE[],2,FALSE)</f>
        <v>Normal</v>
      </c>
      <c r="S886">
        <v>4</v>
      </c>
      <c r="U886" s="6">
        <v>0</v>
      </c>
      <c r="V886" s="6">
        <v>0</v>
      </c>
      <c r="W886" s="6">
        <v>1</v>
      </c>
      <c r="X886" s="6">
        <v>1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1</v>
      </c>
      <c r="AF886">
        <v>0</v>
      </c>
      <c r="AG886">
        <v>0</v>
      </c>
    </row>
    <row r="887" spans="1:33">
      <c r="A887">
        <v>1208</v>
      </c>
      <c r="B887" t="str">
        <f>VLOOKUP(FACT_INVOICE9[[#This Row],[Branch_SK]],DIM_BRANCH[],3,FALSE)</f>
        <v>Yangon</v>
      </c>
      <c r="C887">
        <v>17983</v>
      </c>
      <c r="D887" t="str">
        <f>VLOOKUP(FACT_INVOICE9[[#This Row],[payment_SK]],DIM_PAYMENT[],2,FALSE)</f>
        <v>Credit card</v>
      </c>
      <c r="E887">
        <v>346902</v>
      </c>
      <c r="F887" t="str">
        <f>VLOOKUP(FACT_INVOICE9[[#This Row],[Product_SK]],DIM_PRODUCT[],3,FALSE)</f>
        <v>Home and lifestyle</v>
      </c>
      <c r="G887">
        <v>14071</v>
      </c>
      <c r="H887" t="s">
        <v>940</v>
      </c>
      <c r="I887">
        <v>4</v>
      </c>
      <c r="J887">
        <v>326.424</v>
      </c>
      <c r="K887">
        <v>8.8</v>
      </c>
      <c r="L887" t="s">
        <v>33</v>
      </c>
      <c r="M887" s="1">
        <v>45276.3682291667</v>
      </c>
      <c r="N887" s="1">
        <v>45278.9186226852</v>
      </c>
      <c r="O887">
        <v>19589</v>
      </c>
      <c r="P887">
        <v>6</v>
      </c>
      <c r="Q887" t="str">
        <f>VLOOKUP(FACT_INVOICE9[[#This Row],[gender_sk]],DIM_GENDER[],2,FALSE)</f>
        <v>Male</v>
      </c>
      <c r="R887" t="str">
        <f>VLOOKUP(FACT_INVOICE9[[#This Row],[custype_sk]],DIM_CUSTYPE[],2,FALSE)</f>
        <v>Member</v>
      </c>
      <c r="S887">
        <v>3</v>
      </c>
      <c r="U887" s="6">
        <v>1</v>
      </c>
      <c r="V887" s="6">
        <v>0</v>
      </c>
      <c r="W887" s="6">
        <v>0</v>
      </c>
      <c r="X887" s="6">
        <v>0</v>
      </c>
      <c r="Y887" s="6">
        <v>0</v>
      </c>
      <c r="Z887" s="6">
        <v>1</v>
      </c>
      <c r="AA887" s="6">
        <v>0</v>
      </c>
      <c r="AB887" s="6">
        <v>0</v>
      </c>
      <c r="AC887" s="6">
        <v>0</v>
      </c>
      <c r="AD887" s="6">
        <v>0</v>
      </c>
      <c r="AE887" s="6">
        <v>1</v>
      </c>
      <c r="AF887">
        <v>1</v>
      </c>
      <c r="AG887">
        <v>1</v>
      </c>
    </row>
    <row r="888" spans="1:33">
      <c r="A888">
        <v>1208</v>
      </c>
      <c r="B888" t="str">
        <f>VLOOKUP(FACT_INVOICE9[[#This Row],[Branch_SK]],DIM_BRANCH[],3,FALSE)</f>
        <v>Yangon</v>
      </c>
      <c r="C888">
        <v>17982</v>
      </c>
      <c r="D888" t="str">
        <f>VLOOKUP(FACT_INVOICE9[[#This Row],[payment_SK]],DIM_PAYMENT[],2,FALSE)</f>
        <v>Cash</v>
      </c>
      <c r="E888">
        <v>347021</v>
      </c>
      <c r="F888" t="str">
        <f>VLOOKUP(FACT_INVOICE9[[#This Row],[Product_SK]],DIM_PRODUCT[],3,FALSE)</f>
        <v>Sports and travel</v>
      </c>
      <c r="G888">
        <v>14337</v>
      </c>
      <c r="H888" t="s">
        <v>941</v>
      </c>
      <c r="I888">
        <v>5</v>
      </c>
      <c r="J888">
        <v>458.6925</v>
      </c>
      <c r="K888">
        <v>6.6</v>
      </c>
      <c r="L888" t="s">
        <v>33</v>
      </c>
      <c r="M888" s="1">
        <v>45276.3682291667</v>
      </c>
      <c r="N888" s="1">
        <v>45278.9186226852</v>
      </c>
      <c r="O888">
        <v>19256</v>
      </c>
      <c r="P888">
        <v>5</v>
      </c>
      <c r="Q888" t="str">
        <f>VLOOKUP(FACT_INVOICE9[[#This Row],[gender_sk]],DIM_GENDER[],2,FALSE)</f>
        <v>Female</v>
      </c>
      <c r="R888" t="str">
        <f>VLOOKUP(FACT_INVOICE9[[#This Row],[custype_sk]],DIM_CUSTYPE[],2,FALSE)</f>
        <v>Member</v>
      </c>
      <c r="S888">
        <v>3</v>
      </c>
      <c r="U888" s="6">
        <v>0</v>
      </c>
      <c r="V888" s="6">
        <v>0</v>
      </c>
      <c r="W888" s="6">
        <v>1</v>
      </c>
      <c r="X888" s="6">
        <v>0</v>
      </c>
      <c r="Y888" s="6">
        <v>0</v>
      </c>
      <c r="Z888" s="6">
        <v>0</v>
      </c>
      <c r="AA888" s="6">
        <v>1</v>
      </c>
      <c r="AB888" s="6">
        <v>0</v>
      </c>
      <c r="AC888" s="6">
        <v>0</v>
      </c>
      <c r="AD888" s="6">
        <v>0</v>
      </c>
      <c r="AE888" s="6">
        <v>1</v>
      </c>
      <c r="AF888">
        <v>0</v>
      </c>
      <c r="AG888">
        <v>1</v>
      </c>
    </row>
    <row r="889" spans="1:33">
      <c r="A889">
        <v>1207</v>
      </c>
      <c r="B889" t="str">
        <f>VLOOKUP(FACT_INVOICE9[[#This Row],[Branch_SK]],DIM_BRANCH[],3,FALSE)</f>
        <v>Naypyitaw</v>
      </c>
      <c r="C889">
        <v>17983</v>
      </c>
      <c r="D889" t="str">
        <f>VLOOKUP(FACT_INVOICE9[[#This Row],[payment_SK]],DIM_PAYMENT[],2,FALSE)</f>
        <v>Credit card</v>
      </c>
      <c r="E889">
        <v>346838</v>
      </c>
      <c r="F889" t="str">
        <f>VLOOKUP(FACT_INVOICE9[[#This Row],[Product_SK]],DIM_PRODUCT[],3,FALSE)</f>
        <v>Home and lifestyle</v>
      </c>
      <c r="G889">
        <v>14053</v>
      </c>
      <c r="H889" t="s">
        <v>942</v>
      </c>
      <c r="I889">
        <v>3</v>
      </c>
      <c r="J889">
        <v>239.589</v>
      </c>
      <c r="K889">
        <v>9.8</v>
      </c>
      <c r="L889" t="s">
        <v>33</v>
      </c>
      <c r="M889" s="1">
        <v>45276.3682291667</v>
      </c>
      <c r="N889" s="1">
        <v>45278.9186226852</v>
      </c>
      <c r="O889">
        <v>19569</v>
      </c>
      <c r="P889">
        <v>5</v>
      </c>
      <c r="Q889" t="str">
        <f>VLOOKUP(FACT_INVOICE9[[#This Row],[gender_sk]],DIM_GENDER[],2,FALSE)</f>
        <v>Female</v>
      </c>
      <c r="R889" t="str">
        <f>VLOOKUP(FACT_INVOICE9[[#This Row],[custype_sk]],DIM_CUSTYPE[],2,FALSE)</f>
        <v>Normal</v>
      </c>
      <c r="S889">
        <v>4</v>
      </c>
      <c r="U889" s="6">
        <v>1</v>
      </c>
      <c r="V889" s="6">
        <v>0</v>
      </c>
      <c r="W889" s="6">
        <v>0</v>
      </c>
      <c r="X889" s="6">
        <v>0</v>
      </c>
      <c r="Y889" s="6">
        <v>0</v>
      </c>
      <c r="Z889" s="6">
        <v>1</v>
      </c>
      <c r="AA889" s="6">
        <v>0</v>
      </c>
      <c r="AB889" s="6">
        <v>0</v>
      </c>
      <c r="AC889" s="6">
        <v>0</v>
      </c>
      <c r="AD889" s="6">
        <v>0</v>
      </c>
      <c r="AE889" s="6">
        <v>1</v>
      </c>
      <c r="AF889">
        <v>0</v>
      </c>
      <c r="AG889">
        <v>0</v>
      </c>
    </row>
    <row r="890" spans="1:33">
      <c r="A890">
        <v>1208</v>
      </c>
      <c r="B890" t="str">
        <f>VLOOKUP(FACT_INVOICE9[[#This Row],[Branch_SK]],DIM_BRANCH[],3,FALSE)</f>
        <v>Yangon</v>
      </c>
      <c r="C890">
        <v>17983</v>
      </c>
      <c r="D890" t="str">
        <f>VLOOKUP(FACT_INVOICE9[[#This Row],[payment_SK]],DIM_PAYMENT[],2,FALSE)</f>
        <v>Credit card</v>
      </c>
      <c r="E890">
        <v>346720</v>
      </c>
      <c r="F890" t="str">
        <f>VLOOKUP(FACT_INVOICE9[[#This Row],[Product_SK]],DIM_PRODUCT[],3,FALSE)</f>
        <v>Electronic accessories</v>
      </c>
      <c r="G890">
        <v>14915</v>
      </c>
      <c r="H890" t="s">
        <v>943</v>
      </c>
      <c r="I890">
        <v>1</v>
      </c>
      <c r="J890">
        <v>19.194</v>
      </c>
      <c r="K890">
        <v>8.3</v>
      </c>
      <c r="L890" t="s">
        <v>33</v>
      </c>
      <c r="M890" s="1">
        <v>45276.3682291667</v>
      </c>
      <c r="N890" s="1">
        <v>45278.9186226852</v>
      </c>
      <c r="O890">
        <v>19409</v>
      </c>
      <c r="P890">
        <v>6</v>
      </c>
      <c r="Q890" t="str">
        <f>VLOOKUP(FACT_INVOICE9[[#This Row],[gender_sk]],DIM_GENDER[],2,FALSE)</f>
        <v>Male</v>
      </c>
      <c r="R890" t="str">
        <f>VLOOKUP(FACT_INVOICE9[[#This Row],[custype_sk]],DIM_CUSTYPE[],2,FALSE)</f>
        <v>Normal</v>
      </c>
      <c r="S890">
        <v>4</v>
      </c>
      <c r="U890" s="6">
        <v>1</v>
      </c>
      <c r="V890" s="6">
        <v>0</v>
      </c>
      <c r="W890" s="6">
        <v>0</v>
      </c>
      <c r="X890" s="6">
        <v>0</v>
      </c>
      <c r="Y890" s="6">
        <v>1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1</v>
      </c>
      <c r="AF890">
        <v>1</v>
      </c>
      <c r="AG890">
        <v>0</v>
      </c>
    </row>
    <row r="891" spans="1:33">
      <c r="A891">
        <v>1208</v>
      </c>
      <c r="B891" t="str">
        <f>VLOOKUP(FACT_INVOICE9[[#This Row],[Branch_SK]],DIM_BRANCH[],3,FALSE)</f>
        <v>Yangon</v>
      </c>
      <c r="C891">
        <v>17982</v>
      </c>
      <c r="D891" t="str">
        <f>VLOOKUP(FACT_INVOICE9[[#This Row],[payment_SK]],DIM_PAYMENT[],2,FALSE)</f>
        <v>Cash</v>
      </c>
      <c r="E891">
        <v>346976</v>
      </c>
      <c r="F891" t="str">
        <f>VLOOKUP(FACT_INVOICE9[[#This Row],[Product_SK]],DIM_PRODUCT[],3,FALSE)</f>
        <v>Sports and travel</v>
      </c>
      <c r="G891">
        <v>14740</v>
      </c>
      <c r="H891" t="s">
        <v>944</v>
      </c>
      <c r="I891">
        <v>6</v>
      </c>
      <c r="J891">
        <v>580.419</v>
      </c>
      <c r="K891">
        <v>8.3</v>
      </c>
      <c r="L891" t="s">
        <v>33</v>
      </c>
      <c r="M891" s="1">
        <v>45276.3682291667</v>
      </c>
      <c r="N891" s="1">
        <v>45278.9186226852</v>
      </c>
      <c r="O891">
        <v>19096</v>
      </c>
      <c r="P891">
        <v>5</v>
      </c>
      <c r="Q891" t="str">
        <f>VLOOKUP(FACT_INVOICE9[[#This Row],[gender_sk]],DIM_GENDER[],2,FALSE)</f>
        <v>Female</v>
      </c>
      <c r="R891" t="str">
        <f>VLOOKUP(FACT_INVOICE9[[#This Row],[custype_sk]],DIM_CUSTYPE[],2,FALSE)</f>
        <v>Member</v>
      </c>
      <c r="S891">
        <v>3</v>
      </c>
      <c r="U891" s="6">
        <v>0</v>
      </c>
      <c r="V891" s="6">
        <v>0</v>
      </c>
      <c r="W891" s="6">
        <v>1</v>
      </c>
      <c r="X891" s="6">
        <v>0</v>
      </c>
      <c r="Y891" s="6">
        <v>0</v>
      </c>
      <c r="Z891" s="6">
        <v>0</v>
      </c>
      <c r="AA891" s="6">
        <v>1</v>
      </c>
      <c r="AB891" s="6">
        <v>0</v>
      </c>
      <c r="AC891" s="6">
        <v>0</v>
      </c>
      <c r="AD891" s="6">
        <v>1</v>
      </c>
      <c r="AE891" s="6">
        <v>1</v>
      </c>
      <c r="AF891">
        <v>0</v>
      </c>
      <c r="AG891">
        <v>1</v>
      </c>
    </row>
    <row r="892" spans="1:33">
      <c r="A892">
        <v>1208</v>
      </c>
      <c r="B892" t="str">
        <f>VLOOKUP(FACT_INVOICE9[[#This Row],[Branch_SK]],DIM_BRANCH[],3,FALSE)</f>
        <v>Yangon</v>
      </c>
      <c r="C892">
        <v>17982</v>
      </c>
      <c r="D892" t="str">
        <f>VLOOKUP(FACT_INVOICE9[[#This Row],[payment_SK]],DIM_PAYMENT[],2,FALSE)</f>
        <v>Cash</v>
      </c>
      <c r="E892">
        <v>346717</v>
      </c>
      <c r="F892" t="str">
        <f>VLOOKUP(FACT_INVOICE9[[#This Row],[Product_SK]],DIM_PRODUCT[],3,FALSE)</f>
        <v>Electronic accessories</v>
      </c>
      <c r="G892">
        <v>14551</v>
      </c>
      <c r="H892" t="s">
        <v>945</v>
      </c>
      <c r="I892">
        <v>8</v>
      </c>
      <c r="J892">
        <v>745.836</v>
      </c>
      <c r="K892">
        <v>4.1</v>
      </c>
      <c r="L892" t="s">
        <v>33</v>
      </c>
      <c r="M892" s="1">
        <v>45276.3682291667</v>
      </c>
      <c r="N892" s="1">
        <v>45278.9186226852</v>
      </c>
      <c r="O892">
        <v>19229</v>
      </c>
      <c r="P892">
        <v>5</v>
      </c>
      <c r="Q892" t="str">
        <f>VLOOKUP(FACT_INVOICE9[[#This Row],[gender_sk]],DIM_GENDER[],2,FALSE)</f>
        <v>Female</v>
      </c>
      <c r="R892" t="str">
        <f>VLOOKUP(FACT_INVOICE9[[#This Row],[custype_sk]],DIM_CUSTYPE[],2,FALSE)</f>
        <v>Member</v>
      </c>
      <c r="S892">
        <v>3</v>
      </c>
      <c r="U892" s="6">
        <v>0</v>
      </c>
      <c r="V892" s="6">
        <v>0</v>
      </c>
      <c r="W892" s="6">
        <v>1</v>
      </c>
      <c r="X892" s="6">
        <v>0</v>
      </c>
      <c r="Y892" s="6">
        <v>1</v>
      </c>
      <c r="Z892" s="6">
        <v>0</v>
      </c>
      <c r="AA892" s="6">
        <v>0</v>
      </c>
      <c r="AB892" s="6">
        <v>0</v>
      </c>
      <c r="AC892" s="6">
        <v>0</v>
      </c>
      <c r="AD892" s="6">
        <v>1</v>
      </c>
      <c r="AE892" s="6">
        <v>0</v>
      </c>
      <c r="AF892">
        <v>0</v>
      </c>
      <c r="AG892">
        <v>1</v>
      </c>
    </row>
    <row r="893" spans="1:33">
      <c r="A893">
        <v>1207</v>
      </c>
      <c r="B893" t="str">
        <f>VLOOKUP(FACT_INVOICE9[[#This Row],[Branch_SK]],DIM_BRANCH[],3,FALSE)</f>
        <v>Naypyitaw</v>
      </c>
      <c r="C893">
        <v>17984</v>
      </c>
      <c r="D893" t="str">
        <f>VLOOKUP(FACT_INVOICE9[[#This Row],[payment_SK]],DIM_PAYMENT[],2,FALSE)</f>
        <v>Ewallet</v>
      </c>
      <c r="E893">
        <v>346658</v>
      </c>
      <c r="F893" t="str">
        <f>VLOOKUP(FACT_INVOICE9[[#This Row],[Product_SK]],DIM_PRODUCT[],3,FALSE)</f>
        <v>Electronic accessories</v>
      </c>
      <c r="G893">
        <v>14609</v>
      </c>
      <c r="H893" t="s">
        <v>946</v>
      </c>
      <c r="I893">
        <v>6</v>
      </c>
      <c r="J893">
        <v>351.099</v>
      </c>
      <c r="K893">
        <v>7</v>
      </c>
      <c r="L893" t="s">
        <v>33</v>
      </c>
      <c r="M893" s="1">
        <v>45276.3682291667</v>
      </c>
      <c r="N893" s="1">
        <v>45278.9186226852</v>
      </c>
      <c r="O893">
        <v>19957</v>
      </c>
      <c r="P893">
        <v>6</v>
      </c>
      <c r="Q893" t="str">
        <f>VLOOKUP(FACT_INVOICE9[[#This Row],[gender_sk]],DIM_GENDER[],2,FALSE)</f>
        <v>Male</v>
      </c>
      <c r="R893" t="str">
        <f>VLOOKUP(FACT_INVOICE9[[#This Row],[custype_sk]],DIM_CUSTYPE[],2,FALSE)</f>
        <v>Normal</v>
      </c>
      <c r="S893">
        <v>4</v>
      </c>
      <c r="U893" s="6">
        <v>0</v>
      </c>
      <c r="V893" s="6">
        <v>1</v>
      </c>
      <c r="W893" s="6">
        <v>0</v>
      </c>
      <c r="X893" s="6">
        <v>0</v>
      </c>
      <c r="Y893" s="6">
        <v>1</v>
      </c>
      <c r="Z893" s="6">
        <v>0</v>
      </c>
      <c r="AA893" s="6">
        <v>0</v>
      </c>
      <c r="AB893" s="6">
        <v>0</v>
      </c>
      <c r="AC893" s="6">
        <v>0</v>
      </c>
      <c r="AD893" s="6">
        <v>1</v>
      </c>
      <c r="AE893" s="6">
        <v>1</v>
      </c>
      <c r="AF893">
        <v>1</v>
      </c>
      <c r="AG893">
        <v>0</v>
      </c>
    </row>
    <row r="894" spans="1:33">
      <c r="A894">
        <v>1208</v>
      </c>
      <c r="B894" t="str">
        <f>VLOOKUP(FACT_INVOICE9[[#This Row],[Branch_SK]],DIM_BRANCH[],3,FALSE)</f>
        <v>Yangon</v>
      </c>
      <c r="C894">
        <v>17983</v>
      </c>
      <c r="D894" t="str">
        <f>VLOOKUP(FACT_INVOICE9[[#This Row],[payment_SK]],DIM_PAYMENT[],2,FALSE)</f>
        <v>Credit card</v>
      </c>
      <c r="E894">
        <v>346841</v>
      </c>
      <c r="F894" t="str">
        <f>VLOOKUP(FACT_INVOICE9[[#This Row],[Product_SK]],DIM_PRODUCT[],3,FALSE)</f>
        <v>Home and lifestyle</v>
      </c>
      <c r="G894">
        <v>14338</v>
      </c>
      <c r="H894" t="s">
        <v>947</v>
      </c>
      <c r="I894">
        <v>3</v>
      </c>
      <c r="J894">
        <v>295.407</v>
      </c>
      <c r="K894">
        <v>5.9</v>
      </c>
      <c r="L894" t="s">
        <v>33</v>
      </c>
      <c r="M894" s="1">
        <v>45276.3682291667</v>
      </c>
      <c r="N894" s="1">
        <v>45278.9186226852</v>
      </c>
      <c r="O894">
        <v>19586</v>
      </c>
      <c r="P894">
        <v>6</v>
      </c>
      <c r="Q894" t="str">
        <f>VLOOKUP(FACT_INVOICE9[[#This Row],[gender_sk]],DIM_GENDER[],2,FALSE)</f>
        <v>Male</v>
      </c>
      <c r="R894" t="str">
        <f>VLOOKUP(FACT_INVOICE9[[#This Row],[custype_sk]],DIM_CUSTYPE[],2,FALSE)</f>
        <v>Member</v>
      </c>
      <c r="S894">
        <v>3</v>
      </c>
      <c r="U894" s="6">
        <v>1</v>
      </c>
      <c r="V894" s="6">
        <v>0</v>
      </c>
      <c r="W894" s="6">
        <v>0</v>
      </c>
      <c r="X894" s="6">
        <v>0</v>
      </c>
      <c r="Y894" s="6">
        <v>0</v>
      </c>
      <c r="Z894" s="6">
        <v>1</v>
      </c>
      <c r="AA894" s="6">
        <v>0</v>
      </c>
      <c r="AB894" s="6">
        <v>0</v>
      </c>
      <c r="AC894" s="6">
        <v>0</v>
      </c>
      <c r="AD894" s="6">
        <v>0</v>
      </c>
      <c r="AE894" s="6">
        <v>1</v>
      </c>
      <c r="AF894">
        <v>1</v>
      </c>
      <c r="AG894">
        <v>1</v>
      </c>
    </row>
    <row r="895" spans="1:33">
      <c r="A895">
        <v>1208</v>
      </c>
      <c r="B895" t="str">
        <f>VLOOKUP(FACT_INVOICE9[[#This Row],[Branch_SK]],DIM_BRANCH[],3,FALSE)</f>
        <v>Yangon</v>
      </c>
      <c r="C895">
        <v>17982</v>
      </c>
      <c r="D895" t="str">
        <f>VLOOKUP(FACT_INVOICE9[[#This Row],[payment_SK]],DIM_PAYMENT[],2,FALSE)</f>
        <v>Cash</v>
      </c>
      <c r="E895">
        <v>346740</v>
      </c>
      <c r="F895" t="str">
        <f>VLOOKUP(FACT_INVOICE9[[#This Row],[Product_SK]],DIM_PRODUCT[],3,FALSE)</f>
        <v>Electronic accessories</v>
      </c>
      <c r="G895">
        <v>14892</v>
      </c>
      <c r="H895" t="s">
        <v>948</v>
      </c>
      <c r="I895">
        <v>9</v>
      </c>
      <c r="J895">
        <v>887.922</v>
      </c>
      <c r="K895">
        <v>9.8</v>
      </c>
      <c r="L895" t="s">
        <v>33</v>
      </c>
      <c r="M895" s="1">
        <v>45276.3682291667</v>
      </c>
      <c r="N895" s="1">
        <v>45278.9186226852</v>
      </c>
      <c r="O895">
        <v>19048</v>
      </c>
      <c r="P895">
        <v>6</v>
      </c>
      <c r="Q895" t="str">
        <f>VLOOKUP(FACT_INVOICE9[[#This Row],[gender_sk]],DIM_GENDER[],2,FALSE)</f>
        <v>Male</v>
      </c>
      <c r="R895" t="str">
        <f>VLOOKUP(FACT_INVOICE9[[#This Row],[custype_sk]],DIM_CUSTYPE[],2,FALSE)</f>
        <v>Normal</v>
      </c>
      <c r="S895">
        <v>4</v>
      </c>
      <c r="U895" s="6">
        <v>0</v>
      </c>
      <c r="V895" s="6">
        <v>0</v>
      </c>
      <c r="W895" s="6">
        <v>1</v>
      </c>
      <c r="X895" s="6">
        <v>0</v>
      </c>
      <c r="Y895" s="6">
        <v>1</v>
      </c>
      <c r="Z895" s="6">
        <v>0</v>
      </c>
      <c r="AA895" s="6">
        <v>0</v>
      </c>
      <c r="AB895" s="6">
        <v>0</v>
      </c>
      <c r="AC895" s="6">
        <v>0</v>
      </c>
      <c r="AD895" s="6">
        <v>1</v>
      </c>
      <c r="AE895" s="6">
        <v>1</v>
      </c>
      <c r="AF895">
        <v>1</v>
      </c>
      <c r="AG895">
        <v>0</v>
      </c>
    </row>
    <row r="896" spans="1:33">
      <c r="A896">
        <v>1208</v>
      </c>
      <c r="B896" t="str">
        <f>VLOOKUP(FACT_INVOICE9[[#This Row],[Branch_SK]],DIM_BRANCH[],3,FALSE)</f>
        <v>Yangon</v>
      </c>
      <c r="C896">
        <v>17984</v>
      </c>
      <c r="D896" t="str">
        <f>VLOOKUP(FACT_INVOICE9[[#This Row],[payment_SK]],DIM_PAYMENT[],2,FALSE)</f>
        <v>Ewallet</v>
      </c>
      <c r="E896">
        <v>347064</v>
      </c>
      <c r="F896" t="str">
        <f>VLOOKUP(FACT_INVOICE9[[#This Row],[Product_SK]],DIM_PRODUCT[],3,FALSE)</f>
        <v>Sports and travel</v>
      </c>
      <c r="G896">
        <v>14594</v>
      </c>
      <c r="H896" t="s">
        <v>949</v>
      </c>
      <c r="I896">
        <v>10</v>
      </c>
      <c r="J896">
        <v>182.91</v>
      </c>
      <c r="K896">
        <v>7</v>
      </c>
      <c r="L896" t="s">
        <v>33</v>
      </c>
      <c r="M896" s="1">
        <v>45276.3682291667</v>
      </c>
      <c r="N896" s="1">
        <v>45278.9186226852</v>
      </c>
      <c r="O896">
        <v>19864</v>
      </c>
      <c r="P896">
        <v>5</v>
      </c>
      <c r="Q896" t="str">
        <f>VLOOKUP(FACT_INVOICE9[[#This Row],[gender_sk]],DIM_GENDER[],2,FALSE)</f>
        <v>Female</v>
      </c>
      <c r="R896" t="str">
        <f>VLOOKUP(FACT_INVOICE9[[#This Row],[custype_sk]],DIM_CUSTYPE[],2,FALSE)</f>
        <v>Member</v>
      </c>
      <c r="S896">
        <v>3</v>
      </c>
      <c r="U896" s="6">
        <v>0</v>
      </c>
      <c r="V896" s="6">
        <v>1</v>
      </c>
      <c r="W896" s="6">
        <v>0</v>
      </c>
      <c r="X896" s="6">
        <v>0</v>
      </c>
      <c r="Y896" s="6">
        <v>0</v>
      </c>
      <c r="Z896" s="6">
        <v>0</v>
      </c>
      <c r="AA896" s="6">
        <v>1</v>
      </c>
      <c r="AB896" s="6">
        <v>0</v>
      </c>
      <c r="AC896" s="6">
        <v>0</v>
      </c>
      <c r="AD896" s="6">
        <v>1</v>
      </c>
      <c r="AE896" s="6">
        <v>1</v>
      </c>
      <c r="AF896">
        <v>0</v>
      </c>
      <c r="AG896">
        <v>1</v>
      </c>
    </row>
    <row r="897" spans="1:33">
      <c r="A897">
        <v>1208</v>
      </c>
      <c r="B897" t="str">
        <f>VLOOKUP(FACT_INVOICE9[[#This Row],[Branch_SK]],DIM_BRANCH[],3,FALSE)</f>
        <v>Yangon</v>
      </c>
      <c r="C897">
        <v>17982</v>
      </c>
      <c r="D897" t="str">
        <f>VLOOKUP(FACT_INVOICE9[[#This Row],[payment_SK]],DIM_PAYMENT[],2,FALSE)</f>
        <v>Cash</v>
      </c>
      <c r="E897">
        <v>346724</v>
      </c>
      <c r="F897" t="str">
        <f>VLOOKUP(FACT_INVOICE9[[#This Row],[Product_SK]],DIM_PRODUCT[],3,FALSE)</f>
        <v>Electronic accessories</v>
      </c>
      <c r="G897">
        <v>14962</v>
      </c>
      <c r="H897" t="s">
        <v>950</v>
      </c>
      <c r="I897">
        <v>1</v>
      </c>
      <c r="J897">
        <v>54.999</v>
      </c>
      <c r="K897">
        <v>5.8</v>
      </c>
      <c r="L897" t="s">
        <v>33</v>
      </c>
      <c r="M897" s="1">
        <v>45276.3682291667</v>
      </c>
      <c r="N897" s="1">
        <v>45278.9186226852</v>
      </c>
      <c r="O897">
        <v>19055</v>
      </c>
      <c r="P897">
        <v>6</v>
      </c>
      <c r="Q897" t="str">
        <f>VLOOKUP(FACT_INVOICE9[[#This Row],[gender_sk]],DIM_GENDER[],2,FALSE)</f>
        <v>Male</v>
      </c>
      <c r="R897" t="str">
        <f>VLOOKUP(FACT_INVOICE9[[#This Row],[custype_sk]],DIM_CUSTYPE[],2,FALSE)</f>
        <v>Normal</v>
      </c>
      <c r="S897">
        <v>4</v>
      </c>
      <c r="U897" s="6">
        <v>0</v>
      </c>
      <c r="V897" s="6">
        <v>0</v>
      </c>
      <c r="W897" s="6">
        <v>1</v>
      </c>
      <c r="X897" s="6">
        <v>0</v>
      </c>
      <c r="Y897" s="6">
        <v>1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1</v>
      </c>
      <c r="AF897">
        <v>1</v>
      </c>
      <c r="AG897">
        <v>0</v>
      </c>
    </row>
    <row r="898" spans="1:33">
      <c r="A898">
        <v>1207</v>
      </c>
      <c r="B898" t="str">
        <f>VLOOKUP(FACT_INVOICE9[[#This Row],[Branch_SK]],DIM_BRANCH[],3,FALSE)</f>
        <v>Naypyitaw</v>
      </c>
      <c r="C898">
        <v>17983</v>
      </c>
      <c r="D898" t="str">
        <f>VLOOKUP(FACT_INVOICE9[[#This Row],[payment_SK]],DIM_PAYMENT[],2,FALSE)</f>
        <v>Credit card</v>
      </c>
      <c r="E898">
        <v>346676</v>
      </c>
      <c r="F898" t="str">
        <f>VLOOKUP(FACT_INVOICE9[[#This Row],[Product_SK]],DIM_PRODUCT[],3,FALSE)</f>
        <v>Electronic accessories</v>
      </c>
      <c r="G898">
        <v>14835</v>
      </c>
      <c r="H898" t="s">
        <v>951</v>
      </c>
      <c r="I898">
        <v>4</v>
      </c>
      <c r="J898">
        <v>148.974</v>
      </c>
      <c r="K898">
        <v>6.9</v>
      </c>
      <c r="L898" t="s">
        <v>33</v>
      </c>
      <c r="M898" s="1">
        <v>45276.3682291667</v>
      </c>
      <c r="N898" s="1">
        <v>45278.9186226852</v>
      </c>
      <c r="O898">
        <v>19376</v>
      </c>
      <c r="P898">
        <v>6</v>
      </c>
      <c r="Q898" t="str">
        <f>VLOOKUP(FACT_INVOICE9[[#This Row],[gender_sk]],DIM_GENDER[],2,FALSE)</f>
        <v>Male</v>
      </c>
      <c r="R898" t="str">
        <f>VLOOKUP(FACT_INVOICE9[[#This Row],[custype_sk]],DIM_CUSTYPE[],2,FALSE)</f>
        <v>Normal</v>
      </c>
      <c r="S898">
        <v>4</v>
      </c>
      <c r="U898" s="6">
        <v>1</v>
      </c>
      <c r="V898" s="6">
        <v>0</v>
      </c>
      <c r="W898" s="6">
        <v>0</v>
      </c>
      <c r="X898" s="6">
        <v>0</v>
      </c>
      <c r="Y898" s="6">
        <v>1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1</v>
      </c>
      <c r="AF898">
        <v>1</v>
      </c>
      <c r="AG898">
        <v>0</v>
      </c>
    </row>
    <row r="899" spans="1:33">
      <c r="A899">
        <v>1208</v>
      </c>
      <c r="B899" t="str">
        <f>VLOOKUP(FACT_INVOICE9[[#This Row],[Branch_SK]],DIM_BRANCH[],3,FALSE)</f>
        <v>Yangon</v>
      </c>
      <c r="C899">
        <v>17982</v>
      </c>
      <c r="D899" t="str">
        <f>VLOOKUP(FACT_INVOICE9[[#This Row],[payment_SK]],DIM_PAYMENT[],2,FALSE)</f>
        <v>Cash</v>
      </c>
      <c r="E899">
        <v>346567</v>
      </c>
      <c r="F899" t="str">
        <f>VLOOKUP(FACT_INVOICE9[[#This Row],[Product_SK]],DIM_PRODUCT[],3,FALSE)</f>
        <v>Health and beauty</v>
      </c>
      <c r="G899">
        <v>14249</v>
      </c>
      <c r="H899" t="s">
        <v>952</v>
      </c>
      <c r="I899">
        <v>4</v>
      </c>
      <c r="J899">
        <v>244.23</v>
      </c>
      <c r="K899">
        <v>8.4</v>
      </c>
      <c r="L899" t="s">
        <v>33</v>
      </c>
      <c r="M899" s="1">
        <v>45276.3682291667</v>
      </c>
      <c r="N899" s="1">
        <v>45278.9186226852</v>
      </c>
      <c r="O899">
        <v>19195</v>
      </c>
      <c r="P899">
        <v>6</v>
      </c>
      <c r="Q899" t="str">
        <f>VLOOKUP(FACT_INVOICE9[[#This Row],[gender_sk]],DIM_GENDER[],2,FALSE)</f>
        <v>Male</v>
      </c>
      <c r="R899" t="str">
        <f>VLOOKUP(FACT_INVOICE9[[#This Row],[custype_sk]],DIM_CUSTYPE[],2,FALSE)</f>
        <v>Normal</v>
      </c>
      <c r="S899">
        <v>4</v>
      </c>
      <c r="U899" s="6">
        <v>0</v>
      </c>
      <c r="V899" s="6">
        <v>0</v>
      </c>
      <c r="W899" s="6">
        <v>1</v>
      </c>
      <c r="X899" s="6">
        <v>1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1</v>
      </c>
      <c r="AF899">
        <v>1</v>
      </c>
      <c r="AG899">
        <v>0</v>
      </c>
    </row>
    <row r="900" spans="1:33">
      <c r="A900">
        <v>1208</v>
      </c>
      <c r="B900" t="str">
        <f>VLOOKUP(FACT_INVOICE9[[#This Row],[Branch_SK]],DIM_BRANCH[],3,FALSE)</f>
        <v>Yangon</v>
      </c>
      <c r="C900">
        <v>17984</v>
      </c>
      <c r="D900" t="str">
        <f>VLOOKUP(FACT_INVOICE9[[#This Row],[payment_SK]],DIM_PAYMENT[],2,FALSE)</f>
        <v>Ewallet</v>
      </c>
      <c r="E900">
        <v>347054</v>
      </c>
      <c r="F900" t="str">
        <f>VLOOKUP(FACT_INVOICE9[[#This Row],[Product_SK]],DIM_PRODUCT[],3,FALSE)</f>
        <v>Sports and travel</v>
      </c>
      <c r="G900">
        <v>14205</v>
      </c>
      <c r="H900" t="s">
        <v>953</v>
      </c>
      <c r="I900">
        <v>10</v>
      </c>
      <c r="J900">
        <v>479.64</v>
      </c>
      <c r="K900">
        <v>5.7</v>
      </c>
      <c r="L900" t="s">
        <v>33</v>
      </c>
      <c r="M900" s="1">
        <v>45276.3682291667</v>
      </c>
      <c r="N900" s="1">
        <v>45278.9186226852</v>
      </c>
      <c r="O900">
        <v>19793</v>
      </c>
      <c r="P900">
        <v>5</v>
      </c>
      <c r="Q900" t="str">
        <f>VLOOKUP(FACT_INVOICE9[[#This Row],[gender_sk]],DIM_GENDER[],2,FALSE)</f>
        <v>Female</v>
      </c>
      <c r="R900" t="str">
        <f>VLOOKUP(FACT_INVOICE9[[#This Row],[custype_sk]],DIM_CUSTYPE[],2,FALSE)</f>
        <v>Normal</v>
      </c>
      <c r="S900">
        <v>4</v>
      </c>
      <c r="U900" s="6">
        <v>0</v>
      </c>
      <c r="V900" s="6">
        <v>1</v>
      </c>
      <c r="W900" s="6">
        <v>0</v>
      </c>
      <c r="X900" s="6">
        <v>0</v>
      </c>
      <c r="Y900" s="6">
        <v>0</v>
      </c>
      <c r="Z900" s="6">
        <v>0</v>
      </c>
      <c r="AA900" s="6">
        <v>1</v>
      </c>
      <c r="AB900" s="6">
        <v>0</v>
      </c>
      <c r="AC900" s="6">
        <v>0</v>
      </c>
      <c r="AD900" s="6">
        <v>1</v>
      </c>
      <c r="AE900" s="6">
        <v>1</v>
      </c>
      <c r="AF900">
        <v>0</v>
      </c>
      <c r="AG900">
        <v>0</v>
      </c>
    </row>
    <row r="901" spans="1:33">
      <c r="A901">
        <v>1207</v>
      </c>
      <c r="B901" t="str">
        <f>VLOOKUP(FACT_INVOICE9[[#This Row],[Branch_SK]],DIM_BRANCH[],3,FALSE)</f>
        <v>Naypyitaw</v>
      </c>
      <c r="C901">
        <v>17983</v>
      </c>
      <c r="D901" t="str">
        <f>VLOOKUP(FACT_INVOICE9[[#This Row],[payment_SK]],DIM_PAYMENT[],2,FALSE)</f>
        <v>Credit card</v>
      </c>
      <c r="E901">
        <v>346824</v>
      </c>
      <c r="F901" t="str">
        <f>VLOOKUP(FACT_INVOICE9[[#This Row],[Product_SK]],DIM_PRODUCT[],3,FALSE)</f>
        <v>Home and lifestyle</v>
      </c>
      <c r="G901">
        <v>14440</v>
      </c>
      <c r="H901" t="s">
        <v>954</v>
      </c>
      <c r="I901">
        <v>8</v>
      </c>
      <c r="J901">
        <v>343.224</v>
      </c>
      <c r="K901">
        <v>6.5</v>
      </c>
      <c r="L901" t="s">
        <v>33</v>
      </c>
      <c r="M901" s="1">
        <v>45276.3682291667</v>
      </c>
      <c r="N901" s="1">
        <v>45278.9186226852</v>
      </c>
      <c r="O901">
        <v>19545</v>
      </c>
      <c r="P901">
        <v>5</v>
      </c>
      <c r="Q901" t="str">
        <f>VLOOKUP(FACT_INVOICE9[[#This Row],[gender_sk]],DIM_GENDER[],2,FALSE)</f>
        <v>Female</v>
      </c>
      <c r="R901" t="str">
        <f>VLOOKUP(FACT_INVOICE9[[#This Row],[custype_sk]],DIM_CUSTYPE[],2,FALSE)</f>
        <v>Normal</v>
      </c>
      <c r="S901">
        <v>4</v>
      </c>
      <c r="U901" s="6">
        <v>1</v>
      </c>
      <c r="V901" s="6">
        <v>0</v>
      </c>
      <c r="W901" s="6">
        <v>0</v>
      </c>
      <c r="X901" s="6">
        <v>0</v>
      </c>
      <c r="Y901" s="6">
        <v>0</v>
      </c>
      <c r="Z901" s="6">
        <v>1</v>
      </c>
      <c r="AA901" s="6">
        <v>0</v>
      </c>
      <c r="AB901" s="6">
        <v>0</v>
      </c>
      <c r="AC901" s="6">
        <v>0</v>
      </c>
      <c r="AD901" s="6">
        <v>1</v>
      </c>
      <c r="AE901" s="6">
        <v>1</v>
      </c>
      <c r="AF901">
        <v>0</v>
      </c>
      <c r="AG901">
        <v>0</v>
      </c>
    </row>
    <row r="902" spans="1:33">
      <c r="A902">
        <v>1208</v>
      </c>
      <c r="B902" t="str">
        <f>VLOOKUP(FACT_INVOICE9[[#This Row],[Branch_SK]],DIM_BRANCH[],3,FALSE)</f>
        <v>Yangon</v>
      </c>
      <c r="C902">
        <v>17983</v>
      </c>
      <c r="D902" t="str">
        <f>VLOOKUP(FACT_INVOICE9[[#This Row],[payment_SK]],DIM_PAYMENT[],2,FALSE)</f>
        <v>Credit card</v>
      </c>
      <c r="E902">
        <v>346753</v>
      </c>
      <c r="F902" t="str">
        <f>VLOOKUP(FACT_INVOICE9[[#This Row],[Product_SK]],DIM_PRODUCT[],3,FALSE)</f>
        <v>Electronic accessories</v>
      </c>
      <c r="G902">
        <v>14661</v>
      </c>
      <c r="H902" t="s">
        <v>955</v>
      </c>
      <c r="I902">
        <v>10</v>
      </c>
      <c r="J902">
        <v>477.54</v>
      </c>
      <c r="K902">
        <v>4.8</v>
      </c>
      <c r="L902" t="s">
        <v>33</v>
      </c>
      <c r="M902" s="1">
        <v>45276.3682291667</v>
      </c>
      <c r="N902" s="1">
        <v>45278.9186226852</v>
      </c>
      <c r="O902">
        <v>19576</v>
      </c>
      <c r="P902">
        <v>5</v>
      </c>
      <c r="Q902" t="str">
        <f>VLOOKUP(FACT_INVOICE9[[#This Row],[gender_sk]],DIM_GENDER[],2,FALSE)</f>
        <v>Female</v>
      </c>
      <c r="R902" t="str">
        <f>VLOOKUP(FACT_INVOICE9[[#This Row],[custype_sk]],DIM_CUSTYPE[],2,FALSE)</f>
        <v>Normal</v>
      </c>
      <c r="S902">
        <v>4</v>
      </c>
      <c r="U902" s="6">
        <v>1</v>
      </c>
      <c r="V902" s="6">
        <v>0</v>
      </c>
      <c r="W902" s="6">
        <v>0</v>
      </c>
      <c r="X902" s="6">
        <v>0</v>
      </c>
      <c r="Y902" s="6">
        <v>1</v>
      </c>
      <c r="Z902" s="6">
        <v>0</v>
      </c>
      <c r="AA902" s="6">
        <v>0</v>
      </c>
      <c r="AB902" s="6">
        <v>0</v>
      </c>
      <c r="AC902" s="6">
        <v>0</v>
      </c>
      <c r="AD902" s="6">
        <v>1</v>
      </c>
      <c r="AE902" s="6">
        <v>0</v>
      </c>
      <c r="AF902">
        <v>0</v>
      </c>
      <c r="AG902">
        <v>0</v>
      </c>
    </row>
    <row r="903" spans="1:33">
      <c r="A903">
        <v>1206</v>
      </c>
      <c r="B903" t="str">
        <f>VLOOKUP(FACT_INVOICE9[[#This Row],[Branch_SK]],DIM_BRANCH[],3,FALSE)</f>
        <v>Mandalay</v>
      </c>
      <c r="C903">
        <v>17983</v>
      </c>
      <c r="D903" t="str">
        <f>VLOOKUP(FACT_INVOICE9[[#This Row],[payment_SK]],DIM_PAYMENT[],2,FALSE)</f>
        <v>Credit card</v>
      </c>
      <c r="E903">
        <v>346503</v>
      </c>
      <c r="F903" t="str">
        <f>VLOOKUP(FACT_INVOICE9[[#This Row],[Product_SK]],DIM_PRODUCT[],3,FALSE)</f>
        <v>Health and beauty</v>
      </c>
      <c r="G903">
        <v>14423</v>
      </c>
      <c r="H903" t="s">
        <v>956</v>
      </c>
      <c r="I903">
        <v>6</v>
      </c>
      <c r="J903">
        <v>317.835</v>
      </c>
      <c r="K903">
        <v>8.9</v>
      </c>
      <c r="L903" t="s">
        <v>33</v>
      </c>
      <c r="M903" s="1">
        <v>45276.3682291667</v>
      </c>
      <c r="N903" s="1">
        <v>45278.9186226852</v>
      </c>
      <c r="O903">
        <v>19438</v>
      </c>
      <c r="P903">
        <v>6</v>
      </c>
      <c r="Q903" t="str">
        <f>VLOOKUP(FACT_INVOICE9[[#This Row],[gender_sk]],DIM_GENDER[],2,FALSE)</f>
        <v>Male</v>
      </c>
      <c r="R903" t="str">
        <f>VLOOKUP(FACT_INVOICE9[[#This Row],[custype_sk]],DIM_CUSTYPE[],2,FALSE)</f>
        <v>Member</v>
      </c>
      <c r="S903">
        <v>3</v>
      </c>
      <c r="U903" s="6">
        <v>1</v>
      </c>
      <c r="V903" s="6">
        <v>0</v>
      </c>
      <c r="W903" s="6">
        <v>0</v>
      </c>
      <c r="X903" s="6">
        <v>1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1</v>
      </c>
      <c r="AE903" s="6">
        <v>1</v>
      </c>
      <c r="AF903">
        <v>1</v>
      </c>
      <c r="AG903">
        <v>1</v>
      </c>
    </row>
    <row r="904" spans="1:33">
      <c r="A904">
        <v>1207</v>
      </c>
      <c r="B904" t="str">
        <f>VLOOKUP(FACT_INVOICE9[[#This Row],[Branch_SK]],DIM_BRANCH[],3,FALSE)</f>
        <v>Naypyitaw</v>
      </c>
      <c r="C904">
        <v>17983</v>
      </c>
      <c r="D904" t="str">
        <f>VLOOKUP(FACT_INVOICE9[[#This Row],[payment_SK]],DIM_PAYMENT[],2,FALSE)</f>
        <v>Credit card</v>
      </c>
      <c r="E904">
        <v>346649</v>
      </c>
      <c r="F904" t="str">
        <f>VLOOKUP(FACT_INVOICE9[[#This Row],[Product_SK]],DIM_PRODUCT[],3,FALSE)</f>
        <v>Electronic accessories</v>
      </c>
      <c r="G904">
        <v>14455</v>
      </c>
      <c r="H904" t="s">
        <v>957</v>
      </c>
      <c r="I904">
        <v>5</v>
      </c>
      <c r="J904">
        <v>341.0925</v>
      </c>
      <c r="K904">
        <v>6.5</v>
      </c>
      <c r="L904" t="s">
        <v>33</v>
      </c>
      <c r="M904" s="1">
        <v>45276.3682291667</v>
      </c>
      <c r="N904" s="1">
        <v>45278.9186226852</v>
      </c>
      <c r="O904">
        <v>19622</v>
      </c>
      <c r="P904">
        <v>5</v>
      </c>
      <c r="Q904" t="str">
        <f>VLOOKUP(FACT_INVOICE9[[#This Row],[gender_sk]],DIM_GENDER[],2,FALSE)</f>
        <v>Female</v>
      </c>
      <c r="R904" t="str">
        <f>VLOOKUP(FACT_INVOICE9[[#This Row],[custype_sk]],DIM_CUSTYPE[],2,FALSE)</f>
        <v>Member</v>
      </c>
      <c r="S904">
        <v>3</v>
      </c>
      <c r="U904" s="6">
        <v>1</v>
      </c>
      <c r="V904" s="6">
        <v>0</v>
      </c>
      <c r="W904" s="6">
        <v>0</v>
      </c>
      <c r="X904" s="6">
        <v>0</v>
      </c>
      <c r="Y904" s="6">
        <v>1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1</v>
      </c>
      <c r="AF904">
        <v>0</v>
      </c>
      <c r="AG904">
        <v>1</v>
      </c>
    </row>
    <row r="905" spans="1:33">
      <c r="A905">
        <v>1208</v>
      </c>
      <c r="B905" t="str">
        <f>VLOOKUP(FACT_INVOICE9[[#This Row],[Branch_SK]],DIM_BRANCH[],3,FALSE)</f>
        <v>Yangon</v>
      </c>
      <c r="C905">
        <v>17982</v>
      </c>
      <c r="D905" t="str">
        <f>VLOOKUP(FACT_INVOICE9[[#This Row],[payment_SK]],DIM_PAYMENT[],2,FALSE)</f>
        <v>Cash</v>
      </c>
      <c r="E905">
        <v>346800</v>
      </c>
      <c r="F905" t="str">
        <f>VLOOKUP(FACT_INVOICE9[[#This Row],[Product_SK]],DIM_PRODUCT[],3,FALSE)</f>
        <v>Home and lifestyle</v>
      </c>
      <c r="G905">
        <v>14777</v>
      </c>
      <c r="H905" t="s">
        <v>958</v>
      </c>
      <c r="I905">
        <v>5</v>
      </c>
      <c r="J905">
        <v>523.845</v>
      </c>
      <c r="K905">
        <v>5.4</v>
      </c>
      <c r="L905" t="s">
        <v>33</v>
      </c>
      <c r="M905" s="1">
        <v>45276.3682291667</v>
      </c>
      <c r="N905" s="1">
        <v>45278.9186226852</v>
      </c>
      <c r="O905">
        <v>19311</v>
      </c>
      <c r="P905">
        <v>6</v>
      </c>
      <c r="Q905" t="str">
        <f>VLOOKUP(FACT_INVOICE9[[#This Row],[gender_sk]],DIM_GENDER[],2,FALSE)</f>
        <v>Male</v>
      </c>
      <c r="R905" t="str">
        <f>VLOOKUP(FACT_INVOICE9[[#This Row],[custype_sk]],DIM_CUSTYPE[],2,FALSE)</f>
        <v>Member</v>
      </c>
      <c r="S905">
        <v>3</v>
      </c>
      <c r="U905" s="6">
        <v>0</v>
      </c>
      <c r="V905" s="6">
        <v>0</v>
      </c>
      <c r="W905" s="6">
        <v>1</v>
      </c>
      <c r="X905" s="6">
        <v>0</v>
      </c>
      <c r="Y905" s="6">
        <v>0</v>
      </c>
      <c r="Z905" s="6">
        <v>1</v>
      </c>
      <c r="AA905" s="6">
        <v>0</v>
      </c>
      <c r="AB905" s="6">
        <v>0</v>
      </c>
      <c r="AC905" s="6">
        <v>0</v>
      </c>
      <c r="AD905" s="6">
        <v>0</v>
      </c>
      <c r="AE905" s="6">
        <v>1</v>
      </c>
      <c r="AF905">
        <v>1</v>
      </c>
      <c r="AG905">
        <v>1</v>
      </c>
    </row>
    <row r="906" spans="1:33">
      <c r="A906">
        <v>1208</v>
      </c>
      <c r="B906" t="str">
        <f>VLOOKUP(FACT_INVOICE9[[#This Row],[Branch_SK]],DIM_BRANCH[],3,FALSE)</f>
        <v>Yangon</v>
      </c>
      <c r="C906">
        <v>17984</v>
      </c>
      <c r="D906" t="str">
        <f>VLOOKUP(FACT_INVOICE9[[#This Row],[payment_SK]],DIM_PAYMENT[],2,FALSE)</f>
        <v>Ewallet</v>
      </c>
      <c r="E906">
        <v>346924</v>
      </c>
      <c r="F906" t="str">
        <f>VLOOKUP(FACT_INVOICE9[[#This Row],[Product_SK]],DIM_PRODUCT[],3,FALSE)</f>
        <v>Sports and travel</v>
      </c>
      <c r="G906">
        <v>14765</v>
      </c>
      <c r="H906" t="s">
        <v>959</v>
      </c>
      <c r="I906">
        <v>2</v>
      </c>
      <c r="J906">
        <v>127.827</v>
      </c>
      <c r="K906">
        <v>8.7</v>
      </c>
      <c r="L906" t="s">
        <v>33</v>
      </c>
      <c r="M906" s="1">
        <v>45276.3682291667</v>
      </c>
      <c r="N906" s="1">
        <v>45278.9186226852</v>
      </c>
      <c r="O906">
        <v>20019</v>
      </c>
      <c r="P906">
        <v>6</v>
      </c>
      <c r="Q906" t="str">
        <f>VLOOKUP(FACT_INVOICE9[[#This Row],[gender_sk]],DIM_GENDER[],2,FALSE)</f>
        <v>Male</v>
      </c>
      <c r="R906" t="str">
        <f>VLOOKUP(FACT_INVOICE9[[#This Row],[custype_sk]],DIM_CUSTYPE[],2,FALSE)</f>
        <v>Normal</v>
      </c>
      <c r="S906">
        <v>4</v>
      </c>
      <c r="U906" s="6">
        <v>0</v>
      </c>
      <c r="V906" s="6">
        <v>1</v>
      </c>
      <c r="W906" s="6">
        <v>0</v>
      </c>
      <c r="X906" s="6">
        <v>0</v>
      </c>
      <c r="Y906" s="6">
        <v>0</v>
      </c>
      <c r="Z906" s="6">
        <v>0</v>
      </c>
      <c r="AA906" s="6">
        <v>1</v>
      </c>
      <c r="AB906" s="6">
        <v>0</v>
      </c>
      <c r="AC906" s="6">
        <v>0</v>
      </c>
      <c r="AD906" s="6">
        <v>0</v>
      </c>
      <c r="AE906" s="6">
        <v>1</v>
      </c>
      <c r="AF906">
        <v>1</v>
      </c>
      <c r="AG906">
        <v>0</v>
      </c>
    </row>
    <row r="907" spans="1:33">
      <c r="A907">
        <v>1208</v>
      </c>
      <c r="B907" t="str">
        <f>VLOOKUP(FACT_INVOICE9[[#This Row],[Branch_SK]],DIM_BRANCH[],3,FALSE)</f>
        <v>Yangon</v>
      </c>
      <c r="C907">
        <v>17982</v>
      </c>
      <c r="D907" t="str">
        <f>VLOOKUP(FACT_INVOICE9[[#This Row],[payment_SK]],DIM_PAYMENT[],2,FALSE)</f>
        <v>Cash</v>
      </c>
      <c r="E907">
        <v>346574</v>
      </c>
      <c r="F907" t="str">
        <f>VLOOKUP(FACT_INVOICE9[[#This Row],[Product_SK]],DIM_PRODUCT[],3,FALSE)</f>
        <v>Health and beauty</v>
      </c>
      <c r="G907">
        <v>14335</v>
      </c>
      <c r="H907" t="s">
        <v>960</v>
      </c>
      <c r="I907">
        <v>5</v>
      </c>
      <c r="J907">
        <v>146.6325</v>
      </c>
      <c r="K907">
        <v>5.9</v>
      </c>
      <c r="L907" t="s">
        <v>33</v>
      </c>
      <c r="M907" s="1">
        <v>45276.3682291667</v>
      </c>
      <c r="N907" s="1">
        <v>45278.9186226852</v>
      </c>
      <c r="O907">
        <v>19310</v>
      </c>
      <c r="P907">
        <v>5</v>
      </c>
      <c r="Q907" t="str">
        <f>VLOOKUP(FACT_INVOICE9[[#This Row],[gender_sk]],DIM_GENDER[],2,FALSE)</f>
        <v>Female</v>
      </c>
      <c r="R907" t="str">
        <f>VLOOKUP(FACT_INVOICE9[[#This Row],[custype_sk]],DIM_CUSTYPE[],2,FALSE)</f>
        <v>Member</v>
      </c>
      <c r="S907">
        <v>3</v>
      </c>
      <c r="U907" s="6">
        <v>0</v>
      </c>
      <c r="V907" s="6">
        <v>0</v>
      </c>
      <c r="W907" s="6">
        <v>1</v>
      </c>
      <c r="X907" s="6">
        <v>1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1</v>
      </c>
      <c r="AF907">
        <v>0</v>
      </c>
      <c r="AG907">
        <v>1</v>
      </c>
    </row>
    <row r="908" spans="1:33">
      <c r="A908">
        <v>1208</v>
      </c>
      <c r="B908" t="str">
        <f>VLOOKUP(FACT_INVOICE9[[#This Row],[Branch_SK]],DIM_BRANCH[],3,FALSE)</f>
        <v>Yangon</v>
      </c>
      <c r="C908">
        <v>17982</v>
      </c>
      <c r="D908" t="str">
        <f>VLOOKUP(FACT_INVOICE9[[#This Row],[payment_SK]],DIM_PAYMENT[],2,FALSE)</f>
        <v>Cash</v>
      </c>
      <c r="E908">
        <v>346559</v>
      </c>
      <c r="F908" t="str">
        <f>VLOOKUP(FACT_INVOICE9[[#This Row],[Product_SK]],DIM_PRODUCT[],3,FALSE)</f>
        <v>Health and beauty</v>
      </c>
      <c r="G908">
        <v>14213</v>
      </c>
      <c r="H908" t="s">
        <v>961</v>
      </c>
      <c r="I908">
        <v>10</v>
      </c>
      <c r="J908">
        <v>759.675</v>
      </c>
      <c r="K908">
        <v>5.4</v>
      </c>
      <c r="L908" t="s">
        <v>33</v>
      </c>
      <c r="M908" s="1">
        <v>45276.3682291667</v>
      </c>
      <c r="N908" s="1">
        <v>45278.9186226852</v>
      </c>
      <c r="O908">
        <v>19237</v>
      </c>
      <c r="P908">
        <v>5</v>
      </c>
      <c r="Q908" t="str">
        <f>VLOOKUP(FACT_INVOICE9[[#This Row],[gender_sk]],DIM_GENDER[],2,FALSE)</f>
        <v>Female</v>
      </c>
      <c r="R908" t="str">
        <f>VLOOKUP(FACT_INVOICE9[[#This Row],[custype_sk]],DIM_CUSTYPE[],2,FALSE)</f>
        <v>Member</v>
      </c>
      <c r="S908">
        <v>3</v>
      </c>
      <c r="U908" s="6">
        <v>0</v>
      </c>
      <c r="V908" s="6">
        <v>0</v>
      </c>
      <c r="W908" s="6">
        <v>1</v>
      </c>
      <c r="X908" s="6">
        <v>1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1</v>
      </c>
      <c r="AE908" s="6">
        <v>1</v>
      </c>
      <c r="AF908">
        <v>0</v>
      </c>
      <c r="AG908">
        <v>1</v>
      </c>
    </row>
    <row r="909" spans="1:33">
      <c r="A909">
        <v>1206</v>
      </c>
      <c r="B909" t="str">
        <f>VLOOKUP(FACT_INVOICE9[[#This Row],[Branch_SK]],DIM_BRANCH[],3,FALSE)</f>
        <v>Mandalay</v>
      </c>
      <c r="C909">
        <v>17983</v>
      </c>
      <c r="D909" t="str">
        <f>VLOOKUP(FACT_INVOICE9[[#This Row],[payment_SK]],DIM_PAYMENT[],2,FALSE)</f>
        <v>Credit card</v>
      </c>
      <c r="E909">
        <v>346513</v>
      </c>
      <c r="F909" t="str">
        <f>VLOOKUP(FACT_INVOICE9[[#This Row],[Product_SK]],DIM_PRODUCT[],3,FALSE)</f>
        <v>Health and beauty</v>
      </c>
      <c r="G909">
        <v>14686</v>
      </c>
      <c r="H909" t="s">
        <v>962</v>
      </c>
      <c r="I909">
        <v>9</v>
      </c>
      <c r="J909">
        <v>942.4485</v>
      </c>
      <c r="K909">
        <v>6.5</v>
      </c>
      <c r="L909" t="s">
        <v>33</v>
      </c>
      <c r="M909" s="1">
        <v>45276.3682291667</v>
      </c>
      <c r="N909" s="1">
        <v>45278.9186226852</v>
      </c>
      <c r="O909">
        <v>19492</v>
      </c>
      <c r="P909">
        <v>5</v>
      </c>
      <c r="Q909" t="str">
        <f>VLOOKUP(FACT_INVOICE9[[#This Row],[gender_sk]],DIM_GENDER[],2,FALSE)</f>
        <v>Female</v>
      </c>
      <c r="R909" t="str">
        <f>VLOOKUP(FACT_INVOICE9[[#This Row],[custype_sk]],DIM_CUSTYPE[],2,FALSE)</f>
        <v>Normal</v>
      </c>
      <c r="S909">
        <v>4</v>
      </c>
      <c r="U909" s="6">
        <v>1</v>
      </c>
      <c r="V909" s="6">
        <v>0</v>
      </c>
      <c r="W909" s="6">
        <v>0</v>
      </c>
      <c r="X909" s="6">
        <v>1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1</v>
      </c>
      <c r="AE909" s="6">
        <v>1</v>
      </c>
      <c r="AF909">
        <v>0</v>
      </c>
      <c r="AG909">
        <v>0</v>
      </c>
    </row>
    <row r="910" spans="1:33">
      <c r="A910">
        <v>1207</v>
      </c>
      <c r="B910" t="str">
        <f>VLOOKUP(FACT_INVOICE9[[#This Row],[Branch_SK]],DIM_BRANCH[],3,FALSE)</f>
        <v>Naypyitaw</v>
      </c>
      <c r="C910">
        <v>17984</v>
      </c>
      <c r="D910" t="str">
        <f>VLOOKUP(FACT_INVOICE9[[#This Row],[payment_SK]],DIM_PAYMENT[],2,FALSE)</f>
        <v>Ewallet</v>
      </c>
      <c r="E910">
        <v>346669</v>
      </c>
      <c r="F910" t="str">
        <f>VLOOKUP(FACT_INVOICE9[[#This Row],[Product_SK]],DIM_PRODUCT[],3,FALSE)</f>
        <v>Electronic accessories</v>
      </c>
      <c r="G910">
        <v>14747</v>
      </c>
      <c r="H910" t="s">
        <v>963</v>
      </c>
      <c r="I910">
        <v>4</v>
      </c>
      <c r="J910">
        <v>69.09</v>
      </c>
      <c r="K910">
        <v>5.6</v>
      </c>
      <c r="L910" t="s">
        <v>33</v>
      </c>
      <c r="M910" s="1">
        <v>45276.3682291667</v>
      </c>
      <c r="N910" s="1">
        <v>45278.9186226852</v>
      </c>
      <c r="O910">
        <v>19979</v>
      </c>
      <c r="P910">
        <v>5</v>
      </c>
      <c r="Q910" t="str">
        <f>VLOOKUP(FACT_INVOICE9[[#This Row],[gender_sk]],DIM_GENDER[],2,FALSE)</f>
        <v>Female</v>
      </c>
      <c r="R910" t="str">
        <f>VLOOKUP(FACT_INVOICE9[[#This Row],[custype_sk]],DIM_CUSTYPE[],2,FALSE)</f>
        <v>Normal</v>
      </c>
      <c r="S910">
        <v>4</v>
      </c>
      <c r="U910" s="6">
        <v>0</v>
      </c>
      <c r="V910" s="6">
        <v>1</v>
      </c>
      <c r="W910" s="6">
        <v>0</v>
      </c>
      <c r="X910" s="6">
        <v>0</v>
      </c>
      <c r="Y910" s="6">
        <v>1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1</v>
      </c>
      <c r="AF910">
        <v>0</v>
      </c>
      <c r="AG910">
        <v>0</v>
      </c>
    </row>
    <row r="911" spans="1:33">
      <c r="A911">
        <v>1206</v>
      </c>
      <c r="B911" t="str">
        <f>VLOOKUP(FACT_INVOICE9[[#This Row],[Branch_SK]],DIM_BRANCH[],3,FALSE)</f>
        <v>Mandalay</v>
      </c>
      <c r="C911">
        <v>17983</v>
      </c>
      <c r="D911" t="str">
        <f>VLOOKUP(FACT_INVOICE9[[#This Row],[payment_SK]],DIM_PAYMENT[],2,FALSE)</f>
        <v>Credit card</v>
      </c>
      <c r="E911">
        <v>346524</v>
      </c>
      <c r="F911" t="str">
        <f>VLOOKUP(FACT_INVOICE9[[#This Row],[Product_SK]],DIM_PRODUCT[],3,FALSE)</f>
        <v>Health and beauty</v>
      </c>
      <c r="G911">
        <v>14186</v>
      </c>
      <c r="H911" t="s">
        <v>964</v>
      </c>
      <c r="I911">
        <v>6</v>
      </c>
      <c r="J911">
        <v>110.124</v>
      </c>
      <c r="K911">
        <v>6.1</v>
      </c>
      <c r="L911" t="s">
        <v>33</v>
      </c>
      <c r="M911" s="1">
        <v>45276.3682291667</v>
      </c>
      <c r="N911" s="1">
        <v>45278.9186226852</v>
      </c>
      <c r="O911">
        <v>19670</v>
      </c>
      <c r="P911">
        <v>5</v>
      </c>
      <c r="Q911" t="str">
        <f>VLOOKUP(FACT_INVOICE9[[#This Row],[gender_sk]],DIM_GENDER[],2,FALSE)</f>
        <v>Female</v>
      </c>
      <c r="R911" t="str">
        <f>VLOOKUP(FACT_INVOICE9[[#This Row],[custype_sk]],DIM_CUSTYPE[],2,FALSE)</f>
        <v>Member</v>
      </c>
      <c r="S911">
        <v>3</v>
      </c>
      <c r="U911" s="6">
        <v>1</v>
      </c>
      <c r="V911" s="6">
        <v>0</v>
      </c>
      <c r="W911" s="6">
        <v>0</v>
      </c>
      <c r="X911" s="6">
        <v>1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1</v>
      </c>
      <c r="AE911" s="6">
        <v>1</v>
      </c>
      <c r="AF911">
        <v>0</v>
      </c>
      <c r="AG911">
        <v>1</v>
      </c>
    </row>
    <row r="912" spans="1:33">
      <c r="A912">
        <v>1207</v>
      </c>
      <c r="B912" t="str">
        <f>VLOOKUP(FACT_INVOICE9[[#This Row],[Branch_SK]],DIM_BRANCH[],3,FALSE)</f>
        <v>Naypyitaw</v>
      </c>
      <c r="C912">
        <v>17984</v>
      </c>
      <c r="D912" t="str">
        <f>VLOOKUP(FACT_INVOICE9[[#This Row],[payment_SK]],DIM_PAYMENT[],2,FALSE)</f>
        <v>Ewallet</v>
      </c>
      <c r="E912">
        <v>347047</v>
      </c>
      <c r="F912" t="str">
        <f>VLOOKUP(FACT_INVOICE9[[#This Row],[Product_SK]],DIM_PRODUCT[],3,FALSE)</f>
        <v>Sports and travel</v>
      </c>
      <c r="G912">
        <v>14273</v>
      </c>
      <c r="H912" t="s">
        <v>965</v>
      </c>
      <c r="I912">
        <v>8</v>
      </c>
      <c r="J912">
        <v>288.204</v>
      </c>
      <c r="K912">
        <v>5.7</v>
      </c>
      <c r="L912" t="s">
        <v>33</v>
      </c>
      <c r="M912" s="1">
        <v>45276.3682291667</v>
      </c>
      <c r="N912" s="1">
        <v>45278.9186226852</v>
      </c>
      <c r="O912">
        <v>19916</v>
      </c>
      <c r="P912">
        <v>6</v>
      </c>
      <c r="Q912" t="str">
        <f>VLOOKUP(FACT_INVOICE9[[#This Row],[gender_sk]],DIM_GENDER[],2,FALSE)</f>
        <v>Male</v>
      </c>
      <c r="R912" t="str">
        <f>VLOOKUP(FACT_INVOICE9[[#This Row],[custype_sk]],DIM_CUSTYPE[],2,FALSE)</f>
        <v>Normal</v>
      </c>
      <c r="S912">
        <v>4</v>
      </c>
      <c r="U912" s="6">
        <v>0</v>
      </c>
      <c r="V912" s="6">
        <v>1</v>
      </c>
      <c r="W912" s="6">
        <v>0</v>
      </c>
      <c r="X912" s="6">
        <v>0</v>
      </c>
      <c r="Y912" s="6">
        <v>0</v>
      </c>
      <c r="Z912" s="6">
        <v>0</v>
      </c>
      <c r="AA912" s="6">
        <v>1</v>
      </c>
      <c r="AB912" s="6">
        <v>0</v>
      </c>
      <c r="AC912" s="6">
        <v>0</v>
      </c>
      <c r="AD912" s="6">
        <v>1</v>
      </c>
      <c r="AE912" s="6">
        <v>1</v>
      </c>
      <c r="AF912">
        <v>1</v>
      </c>
      <c r="AG912">
        <v>0</v>
      </c>
    </row>
    <row r="913" spans="1:33">
      <c r="A913">
        <v>1206</v>
      </c>
      <c r="B913" t="str">
        <f>VLOOKUP(FACT_INVOICE9[[#This Row],[Branch_SK]],DIM_BRANCH[],3,FALSE)</f>
        <v>Mandalay</v>
      </c>
      <c r="C913">
        <v>17984</v>
      </c>
      <c r="D913" t="str">
        <f>VLOOKUP(FACT_INVOICE9[[#This Row],[payment_SK]],DIM_PAYMENT[],2,FALSE)</f>
        <v>Ewallet</v>
      </c>
      <c r="E913">
        <v>346697</v>
      </c>
      <c r="F913" t="str">
        <f>VLOOKUP(FACT_INVOICE9[[#This Row],[Product_SK]],DIM_PRODUCT[],3,FALSE)</f>
        <v>Electronic accessories</v>
      </c>
      <c r="G913">
        <v>14685</v>
      </c>
      <c r="H913" t="s">
        <v>966</v>
      </c>
      <c r="I913">
        <v>2</v>
      </c>
      <c r="J913">
        <v>53.151</v>
      </c>
      <c r="K913">
        <v>7.2</v>
      </c>
      <c r="L913" t="s">
        <v>33</v>
      </c>
      <c r="M913" s="1">
        <v>45276.3682291667</v>
      </c>
      <c r="N913" s="1">
        <v>45278.9186226852</v>
      </c>
      <c r="O913">
        <v>19914</v>
      </c>
      <c r="P913">
        <v>6</v>
      </c>
      <c r="Q913" t="str">
        <f>VLOOKUP(FACT_INVOICE9[[#This Row],[gender_sk]],DIM_GENDER[],2,FALSE)</f>
        <v>Male</v>
      </c>
      <c r="R913" t="str">
        <f>VLOOKUP(FACT_INVOICE9[[#This Row],[custype_sk]],DIM_CUSTYPE[],2,FALSE)</f>
        <v>Normal</v>
      </c>
      <c r="S913">
        <v>4</v>
      </c>
      <c r="U913" s="6">
        <v>0</v>
      </c>
      <c r="V913" s="6">
        <v>1</v>
      </c>
      <c r="W913" s="6">
        <v>0</v>
      </c>
      <c r="X913" s="6">
        <v>0</v>
      </c>
      <c r="Y913" s="6">
        <v>1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1</v>
      </c>
      <c r="AF913">
        <v>1</v>
      </c>
      <c r="AG913">
        <v>0</v>
      </c>
    </row>
    <row r="914" spans="1:33">
      <c r="A914">
        <v>1206</v>
      </c>
      <c r="B914" t="str">
        <f>VLOOKUP(FACT_INVOICE9[[#This Row],[Branch_SK]],DIM_BRANCH[],3,FALSE)</f>
        <v>Mandalay</v>
      </c>
      <c r="C914">
        <v>17984</v>
      </c>
      <c r="D914" t="str">
        <f>VLOOKUP(FACT_INVOICE9[[#This Row],[payment_SK]],DIM_PAYMENT[],2,FALSE)</f>
        <v>Ewallet</v>
      </c>
      <c r="E914">
        <v>346945</v>
      </c>
      <c r="F914" t="str">
        <f>VLOOKUP(FACT_INVOICE9[[#This Row],[Product_SK]],DIM_PRODUCT[],3,FALSE)</f>
        <v>Sports and travel</v>
      </c>
      <c r="G914">
        <v>14064</v>
      </c>
      <c r="H914" t="s">
        <v>967</v>
      </c>
      <c r="I914">
        <v>4</v>
      </c>
      <c r="J914">
        <v>261.198</v>
      </c>
      <c r="K914">
        <v>4.3</v>
      </c>
      <c r="L914" t="s">
        <v>33</v>
      </c>
      <c r="M914" s="1">
        <v>45276.3682291667</v>
      </c>
      <c r="N914" s="1">
        <v>45278.9186226852</v>
      </c>
      <c r="O914">
        <v>19940</v>
      </c>
      <c r="P914">
        <v>6</v>
      </c>
      <c r="Q914" t="str">
        <f>VLOOKUP(FACT_INVOICE9[[#This Row],[gender_sk]],DIM_GENDER[],2,FALSE)</f>
        <v>Male</v>
      </c>
      <c r="R914" t="str">
        <f>VLOOKUP(FACT_INVOICE9[[#This Row],[custype_sk]],DIM_CUSTYPE[],2,FALSE)</f>
        <v>Normal</v>
      </c>
      <c r="S914">
        <v>4</v>
      </c>
      <c r="U914" s="6">
        <v>0</v>
      </c>
      <c r="V914" s="6">
        <v>1</v>
      </c>
      <c r="W914" s="6">
        <v>0</v>
      </c>
      <c r="X914" s="6">
        <v>0</v>
      </c>
      <c r="Y914" s="6">
        <v>0</v>
      </c>
      <c r="Z914" s="6">
        <v>0</v>
      </c>
      <c r="AA914" s="6">
        <v>1</v>
      </c>
      <c r="AB914" s="6">
        <v>0</v>
      </c>
      <c r="AC914" s="6">
        <v>0</v>
      </c>
      <c r="AD914" s="6">
        <v>0</v>
      </c>
      <c r="AE914" s="6">
        <v>0</v>
      </c>
      <c r="AF914">
        <v>1</v>
      </c>
      <c r="AG914">
        <v>0</v>
      </c>
    </row>
    <row r="915" spans="1:33">
      <c r="A915">
        <v>1208</v>
      </c>
      <c r="B915" t="str">
        <f>VLOOKUP(FACT_INVOICE9[[#This Row],[Branch_SK]],DIM_BRANCH[],3,FALSE)</f>
        <v>Yangon</v>
      </c>
      <c r="C915">
        <v>17984</v>
      </c>
      <c r="D915" t="str">
        <f>VLOOKUP(FACT_INVOICE9[[#This Row],[payment_SK]],DIM_PAYMENT[],2,FALSE)</f>
        <v>Ewallet</v>
      </c>
      <c r="E915">
        <v>347210</v>
      </c>
      <c r="F915" t="str">
        <f>VLOOKUP(FACT_INVOICE9[[#This Row],[Product_SK]],DIM_PRODUCT[],3,FALSE)</f>
        <v>Food and beverages</v>
      </c>
      <c r="G915">
        <v>14910</v>
      </c>
      <c r="H915" t="s">
        <v>968</v>
      </c>
      <c r="I915">
        <v>9</v>
      </c>
      <c r="J915">
        <v>319.788</v>
      </c>
      <c r="K915">
        <v>8.8</v>
      </c>
      <c r="L915" t="s">
        <v>33</v>
      </c>
      <c r="M915" s="1">
        <v>45276.3682291667</v>
      </c>
      <c r="N915" s="1">
        <v>45278.9186226852</v>
      </c>
      <c r="O915">
        <v>19749</v>
      </c>
      <c r="P915">
        <v>6</v>
      </c>
      <c r="Q915" t="str">
        <f>VLOOKUP(FACT_INVOICE9[[#This Row],[gender_sk]],DIM_GENDER[],2,FALSE)</f>
        <v>Male</v>
      </c>
      <c r="R915" t="str">
        <f>VLOOKUP(FACT_INVOICE9[[#This Row],[custype_sk]],DIM_CUSTYPE[],2,FALSE)</f>
        <v>Member</v>
      </c>
      <c r="S915">
        <v>3</v>
      </c>
      <c r="U915" s="6">
        <v>0</v>
      </c>
      <c r="V915" s="6">
        <v>1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1</v>
      </c>
      <c r="AC915" s="6">
        <v>0</v>
      </c>
      <c r="AD915" s="6">
        <v>1</v>
      </c>
      <c r="AE915" s="6">
        <v>1</v>
      </c>
      <c r="AF915">
        <v>1</v>
      </c>
      <c r="AG915">
        <v>1</v>
      </c>
    </row>
    <row r="916" spans="1:33">
      <c r="A916">
        <v>1206</v>
      </c>
      <c r="B916" t="str">
        <f>VLOOKUP(FACT_INVOICE9[[#This Row],[Branch_SK]],DIM_BRANCH[],3,FALSE)</f>
        <v>Mandalay</v>
      </c>
      <c r="C916">
        <v>17983</v>
      </c>
      <c r="D916" t="str">
        <f>VLOOKUP(FACT_INVOICE9[[#This Row],[payment_SK]],DIM_PAYMENT[],2,FALSE)</f>
        <v>Credit card</v>
      </c>
      <c r="E916">
        <v>346910</v>
      </c>
      <c r="F916" t="str">
        <f>VLOOKUP(FACT_INVOICE9[[#This Row],[Product_SK]],DIM_PRODUCT[],3,FALSE)</f>
        <v>Home and lifestyle</v>
      </c>
      <c r="G916">
        <v>14433</v>
      </c>
      <c r="H916" t="s">
        <v>969</v>
      </c>
      <c r="I916">
        <v>10</v>
      </c>
      <c r="J916">
        <v>570.78</v>
      </c>
      <c r="K916">
        <v>6.1</v>
      </c>
      <c r="L916" t="s">
        <v>33</v>
      </c>
      <c r="M916" s="1">
        <v>45276.3682291667</v>
      </c>
      <c r="N916" s="1">
        <v>45278.9186226852</v>
      </c>
      <c r="O916">
        <v>19654</v>
      </c>
      <c r="P916">
        <v>5</v>
      </c>
      <c r="Q916" t="str">
        <f>VLOOKUP(FACT_INVOICE9[[#This Row],[gender_sk]],DIM_GENDER[],2,FALSE)</f>
        <v>Female</v>
      </c>
      <c r="R916" t="str">
        <f>VLOOKUP(FACT_INVOICE9[[#This Row],[custype_sk]],DIM_CUSTYPE[],2,FALSE)</f>
        <v>Member</v>
      </c>
      <c r="S916">
        <v>3</v>
      </c>
      <c r="U916" s="6">
        <v>1</v>
      </c>
      <c r="V916" s="6">
        <v>0</v>
      </c>
      <c r="W916" s="6">
        <v>0</v>
      </c>
      <c r="X916" s="6">
        <v>0</v>
      </c>
      <c r="Y916" s="6">
        <v>0</v>
      </c>
      <c r="Z916" s="6">
        <v>1</v>
      </c>
      <c r="AA916" s="6">
        <v>0</v>
      </c>
      <c r="AB916" s="6">
        <v>0</v>
      </c>
      <c r="AC916" s="6">
        <v>0</v>
      </c>
      <c r="AD916" s="6">
        <v>1</v>
      </c>
      <c r="AE916" s="6">
        <v>1</v>
      </c>
      <c r="AF916">
        <v>0</v>
      </c>
      <c r="AG916">
        <v>1</v>
      </c>
    </row>
    <row r="917" spans="1:33">
      <c r="A917">
        <v>1208</v>
      </c>
      <c r="B917" t="str">
        <f>VLOOKUP(FACT_INVOICE9[[#This Row],[Branch_SK]],DIM_BRANCH[],3,FALSE)</f>
        <v>Yangon</v>
      </c>
      <c r="C917">
        <v>17982</v>
      </c>
      <c r="D917" t="str">
        <f>VLOOKUP(FACT_INVOICE9[[#This Row],[payment_SK]],DIM_PAYMENT[],2,FALSE)</f>
        <v>Cash</v>
      </c>
      <c r="E917">
        <v>346784</v>
      </c>
      <c r="F917" t="str">
        <f>VLOOKUP(FACT_INVOICE9[[#This Row],[Product_SK]],DIM_PRODUCT[],3,FALSE)</f>
        <v>Home and lifestyle</v>
      </c>
      <c r="G917">
        <v>14555</v>
      </c>
      <c r="H917" t="s">
        <v>970</v>
      </c>
      <c r="I917">
        <v>9</v>
      </c>
      <c r="J917">
        <v>926.9505</v>
      </c>
      <c r="K917">
        <v>9.3</v>
      </c>
      <c r="L917" t="s">
        <v>33</v>
      </c>
      <c r="M917" s="1">
        <v>45276.3682291667</v>
      </c>
      <c r="N917" s="1">
        <v>45278.9186226852</v>
      </c>
      <c r="O917">
        <v>19118</v>
      </c>
      <c r="P917">
        <v>6</v>
      </c>
      <c r="Q917" t="str">
        <f>VLOOKUP(FACT_INVOICE9[[#This Row],[gender_sk]],DIM_GENDER[],2,FALSE)</f>
        <v>Male</v>
      </c>
      <c r="R917" t="str">
        <f>VLOOKUP(FACT_INVOICE9[[#This Row],[custype_sk]],DIM_CUSTYPE[],2,FALSE)</f>
        <v>Normal</v>
      </c>
      <c r="S917">
        <v>4</v>
      </c>
      <c r="U917" s="6">
        <v>0</v>
      </c>
      <c r="V917" s="6">
        <v>0</v>
      </c>
      <c r="W917" s="6">
        <v>1</v>
      </c>
      <c r="X917" s="6">
        <v>0</v>
      </c>
      <c r="Y917" s="6">
        <v>0</v>
      </c>
      <c r="Z917" s="6">
        <v>1</v>
      </c>
      <c r="AA917" s="6">
        <v>0</v>
      </c>
      <c r="AB917" s="6">
        <v>0</v>
      </c>
      <c r="AC917" s="6">
        <v>0</v>
      </c>
      <c r="AD917" s="6">
        <v>1</v>
      </c>
      <c r="AE917" s="6">
        <v>1</v>
      </c>
      <c r="AF917">
        <v>1</v>
      </c>
      <c r="AG917">
        <v>0</v>
      </c>
    </row>
    <row r="918" spans="1:33">
      <c r="A918">
        <v>1208</v>
      </c>
      <c r="B918" t="str">
        <f>VLOOKUP(FACT_INVOICE9[[#This Row],[Branch_SK]],DIM_BRANCH[],3,FALSE)</f>
        <v>Yangon</v>
      </c>
      <c r="C918">
        <v>17983</v>
      </c>
      <c r="D918" t="str">
        <f>VLOOKUP(FACT_INVOICE9[[#This Row],[payment_SK]],DIM_PAYMENT[],2,FALSE)</f>
        <v>Credit card</v>
      </c>
      <c r="E918">
        <v>347076</v>
      </c>
      <c r="F918" t="str">
        <f>VLOOKUP(FACT_INVOICE9[[#This Row],[Product_SK]],DIM_PRODUCT[],3,FALSE)</f>
        <v>Food and beverages</v>
      </c>
      <c r="G918">
        <v>14239</v>
      </c>
      <c r="H918" t="s">
        <v>971</v>
      </c>
      <c r="I918">
        <v>6</v>
      </c>
      <c r="J918">
        <v>620.739</v>
      </c>
      <c r="K918">
        <v>4</v>
      </c>
      <c r="L918" t="s">
        <v>33</v>
      </c>
      <c r="M918" s="1">
        <v>45276.3682291667</v>
      </c>
      <c r="N918" s="1">
        <v>45278.9186226852</v>
      </c>
      <c r="O918">
        <v>19510</v>
      </c>
      <c r="P918">
        <v>6</v>
      </c>
      <c r="Q918" t="str">
        <f>VLOOKUP(FACT_INVOICE9[[#This Row],[gender_sk]],DIM_GENDER[],2,FALSE)</f>
        <v>Male</v>
      </c>
      <c r="R918" t="str">
        <f>VLOOKUP(FACT_INVOICE9[[#This Row],[custype_sk]],DIM_CUSTYPE[],2,FALSE)</f>
        <v>Member</v>
      </c>
      <c r="S918">
        <v>3</v>
      </c>
      <c r="U918" s="6">
        <v>1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1</v>
      </c>
      <c r="AC918" s="6">
        <v>0</v>
      </c>
      <c r="AD918" s="6">
        <v>1</v>
      </c>
      <c r="AE918" s="6">
        <v>0</v>
      </c>
      <c r="AF918">
        <v>1</v>
      </c>
      <c r="AG918">
        <v>1</v>
      </c>
    </row>
    <row r="919" spans="1:33">
      <c r="A919">
        <v>1208</v>
      </c>
      <c r="B919" t="str">
        <f>VLOOKUP(FACT_INVOICE9[[#This Row],[Branch_SK]],DIM_BRANCH[],3,FALSE)</f>
        <v>Yangon</v>
      </c>
      <c r="C919">
        <v>17983</v>
      </c>
      <c r="D919" t="str">
        <f>VLOOKUP(FACT_INVOICE9[[#This Row],[payment_SK]],DIM_PAYMENT[],2,FALSE)</f>
        <v>Credit card</v>
      </c>
      <c r="E919">
        <v>347401</v>
      </c>
      <c r="F919" t="str">
        <f>VLOOKUP(FACT_INVOICE9[[#This Row],[Product_SK]],DIM_PRODUCT[],3,FALSE)</f>
        <v>Fashion accessories</v>
      </c>
      <c r="G919">
        <v>14905</v>
      </c>
      <c r="H919" t="s">
        <v>972</v>
      </c>
      <c r="I919">
        <v>10</v>
      </c>
      <c r="J919">
        <v>462.21</v>
      </c>
      <c r="K919">
        <v>9.6</v>
      </c>
      <c r="L919" t="s">
        <v>33</v>
      </c>
      <c r="M919" s="1">
        <v>45276.3682291667</v>
      </c>
      <c r="N919" s="1">
        <v>45278.9186226852</v>
      </c>
      <c r="O919">
        <v>19617</v>
      </c>
      <c r="P919">
        <v>6</v>
      </c>
      <c r="Q919" t="str">
        <f>VLOOKUP(FACT_INVOICE9[[#This Row],[gender_sk]],DIM_GENDER[],2,FALSE)</f>
        <v>Male</v>
      </c>
      <c r="R919" t="str">
        <f>VLOOKUP(FACT_INVOICE9[[#This Row],[custype_sk]],DIM_CUSTYPE[],2,FALSE)</f>
        <v>Member</v>
      </c>
      <c r="S919">
        <v>3</v>
      </c>
      <c r="U919" s="6">
        <v>1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1</v>
      </c>
      <c r="AD919" s="6">
        <v>1</v>
      </c>
      <c r="AE919" s="6">
        <v>1</v>
      </c>
      <c r="AF919">
        <v>1</v>
      </c>
      <c r="AG919">
        <v>1</v>
      </c>
    </row>
    <row r="920" spans="1:33">
      <c r="A920">
        <v>1208</v>
      </c>
      <c r="B920" t="str">
        <f>VLOOKUP(FACT_INVOICE9[[#This Row],[Branch_SK]],DIM_BRANCH[],3,FALSE)</f>
        <v>Yangon</v>
      </c>
      <c r="C920">
        <v>17982</v>
      </c>
      <c r="D920" t="str">
        <f>VLOOKUP(FACT_INVOICE9[[#This Row],[payment_SK]],DIM_PAYMENT[],2,FALSE)</f>
        <v>Cash</v>
      </c>
      <c r="E920">
        <v>346997</v>
      </c>
      <c r="F920" t="str">
        <f>VLOOKUP(FACT_INVOICE9[[#This Row],[Product_SK]],DIM_PRODUCT[],3,FALSE)</f>
        <v>Sports and travel</v>
      </c>
      <c r="G920">
        <v>14992</v>
      </c>
      <c r="H920" t="s">
        <v>973</v>
      </c>
      <c r="I920">
        <v>10</v>
      </c>
      <c r="J920">
        <v>749.49</v>
      </c>
      <c r="K920">
        <v>5.7</v>
      </c>
      <c r="L920" t="s">
        <v>33</v>
      </c>
      <c r="M920" s="1">
        <v>45276.3682291667</v>
      </c>
      <c r="N920" s="1">
        <v>45278.9186226852</v>
      </c>
      <c r="O920">
        <v>19322</v>
      </c>
      <c r="P920">
        <v>5</v>
      </c>
      <c r="Q920" t="str">
        <f>VLOOKUP(FACT_INVOICE9[[#This Row],[gender_sk]],DIM_GENDER[],2,FALSE)</f>
        <v>Female</v>
      </c>
      <c r="R920" t="str">
        <f>VLOOKUP(FACT_INVOICE9[[#This Row],[custype_sk]],DIM_CUSTYPE[],2,FALSE)</f>
        <v>Normal</v>
      </c>
      <c r="S920">
        <v>4</v>
      </c>
      <c r="U920" s="6">
        <v>0</v>
      </c>
      <c r="V920" s="6">
        <v>0</v>
      </c>
      <c r="W920" s="6">
        <v>1</v>
      </c>
      <c r="X920" s="6">
        <v>0</v>
      </c>
      <c r="Y920" s="6">
        <v>0</v>
      </c>
      <c r="Z920" s="6">
        <v>0</v>
      </c>
      <c r="AA920" s="6">
        <v>1</v>
      </c>
      <c r="AB920" s="6">
        <v>0</v>
      </c>
      <c r="AC920" s="6">
        <v>0</v>
      </c>
      <c r="AD920" s="6">
        <v>1</v>
      </c>
      <c r="AE920" s="6">
        <v>1</v>
      </c>
      <c r="AF920">
        <v>0</v>
      </c>
      <c r="AG920">
        <v>0</v>
      </c>
    </row>
    <row r="921" spans="1:33">
      <c r="A921">
        <v>1207</v>
      </c>
      <c r="B921" t="str">
        <f>VLOOKUP(FACT_INVOICE9[[#This Row],[Branch_SK]],DIM_BRANCH[],3,FALSE)</f>
        <v>Naypyitaw</v>
      </c>
      <c r="C921">
        <v>17984</v>
      </c>
      <c r="D921" t="str">
        <f>VLOOKUP(FACT_INVOICE9[[#This Row],[payment_SK]],DIM_PAYMENT[],2,FALSE)</f>
        <v>Ewallet</v>
      </c>
      <c r="E921">
        <v>346958</v>
      </c>
      <c r="F921" t="str">
        <f>VLOOKUP(FACT_INVOICE9[[#This Row],[Product_SK]],DIM_PRODUCT[],3,FALSE)</f>
        <v>Sports and travel</v>
      </c>
      <c r="G921">
        <v>14719</v>
      </c>
      <c r="H921" t="s">
        <v>974</v>
      </c>
      <c r="I921">
        <v>10</v>
      </c>
      <c r="J921">
        <v>822.255</v>
      </c>
      <c r="K921">
        <v>6.6</v>
      </c>
      <c r="L921" t="s">
        <v>33</v>
      </c>
      <c r="M921" s="1">
        <v>45276.3682291667</v>
      </c>
      <c r="N921" s="1">
        <v>45278.9186226852</v>
      </c>
      <c r="O921">
        <v>19876</v>
      </c>
      <c r="P921">
        <v>5</v>
      </c>
      <c r="Q921" t="str">
        <f>VLOOKUP(FACT_INVOICE9[[#This Row],[gender_sk]],DIM_GENDER[],2,FALSE)</f>
        <v>Female</v>
      </c>
      <c r="R921" t="str">
        <f>VLOOKUP(FACT_INVOICE9[[#This Row],[custype_sk]],DIM_CUSTYPE[],2,FALSE)</f>
        <v>Member</v>
      </c>
      <c r="S921">
        <v>3</v>
      </c>
      <c r="U921" s="6">
        <v>0</v>
      </c>
      <c r="V921" s="6">
        <v>1</v>
      </c>
      <c r="W921" s="6">
        <v>0</v>
      </c>
      <c r="X921" s="6">
        <v>0</v>
      </c>
      <c r="Y921" s="6">
        <v>0</v>
      </c>
      <c r="Z921" s="6">
        <v>0</v>
      </c>
      <c r="AA921" s="6">
        <v>1</v>
      </c>
      <c r="AB921" s="6">
        <v>0</v>
      </c>
      <c r="AC921" s="6">
        <v>0</v>
      </c>
      <c r="AD921" s="6">
        <v>1</v>
      </c>
      <c r="AE921" s="6">
        <v>1</v>
      </c>
      <c r="AF921">
        <v>0</v>
      </c>
      <c r="AG921">
        <v>1</v>
      </c>
    </row>
    <row r="922" spans="1:33">
      <c r="A922">
        <v>1206</v>
      </c>
      <c r="B922" t="str">
        <f>VLOOKUP(FACT_INVOICE9[[#This Row],[Branch_SK]],DIM_BRANCH[],3,FALSE)</f>
        <v>Mandalay</v>
      </c>
      <c r="C922">
        <v>17982</v>
      </c>
      <c r="D922" t="str">
        <f>VLOOKUP(FACT_INVOICE9[[#This Row],[payment_SK]],DIM_PAYMENT[],2,FALSE)</f>
        <v>Cash</v>
      </c>
      <c r="E922">
        <v>347173</v>
      </c>
      <c r="F922" t="str">
        <f>VLOOKUP(FACT_INVOICE9[[#This Row],[Product_SK]],DIM_PRODUCT[],3,FALSE)</f>
        <v>Food and beverages</v>
      </c>
      <c r="G922">
        <v>14459</v>
      </c>
      <c r="H922" t="s">
        <v>975</v>
      </c>
      <c r="I922">
        <v>4</v>
      </c>
      <c r="J922">
        <v>133.35</v>
      </c>
      <c r="K922">
        <v>8.6</v>
      </c>
      <c r="L922" t="s">
        <v>33</v>
      </c>
      <c r="M922" s="1">
        <v>45276.3682291667</v>
      </c>
      <c r="N922" s="1">
        <v>45278.9186226852</v>
      </c>
      <c r="O922">
        <v>19302</v>
      </c>
      <c r="P922">
        <v>6</v>
      </c>
      <c r="Q922" t="str">
        <f>VLOOKUP(FACT_INVOICE9[[#This Row],[gender_sk]],DIM_GENDER[],2,FALSE)</f>
        <v>Male</v>
      </c>
      <c r="R922" t="str">
        <f>VLOOKUP(FACT_INVOICE9[[#This Row],[custype_sk]],DIM_CUSTYPE[],2,FALSE)</f>
        <v>Normal</v>
      </c>
      <c r="S922">
        <v>4</v>
      </c>
      <c r="U922" s="6">
        <v>0</v>
      </c>
      <c r="V922" s="6">
        <v>0</v>
      </c>
      <c r="W922" s="6">
        <v>1</v>
      </c>
      <c r="X922" s="6">
        <v>0</v>
      </c>
      <c r="Y922" s="6">
        <v>0</v>
      </c>
      <c r="Z922" s="6">
        <v>0</v>
      </c>
      <c r="AA922" s="6">
        <v>0</v>
      </c>
      <c r="AB922" s="6">
        <v>1</v>
      </c>
      <c r="AC922" s="6">
        <v>0</v>
      </c>
      <c r="AD922" s="6">
        <v>0</v>
      </c>
      <c r="AE922" s="6">
        <v>1</v>
      </c>
      <c r="AF922">
        <v>1</v>
      </c>
      <c r="AG922">
        <v>0</v>
      </c>
    </row>
    <row r="923" spans="1:33">
      <c r="A923">
        <v>1208</v>
      </c>
      <c r="B923" t="str">
        <f>VLOOKUP(FACT_INVOICE9[[#This Row],[Branch_SK]],DIM_BRANCH[],3,FALSE)</f>
        <v>Yangon</v>
      </c>
      <c r="C923">
        <v>17983</v>
      </c>
      <c r="D923" t="str">
        <f>VLOOKUP(FACT_INVOICE9[[#This Row],[payment_SK]],DIM_PAYMENT[],2,FALSE)</f>
        <v>Credit card</v>
      </c>
      <c r="E923">
        <v>347222</v>
      </c>
      <c r="F923" t="str">
        <f>VLOOKUP(FACT_INVOICE9[[#This Row],[Product_SK]],DIM_PRODUCT[],3,FALSE)</f>
        <v>Food and beverages</v>
      </c>
      <c r="G923">
        <v>14875</v>
      </c>
      <c r="H923" t="s">
        <v>976</v>
      </c>
      <c r="I923">
        <v>5</v>
      </c>
      <c r="J923">
        <v>171.7275</v>
      </c>
      <c r="K923">
        <v>9.9</v>
      </c>
      <c r="L923" t="s">
        <v>33</v>
      </c>
      <c r="M923" s="1">
        <v>45276.3682291667</v>
      </c>
      <c r="N923" s="1">
        <v>45278.9186226852</v>
      </c>
      <c r="O923">
        <v>19650</v>
      </c>
      <c r="P923">
        <v>6</v>
      </c>
      <c r="Q923" t="str">
        <f>VLOOKUP(FACT_INVOICE9[[#This Row],[gender_sk]],DIM_GENDER[],2,FALSE)</f>
        <v>Male</v>
      </c>
      <c r="R923" t="str">
        <f>VLOOKUP(FACT_INVOICE9[[#This Row],[custype_sk]],DIM_CUSTYPE[],2,FALSE)</f>
        <v>Normal</v>
      </c>
      <c r="S923">
        <v>4</v>
      </c>
      <c r="U923" s="6">
        <v>1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1</v>
      </c>
      <c r="AC923" s="6">
        <v>0</v>
      </c>
      <c r="AD923" s="6">
        <v>0</v>
      </c>
      <c r="AE923" s="6">
        <v>1</v>
      </c>
      <c r="AF923">
        <v>1</v>
      </c>
      <c r="AG923">
        <v>0</v>
      </c>
    </row>
    <row r="924" spans="1:33">
      <c r="A924">
        <v>1206</v>
      </c>
      <c r="B924" t="str">
        <f>VLOOKUP(FACT_INVOICE9[[#This Row],[Branch_SK]],DIM_BRANCH[],3,FALSE)</f>
        <v>Mandalay</v>
      </c>
      <c r="C924">
        <v>17984</v>
      </c>
      <c r="D924" t="str">
        <f>VLOOKUP(FACT_INVOICE9[[#This Row],[payment_SK]],DIM_PAYMENT[],2,FALSE)</f>
        <v>Ewallet</v>
      </c>
      <c r="E924">
        <v>347165</v>
      </c>
      <c r="F924" t="str">
        <f>VLOOKUP(FACT_INVOICE9[[#This Row],[Product_SK]],DIM_PRODUCT[],3,FALSE)</f>
        <v>Food and beverages</v>
      </c>
      <c r="G924">
        <v>14590</v>
      </c>
      <c r="H924" t="s">
        <v>977</v>
      </c>
      <c r="I924">
        <v>5</v>
      </c>
      <c r="J924">
        <v>208.6875</v>
      </c>
      <c r="K924">
        <v>9.6</v>
      </c>
      <c r="L924" t="s">
        <v>33</v>
      </c>
      <c r="M924" s="1">
        <v>45276.3682291667</v>
      </c>
      <c r="N924" s="1">
        <v>45278.9186226852</v>
      </c>
      <c r="O924">
        <v>19808</v>
      </c>
      <c r="P924">
        <v>5</v>
      </c>
      <c r="Q924" t="str">
        <f>VLOOKUP(FACT_INVOICE9[[#This Row],[gender_sk]],DIM_GENDER[],2,FALSE)</f>
        <v>Female</v>
      </c>
      <c r="R924" t="str">
        <f>VLOOKUP(FACT_INVOICE9[[#This Row],[custype_sk]],DIM_CUSTYPE[],2,FALSE)</f>
        <v>Normal</v>
      </c>
      <c r="S924">
        <v>4</v>
      </c>
      <c r="U924" s="6">
        <v>0</v>
      </c>
      <c r="V924" s="6">
        <v>1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1</v>
      </c>
      <c r="AC924" s="6">
        <v>0</v>
      </c>
      <c r="AD924" s="6">
        <v>0</v>
      </c>
      <c r="AE924" s="6">
        <v>1</v>
      </c>
      <c r="AF924">
        <v>0</v>
      </c>
      <c r="AG924">
        <v>0</v>
      </c>
    </row>
    <row r="925" spans="1:33">
      <c r="A925">
        <v>1206</v>
      </c>
      <c r="B925" t="str">
        <f>VLOOKUP(FACT_INVOICE9[[#This Row],[Branch_SK]],DIM_BRANCH[],3,FALSE)</f>
        <v>Mandalay</v>
      </c>
      <c r="C925">
        <v>17982</v>
      </c>
      <c r="D925" t="str">
        <f>VLOOKUP(FACT_INVOICE9[[#This Row],[payment_SK]],DIM_PAYMENT[],2,FALSE)</f>
        <v>Cash</v>
      </c>
      <c r="E925">
        <v>347279</v>
      </c>
      <c r="F925" t="str">
        <f>VLOOKUP(FACT_INVOICE9[[#This Row],[Product_SK]],DIM_PRODUCT[],3,FALSE)</f>
        <v>Fashion accessories</v>
      </c>
      <c r="G925">
        <v>14600</v>
      </c>
      <c r="H925" t="s">
        <v>978</v>
      </c>
      <c r="I925">
        <v>9</v>
      </c>
      <c r="J925">
        <v>714.3255</v>
      </c>
      <c r="K925">
        <v>8</v>
      </c>
      <c r="L925" t="s">
        <v>33</v>
      </c>
      <c r="M925" s="1">
        <v>45276.3682291667</v>
      </c>
      <c r="N925" s="1">
        <v>45278.9186226852</v>
      </c>
      <c r="O925">
        <v>19022</v>
      </c>
      <c r="P925">
        <v>5</v>
      </c>
      <c r="Q925" t="str">
        <f>VLOOKUP(FACT_INVOICE9[[#This Row],[gender_sk]],DIM_GENDER[],2,FALSE)</f>
        <v>Female</v>
      </c>
      <c r="R925" t="str">
        <f>VLOOKUP(FACT_INVOICE9[[#This Row],[custype_sk]],DIM_CUSTYPE[],2,FALSE)</f>
        <v>Member</v>
      </c>
      <c r="S925">
        <v>3</v>
      </c>
      <c r="U925" s="6">
        <v>0</v>
      </c>
      <c r="V925" s="6">
        <v>0</v>
      </c>
      <c r="W925" s="6">
        <v>1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1</v>
      </c>
      <c r="AD925" s="6">
        <v>1</v>
      </c>
      <c r="AE925" s="6">
        <v>1</v>
      </c>
      <c r="AF925">
        <v>0</v>
      </c>
      <c r="AG925">
        <v>1</v>
      </c>
    </row>
    <row r="926" spans="1:33">
      <c r="A926">
        <v>1208</v>
      </c>
      <c r="B926" t="str">
        <f>VLOOKUP(FACT_INVOICE9[[#This Row],[Branch_SK]],DIM_BRANCH[],3,FALSE)</f>
        <v>Yangon</v>
      </c>
      <c r="C926">
        <v>17984</v>
      </c>
      <c r="D926" t="str">
        <f>VLOOKUP(FACT_INVOICE9[[#This Row],[payment_SK]],DIM_PAYMENT[],2,FALSE)</f>
        <v>Ewallet</v>
      </c>
      <c r="E926">
        <v>346903</v>
      </c>
      <c r="F926" t="str">
        <f>VLOOKUP(FACT_INVOICE9[[#This Row],[Product_SK]],DIM_PRODUCT[],3,FALSE)</f>
        <v>Home and lifestyle</v>
      </c>
      <c r="G926">
        <v>14208</v>
      </c>
      <c r="H926" t="s">
        <v>979</v>
      </c>
      <c r="I926">
        <v>8</v>
      </c>
      <c r="J926">
        <v>284.592</v>
      </c>
      <c r="K926">
        <v>9.6</v>
      </c>
      <c r="L926" t="s">
        <v>33</v>
      </c>
      <c r="M926" s="1">
        <v>45276.3682291667</v>
      </c>
      <c r="N926" s="1">
        <v>45278.9186226852</v>
      </c>
      <c r="O926">
        <v>19743</v>
      </c>
      <c r="P926">
        <v>6</v>
      </c>
      <c r="Q926" t="str">
        <f>VLOOKUP(FACT_INVOICE9[[#This Row],[gender_sk]],DIM_GENDER[],2,FALSE)</f>
        <v>Male</v>
      </c>
      <c r="R926" t="str">
        <f>VLOOKUP(FACT_INVOICE9[[#This Row],[custype_sk]],DIM_CUSTYPE[],2,FALSE)</f>
        <v>Normal</v>
      </c>
      <c r="S926">
        <v>4</v>
      </c>
      <c r="U926" s="6">
        <v>0</v>
      </c>
      <c r="V926" s="6">
        <v>1</v>
      </c>
      <c r="W926" s="6">
        <v>0</v>
      </c>
      <c r="X926" s="6">
        <v>0</v>
      </c>
      <c r="Y926" s="6">
        <v>0</v>
      </c>
      <c r="Z926" s="6">
        <v>1</v>
      </c>
      <c r="AA926" s="6">
        <v>0</v>
      </c>
      <c r="AB926" s="6">
        <v>0</v>
      </c>
      <c r="AC926" s="6">
        <v>0</v>
      </c>
      <c r="AD926" s="6">
        <v>1</v>
      </c>
      <c r="AE926" s="6">
        <v>1</v>
      </c>
      <c r="AF926">
        <v>1</v>
      </c>
      <c r="AG926">
        <v>0</v>
      </c>
    </row>
    <row r="927" spans="1:33">
      <c r="A927">
        <v>1207</v>
      </c>
      <c r="B927" t="str">
        <f>VLOOKUP(FACT_INVOICE9[[#This Row],[Branch_SK]],DIM_BRANCH[],3,FALSE)</f>
        <v>Naypyitaw</v>
      </c>
      <c r="C927">
        <v>17982</v>
      </c>
      <c r="D927" t="str">
        <f>VLOOKUP(FACT_INVOICE9[[#This Row],[payment_SK]],DIM_PAYMENT[],2,FALSE)</f>
        <v>Cash</v>
      </c>
      <c r="E927">
        <v>347245</v>
      </c>
      <c r="F927" t="str">
        <f>VLOOKUP(FACT_INVOICE9[[#This Row],[Product_SK]],DIM_PRODUCT[],3,FALSE)</f>
        <v>Fashion accessories</v>
      </c>
      <c r="G927">
        <v>14060</v>
      </c>
      <c r="H927" t="s">
        <v>980</v>
      </c>
      <c r="I927">
        <v>4</v>
      </c>
      <c r="J927">
        <v>343.056</v>
      </c>
      <c r="K927">
        <v>9.1</v>
      </c>
      <c r="L927" t="s">
        <v>33</v>
      </c>
      <c r="M927" s="1">
        <v>45276.3682291667</v>
      </c>
      <c r="N927" s="1">
        <v>45278.9186226852</v>
      </c>
      <c r="O927">
        <v>19202</v>
      </c>
      <c r="P927">
        <v>5</v>
      </c>
      <c r="Q927" t="str">
        <f>VLOOKUP(FACT_INVOICE9[[#This Row],[gender_sk]],DIM_GENDER[],2,FALSE)</f>
        <v>Female</v>
      </c>
      <c r="R927" t="str">
        <f>VLOOKUP(FACT_INVOICE9[[#This Row],[custype_sk]],DIM_CUSTYPE[],2,FALSE)</f>
        <v>Normal</v>
      </c>
      <c r="S927">
        <v>4</v>
      </c>
      <c r="U927" s="6">
        <v>0</v>
      </c>
      <c r="V927" s="6">
        <v>0</v>
      </c>
      <c r="W927" s="6">
        <v>1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1</v>
      </c>
      <c r="AD927" s="6">
        <v>0</v>
      </c>
      <c r="AE927" s="6">
        <v>1</v>
      </c>
      <c r="AF927">
        <v>0</v>
      </c>
      <c r="AG927">
        <v>0</v>
      </c>
    </row>
    <row r="928" spans="1:33">
      <c r="A928">
        <v>1206</v>
      </c>
      <c r="B928" t="str">
        <f>VLOOKUP(FACT_INVOICE9[[#This Row],[Branch_SK]],DIM_BRANCH[],3,FALSE)</f>
        <v>Mandalay</v>
      </c>
      <c r="C928">
        <v>17984</v>
      </c>
      <c r="D928" t="str">
        <f>VLOOKUP(FACT_INVOICE9[[#This Row],[payment_SK]],DIM_PAYMENT[],2,FALSE)</f>
        <v>Ewallet</v>
      </c>
      <c r="E928">
        <v>346947</v>
      </c>
      <c r="F928" t="str">
        <f>VLOOKUP(FACT_INVOICE9[[#This Row],[Product_SK]],DIM_PRODUCT[],3,FALSE)</f>
        <v>Sports and travel</v>
      </c>
      <c r="G928">
        <v>14360</v>
      </c>
      <c r="H928" t="s">
        <v>981</v>
      </c>
      <c r="I928">
        <v>4</v>
      </c>
      <c r="J928">
        <v>180.6</v>
      </c>
      <c r="K928">
        <v>7.6</v>
      </c>
      <c r="L928" t="s">
        <v>33</v>
      </c>
      <c r="M928" s="1">
        <v>45276.3682291667</v>
      </c>
      <c r="N928" s="1">
        <v>45278.9186226852</v>
      </c>
      <c r="O928">
        <v>19794</v>
      </c>
      <c r="P928">
        <v>5</v>
      </c>
      <c r="Q928" t="str">
        <f>VLOOKUP(FACT_INVOICE9[[#This Row],[gender_sk]],DIM_GENDER[],2,FALSE)</f>
        <v>Female</v>
      </c>
      <c r="R928" t="str">
        <f>VLOOKUP(FACT_INVOICE9[[#This Row],[custype_sk]],DIM_CUSTYPE[],2,FALSE)</f>
        <v>Normal</v>
      </c>
      <c r="S928">
        <v>4</v>
      </c>
      <c r="U928" s="6">
        <v>0</v>
      </c>
      <c r="V928" s="6">
        <v>1</v>
      </c>
      <c r="W928" s="6">
        <v>0</v>
      </c>
      <c r="X928" s="6">
        <v>0</v>
      </c>
      <c r="Y928" s="6">
        <v>0</v>
      </c>
      <c r="Z928" s="6">
        <v>0</v>
      </c>
      <c r="AA928" s="6">
        <v>1</v>
      </c>
      <c r="AB928" s="6">
        <v>0</v>
      </c>
      <c r="AC928" s="6">
        <v>0</v>
      </c>
      <c r="AD928" s="6">
        <v>0</v>
      </c>
      <c r="AE928" s="6">
        <v>1</v>
      </c>
      <c r="AF928">
        <v>0</v>
      </c>
      <c r="AG928">
        <v>0</v>
      </c>
    </row>
    <row r="929" spans="1:33">
      <c r="A929">
        <v>1208</v>
      </c>
      <c r="B929" t="str">
        <f>VLOOKUP(FACT_INVOICE9[[#This Row],[Branch_SK]],DIM_BRANCH[],3,FALSE)</f>
        <v>Yangon</v>
      </c>
      <c r="C929">
        <v>17982</v>
      </c>
      <c r="D929" t="str">
        <f>VLOOKUP(FACT_INVOICE9[[#This Row],[payment_SK]],DIM_PAYMENT[],2,FALSE)</f>
        <v>Cash</v>
      </c>
      <c r="E929">
        <v>347156</v>
      </c>
      <c r="F929" t="str">
        <f>VLOOKUP(FACT_INVOICE9[[#This Row],[Product_SK]],DIM_PRODUCT[],3,FALSE)</f>
        <v>Food and beverages</v>
      </c>
      <c r="G929">
        <v>14291</v>
      </c>
      <c r="H929" t="s">
        <v>982</v>
      </c>
      <c r="I929">
        <v>7</v>
      </c>
      <c r="J929">
        <v>379.9215</v>
      </c>
      <c r="K929">
        <v>5.5</v>
      </c>
      <c r="L929" t="s">
        <v>33</v>
      </c>
      <c r="M929" s="1">
        <v>45276.3682291667</v>
      </c>
      <c r="N929" s="1">
        <v>45278.9186226852</v>
      </c>
      <c r="O929">
        <v>19024</v>
      </c>
      <c r="P929">
        <v>6</v>
      </c>
      <c r="Q929" t="str">
        <f>VLOOKUP(FACT_INVOICE9[[#This Row],[gender_sk]],DIM_GENDER[],2,FALSE)</f>
        <v>Male</v>
      </c>
      <c r="R929" t="str">
        <f>VLOOKUP(FACT_INVOICE9[[#This Row],[custype_sk]],DIM_CUSTYPE[],2,FALSE)</f>
        <v>Normal</v>
      </c>
      <c r="S929">
        <v>4</v>
      </c>
      <c r="U929" s="6">
        <v>0</v>
      </c>
      <c r="V929" s="6">
        <v>0</v>
      </c>
      <c r="W929" s="6">
        <v>1</v>
      </c>
      <c r="X929" s="6">
        <v>0</v>
      </c>
      <c r="Y929" s="6">
        <v>0</v>
      </c>
      <c r="Z929" s="6">
        <v>0</v>
      </c>
      <c r="AA929" s="6">
        <v>0</v>
      </c>
      <c r="AB929" s="6">
        <v>1</v>
      </c>
      <c r="AC929" s="6">
        <v>0</v>
      </c>
      <c r="AD929" s="6">
        <v>1</v>
      </c>
      <c r="AE929" s="6">
        <v>1</v>
      </c>
      <c r="AF929">
        <v>1</v>
      </c>
      <c r="AG929">
        <v>0</v>
      </c>
    </row>
    <row r="930" spans="1:33">
      <c r="A930">
        <v>1206</v>
      </c>
      <c r="B930" t="str">
        <f>VLOOKUP(FACT_INVOICE9[[#This Row],[Branch_SK]],DIM_BRANCH[],3,FALSE)</f>
        <v>Mandalay</v>
      </c>
      <c r="C930">
        <v>17983</v>
      </c>
      <c r="D930" t="str">
        <f>VLOOKUP(FACT_INVOICE9[[#This Row],[payment_SK]],DIM_PAYMENT[],2,FALSE)</f>
        <v>Credit card</v>
      </c>
      <c r="E930">
        <v>347159</v>
      </c>
      <c r="F930" t="str">
        <f>VLOOKUP(FACT_INVOICE9[[#This Row],[Product_SK]],DIM_PRODUCT[],3,FALSE)</f>
        <v>Food and beverages</v>
      </c>
      <c r="G930">
        <v>14626</v>
      </c>
      <c r="H930" t="s">
        <v>983</v>
      </c>
      <c r="I930">
        <v>5</v>
      </c>
      <c r="J930">
        <v>430.71</v>
      </c>
      <c r="K930">
        <v>7.6</v>
      </c>
      <c r="L930" t="s">
        <v>33</v>
      </c>
      <c r="M930" s="1">
        <v>45276.3682291667</v>
      </c>
      <c r="N930" s="1">
        <v>45278.9186226852</v>
      </c>
      <c r="O930">
        <v>19520</v>
      </c>
      <c r="P930">
        <v>5</v>
      </c>
      <c r="Q930" t="str">
        <f>VLOOKUP(FACT_INVOICE9[[#This Row],[gender_sk]],DIM_GENDER[],2,FALSE)</f>
        <v>Female</v>
      </c>
      <c r="R930" t="str">
        <f>VLOOKUP(FACT_INVOICE9[[#This Row],[custype_sk]],DIM_CUSTYPE[],2,FALSE)</f>
        <v>Member</v>
      </c>
      <c r="S930">
        <v>3</v>
      </c>
      <c r="U930" s="6">
        <v>1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1</v>
      </c>
      <c r="AC930" s="6">
        <v>0</v>
      </c>
      <c r="AD930" s="6">
        <v>0</v>
      </c>
      <c r="AE930" s="6">
        <v>1</v>
      </c>
      <c r="AF930">
        <v>0</v>
      </c>
      <c r="AG930">
        <v>1</v>
      </c>
    </row>
    <row r="931" spans="1:33">
      <c r="A931">
        <v>1207</v>
      </c>
      <c r="B931" t="str">
        <f>VLOOKUP(FACT_INVOICE9[[#This Row],[Branch_SK]],DIM_BRANCH[],3,FALSE)</f>
        <v>Naypyitaw</v>
      </c>
      <c r="C931">
        <v>17984</v>
      </c>
      <c r="D931" t="str">
        <f>VLOOKUP(FACT_INVOICE9[[#This Row],[payment_SK]],DIM_PAYMENT[],2,FALSE)</f>
        <v>Ewallet</v>
      </c>
      <c r="E931">
        <v>346703</v>
      </c>
      <c r="F931" t="str">
        <f>VLOOKUP(FACT_INVOICE9[[#This Row],[Product_SK]],DIM_PRODUCT[],3,FALSE)</f>
        <v>Electronic accessories</v>
      </c>
      <c r="G931">
        <v>14936</v>
      </c>
      <c r="H931" t="s">
        <v>984</v>
      </c>
      <c r="I931">
        <v>5</v>
      </c>
      <c r="J931">
        <v>77.175</v>
      </c>
      <c r="K931">
        <v>8.5</v>
      </c>
      <c r="L931" t="s">
        <v>33</v>
      </c>
      <c r="M931" s="1">
        <v>45276.3682291667</v>
      </c>
      <c r="N931" s="1">
        <v>45278.9186226852</v>
      </c>
      <c r="O931">
        <v>19943</v>
      </c>
      <c r="P931">
        <v>6</v>
      </c>
      <c r="Q931" t="str">
        <f>VLOOKUP(FACT_INVOICE9[[#This Row],[gender_sk]],DIM_GENDER[],2,FALSE)</f>
        <v>Male</v>
      </c>
      <c r="R931" t="str">
        <f>VLOOKUP(FACT_INVOICE9[[#This Row],[custype_sk]],DIM_CUSTYPE[],2,FALSE)</f>
        <v>Member</v>
      </c>
      <c r="S931">
        <v>3</v>
      </c>
      <c r="U931" s="6">
        <v>0</v>
      </c>
      <c r="V931" s="6">
        <v>1</v>
      </c>
      <c r="W931" s="6">
        <v>0</v>
      </c>
      <c r="X931" s="6">
        <v>0</v>
      </c>
      <c r="Y931" s="6">
        <v>1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1</v>
      </c>
      <c r="AF931">
        <v>1</v>
      </c>
      <c r="AG931">
        <v>1</v>
      </c>
    </row>
    <row r="932" spans="1:33">
      <c r="A932">
        <v>1206</v>
      </c>
      <c r="B932" t="str">
        <f>VLOOKUP(FACT_INVOICE9[[#This Row],[Branch_SK]],DIM_BRANCH[],3,FALSE)</f>
        <v>Mandalay</v>
      </c>
      <c r="C932">
        <v>17984</v>
      </c>
      <c r="D932" t="str">
        <f>VLOOKUP(FACT_INVOICE9[[#This Row],[payment_SK]],DIM_PAYMENT[],2,FALSE)</f>
        <v>Ewallet</v>
      </c>
      <c r="E932">
        <v>346584</v>
      </c>
      <c r="F932" t="str">
        <f>VLOOKUP(FACT_INVOICE9[[#This Row],[Product_SK]],DIM_PRODUCT[],3,FALSE)</f>
        <v>Health and beauty</v>
      </c>
      <c r="G932">
        <v>14293</v>
      </c>
      <c r="H932" t="s">
        <v>985</v>
      </c>
      <c r="I932">
        <v>9</v>
      </c>
      <c r="J932">
        <v>655.5465</v>
      </c>
      <c r="K932">
        <v>4</v>
      </c>
      <c r="L932" t="s">
        <v>33</v>
      </c>
      <c r="M932" s="1">
        <v>45276.3682291667</v>
      </c>
      <c r="N932" s="1">
        <v>45278.9186226852</v>
      </c>
      <c r="O932">
        <v>19772</v>
      </c>
      <c r="P932">
        <v>6</v>
      </c>
      <c r="Q932" t="str">
        <f>VLOOKUP(FACT_INVOICE9[[#This Row],[gender_sk]],DIM_GENDER[],2,FALSE)</f>
        <v>Male</v>
      </c>
      <c r="R932" t="str">
        <f>VLOOKUP(FACT_INVOICE9[[#This Row],[custype_sk]],DIM_CUSTYPE[],2,FALSE)</f>
        <v>Member</v>
      </c>
      <c r="S932">
        <v>3</v>
      </c>
      <c r="U932" s="6">
        <v>0</v>
      </c>
      <c r="V932" s="6">
        <v>1</v>
      </c>
      <c r="W932" s="6">
        <v>0</v>
      </c>
      <c r="X932" s="6">
        <v>1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1</v>
      </c>
      <c r="AE932" s="6">
        <v>0</v>
      </c>
      <c r="AF932">
        <v>1</v>
      </c>
      <c r="AG932">
        <v>1</v>
      </c>
    </row>
    <row r="933" spans="1:33">
      <c r="A933">
        <v>1206</v>
      </c>
      <c r="B933" t="str">
        <f>VLOOKUP(FACT_INVOICE9[[#This Row],[Branch_SK]],DIM_BRANCH[],3,FALSE)</f>
        <v>Mandalay</v>
      </c>
      <c r="C933">
        <v>17983</v>
      </c>
      <c r="D933" t="str">
        <f>VLOOKUP(FACT_INVOICE9[[#This Row],[payment_SK]],DIM_PAYMENT[],2,FALSE)</f>
        <v>Credit card</v>
      </c>
      <c r="E933">
        <v>346798</v>
      </c>
      <c r="F933" t="str">
        <f>VLOOKUP(FACT_INVOICE9[[#This Row],[Product_SK]],DIM_PRODUCT[],3,FALSE)</f>
        <v>Home and lifestyle</v>
      </c>
      <c r="G933">
        <v>14598</v>
      </c>
      <c r="H933" t="s">
        <v>986</v>
      </c>
      <c r="I933">
        <v>1</v>
      </c>
      <c r="J933">
        <v>49.812</v>
      </c>
      <c r="K933">
        <v>6.8</v>
      </c>
      <c r="L933" t="s">
        <v>33</v>
      </c>
      <c r="M933" s="1">
        <v>45276.3682291667</v>
      </c>
      <c r="N933" s="1">
        <v>45278.9186226852</v>
      </c>
      <c r="O933">
        <v>19536</v>
      </c>
      <c r="P933">
        <v>5</v>
      </c>
      <c r="Q933" t="str">
        <f>VLOOKUP(FACT_INVOICE9[[#This Row],[gender_sk]],DIM_GENDER[],2,FALSE)</f>
        <v>Female</v>
      </c>
      <c r="R933" t="str">
        <f>VLOOKUP(FACT_INVOICE9[[#This Row],[custype_sk]],DIM_CUSTYPE[],2,FALSE)</f>
        <v>Normal</v>
      </c>
      <c r="S933">
        <v>4</v>
      </c>
      <c r="U933" s="6">
        <v>1</v>
      </c>
      <c r="V933" s="6">
        <v>0</v>
      </c>
      <c r="W933" s="6">
        <v>0</v>
      </c>
      <c r="X933" s="6">
        <v>0</v>
      </c>
      <c r="Y933" s="6">
        <v>0</v>
      </c>
      <c r="Z933" s="6">
        <v>1</v>
      </c>
      <c r="AA933" s="6">
        <v>0</v>
      </c>
      <c r="AB933" s="6">
        <v>0</v>
      </c>
      <c r="AC933" s="6">
        <v>0</v>
      </c>
      <c r="AD933" s="6">
        <v>0</v>
      </c>
      <c r="AE933" s="6">
        <v>1</v>
      </c>
      <c r="AF933">
        <v>0</v>
      </c>
      <c r="AG933">
        <v>0</v>
      </c>
    </row>
    <row r="934" spans="1:33">
      <c r="A934">
        <v>1207</v>
      </c>
      <c r="B934" t="str">
        <f>VLOOKUP(FACT_INVOICE9[[#This Row],[Branch_SK]],DIM_BRANCH[],3,FALSE)</f>
        <v>Naypyitaw</v>
      </c>
      <c r="C934">
        <v>17983</v>
      </c>
      <c r="D934" t="str">
        <f>VLOOKUP(FACT_INVOICE9[[#This Row],[payment_SK]],DIM_PAYMENT[],2,FALSE)</f>
        <v>Credit card</v>
      </c>
      <c r="E934">
        <v>346580</v>
      </c>
      <c r="F934" t="str">
        <f>VLOOKUP(FACT_INVOICE9[[#This Row],[Product_SK]],DIM_PRODUCT[],3,FALSE)</f>
        <v>Health and beauty</v>
      </c>
      <c r="G934">
        <v>14593</v>
      </c>
      <c r="H934" t="s">
        <v>987</v>
      </c>
      <c r="I934">
        <v>2</v>
      </c>
      <c r="J934">
        <v>26.733</v>
      </c>
      <c r="K934">
        <v>5.2</v>
      </c>
      <c r="L934" t="s">
        <v>33</v>
      </c>
      <c r="M934" s="1">
        <v>45276.3682291667</v>
      </c>
      <c r="N934" s="1">
        <v>45278.9186226852</v>
      </c>
      <c r="O934">
        <v>19656</v>
      </c>
      <c r="P934">
        <v>5</v>
      </c>
      <c r="Q934" t="str">
        <f>VLOOKUP(FACT_INVOICE9[[#This Row],[gender_sk]],DIM_GENDER[],2,FALSE)</f>
        <v>Female</v>
      </c>
      <c r="R934" t="str">
        <f>VLOOKUP(FACT_INVOICE9[[#This Row],[custype_sk]],DIM_CUSTYPE[],2,FALSE)</f>
        <v>Member</v>
      </c>
      <c r="S934">
        <v>3</v>
      </c>
      <c r="U934" s="6">
        <v>1</v>
      </c>
      <c r="V934" s="6">
        <v>0</v>
      </c>
      <c r="W934" s="6">
        <v>0</v>
      </c>
      <c r="X934" s="6">
        <v>1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1</v>
      </c>
      <c r="AF934">
        <v>0</v>
      </c>
      <c r="AG934">
        <v>1</v>
      </c>
    </row>
    <row r="935" spans="1:33">
      <c r="A935">
        <v>1207</v>
      </c>
      <c r="B935" t="str">
        <f>VLOOKUP(FACT_INVOICE9[[#This Row],[Branch_SK]],DIM_BRANCH[],3,FALSE)</f>
        <v>Naypyitaw</v>
      </c>
      <c r="C935">
        <v>17984</v>
      </c>
      <c r="D935" t="str">
        <f>VLOOKUP(FACT_INVOICE9[[#This Row],[payment_SK]],DIM_PAYMENT[],2,FALSE)</f>
        <v>Ewallet</v>
      </c>
      <c r="E935">
        <v>346659</v>
      </c>
      <c r="F935" t="str">
        <f>VLOOKUP(FACT_INVOICE9[[#This Row],[Product_SK]],DIM_PRODUCT[],3,FALSE)</f>
        <v>Electronic accessories</v>
      </c>
      <c r="G935">
        <v>14482</v>
      </c>
      <c r="H935" t="s">
        <v>988</v>
      </c>
      <c r="I935">
        <v>2</v>
      </c>
      <c r="J935">
        <v>70.287</v>
      </c>
      <c r="K935">
        <v>6.7</v>
      </c>
      <c r="L935" t="s">
        <v>33</v>
      </c>
      <c r="M935" s="1">
        <v>45276.3682291667</v>
      </c>
      <c r="N935" s="1">
        <v>45278.9186226852</v>
      </c>
      <c r="O935">
        <v>19829</v>
      </c>
      <c r="P935">
        <v>5</v>
      </c>
      <c r="Q935" t="str">
        <f>VLOOKUP(FACT_INVOICE9[[#This Row],[gender_sk]],DIM_GENDER[],2,FALSE)</f>
        <v>Female</v>
      </c>
      <c r="R935" t="str">
        <f>VLOOKUP(FACT_INVOICE9[[#This Row],[custype_sk]],DIM_CUSTYPE[],2,FALSE)</f>
        <v>Normal</v>
      </c>
      <c r="S935">
        <v>4</v>
      </c>
      <c r="U935" s="6">
        <v>0</v>
      </c>
      <c r="V935" s="6">
        <v>1</v>
      </c>
      <c r="W935" s="6">
        <v>0</v>
      </c>
      <c r="X935" s="6">
        <v>0</v>
      </c>
      <c r="Y935" s="6">
        <v>1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1</v>
      </c>
      <c r="AF935">
        <v>0</v>
      </c>
      <c r="AG935">
        <v>0</v>
      </c>
    </row>
    <row r="936" spans="1:33">
      <c r="A936">
        <v>1207</v>
      </c>
      <c r="B936" t="str">
        <f>VLOOKUP(FACT_INVOICE9[[#This Row],[Branch_SK]],DIM_BRANCH[],3,FALSE)</f>
        <v>Naypyitaw</v>
      </c>
      <c r="C936">
        <v>17984</v>
      </c>
      <c r="D936" t="str">
        <f>VLOOKUP(FACT_INVOICE9[[#This Row],[payment_SK]],DIM_PAYMENT[],2,FALSE)</f>
        <v>Ewallet</v>
      </c>
      <c r="E936">
        <v>347128</v>
      </c>
      <c r="F936" t="str">
        <f>VLOOKUP(FACT_INVOICE9[[#This Row],[Product_SK]],DIM_PRODUCT[],3,FALSE)</f>
        <v>Food and beverages</v>
      </c>
      <c r="G936">
        <v>14837</v>
      </c>
      <c r="H936" t="s">
        <v>989</v>
      </c>
      <c r="I936">
        <v>5</v>
      </c>
      <c r="J936">
        <v>461.5275</v>
      </c>
      <c r="K936">
        <v>4.4</v>
      </c>
      <c r="L936" t="s">
        <v>33</v>
      </c>
      <c r="M936" s="1">
        <v>45276.3682291667</v>
      </c>
      <c r="N936" s="1">
        <v>45278.9186226852</v>
      </c>
      <c r="O936">
        <v>19966</v>
      </c>
      <c r="P936">
        <v>6</v>
      </c>
      <c r="Q936" t="str">
        <f>VLOOKUP(FACT_INVOICE9[[#This Row],[gender_sk]],DIM_GENDER[],2,FALSE)</f>
        <v>Male</v>
      </c>
      <c r="R936" t="str">
        <f>VLOOKUP(FACT_INVOICE9[[#This Row],[custype_sk]],DIM_CUSTYPE[],2,FALSE)</f>
        <v>Member</v>
      </c>
      <c r="S936">
        <v>3</v>
      </c>
      <c r="U936" s="6">
        <v>0</v>
      </c>
      <c r="V936" s="6">
        <v>1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1</v>
      </c>
      <c r="AC936" s="6">
        <v>0</v>
      </c>
      <c r="AD936" s="6">
        <v>0</v>
      </c>
      <c r="AE936" s="6">
        <v>0</v>
      </c>
      <c r="AF936">
        <v>1</v>
      </c>
      <c r="AG936">
        <v>1</v>
      </c>
    </row>
    <row r="937" spans="1:33">
      <c r="A937">
        <v>1208</v>
      </c>
      <c r="B937" t="str">
        <f>VLOOKUP(FACT_INVOICE9[[#This Row],[Branch_SK]],DIM_BRANCH[],3,FALSE)</f>
        <v>Yangon</v>
      </c>
      <c r="C937">
        <v>17984</v>
      </c>
      <c r="D937" t="str">
        <f>VLOOKUP(FACT_INVOICE9[[#This Row],[payment_SK]],DIM_PAYMENT[],2,FALSE)</f>
        <v>Ewallet</v>
      </c>
      <c r="E937">
        <v>346861</v>
      </c>
      <c r="F937" t="str">
        <f>VLOOKUP(FACT_INVOICE9[[#This Row],[Product_SK]],DIM_PRODUCT[],3,FALSE)</f>
        <v>Home and lifestyle</v>
      </c>
      <c r="G937">
        <v>14086</v>
      </c>
      <c r="H937" t="s">
        <v>990</v>
      </c>
      <c r="I937">
        <v>2</v>
      </c>
      <c r="J937">
        <v>26.796</v>
      </c>
      <c r="K937">
        <v>7.8</v>
      </c>
      <c r="L937" t="s">
        <v>33</v>
      </c>
      <c r="M937" s="1">
        <v>45276.3682291667</v>
      </c>
      <c r="N937" s="1">
        <v>45278.9186226852</v>
      </c>
      <c r="O937">
        <v>19949</v>
      </c>
      <c r="P937">
        <v>6</v>
      </c>
      <c r="Q937" t="str">
        <f>VLOOKUP(FACT_INVOICE9[[#This Row],[gender_sk]],DIM_GENDER[],2,FALSE)</f>
        <v>Male</v>
      </c>
      <c r="R937" t="str">
        <f>VLOOKUP(FACT_INVOICE9[[#This Row],[custype_sk]],DIM_CUSTYPE[],2,FALSE)</f>
        <v>Member</v>
      </c>
      <c r="S937">
        <v>3</v>
      </c>
      <c r="U937" s="6">
        <v>0</v>
      </c>
      <c r="V937" s="6">
        <v>1</v>
      </c>
      <c r="W937" s="6">
        <v>0</v>
      </c>
      <c r="X937" s="6">
        <v>0</v>
      </c>
      <c r="Y937" s="6">
        <v>0</v>
      </c>
      <c r="Z937" s="6">
        <v>1</v>
      </c>
      <c r="AA937" s="6">
        <v>0</v>
      </c>
      <c r="AB937" s="6">
        <v>0</v>
      </c>
      <c r="AC937" s="6">
        <v>0</v>
      </c>
      <c r="AD937" s="6">
        <v>0</v>
      </c>
      <c r="AE937" s="6">
        <v>1</v>
      </c>
      <c r="AF937">
        <v>1</v>
      </c>
      <c r="AG937">
        <v>1</v>
      </c>
    </row>
    <row r="938" spans="1:33">
      <c r="A938">
        <v>1206</v>
      </c>
      <c r="B938" t="str">
        <f>VLOOKUP(FACT_INVOICE9[[#This Row],[Branch_SK]],DIM_BRANCH[],3,FALSE)</f>
        <v>Mandalay</v>
      </c>
      <c r="C938">
        <v>17983</v>
      </c>
      <c r="D938" t="str">
        <f>VLOOKUP(FACT_INVOICE9[[#This Row],[payment_SK]],DIM_PAYMENT[],2,FALSE)</f>
        <v>Credit card</v>
      </c>
      <c r="E938">
        <v>346684</v>
      </c>
      <c r="F938" t="str">
        <f>VLOOKUP(FACT_INVOICE9[[#This Row],[Product_SK]],DIM_PRODUCT[],3,FALSE)</f>
        <v>Electronic accessories</v>
      </c>
      <c r="G938">
        <v>14054</v>
      </c>
      <c r="H938" t="s">
        <v>991</v>
      </c>
      <c r="I938">
        <v>1</v>
      </c>
      <c r="J938">
        <v>74.76</v>
      </c>
      <c r="K938">
        <v>9.2</v>
      </c>
      <c r="L938" t="s">
        <v>33</v>
      </c>
      <c r="M938" s="1">
        <v>45276.3682291667</v>
      </c>
      <c r="N938" s="1">
        <v>45278.9186226852</v>
      </c>
      <c r="O938">
        <v>19551</v>
      </c>
      <c r="P938">
        <v>5</v>
      </c>
      <c r="Q938" t="str">
        <f>VLOOKUP(FACT_INVOICE9[[#This Row],[gender_sk]],DIM_GENDER[],2,FALSE)</f>
        <v>Female</v>
      </c>
      <c r="R938" t="str">
        <f>VLOOKUP(FACT_INVOICE9[[#This Row],[custype_sk]],DIM_CUSTYPE[],2,FALSE)</f>
        <v>Normal</v>
      </c>
      <c r="S938">
        <v>4</v>
      </c>
      <c r="U938" s="6">
        <v>1</v>
      </c>
      <c r="V938" s="6">
        <v>0</v>
      </c>
      <c r="W938" s="6">
        <v>0</v>
      </c>
      <c r="X938" s="6">
        <v>0</v>
      </c>
      <c r="Y938" s="6">
        <v>1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6">
        <v>1</v>
      </c>
      <c r="AF938">
        <v>0</v>
      </c>
      <c r="AG938">
        <v>0</v>
      </c>
    </row>
    <row r="939" spans="1:33">
      <c r="A939">
        <v>1207</v>
      </c>
      <c r="B939" t="str">
        <f>VLOOKUP(FACT_INVOICE9[[#This Row],[Branch_SK]],DIM_BRANCH[],3,FALSE)</f>
        <v>Naypyitaw</v>
      </c>
      <c r="C939">
        <v>17982</v>
      </c>
      <c r="D939" t="str">
        <f>VLOOKUP(FACT_INVOICE9[[#This Row],[payment_SK]],DIM_PAYMENT[],2,FALSE)</f>
        <v>Cash</v>
      </c>
      <c r="E939">
        <v>347367</v>
      </c>
      <c r="F939" t="str">
        <f>VLOOKUP(FACT_INVOICE9[[#This Row],[Product_SK]],DIM_PRODUCT[],3,FALSE)</f>
        <v>Fashion accessories</v>
      </c>
      <c r="G939">
        <v>14775</v>
      </c>
      <c r="H939" t="s">
        <v>992</v>
      </c>
      <c r="I939">
        <v>6</v>
      </c>
      <c r="J939">
        <v>478.233</v>
      </c>
      <c r="K939">
        <v>8.7</v>
      </c>
      <c r="L939" t="s">
        <v>33</v>
      </c>
      <c r="M939" s="1">
        <v>45276.3682291667</v>
      </c>
      <c r="N939" s="1">
        <v>45278.9186226852</v>
      </c>
      <c r="O939">
        <v>19128</v>
      </c>
      <c r="P939">
        <v>5</v>
      </c>
      <c r="Q939" t="str">
        <f>VLOOKUP(FACT_INVOICE9[[#This Row],[gender_sk]],DIM_GENDER[],2,FALSE)</f>
        <v>Female</v>
      </c>
      <c r="R939" t="str">
        <f>VLOOKUP(FACT_INVOICE9[[#This Row],[custype_sk]],DIM_CUSTYPE[],2,FALSE)</f>
        <v>Normal</v>
      </c>
      <c r="S939">
        <v>4</v>
      </c>
      <c r="U939" s="6">
        <v>0</v>
      </c>
      <c r="V939" s="6">
        <v>0</v>
      </c>
      <c r="W939" s="6">
        <v>1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1</v>
      </c>
      <c r="AD939" s="6">
        <v>1</v>
      </c>
      <c r="AE939" s="6">
        <v>1</v>
      </c>
      <c r="AF939">
        <v>0</v>
      </c>
      <c r="AG939">
        <v>0</v>
      </c>
    </row>
    <row r="940" spans="1:33">
      <c r="A940">
        <v>1207</v>
      </c>
      <c r="B940" t="str">
        <f>VLOOKUP(FACT_INVOICE9[[#This Row],[Branch_SK]],DIM_BRANCH[],3,FALSE)</f>
        <v>Naypyitaw</v>
      </c>
      <c r="C940">
        <v>17983</v>
      </c>
      <c r="D940" t="str">
        <f>VLOOKUP(FACT_INVOICE9[[#This Row],[payment_SK]],DIM_PAYMENT[],2,FALSE)</f>
        <v>Credit card</v>
      </c>
      <c r="E940">
        <v>346999</v>
      </c>
      <c r="F940" t="str">
        <f>VLOOKUP(FACT_INVOICE9[[#This Row],[Product_SK]],DIM_PRODUCT[],3,FALSE)</f>
        <v>Sports and travel</v>
      </c>
      <c r="G940">
        <v>14163</v>
      </c>
      <c r="H940" t="s">
        <v>993</v>
      </c>
      <c r="I940">
        <v>7</v>
      </c>
      <c r="J940">
        <v>125.979</v>
      </c>
      <c r="K940">
        <v>7.9</v>
      </c>
      <c r="L940" t="s">
        <v>33</v>
      </c>
      <c r="M940" s="1">
        <v>45276.3682291667</v>
      </c>
      <c r="N940" s="1">
        <v>45278.9186226852</v>
      </c>
      <c r="O940">
        <v>19478</v>
      </c>
      <c r="P940">
        <v>6</v>
      </c>
      <c r="Q940" t="str">
        <f>VLOOKUP(FACT_INVOICE9[[#This Row],[gender_sk]],DIM_GENDER[],2,FALSE)</f>
        <v>Male</v>
      </c>
      <c r="R940" t="str">
        <f>VLOOKUP(FACT_INVOICE9[[#This Row],[custype_sk]],DIM_CUSTYPE[],2,FALSE)</f>
        <v>Member</v>
      </c>
      <c r="S940">
        <v>3</v>
      </c>
      <c r="U940" s="6">
        <v>1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1</v>
      </c>
      <c r="AB940" s="6">
        <v>0</v>
      </c>
      <c r="AC940" s="6">
        <v>0</v>
      </c>
      <c r="AD940" s="6">
        <v>1</v>
      </c>
      <c r="AE940" s="6">
        <v>1</v>
      </c>
      <c r="AF940">
        <v>1</v>
      </c>
      <c r="AG940">
        <v>1</v>
      </c>
    </row>
    <row r="941" spans="1:33">
      <c r="A941">
        <v>1206</v>
      </c>
      <c r="B941" t="str">
        <f>VLOOKUP(FACT_INVOICE9[[#This Row],[Branch_SK]],DIM_BRANCH[],3,FALSE)</f>
        <v>Mandalay</v>
      </c>
      <c r="C941">
        <v>17983</v>
      </c>
      <c r="D941" t="str">
        <f>VLOOKUP(FACT_INVOICE9[[#This Row],[payment_SK]],DIM_PAYMENT[],2,FALSE)</f>
        <v>Credit card</v>
      </c>
      <c r="E941">
        <v>347194</v>
      </c>
      <c r="F941" t="str">
        <f>VLOOKUP(FACT_INVOICE9[[#This Row],[Product_SK]],DIM_PRODUCT[],3,FALSE)</f>
        <v>Food and beverages</v>
      </c>
      <c r="G941">
        <v>14486</v>
      </c>
      <c r="H941" t="s">
        <v>994</v>
      </c>
      <c r="I941">
        <v>10</v>
      </c>
      <c r="J941">
        <v>810.6</v>
      </c>
      <c r="K941">
        <v>5.6</v>
      </c>
      <c r="L941" t="s">
        <v>33</v>
      </c>
      <c r="M941" s="1">
        <v>45276.3682291667</v>
      </c>
      <c r="N941" s="1">
        <v>45278.9186226852</v>
      </c>
      <c r="O941">
        <v>19651</v>
      </c>
      <c r="P941">
        <v>5</v>
      </c>
      <c r="Q941" t="str">
        <f>VLOOKUP(FACT_INVOICE9[[#This Row],[gender_sk]],DIM_GENDER[],2,FALSE)</f>
        <v>Female</v>
      </c>
      <c r="R941" t="str">
        <f>VLOOKUP(FACT_INVOICE9[[#This Row],[custype_sk]],DIM_CUSTYPE[],2,FALSE)</f>
        <v>Member</v>
      </c>
      <c r="S941">
        <v>3</v>
      </c>
      <c r="U941" s="6">
        <v>1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1</v>
      </c>
      <c r="AC941" s="6">
        <v>0</v>
      </c>
      <c r="AD941" s="6">
        <v>1</v>
      </c>
      <c r="AE941" s="6">
        <v>1</v>
      </c>
      <c r="AF941">
        <v>0</v>
      </c>
      <c r="AG941">
        <v>1</v>
      </c>
    </row>
    <row r="942" spans="1:33">
      <c r="A942">
        <v>1206</v>
      </c>
      <c r="B942" t="str">
        <f>VLOOKUP(FACT_INVOICE9[[#This Row],[Branch_SK]],DIM_BRANCH[],3,FALSE)</f>
        <v>Mandalay</v>
      </c>
      <c r="C942">
        <v>17983</v>
      </c>
      <c r="D942" t="str">
        <f>VLOOKUP(FACT_INVOICE9[[#This Row],[payment_SK]],DIM_PAYMENT[],2,FALSE)</f>
        <v>Credit card</v>
      </c>
      <c r="E942">
        <v>346899</v>
      </c>
      <c r="F942" t="str">
        <f>VLOOKUP(FACT_INVOICE9[[#This Row],[Product_SK]],DIM_PRODUCT[],3,FALSE)</f>
        <v>Home and lifestyle</v>
      </c>
      <c r="G942">
        <v>14052</v>
      </c>
      <c r="H942" t="s">
        <v>995</v>
      </c>
      <c r="I942">
        <v>9</v>
      </c>
      <c r="J942">
        <v>334.341</v>
      </c>
      <c r="K942">
        <v>9.6</v>
      </c>
      <c r="L942" t="s">
        <v>33</v>
      </c>
      <c r="M942" s="1">
        <v>45276.3682291667</v>
      </c>
      <c r="N942" s="1">
        <v>45278.9186226852</v>
      </c>
      <c r="O942">
        <v>19608</v>
      </c>
      <c r="P942">
        <v>5</v>
      </c>
      <c r="Q942" t="str">
        <f>VLOOKUP(FACT_INVOICE9[[#This Row],[gender_sk]],DIM_GENDER[],2,FALSE)</f>
        <v>Female</v>
      </c>
      <c r="R942" t="str">
        <f>VLOOKUP(FACT_INVOICE9[[#This Row],[custype_sk]],DIM_CUSTYPE[],2,FALSE)</f>
        <v>Member</v>
      </c>
      <c r="S942">
        <v>3</v>
      </c>
      <c r="U942" s="6">
        <v>1</v>
      </c>
      <c r="V942" s="6">
        <v>0</v>
      </c>
      <c r="W942" s="6">
        <v>0</v>
      </c>
      <c r="X942" s="6">
        <v>0</v>
      </c>
      <c r="Y942" s="6">
        <v>0</v>
      </c>
      <c r="Z942" s="6">
        <v>1</v>
      </c>
      <c r="AA942" s="6">
        <v>0</v>
      </c>
      <c r="AB942" s="6">
        <v>0</v>
      </c>
      <c r="AC942" s="6">
        <v>0</v>
      </c>
      <c r="AD942" s="6">
        <v>1</v>
      </c>
      <c r="AE942" s="6">
        <v>1</v>
      </c>
      <c r="AF942">
        <v>0</v>
      </c>
      <c r="AG942">
        <v>1</v>
      </c>
    </row>
    <row r="943" spans="1:33">
      <c r="A943">
        <v>1208</v>
      </c>
      <c r="B943" t="str">
        <f>VLOOKUP(FACT_INVOICE9[[#This Row],[Branch_SK]],DIM_BRANCH[],3,FALSE)</f>
        <v>Yangon</v>
      </c>
      <c r="C943">
        <v>17982</v>
      </c>
      <c r="D943" t="str">
        <f>VLOOKUP(FACT_INVOICE9[[#This Row],[payment_SK]],DIM_PAYMENT[],2,FALSE)</f>
        <v>Cash</v>
      </c>
      <c r="E943">
        <v>347036</v>
      </c>
      <c r="F943" t="str">
        <f>VLOOKUP(FACT_INVOICE9[[#This Row],[Product_SK]],DIM_PRODUCT[],3,FALSE)</f>
        <v>Sports and travel</v>
      </c>
      <c r="G943">
        <v>14265</v>
      </c>
      <c r="H943" t="s">
        <v>996</v>
      </c>
      <c r="I943">
        <v>1</v>
      </c>
      <c r="J943">
        <v>77.805</v>
      </c>
      <c r="K943">
        <v>9.2</v>
      </c>
      <c r="L943" t="s">
        <v>33</v>
      </c>
      <c r="M943" s="1">
        <v>45276.3682291667</v>
      </c>
      <c r="N943" s="1">
        <v>45278.9186226852</v>
      </c>
      <c r="O943">
        <v>19065</v>
      </c>
      <c r="P943">
        <v>6</v>
      </c>
      <c r="Q943" t="str">
        <f>VLOOKUP(FACT_INVOICE9[[#This Row],[gender_sk]],DIM_GENDER[],2,FALSE)</f>
        <v>Male</v>
      </c>
      <c r="R943" t="str">
        <f>VLOOKUP(FACT_INVOICE9[[#This Row],[custype_sk]],DIM_CUSTYPE[],2,FALSE)</f>
        <v>Normal</v>
      </c>
      <c r="S943">
        <v>4</v>
      </c>
      <c r="U943" s="6">
        <v>0</v>
      </c>
      <c r="V943" s="6">
        <v>0</v>
      </c>
      <c r="W943" s="6">
        <v>1</v>
      </c>
      <c r="X943" s="6">
        <v>0</v>
      </c>
      <c r="Y943" s="6">
        <v>0</v>
      </c>
      <c r="Z943" s="6">
        <v>0</v>
      </c>
      <c r="AA943" s="6">
        <v>1</v>
      </c>
      <c r="AB943" s="6">
        <v>0</v>
      </c>
      <c r="AC943" s="6">
        <v>0</v>
      </c>
      <c r="AD943" s="6">
        <v>0</v>
      </c>
      <c r="AE943" s="6">
        <v>1</v>
      </c>
      <c r="AF943">
        <v>1</v>
      </c>
      <c r="AG943">
        <v>0</v>
      </c>
    </row>
    <row r="944" spans="1:33">
      <c r="A944">
        <v>1206</v>
      </c>
      <c r="B944" t="str">
        <f>VLOOKUP(FACT_INVOICE9[[#This Row],[Branch_SK]],DIM_BRANCH[],3,FALSE)</f>
        <v>Mandalay</v>
      </c>
      <c r="C944">
        <v>17984</v>
      </c>
      <c r="D944" t="str">
        <f>VLOOKUP(FACT_INVOICE9[[#This Row],[payment_SK]],DIM_PAYMENT[],2,FALSE)</f>
        <v>Ewallet</v>
      </c>
      <c r="E944">
        <v>346583</v>
      </c>
      <c r="F944" t="str">
        <f>VLOOKUP(FACT_INVOICE9[[#This Row],[Product_SK]],DIM_PRODUCT[],3,FALSE)</f>
        <v>Health and beauty</v>
      </c>
      <c r="G944">
        <v>14371</v>
      </c>
      <c r="H944" t="s">
        <v>997</v>
      </c>
      <c r="I944">
        <v>9</v>
      </c>
      <c r="J944">
        <v>439.8975</v>
      </c>
      <c r="K944">
        <v>6.4</v>
      </c>
      <c r="L944" t="s">
        <v>33</v>
      </c>
      <c r="M944" s="1">
        <v>45276.3682291667</v>
      </c>
      <c r="N944" s="1">
        <v>45278.9186226852</v>
      </c>
      <c r="O944">
        <v>19685</v>
      </c>
      <c r="P944">
        <v>6</v>
      </c>
      <c r="Q944" t="str">
        <f>VLOOKUP(FACT_INVOICE9[[#This Row],[gender_sk]],DIM_GENDER[],2,FALSE)</f>
        <v>Male</v>
      </c>
      <c r="R944" t="str">
        <f>VLOOKUP(FACT_INVOICE9[[#This Row],[custype_sk]],DIM_CUSTYPE[],2,FALSE)</f>
        <v>Member</v>
      </c>
      <c r="S944">
        <v>3</v>
      </c>
      <c r="U944" s="6">
        <v>0</v>
      </c>
      <c r="V944" s="6">
        <v>1</v>
      </c>
      <c r="W944" s="6">
        <v>0</v>
      </c>
      <c r="X944" s="6">
        <v>1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1</v>
      </c>
      <c r="AE944" s="6">
        <v>1</v>
      </c>
      <c r="AF944">
        <v>1</v>
      </c>
      <c r="AG944">
        <v>1</v>
      </c>
    </row>
    <row r="945" spans="1:33">
      <c r="A945">
        <v>1207</v>
      </c>
      <c r="B945" t="str">
        <f>VLOOKUP(FACT_INVOICE9[[#This Row],[Branch_SK]],DIM_BRANCH[],3,FALSE)</f>
        <v>Naypyitaw</v>
      </c>
      <c r="C945">
        <v>17982</v>
      </c>
      <c r="D945" t="str">
        <f>VLOOKUP(FACT_INVOICE9[[#This Row],[payment_SK]],DIM_PAYMENT[],2,FALSE)</f>
        <v>Cash</v>
      </c>
      <c r="E945">
        <v>346591</v>
      </c>
      <c r="F945" t="str">
        <f>VLOOKUP(FACT_INVOICE9[[#This Row],[Product_SK]],DIM_PRODUCT[],3,FALSE)</f>
        <v>Health and beauty</v>
      </c>
      <c r="G945">
        <v>14089</v>
      </c>
      <c r="H945" t="s">
        <v>998</v>
      </c>
      <c r="I945">
        <v>9</v>
      </c>
      <c r="J945">
        <v>688.716</v>
      </c>
      <c r="K945">
        <v>4</v>
      </c>
      <c r="L945" t="s">
        <v>33</v>
      </c>
      <c r="M945" s="1">
        <v>45276.3682291667</v>
      </c>
      <c r="N945" s="1">
        <v>45278.9186226852</v>
      </c>
      <c r="O945">
        <v>19151</v>
      </c>
      <c r="P945">
        <v>5</v>
      </c>
      <c r="Q945" t="str">
        <f>VLOOKUP(FACT_INVOICE9[[#This Row],[gender_sk]],DIM_GENDER[],2,FALSE)</f>
        <v>Female</v>
      </c>
      <c r="R945" t="str">
        <f>VLOOKUP(FACT_INVOICE9[[#This Row],[custype_sk]],DIM_CUSTYPE[],2,FALSE)</f>
        <v>Member</v>
      </c>
      <c r="S945">
        <v>3</v>
      </c>
      <c r="U945" s="6">
        <v>0</v>
      </c>
      <c r="V945" s="6">
        <v>0</v>
      </c>
      <c r="W945" s="6">
        <v>1</v>
      </c>
      <c r="X945" s="6">
        <v>1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1</v>
      </c>
      <c r="AE945" s="6">
        <v>0</v>
      </c>
      <c r="AF945">
        <v>0</v>
      </c>
      <c r="AG945">
        <v>1</v>
      </c>
    </row>
    <row r="946" spans="1:33">
      <c r="A946">
        <v>1208</v>
      </c>
      <c r="B946" t="str">
        <f>VLOOKUP(FACT_INVOICE9[[#This Row],[Branch_SK]],DIM_BRANCH[],3,FALSE)</f>
        <v>Yangon</v>
      </c>
      <c r="C946">
        <v>17982</v>
      </c>
      <c r="D946" t="str">
        <f>VLOOKUP(FACT_INVOICE9[[#This Row],[payment_SK]],DIM_PAYMENT[],2,FALSE)</f>
        <v>Cash</v>
      </c>
      <c r="E946">
        <v>346907</v>
      </c>
      <c r="F946" t="str">
        <f>VLOOKUP(FACT_INVOICE9[[#This Row],[Product_SK]],DIM_PRODUCT[],3,FALSE)</f>
        <v>Home and lifestyle</v>
      </c>
      <c r="G946">
        <v>14059</v>
      </c>
      <c r="H946" t="s">
        <v>999</v>
      </c>
      <c r="I946">
        <v>7</v>
      </c>
      <c r="J946">
        <v>312.8895</v>
      </c>
      <c r="K946">
        <v>6.8</v>
      </c>
      <c r="L946" t="s">
        <v>33</v>
      </c>
      <c r="M946" s="1">
        <v>45276.3682291667</v>
      </c>
      <c r="N946" s="1">
        <v>45278.9186226852</v>
      </c>
      <c r="O946">
        <v>19115</v>
      </c>
      <c r="P946">
        <v>5</v>
      </c>
      <c r="Q946" t="str">
        <f>VLOOKUP(FACT_INVOICE9[[#This Row],[gender_sk]],DIM_GENDER[],2,FALSE)</f>
        <v>Female</v>
      </c>
      <c r="R946" t="str">
        <f>VLOOKUP(FACT_INVOICE9[[#This Row],[custype_sk]],DIM_CUSTYPE[],2,FALSE)</f>
        <v>Normal</v>
      </c>
      <c r="S946">
        <v>4</v>
      </c>
      <c r="U946" s="6">
        <v>0</v>
      </c>
      <c r="V946" s="6">
        <v>0</v>
      </c>
      <c r="W946" s="6">
        <v>1</v>
      </c>
      <c r="X946" s="6">
        <v>0</v>
      </c>
      <c r="Y946" s="6">
        <v>0</v>
      </c>
      <c r="Z946" s="6">
        <v>1</v>
      </c>
      <c r="AA946" s="6">
        <v>0</v>
      </c>
      <c r="AB946" s="6">
        <v>0</v>
      </c>
      <c r="AC946" s="6">
        <v>0</v>
      </c>
      <c r="AD946" s="6">
        <v>1</v>
      </c>
      <c r="AE946" s="6">
        <v>1</v>
      </c>
      <c r="AF946">
        <v>0</v>
      </c>
      <c r="AG946">
        <v>0</v>
      </c>
    </row>
    <row r="947" spans="1:33">
      <c r="A947">
        <v>1206</v>
      </c>
      <c r="B947" t="str">
        <f>VLOOKUP(FACT_INVOICE9[[#This Row],[Branch_SK]],DIM_BRANCH[],3,FALSE)</f>
        <v>Mandalay</v>
      </c>
      <c r="C947">
        <v>17984</v>
      </c>
      <c r="D947" t="str">
        <f>VLOOKUP(FACT_INVOICE9[[#This Row],[payment_SK]],DIM_PAYMENT[],2,FALSE)</f>
        <v>Ewallet</v>
      </c>
      <c r="E947">
        <v>347032</v>
      </c>
      <c r="F947" t="str">
        <f>VLOOKUP(FACT_INVOICE9[[#This Row],[Product_SK]],DIM_PRODUCT[],3,FALSE)</f>
        <v>Sports and travel</v>
      </c>
      <c r="G947">
        <v>14296</v>
      </c>
      <c r="H947" t="s">
        <v>1000</v>
      </c>
      <c r="I947">
        <v>3</v>
      </c>
      <c r="J947">
        <v>304.542</v>
      </c>
      <c r="K947">
        <v>6.4</v>
      </c>
      <c r="L947" t="s">
        <v>33</v>
      </c>
      <c r="M947" s="1">
        <v>45276.3682291667</v>
      </c>
      <c r="N947" s="1">
        <v>45278.9186226852</v>
      </c>
      <c r="O947">
        <v>19863</v>
      </c>
      <c r="P947">
        <v>5</v>
      </c>
      <c r="Q947" t="str">
        <f>VLOOKUP(FACT_INVOICE9[[#This Row],[gender_sk]],DIM_GENDER[],2,FALSE)</f>
        <v>Female</v>
      </c>
      <c r="R947" t="str">
        <f>VLOOKUP(FACT_INVOICE9[[#This Row],[custype_sk]],DIM_CUSTYPE[],2,FALSE)</f>
        <v>Normal</v>
      </c>
      <c r="S947">
        <v>4</v>
      </c>
      <c r="U947" s="6">
        <v>0</v>
      </c>
      <c r="V947" s="6">
        <v>1</v>
      </c>
      <c r="W947" s="6">
        <v>0</v>
      </c>
      <c r="X947" s="6">
        <v>0</v>
      </c>
      <c r="Y947" s="6">
        <v>0</v>
      </c>
      <c r="Z947" s="6">
        <v>0</v>
      </c>
      <c r="AA947" s="6">
        <v>1</v>
      </c>
      <c r="AB947" s="6">
        <v>0</v>
      </c>
      <c r="AC947" s="6">
        <v>0</v>
      </c>
      <c r="AD947" s="6">
        <v>0</v>
      </c>
      <c r="AE947" s="6">
        <v>1</v>
      </c>
      <c r="AF947">
        <v>0</v>
      </c>
      <c r="AG947">
        <v>0</v>
      </c>
    </row>
    <row r="948" spans="1:33">
      <c r="A948">
        <v>1206</v>
      </c>
      <c r="B948" t="str">
        <f>VLOOKUP(FACT_INVOICE9[[#This Row],[Branch_SK]],DIM_BRANCH[],3,FALSE)</f>
        <v>Mandalay</v>
      </c>
      <c r="C948">
        <v>17984</v>
      </c>
      <c r="D948" t="str">
        <f>VLOOKUP(FACT_INVOICE9[[#This Row],[payment_SK]],DIM_PAYMENT[],2,FALSE)</f>
        <v>Ewallet</v>
      </c>
      <c r="E948">
        <v>346688</v>
      </c>
      <c r="F948" t="str">
        <f>VLOOKUP(FACT_INVOICE9[[#This Row],[Product_SK]],DIM_PRODUCT[],3,FALSE)</f>
        <v>Electronic accessories</v>
      </c>
      <c r="G948">
        <v>14125</v>
      </c>
      <c r="H948" t="s">
        <v>1001</v>
      </c>
      <c r="I948">
        <v>2</v>
      </c>
      <c r="J948">
        <v>120.162</v>
      </c>
      <c r="K948">
        <v>8.3</v>
      </c>
      <c r="L948" t="s">
        <v>33</v>
      </c>
      <c r="M948" s="1">
        <v>45276.3682291667</v>
      </c>
      <c r="N948" s="1">
        <v>45278.9186226852</v>
      </c>
      <c r="O948">
        <v>19809</v>
      </c>
      <c r="P948">
        <v>5</v>
      </c>
      <c r="Q948" t="str">
        <f>VLOOKUP(FACT_INVOICE9[[#This Row],[gender_sk]],DIM_GENDER[],2,FALSE)</f>
        <v>Female</v>
      </c>
      <c r="R948" t="str">
        <f>VLOOKUP(FACT_INVOICE9[[#This Row],[custype_sk]],DIM_CUSTYPE[],2,FALSE)</f>
        <v>Normal</v>
      </c>
      <c r="S948">
        <v>4</v>
      </c>
      <c r="U948" s="6">
        <v>0</v>
      </c>
      <c r="V948" s="6">
        <v>1</v>
      </c>
      <c r="W948" s="6">
        <v>0</v>
      </c>
      <c r="X948" s="6">
        <v>0</v>
      </c>
      <c r="Y948" s="6">
        <v>1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v>1</v>
      </c>
      <c r="AF948">
        <v>0</v>
      </c>
      <c r="AG948">
        <v>0</v>
      </c>
    </row>
    <row r="949" spans="1:33">
      <c r="A949">
        <v>1207</v>
      </c>
      <c r="B949" t="str">
        <f>VLOOKUP(FACT_INVOICE9[[#This Row],[Branch_SK]],DIM_BRANCH[],3,FALSE)</f>
        <v>Naypyitaw</v>
      </c>
      <c r="C949">
        <v>17982</v>
      </c>
      <c r="D949" t="str">
        <f>VLOOKUP(FACT_INVOICE9[[#This Row],[payment_SK]],DIM_PAYMENT[],2,FALSE)</f>
        <v>Cash</v>
      </c>
      <c r="E949">
        <v>347298</v>
      </c>
      <c r="F949" t="str">
        <f>VLOOKUP(FACT_INVOICE9[[#This Row],[Product_SK]],DIM_PRODUCT[],3,FALSE)</f>
        <v>Fashion accessories</v>
      </c>
      <c r="G949">
        <v>14958</v>
      </c>
      <c r="H949" t="s">
        <v>1002</v>
      </c>
      <c r="I949">
        <v>2</v>
      </c>
      <c r="J949">
        <v>91.77</v>
      </c>
      <c r="K949">
        <v>4.9</v>
      </c>
      <c r="L949" t="s">
        <v>33</v>
      </c>
      <c r="M949" s="1">
        <v>45276.3682291667</v>
      </c>
      <c r="N949" s="1">
        <v>45278.9186226852</v>
      </c>
      <c r="O949">
        <v>19312</v>
      </c>
      <c r="P949">
        <v>6</v>
      </c>
      <c r="Q949" t="str">
        <f>VLOOKUP(FACT_INVOICE9[[#This Row],[gender_sk]],DIM_GENDER[],2,FALSE)</f>
        <v>Male</v>
      </c>
      <c r="R949" t="str">
        <f>VLOOKUP(FACT_INVOICE9[[#This Row],[custype_sk]],DIM_CUSTYPE[],2,FALSE)</f>
        <v>Member</v>
      </c>
      <c r="S949">
        <v>3</v>
      </c>
      <c r="U949" s="6">
        <v>0</v>
      </c>
      <c r="V949" s="6">
        <v>0</v>
      </c>
      <c r="W949" s="6">
        <v>1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1</v>
      </c>
      <c r="AD949" s="6">
        <v>0</v>
      </c>
      <c r="AE949" s="6">
        <v>0</v>
      </c>
      <c r="AF949">
        <v>1</v>
      </c>
      <c r="AG949">
        <v>1</v>
      </c>
    </row>
    <row r="950" spans="1:33">
      <c r="A950">
        <v>1208</v>
      </c>
      <c r="B950" t="str">
        <f>VLOOKUP(FACT_INVOICE9[[#This Row],[Branch_SK]],DIM_BRANCH[],3,FALSE)</f>
        <v>Yangon</v>
      </c>
      <c r="C950">
        <v>17982</v>
      </c>
      <c r="D950" t="str">
        <f>VLOOKUP(FACT_INVOICE9[[#This Row],[payment_SK]],DIM_PAYMENT[],2,FALSE)</f>
        <v>Cash</v>
      </c>
      <c r="E950">
        <v>346535</v>
      </c>
      <c r="F950" t="str">
        <f>VLOOKUP(FACT_INVOICE9[[#This Row],[Product_SK]],DIM_PRODUCT[],3,FALSE)</f>
        <v>Health and beauty</v>
      </c>
      <c r="G950">
        <v>14722</v>
      </c>
      <c r="H950" t="s">
        <v>1003</v>
      </c>
      <c r="I950">
        <v>2</v>
      </c>
      <c r="J950">
        <v>172.011</v>
      </c>
      <c r="K950">
        <v>7.8</v>
      </c>
      <c r="L950" t="s">
        <v>33</v>
      </c>
      <c r="M950" s="1">
        <v>45276.3682291667</v>
      </c>
      <c r="N950" s="1">
        <v>45278.9186226852</v>
      </c>
      <c r="O950">
        <v>19279</v>
      </c>
      <c r="P950">
        <v>5</v>
      </c>
      <c r="Q950" t="str">
        <f>VLOOKUP(FACT_INVOICE9[[#This Row],[gender_sk]],DIM_GENDER[],2,FALSE)</f>
        <v>Female</v>
      </c>
      <c r="R950" t="str">
        <f>VLOOKUP(FACT_INVOICE9[[#This Row],[custype_sk]],DIM_CUSTYPE[],2,FALSE)</f>
        <v>Normal</v>
      </c>
      <c r="S950">
        <v>4</v>
      </c>
      <c r="U950" s="6">
        <v>0</v>
      </c>
      <c r="V950" s="6">
        <v>0</v>
      </c>
      <c r="W950" s="6">
        <v>1</v>
      </c>
      <c r="X950" s="6">
        <v>1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1</v>
      </c>
      <c r="AF950">
        <v>0</v>
      </c>
      <c r="AG950">
        <v>0</v>
      </c>
    </row>
    <row r="951" spans="1:33">
      <c r="A951">
        <v>1208</v>
      </c>
      <c r="B951" t="str">
        <f>VLOOKUP(FACT_INVOICE9[[#This Row],[Branch_SK]],DIM_BRANCH[],3,FALSE)</f>
        <v>Yangon</v>
      </c>
      <c r="C951">
        <v>17982</v>
      </c>
      <c r="D951" t="str">
        <f>VLOOKUP(FACT_INVOICE9[[#This Row],[payment_SK]],DIM_PAYMENT[],2,FALSE)</f>
        <v>Cash</v>
      </c>
      <c r="E951">
        <v>346729</v>
      </c>
      <c r="F951" t="str">
        <f>VLOOKUP(FACT_INVOICE9[[#This Row],[Product_SK]],DIM_PRODUCT[],3,FALSE)</f>
        <v>Electronic accessories</v>
      </c>
      <c r="G951">
        <v>14850</v>
      </c>
      <c r="H951" t="s">
        <v>1004</v>
      </c>
      <c r="I951">
        <v>9</v>
      </c>
      <c r="J951">
        <v>235.2105</v>
      </c>
      <c r="K951">
        <v>7.4</v>
      </c>
      <c r="L951" t="s">
        <v>33</v>
      </c>
      <c r="M951" s="1">
        <v>45276.3682291667</v>
      </c>
      <c r="N951" s="1">
        <v>45278.9186226852</v>
      </c>
      <c r="O951">
        <v>19111</v>
      </c>
      <c r="P951">
        <v>6</v>
      </c>
      <c r="Q951" t="str">
        <f>VLOOKUP(FACT_INVOICE9[[#This Row],[gender_sk]],DIM_GENDER[],2,FALSE)</f>
        <v>Male</v>
      </c>
      <c r="R951" t="str">
        <f>VLOOKUP(FACT_INVOICE9[[#This Row],[custype_sk]],DIM_CUSTYPE[],2,FALSE)</f>
        <v>Normal</v>
      </c>
      <c r="S951">
        <v>4</v>
      </c>
      <c r="U951" s="6">
        <v>0</v>
      </c>
      <c r="V951" s="6">
        <v>0</v>
      </c>
      <c r="W951" s="6">
        <v>1</v>
      </c>
      <c r="X951" s="6">
        <v>0</v>
      </c>
      <c r="Y951" s="6">
        <v>1</v>
      </c>
      <c r="Z951" s="6">
        <v>0</v>
      </c>
      <c r="AA951" s="6">
        <v>0</v>
      </c>
      <c r="AB951" s="6">
        <v>0</v>
      </c>
      <c r="AC951" s="6">
        <v>0</v>
      </c>
      <c r="AD951" s="6">
        <v>1</v>
      </c>
      <c r="AE951" s="6">
        <v>1</v>
      </c>
      <c r="AF951">
        <v>1</v>
      </c>
      <c r="AG951">
        <v>0</v>
      </c>
    </row>
    <row r="952" spans="1:33">
      <c r="A952">
        <v>1207</v>
      </c>
      <c r="B952" t="str">
        <f>VLOOKUP(FACT_INVOICE9[[#This Row],[Branch_SK]],DIM_BRANCH[],3,FALSE)</f>
        <v>Naypyitaw</v>
      </c>
      <c r="C952">
        <v>17984</v>
      </c>
      <c r="D952" t="str">
        <f>VLOOKUP(FACT_INVOICE9[[#This Row],[payment_SK]],DIM_PAYMENT[],2,FALSE)</f>
        <v>Ewallet</v>
      </c>
      <c r="E952">
        <v>347330</v>
      </c>
      <c r="F952" t="str">
        <f>VLOOKUP(FACT_INVOICE9[[#This Row],[Product_SK]],DIM_PRODUCT[],3,FALSE)</f>
        <v>Fashion accessories</v>
      </c>
      <c r="G952">
        <v>14574</v>
      </c>
      <c r="H952" t="s">
        <v>1005</v>
      </c>
      <c r="I952">
        <v>1</v>
      </c>
      <c r="J952">
        <v>90.5835</v>
      </c>
      <c r="K952">
        <v>7</v>
      </c>
      <c r="L952" t="s">
        <v>33</v>
      </c>
      <c r="M952" s="1">
        <v>45276.3682291667</v>
      </c>
      <c r="N952" s="1">
        <v>45278.9186226852</v>
      </c>
      <c r="O952">
        <v>19984</v>
      </c>
      <c r="P952">
        <v>5</v>
      </c>
      <c r="Q952" t="str">
        <f>VLOOKUP(FACT_INVOICE9[[#This Row],[gender_sk]],DIM_GENDER[],2,FALSE)</f>
        <v>Female</v>
      </c>
      <c r="R952" t="str">
        <f>VLOOKUP(FACT_INVOICE9[[#This Row],[custype_sk]],DIM_CUSTYPE[],2,FALSE)</f>
        <v>Member</v>
      </c>
      <c r="S952">
        <v>3</v>
      </c>
      <c r="U952" s="6">
        <v>0</v>
      </c>
      <c r="V952" s="6">
        <v>1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1</v>
      </c>
      <c r="AD952" s="6">
        <v>0</v>
      </c>
      <c r="AE952" s="6">
        <v>1</v>
      </c>
      <c r="AF952">
        <v>0</v>
      </c>
      <c r="AG952">
        <v>1</v>
      </c>
    </row>
    <row r="953" spans="1:33">
      <c r="A953">
        <v>1208</v>
      </c>
      <c r="B953" t="str">
        <f>VLOOKUP(FACT_INVOICE9[[#This Row],[Branch_SK]],DIM_BRANCH[],3,FALSE)</f>
        <v>Yangon</v>
      </c>
      <c r="C953">
        <v>17982</v>
      </c>
      <c r="D953" t="str">
        <f>VLOOKUP(FACT_INVOICE9[[#This Row],[payment_SK]],DIM_PAYMENT[],2,FALSE)</f>
        <v>Cash</v>
      </c>
      <c r="E953">
        <v>347347</v>
      </c>
      <c r="F953" t="str">
        <f>VLOOKUP(FACT_INVOICE9[[#This Row],[Product_SK]],DIM_PRODUCT[],3,FALSE)</f>
        <v>Fashion accessories</v>
      </c>
      <c r="G953">
        <v>14558</v>
      </c>
      <c r="H953" t="s">
        <v>1006</v>
      </c>
      <c r="I953">
        <v>7</v>
      </c>
      <c r="J953">
        <v>649.299</v>
      </c>
      <c r="K953">
        <v>6.6</v>
      </c>
      <c r="L953" t="s">
        <v>33</v>
      </c>
      <c r="M953" s="1">
        <v>45276.3682291667</v>
      </c>
      <c r="N953" s="1">
        <v>45278.9186226852</v>
      </c>
      <c r="O953">
        <v>19334</v>
      </c>
      <c r="P953">
        <v>5</v>
      </c>
      <c r="Q953" t="str">
        <f>VLOOKUP(FACT_INVOICE9[[#This Row],[gender_sk]],DIM_GENDER[],2,FALSE)</f>
        <v>Female</v>
      </c>
      <c r="R953" t="str">
        <f>VLOOKUP(FACT_INVOICE9[[#This Row],[custype_sk]],DIM_CUSTYPE[],2,FALSE)</f>
        <v>Member</v>
      </c>
      <c r="S953">
        <v>3</v>
      </c>
      <c r="U953" s="6">
        <v>0</v>
      </c>
      <c r="V953" s="6">
        <v>0</v>
      </c>
      <c r="W953" s="6">
        <v>1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1</v>
      </c>
      <c r="AD953" s="6">
        <v>1</v>
      </c>
      <c r="AE953" s="6">
        <v>1</v>
      </c>
      <c r="AF953">
        <v>0</v>
      </c>
      <c r="AG953">
        <v>1</v>
      </c>
    </row>
    <row r="954" spans="1:33">
      <c r="A954">
        <v>1208</v>
      </c>
      <c r="B954" t="str">
        <f>VLOOKUP(FACT_INVOICE9[[#This Row],[Branch_SK]],DIM_BRANCH[],3,FALSE)</f>
        <v>Yangon</v>
      </c>
      <c r="C954">
        <v>17984</v>
      </c>
      <c r="D954" t="str">
        <f>VLOOKUP(FACT_INVOICE9[[#This Row],[payment_SK]],DIM_PAYMENT[],2,FALSE)</f>
        <v>Ewallet</v>
      </c>
      <c r="E954">
        <v>346529</v>
      </c>
      <c r="F954" t="str">
        <f>VLOOKUP(FACT_INVOICE9[[#This Row],[Product_SK]],DIM_PRODUCT[],3,FALSE)</f>
        <v>Health and beauty</v>
      </c>
      <c r="G954">
        <v>14879</v>
      </c>
      <c r="H954" t="s">
        <v>1007</v>
      </c>
      <c r="I954">
        <v>9</v>
      </c>
      <c r="J954">
        <v>709.317</v>
      </c>
      <c r="K954">
        <v>6.2</v>
      </c>
      <c r="L954" t="s">
        <v>33</v>
      </c>
      <c r="M954" s="1">
        <v>45276.3682291667</v>
      </c>
      <c r="N954" s="1">
        <v>45278.9186226852</v>
      </c>
      <c r="O954">
        <v>19896</v>
      </c>
      <c r="P954">
        <v>5</v>
      </c>
      <c r="Q954" t="str">
        <f>VLOOKUP(FACT_INVOICE9[[#This Row],[gender_sk]],DIM_GENDER[],2,FALSE)</f>
        <v>Female</v>
      </c>
      <c r="R954" t="str">
        <f>VLOOKUP(FACT_INVOICE9[[#This Row],[custype_sk]],DIM_CUSTYPE[],2,FALSE)</f>
        <v>Normal</v>
      </c>
      <c r="S954">
        <v>4</v>
      </c>
      <c r="U954" s="6">
        <v>0</v>
      </c>
      <c r="V954" s="6">
        <v>1</v>
      </c>
      <c r="W954" s="6">
        <v>0</v>
      </c>
      <c r="X954" s="6">
        <v>1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1</v>
      </c>
      <c r="AE954" s="6">
        <v>1</v>
      </c>
      <c r="AF954">
        <v>0</v>
      </c>
      <c r="AG954">
        <v>0</v>
      </c>
    </row>
    <row r="955" spans="1:33">
      <c r="A955">
        <v>1208</v>
      </c>
      <c r="B955" t="str">
        <f>VLOOKUP(FACT_INVOICE9[[#This Row],[Branch_SK]],DIM_BRANCH[],3,FALSE)</f>
        <v>Yangon</v>
      </c>
      <c r="C955">
        <v>17984</v>
      </c>
      <c r="D955" t="str">
        <f>VLOOKUP(FACT_INVOICE9[[#This Row],[payment_SK]],DIM_PAYMENT[],2,FALSE)</f>
        <v>Ewallet</v>
      </c>
      <c r="E955">
        <v>347059</v>
      </c>
      <c r="F955" t="str">
        <f>VLOOKUP(FACT_INVOICE9[[#This Row],[Product_SK]],DIM_PRODUCT[],3,FALSE)</f>
        <v>Sports and travel</v>
      </c>
      <c r="G955">
        <v>14924</v>
      </c>
      <c r="H955" t="s">
        <v>1008</v>
      </c>
      <c r="I955">
        <v>10</v>
      </c>
      <c r="J955">
        <v>162.75</v>
      </c>
      <c r="K955">
        <v>8</v>
      </c>
      <c r="L955" t="s">
        <v>33</v>
      </c>
      <c r="M955" s="1">
        <v>45276.3682291667</v>
      </c>
      <c r="N955" s="1">
        <v>45278.9186226852</v>
      </c>
      <c r="O955">
        <v>19683</v>
      </c>
      <c r="P955">
        <v>6</v>
      </c>
      <c r="Q955" t="str">
        <f>VLOOKUP(FACT_INVOICE9[[#This Row],[gender_sk]],DIM_GENDER[],2,FALSE)</f>
        <v>Male</v>
      </c>
      <c r="R955" t="str">
        <f>VLOOKUP(FACT_INVOICE9[[#This Row],[custype_sk]],DIM_CUSTYPE[],2,FALSE)</f>
        <v>Member</v>
      </c>
      <c r="S955">
        <v>3</v>
      </c>
      <c r="U955" s="6">
        <v>0</v>
      </c>
      <c r="V955" s="6">
        <v>1</v>
      </c>
      <c r="W955" s="6">
        <v>0</v>
      </c>
      <c r="X955" s="6">
        <v>0</v>
      </c>
      <c r="Y955" s="6">
        <v>0</v>
      </c>
      <c r="Z955" s="6">
        <v>0</v>
      </c>
      <c r="AA955" s="6">
        <v>1</v>
      </c>
      <c r="AB955" s="6">
        <v>0</v>
      </c>
      <c r="AC955" s="6">
        <v>0</v>
      </c>
      <c r="AD955" s="6">
        <v>1</v>
      </c>
      <c r="AE955" s="6">
        <v>1</v>
      </c>
      <c r="AF955">
        <v>1</v>
      </c>
      <c r="AG955">
        <v>1</v>
      </c>
    </row>
    <row r="956" spans="1:33">
      <c r="A956">
        <v>1206</v>
      </c>
      <c r="B956" t="str">
        <f>VLOOKUP(FACT_INVOICE9[[#This Row],[Branch_SK]],DIM_BRANCH[],3,FALSE)</f>
        <v>Mandalay</v>
      </c>
      <c r="C956">
        <v>17983</v>
      </c>
      <c r="D956" t="str">
        <f>VLOOKUP(FACT_INVOICE9[[#This Row],[payment_SK]],DIM_PAYMENT[],2,FALSE)</f>
        <v>Credit card</v>
      </c>
      <c r="E956">
        <v>347214</v>
      </c>
      <c r="F956" t="str">
        <f>VLOOKUP(FACT_INVOICE9[[#This Row],[Product_SK]],DIM_PRODUCT[],3,FALSE)</f>
        <v>Food and beverages</v>
      </c>
      <c r="G956">
        <v>14937</v>
      </c>
      <c r="H956" t="s">
        <v>1009</v>
      </c>
      <c r="I956">
        <v>5</v>
      </c>
      <c r="J956">
        <v>435.12</v>
      </c>
      <c r="K956">
        <v>6.6</v>
      </c>
      <c r="L956" t="s">
        <v>33</v>
      </c>
      <c r="M956" s="1">
        <v>45276.3682291667</v>
      </c>
      <c r="N956" s="1">
        <v>45278.9186226852</v>
      </c>
      <c r="O956">
        <v>19395</v>
      </c>
      <c r="P956">
        <v>5</v>
      </c>
      <c r="Q956" t="str">
        <f>VLOOKUP(FACT_INVOICE9[[#This Row],[gender_sk]],DIM_GENDER[],2,FALSE)</f>
        <v>Female</v>
      </c>
      <c r="R956" t="str">
        <f>VLOOKUP(FACT_INVOICE9[[#This Row],[custype_sk]],DIM_CUSTYPE[],2,FALSE)</f>
        <v>Normal</v>
      </c>
      <c r="S956">
        <v>4</v>
      </c>
      <c r="U956" s="6">
        <v>1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1</v>
      </c>
      <c r="AC956" s="6">
        <v>0</v>
      </c>
      <c r="AD956" s="6">
        <v>0</v>
      </c>
      <c r="AE956" s="6">
        <v>1</v>
      </c>
      <c r="AF956">
        <v>0</v>
      </c>
      <c r="AG956">
        <v>0</v>
      </c>
    </row>
    <row r="957" spans="1:33">
      <c r="A957">
        <v>1206</v>
      </c>
      <c r="B957" t="str">
        <f>VLOOKUP(FACT_INVOICE9[[#This Row],[Branch_SK]],DIM_BRANCH[],3,FALSE)</f>
        <v>Mandalay</v>
      </c>
      <c r="C957">
        <v>17983</v>
      </c>
      <c r="D957" t="str">
        <f>VLOOKUP(FACT_INVOICE9[[#This Row],[payment_SK]],DIM_PAYMENT[],2,FALSE)</f>
        <v>Credit card</v>
      </c>
      <c r="E957">
        <v>347167</v>
      </c>
      <c r="F957" t="str">
        <f>VLOOKUP(FACT_INVOICE9[[#This Row],[Product_SK]],DIM_PRODUCT[],3,FALSE)</f>
        <v>Food and beverages</v>
      </c>
      <c r="G957">
        <v>14117</v>
      </c>
      <c r="H957" t="s">
        <v>1010</v>
      </c>
      <c r="I957">
        <v>10</v>
      </c>
      <c r="J957">
        <v>874.125</v>
      </c>
      <c r="K957">
        <v>4.4</v>
      </c>
      <c r="L957" t="s">
        <v>33</v>
      </c>
      <c r="M957" s="1">
        <v>45276.3682291667</v>
      </c>
      <c r="N957" s="1">
        <v>45278.9186226852</v>
      </c>
      <c r="O957">
        <v>19660</v>
      </c>
      <c r="P957">
        <v>5</v>
      </c>
      <c r="Q957" t="str">
        <f>VLOOKUP(FACT_INVOICE9[[#This Row],[gender_sk]],DIM_GENDER[],2,FALSE)</f>
        <v>Female</v>
      </c>
      <c r="R957" t="str">
        <f>VLOOKUP(FACT_INVOICE9[[#This Row],[custype_sk]],DIM_CUSTYPE[],2,FALSE)</f>
        <v>Normal</v>
      </c>
      <c r="S957">
        <v>4</v>
      </c>
      <c r="U957" s="6">
        <v>1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1</v>
      </c>
      <c r="AC957" s="6">
        <v>0</v>
      </c>
      <c r="AD957" s="6">
        <v>1</v>
      </c>
      <c r="AE957" s="6">
        <v>0</v>
      </c>
      <c r="AF957">
        <v>0</v>
      </c>
      <c r="AG957">
        <v>0</v>
      </c>
    </row>
    <row r="958" spans="1:33">
      <c r="A958">
        <v>1208</v>
      </c>
      <c r="B958" t="str">
        <f>VLOOKUP(FACT_INVOICE9[[#This Row],[Branch_SK]],DIM_BRANCH[],3,FALSE)</f>
        <v>Yangon</v>
      </c>
      <c r="C958">
        <v>17984</v>
      </c>
      <c r="D958" t="str">
        <f>VLOOKUP(FACT_INVOICE9[[#This Row],[payment_SK]],DIM_PAYMENT[],2,FALSE)</f>
        <v>Ewallet</v>
      </c>
      <c r="E958">
        <v>346892</v>
      </c>
      <c r="F958" t="str">
        <f>VLOOKUP(FACT_INVOICE9[[#This Row],[Product_SK]],DIM_PRODUCT[],3,FALSE)</f>
        <v>Home and lifestyle</v>
      </c>
      <c r="G958">
        <v>14062</v>
      </c>
      <c r="H958" t="s">
        <v>1011</v>
      </c>
      <c r="I958">
        <v>4</v>
      </c>
      <c r="J958">
        <v>271.278</v>
      </c>
      <c r="K958">
        <v>9.3</v>
      </c>
      <c r="L958" t="s">
        <v>33</v>
      </c>
      <c r="M958" s="1">
        <v>45276.3682291667</v>
      </c>
      <c r="N958" s="1">
        <v>45278.9186226852</v>
      </c>
      <c r="O958">
        <v>19720</v>
      </c>
      <c r="P958">
        <v>6</v>
      </c>
      <c r="Q958" t="str">
        <f>VLOOKUP(FACT_INVOICE9[[#This Row],[gender_sk]],DIM_GENDER[],2,FALSE)</f>
        <v>Male</v>
      </c>
      <c r="R958" t="str">
        <f>VLOOKUP(FACT_INVOICE9[[#This Row],[custype_sk]],DIM_CUSTYPE[],2,FALSE)</f>
        <v>Normal</v>
      </c>
      <c r="S958">
        <v>4</v>
      </c>
      <c r="U958" s="6">
        <v>0</v>
      </c>
      <c r="V958" s="6">
        <v>1</v>
      </c>
      <c r="W958" s="6">
        <v>0</v>
      </c>
      <c r="X958" s="6">
        <v>0</v>
      </c>
      <c r="Y958" s="6">
        <v>0</v>
      </c>
      <c r="Z958" s="6">
        <v>1</v>
      </c>
      <c r="AA958" s="6">
        <v>0</v>
      </c>
      <c r="AB958" s="6">
        <v>0</v>
      </c>
      <c r="AC958" s="6">
        <v>0</v>
      </c>
      <c r="AD958" s="6">
        <v>0</v>
      </c>
      <c r="AE958" s="6">
        <v>1</v>
      </c>
      <c r="AF958">
        <v>1</v>
      </c>
      <c r="AG958">
        <v>0</v>
      </c>
    </row>
    <row r="959" spans="1:33">
      <c r="A959">
        <v>1206</v>
      </c>
      <c r="B959" t="str">
        <f>VLOOKUP(FACT_INVOICE9[[#This Row],[Branch_SK]],DIM_BRANCH[],3,FALSE)</f>
        <v>Mandalay</v>
      </c>
      <c r="C959">
        <v>17982</v>
      </c>
      <c r="D959" t="str">
        <f>VLOOKUP(FACT_INVOICE9[[#This Row],[payment_SK]],DIM_PAYMENT[],2,FALSE)</f>
        <v>Cash</v>
      </c>
      <c r="E959">
        <v>346546</v>
      </c>
      <c r="F959" t="str">
        <f>VLOOKUP(FACT_INVOICE9[[#This Row],[Product_SK]],DIM_PRODUCT[],3,FALSE)</f>
        <v>Health and beauty</v>
      </c>
      <c r="G959">
        <v>14513</v>
      </c>
      <c r="H959" t="s">
        <v>1012</v>
      </c>
      <c r="I959">
        <v>4</v>
      </c>
      <c r="J959">
        <v>318.108</v>
      </c>
      <c r="K959">
        <v>7.6</v>
      </c>
      <c r="L959" t="s">
        <v>33</v>
      </c>
      <c r="M959" s="1">
        <v>45276.3682291667</v>
      </c>
      <c r="N959" s="1">
        <v>45278.9186226852</v>
      </c>
      <c r="O959">
        <v>19028</v>
      </c>
      <c r="P959">
        <v>6</v>
      </c>
      <c r="Q959" t="str">
        <f>VLOOKUP(FACT_INVOICE9[[#This Row],[gender_sk]],DIM_GENDER[],2,FALSE)</f>
        <v>Male</v>
      </c>
      <c r="R959" t="str">
        <f>VLOOKUP(FACT_INVOICE9[[#This Row],[custype_sk]],DIM_CUSTYPE[],2,FALSE)</f>
        <v>Member</v>
      </c>
      <c r="S959">
        <v>3</v>
      </c>
      <c r="U959" s="6">
        <v>0</v>
      </c>
      <c r="V959" s="6">
        <v>0</v>
      </c>
      <c r="W959" s="6">
        <v>1</v>
      </c>
      <c r="X959" s="6">
        <v>1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1</v>
      </c>
      <c r="AF959">
        <v>1</v>
      </c>
      <c r="AG959">
        <v>1</v>
      </c>
    </row>
    <row r="960" spans="1:33">
      <c r="A960">
        <v>1208</v>
      </c>
      <c r="B960" t="str">
        <f>VLOOKUP(FACT_INVOICE9[[#This Row],[Branch_SK]],DIM_BRANCH[],3,FALSE)</f>
        <v>Yangon</v>
      </c>
      <c r="C960">
        <v>17984</v>
      </c>
      <c r="D960" t="str">
        <f>VLOOKUP(FACT_INVOICE9[[#This Row],[payment_SK]],DIM_PAYMENT[],2,FALSE)</f>
        <v>Ewallet</v>
      </c>
      <c r="E960">
        <v>346994</v>
      </c>
      <c r="F960" t="str">
        <f>VLOOKUP(FACT_INVOICE9[[#This Row],[Product_SK]],DIM_PRODUCT[],3,FALSE)</f>
        <v>Sports and travel</v>
      </c>
      <c r="G960">
        <v>14922</v>
      </c>
      <c r="H960" t="s">
        <v>1013</v>
      </c>
      <c r="I960">
        <v>1</v>
      </c>
      <c r="J960">
        <v>26.5545</v>
      </c>
      <c r="K960">
        <v>6.1</v>
      </c>
      <c r="L960" t="s">
        <v>33</v>
      </c>
      <c r="M960" s="1">
        <v>45276.3682291667</v>
      </c>
      <c r="N960" s="1">
        <v>45278.9186226852</v>
      </c>
      <c r="O960">
        <v>19905</v>
      </c>
      <c r="P960">
        <v>5</v>
      </c>
      <c r="Q960" t="str">
        <f>VLOOKUP(FACT_INVOICE9[[#This Row],[gender_sk]],DIM_GENDER[],2,FALSE)</f>
        <v>Female</v>
      </c>
      <c r="R960" t="str">
        <f>VLOOKUP(FACT_INVOICE9[[#This Row],[custype_sk]],DIM_CUSTYPE[],2,FALSE)</f>
        <v>Normal</v>
      </c>
      <c r="S960">
        <v>4</v>
      </c>
      <c r="U960" s="6">
        <v>0</v>
      </c>
      <c r="V960" s="6">
        <v>1</v>
      </c>
      <c r="W960" s="6">
        <v>0</v>
      </c>
      <c r="X960" s="6">
        <v>0</v>
      </c>
      <c r="Y960" s="6">
        <v>0</v>
      </c>
      <c r="Z960" s="6">
        <v>0</v>
      </c>
      <c r="AA960" s="6">
        <v>1</v>
      </c>
      <c r="AB960" s="6">
        <v>0</v>
      </c>
      <c r="AC960" s="6">
        <v>0</v>
      </c>
      <c r="AD960" s="6">
        <v>0</v>
      </c>
      <c r="AE960" s="6">
        <v>1</v>
      </c>
      <c r="AF960">
        <v>0</v>
      </c>
      <c r="AG960">
        <v>0</v>
      </c>
    </row>
    <row r="961" spans="1:33">
      <c r="A961">
        <v>1208</v>
      </c>
      <c r="B961" t="str">
        <f>VLOOKUP(FACT_INVOICE9[[#This Row],[Branch_SK]],DIM_BRANCH[],3,FALSE)</f>
        <v>Yangon</v>
      </c>
      <c r="C961">
        <v>17984</v>
      </c>
      <c r="D961" t="str">
        <f>VLOOKUP(FACT_INVOICE9[[#This Row],[payment_SK]],DIM_PAYMENT[],2,FALSE)</f>
        <v>Ewallet</v>
      </c>
      <c r="E961">
        <v>346872</v>
      </c>
      <c r="F961" t="str">
        <f>VLOOKUP(FACT_INVOICE9[[#This Row],[Product_SK]],DIM_PRODUCT[],3,FALSE)</f>
        <v>Home and lifestyle</v>
      </c>
      <c r="G961">
        <v>14271</v>
      </c>
      <c r="H961" t="s">
        <v>1014</v>
      </c>
      <c r="I961">
        <v>3</v>
      </c>
      <c r="J961">
        <v>167.895</v>
      </c>
      <c r="K961">
        <v>7.5</v>
      </c>
      <c r="L961" t="s">
        <v>33</v>
      </c>
      <c r="M961" s="1">
        <v>45276.3682291667</v>
      </c>
      <c r="N961" s="1">
        <v>45278.9186226852</v>
      </c>
      <c r="O961">
        <v>19690</v>
      </c>
      <c r="P961">
        <v>6</v>
      </c>
      <c r="Q961" t="str">
        <f>VLOOKUP(FACT_INVOICE9[[#This Row],[gender_sk]],DIM_GENDER[],2,FALSE)</f>
        <v>Male</v>
      </c>
      <c r="R961" t="str">
        <f>VLOOKUP(FACT_INVOICE9[[#This Row],[custype_sk]],DIM_CUSTYPE[],2,FALSE)</f>
        <v>Member</v>
      </c>
      <c r="S961">
        <v>3</v>
      </c>
      <c r="U961" s="6">
        <v>0</v>
      </c>
      <c r="V961" s="6">
        <v>1</v>
      </c>
      <c r="W961" s="6">
        <v>0</v>
      </c>
      <c r="X961" s="6">
        <v>0</v>
      </c>
      <c r="Y961" s="6">
        <v>0</v>
      </c>
      <c r="Z961" s="6">
        <v>1</v>
      </c>
      <c r="AA961" s="6">
        <v>0</v>
      </c>
      <c r="AB961" s="6">
        <v>0</v>
      </c>
      <c r="AC961" s="6">
        <v>0</v>
      </c>
      <c r="AD961" s="6">
        <v>0</v>
      </c>
      <c r="AE961" s="6">
        <v>1</v>
      </c>
      <c r="AF961">
        <v>1</v>
      </c>
      <c r="AG961">
        <v>1</v>
      </c>
    </row>
    <row r="962" spans="1:33">
      <c r="A962">
        <v>1208</v>
      </c>
      <c r="B962" t="str">
        <f>VLOOKUP(FACT_INVOICE9[[#This Row],[Branch_SK]],DIM_BRANCH[],3,FALSE)</f>
        <v>Yangon</v>
      </c>
      <c r="C962">
        <v>17984</v>
      </c>
      <c r="D962" t="str">
        <f>VLOOKUP(FACT_INVOICE9[[#This Row],[payment_SK]],DIM_PAYMENT[],2,FALSE)</f>
        <v>Ewallet</v>
      </c>
      <c r="E962">
        <v>347145</v>
      </c>
      <c r="F962" t="str">
        <f>VLOOKUP(FACT_INVOICE9[[#This Row],[Product_SK]],DIM_PRODUCT[],3,FALSE)</f>
        <v>Food and beverages</v>
      </c>
      <c r="G962">
        <v>14980</v>
      </c>
      <c r="H962" t="s">
        <v>1015</v>
      </c>
      <c r="I962">
        <v>7</v>
      </c>
      <c r="J962">
        <v>525.231</v>
      </c>
      <c r="K962">
        <v>4.5</v>
      </c>
      <c r="L962" t="s">
        <v>33</v>
      </c>
      <c r="M962" s="1">
        <v>45276.3682291667</v>
      </c>
      <c r="N962" s="1">
        <v>45278.9186226852</v>
      </c>
      <c r="O962">
        <v>19862</v>
      </c>
      <c r="P962">
        <v>5</v>
      </c>
      <c r="Q962" t="str">
        <f>VLOOKUP(FACT_INVOICE9[[#This Row],[gender_sk]],DIM_GENDER[],2,FALSE)</f>
        <v>Female</v>
      </c>
      <c r="R962" t="str">
        <f>VLOOKUP(FACT_INVOICE9[[#This Row],[custype_sk]],DIM_CUSTYPE[],2,FALSE)</f>
        <v>Member</v>
      </c>
      <c r="S962">
        <v>3</v>
      </c>
      <c r="U962" s="6">
        <v>0</v>
      </c>
      <c r="V962" s="6">
        <v>1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1</v>
      </c>
      <c r="AC962" s="6">
        <v>0</v>
      </c>
      <c r="AD962" s="6">
        <v>1</v>
      </c>
      <c r="AE962" s="6">
        <v>0</v>
      </c>
      <c r="AF962">
        <v>0</v>
      </c>
      <c r="AG962">
        <v>1</v>
      </c>
    </row>
    <row r="963" spans="1:33">
      <c r="A963">
        <v>1206</v>
      </c>
      <c r="B963" t="str">
        <f>VLOOKUP(FACT_INVOICE9[[#This Row],[Branch_SK]],DIM_BRANCH[],3,FALSE)</f>
        <v>Mandalay</v>
      </c>
      <c r="C963">
        <v>17984</v>
      </c>
      <c r="D963" t="str">
        <f>VLOOKUP(FACT_INVOICE9[[#This Row],[payment_SK]],DIM_PAYMENT[],2,FALSE)</f>
        <v>Ewallet</v>
      </c>
      <c r="E963">
        <v>346685</v>
      </c>
      <c r="F963" t="str">
        <f>VLOOKUP(FACT_INVOICE9[[#This Row],[Product_SK]],DIM_PRODUCT[],3,FALSE)</f>
        <v>Electronic accessories</v>
      </c>
      <c r="G963">
        <v>14429</v>
      </c>
      <c r="H963" t="s">
        <v>1016</v>
      </c>
      <c r="I963">
        <v>10</v>
      </c>
      <c r="J963">
        <v>240.975</v>
      </c>
      <c r="K963">
        <v>8.2</v>
      </c>
      <c r="L963" t="s">
        <v>33</v>
      </c>
      <c r="M963" s="1">
        <v>45276.3682291667</v>
      </c>
      <c r="N963" s="1">
        <v>45278.9186226852</v>
      </c>
      <c r="O963">
        <v>20007</v>
      </c>
      <c r="P963">
        <v>6</v>
      </c>
      <c r="Q963" t="str">
        <f>VLOOKUP(FACT_INVOICE9[[#This Row],[gender_sk]],DIM_GENDER[],2,FALSE)</f>
        <v>Male</v>
      </c>
      <c r="R963" t="str">
        <f>VLOOKUP(FACT_INVOICE9[[#This Row],[custype_sk]],DIM_CUSTYPE[],2,FALSE)</f>
        <v>Normal</v>
      </c>
      <c r="S963">
        <v>4</v>
      </c>
      <c r="U963" s="6">
        <v>0</v>
      </c>
      <c r="V963" s="6">
        <v>1</v>
      </c>
      <c r="W963" s="6">
        <v>0</v>
      </c>
      <c r="X963" s="6">
        <v>0</v>
      </c>
      <c r="Y963" s="6">
        <v>1</v>
      </c>
      <c r="Z963" s="6">
        <v>0</v>
      </c>
      <c r="AA963" s="6">
        <v>0</v>
      </c>
      <c r="AB963" s="6">
        <v>0</v>
      </c>
      <c r="AC963" s="6">
        <v>0</v>
      </c>
      <c r="AD963" s="6">
        <v>1</v>
      </c>
      <c r="AE963" s="6">
        <v>1</v>
      </c>
      <c r="AF963">
        <v>1</v>
      </c>
      <c r="AG963">
        <v>0</v>
      </c>
    </row>
    <row r="964" spans="1:33">
      <c r="A964">
        <v>1207</v>
      </c>
      <c r="B964" t="str">
        <f>VLOOKUP(FACT_INVOICE9[[#This Row],[Branch_SK]],DIM_BRANCH[],3,FALSE)</f>
        <v>Naypyitaw</v>
      </c>
      <c r="C964">
        <v>17982</v>
      </c>
      <c r="D964" t="str">
        <f>VLOOKUP(FACT_INVOICE9[[#This Row],[payment_SK]],DIM_PAYMENT[],2,FALSE)</f>
        <v>Cash</v>
      </c>
      <c r="E964">
        <v>347377</v>
      </c>
      <c r="F964" t="str">
        <f>VLOOKUP(FACT_INVOICE9[[#This Row],[Product_SK]],DIM_PRODUCT[],3,FALSE)</f>
        <v>Fashion accessories</v>
      </c>
      <c r="G964">
        <v>14166</v>
      </c>
      <c r="H964" t="s">
        <v>1017</v>
      </c>
      <c r="I964">
        <v>2</v>
      </c>
      <c r="J964">
        <v>32.529</v>
      </c>
      <c r="K964">
        <v>6.3</v>
      </c>
      <c r="L964" t="s">
        <v>33</v>
      </c>
      <c r="M964" s="1">
        <v>45276.3682291667</v>
      </c>
      <c r="N964" s="1">
        <v>45278.9186226852</v>
      </c>
      <c r="O964">
        <v>19133</v>
      </c>
      <c r="P964">
        <v>5</v>
      </c>
      <c r="Q964" t="str">
        <f>VLOOKUP(FACT_INVOICE9[[#This Row],[gender_sk]],DIM_GENDER[],2,FALSE)</f>
        <v>Female</v>
      </c>
      <c r="R964" t="str">
        <f>VLOOKUP(FACT_INVOICE9[[#This Row],[custype_sk]],DIM_CUSTYPE[],2,FALSE)</f>
        <v>Member</v>
      </c>
      <c r="S964">
        <v>3</v>
      </c>
      <c r="U964" s="6">
        <v>0</v>
      </c>
      <c r="V964" s="6">
        <v>0</v>
      </c>
      <c r="W964" s="6">
        <v>1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1</v>
      </c>
      <c r="AD964" s="6">
        <v>0</v>
      </c>
      <c r="AE964" s="6">
        <v>1</v>
      </c>
      <c r="AF964">
        <v>0</v>
      </c>
      <c r="AG964">
        <v>1</v>
      </c>
    </row>
    <row r="965" spans="1:33">
      <c r="A965">
        <v>1207</v>
      </c>
      <c r="B965" t="str">
        <f>VLOOKUP(FACT_INVOICE9[[#This Row],[Branch_SK]],DIM_BRANCH[],3,FALSE)</f>
        <v>Naypyitaw</v>
      </c>
      <c r="C965">
        <v>17983</v>
      </c>
      <c r="D965" t="str">
        <f>VLOOKUP(FACT_INVOICE9[[#This Row],[payment_SK]],DIM_PAYMENT[],2,FALSE)</f>
        <v>Credit card</v>
      </c>
      <c r="E965">
        <v>346642</v>
      </c>
      <c r="F965" t="str">
        <f>VLOOKUP(FACT_INVOICE9[[#This Row],[Product_SK]],DIM_PRODUCT[],3,FALSE)</f>
        <v>Electronic accessories</v>
      </c>
      <c r="G965">
        <v>14957</v>
      </c>
      <c r="H965" t="s">
        <v>1018</v>
      </c>
      <c r="I965">
        <v>2</v>
      </c>
      <c r="J965">
        <v>176.925</v>
      </c>
      <c r="K965">
        <v>5.3</v>
      </c>
      <c r="L965" t="s">
        <v>33</v>
      </c>
      <c r="M965" s="1">
        <v>45276.3682291667</v>
      </c>
      <c r="N965" s="1">
        <v>45278.9186226852</v>
      </c>
      <c r="O965">
        <v>19401</v>
      </c>
      <c r="P965">
        <v>6</v>
      </c>
      <c r="Q965" t="str">
        <f>VLOOKUP(FACT_INVOICE9[[#This Row],[gender_sk]],DIM_GENDER[],2,FALSE)</f>
        <v>Male</v>
      </c>
      <c r="R965" t="str">
        <f>VLOOKUP(FACT_INVOICE9[[#This Row],[custype_sk]],DIM_CUSTYPE[],2,FALSE)</f>
        <v>Member</v>
      </c>
      <c r="S965">
        <v>3</v>
      </c>
      <c r="U965" s="6">
        <v>1</v>
      </c>
      <c r="V965" s="6">
        <v>0</v>
      </c>
      <c r="W965" s="6">
        <v>0</v>
      </c>
      <c r="X965" s="6">
        <v>0</v>
      </c>
      <c r="Y965" s="6">
        <v>1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1</v>
      </c>
      <c r="AF965">
        <v>1</v>
      </c>
      <c r="AG965">
        <v>1</v>
      </c>
    </row>
    <row r="966" spans="1:33">
      <c r="A966">
        <v>1208</v>
      </c>
      <c r="B966" t="str">
        <f>VLOOKUP(FACT_INVOICE9[[#This Row],[Branch_SK]],DIM_BRANCH[],3,FALSE)</f>
        <v>Yangon</v>
      </c>
      <c r="C966">
        <v>17983</v>
      </c>
      <c r="D966" t="str">
        <f>VLOOKUP(FACT_INVOICE9[[#This Row],[payment_SK]],DIM_PAYMENT[],2,FALSE)</f>
        <v>Credit card</v>
      </c>
      <c r="E966">
        <v>347393</v>
      </c>
      <c r="F966" t="str">
        <f>VLOOKUP(FACT_INVOICE9[[#This Row],[Product_SK]],DIM_PRODUCT[],3,FALSE)</f>
        <v>Fashion accessories</v>
      </c>
      <c r="G966">
        <v>14678</v>
      </c>
      <c r="H966" t="s">
        <v>1019</v>
      </c>
      <c r="I966">
        <v>2</v>
      </c>
      <c r="J966">
        <v>82.887</v>
      </c>
      <c r="K966">
        <v>5</v>
      </c>
      <c r="L966" t="s">
        <v>33</v>
      </c>
      <c r="M966" s="1">
        <v>45276.3682291667</v>
      </c>
      <c r="N966" s="1">
        <v>45278.9186226852</v>
      </c>
      <c r="O966">
        <v>19625</v>
      </c>
      <c r="P966">
        <v>5</v>
      </c>
      <c r="Q966" t="str">
        <f>VLOOKUP(FACT_INVOICE9[[#This Row],[gender_sk]],DIM_GENDER[],2,FALSE)</f>
        <v>Female</v>
      </c>
      <c r="R966" t="str">
        <f>VLOOKUP(FACT_INVOICE9[[#This Row],[custype_sk]],DIM_CUSTYPE[],2,FALSE)</f>
        <v>Member</v>
      </c>
      <c r="S966">
        <v>3</v>
      </c>
      <c r="U966" s="6">
        <v>1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1</v>
      </c>
      <c r="AD966" s="6">
        <v>0</v>
      </c>
      <c r="AE966" s="6">
        <v>0</v>
      </c>
      <c r="AF966">
        <v>0</v>
      </c>
      <c r="AG966">
        <v>1</v>
      </c>
    </row>
    <row r="967" spans="1:33">
      <c r="A967">
        <v>1207</v>
      </c>
      <c r="B967" t="str">
        <f>VLOOKUP(FACT_INVOICE9[[#This Row],[Branch_SK]],DIM_BRANCH[],3,FALSE)</f>
        <v>Naypyitaw</v>
      </c>
      <c r="C967">
        <v>17983</v>
      </c>
      <c r="D967" t="str">
        <f>VLOOKUP(FACT_INVOICE9[[#This Row],[payment_SK]],DIM_PAYMENT[],2,FALSE)</f>
        <v>Credit card</v>
      </c>
      <c r="E967">
        <v>346480</v>
      </c>
      <c r="F967" t="str">
        <f>VLOOKUP(FACT_INVOICE9[[#This Row],[Product_SK]],DIM_PRODUCT[],3,FALSE)</f>
        <v>Health and beauty</v>
      </c>
      <c r="G967">
        <v>14527</v>
      </c>
      <c r="H967" t="s">
        <v>1020</v>
      </c>
      <c r="I967">
        <v>10</v>
      </c>
      <c r="J967">
        <v>1042.65</v>
      </c>
      <c r="K967">
        <v>6.6</v>
      </c>
      <c r="L967" t="s">
        <v>33</v>
      </c>
      <c r="M967" s="1">
        <v>45276.3682291667</v>
      </c>
      <c r="N967" s="1">
        <v>45278.9186226852</v>
      </c>
      <c r="O967">
        <v>19623</v>
      </c>
      <c r="P967">
        <v>5</v>
      </c>
      <c r="Q967" t="str">
        <f>VLOOKUP(FACT_INVOICE9[[#This Row],[gender_sk]],DIM_GENDER[],2,FALSE)</f>
        <v>Female</v>
      </c>
      <c r="R967" t="str">
        <f>VLOOKUP(FACT_INVOICE9[[#This Row],[custype_sk]],DIM_CUSTYPE[],2,FALSE)</f>
        <v>Member</v>
      </c>
      <c r="S967">
        <v>3</v>
      </c>
      <c r="U967" s="6">
        <v>1</v>
      </c>
      <c r="V967" s="6">
        <v>0</v>
      </c>
      <c r="W967" s="6">
        <v>0</v>
      </c>
      <c r="X967" s="6">
        <v>1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1</v>
      </c>
      <c r="AE967" s="6">
        <v>1</v>
      </c>
      <c r="AF967">
        <v>0</v>
      </c>
      <c r="AG967">
        <v>1</v>
      </c>
    </row>
    <row r="968" spans="1:33">
      <c r="A968">
        <v>1207</v>
      </c>
      <c r="B968" t="str">
        <f>VLOOKUP(FACT_INVOICE9[[#This Row],[Branch_SK]],DIM_BRANCH[],3,FALSE)</f>
        <v>Naypyitaw</v>
      </c>
      <c r="C968">
        <v>17982</v>
      </c>
      <c r="D968" t="str">
        <f>VLOOKUP(FACT_INVOICE9[[#This Row],[payment_SK]],DIM_PAYMENT[],2,FALSE)</f>
        <v>Cash</v>
      </c>
      <c r="E968">
        <v>347227</v>
      </c>
      <c r="F968" t="str">
        <f>VLOOKUP(FACT_INVOICE9[[#This Row],[Product_SK]],DIM_PRODUCT[],3,FALSE)</f>
        <v>Food and beverages</v>
      </c>
      <c r="G968">
        <v>14693</v>
      </c>
      <c r="H968" t="s">
        <v>1021</v>
      </c>
      <c r="I968">
        <v>10</v>
      </c>
      <c r="J968">
        <v>860.685</v>
      </c>
      <c r="K968">
        <v>9.2</v>
      </c>
      <c r="L968" t="s">
        <v>33</v>
      </c>
      <c r="M968" s="1">
        <v>45276.3682291667</v>
      </c>
      <c r="N968" s="1">
        <v>45278.9186226852</v>
      </c>
      <c r="O968">
        <v>19355</v>
      </c>
      <c r="P968">
        <v>6</v>
      </c>
      <c r="Q968" t="str">
        <f>VLOOKUP(FACT_INVOICE9[[#This Row],[gender_sk]],DIM_GENDER[],2,FALSE)</f>
        <v>Male</v>
      </c>
      <c r="R968" t="str">
        <f>VLOOKUP(FACT_INVOICE9[[#This Row],[custype_sk]],DIM_CUSTYPE[],2,FALSE)</f>
        <v>Member</v>
      </c>
      <c r="S968">
        <v>3</v>
      </c>
      <c r="U968" s="6">
        <v>0</v>
      </c>
      <c r="V968" s="6">
        <v>0</v>
      </c>
      <c r="W968" s="6">
        <v>1</v>
      </c>
      <c r="X968" s="6">
        <v>0</v>
      </c>
      <c r="Y968" s="6">
        <v>0</v>
      </c>
      <c r="Z968" s="6">
        <v>0</v>
      </c>
      <c r="AA968" s="6">
        <v>0</v>
      </c>
      <c r="AB968" s="6">
        <v>1</v>
      </c>
      <c r="AC968" s="6">
        <v>0</v>
      </c>
      <c r="AD968" s="6">
        <v>1</v>
      </c>
      <c r="AE968" s="6">
        <v>1</v>
      </c>
      <c r="AF968">
        <v>1</v>
      </c>
      <c r="AG968">
        <v>1</v>
      </c>
    </row>
    <row r="969" spans="1:33">
      <c r="A969">
        <v>1206</v>
      </c>
      <c r="B969" t="str">
        <f>VLOOKUP(FACT_INVOICE9[[#This Row],[Branch_SK]],DIM_BRANCH[],3,FALSE)</f>
        <v>Mandalay</v>
      </c>
      <c r="C969">
        <v>17983</v>
      </c>
      <c r="D969" t="str">
        <f>VLOOKUP(FACT_INVOICE9[[#This Row],[payment_SK]],DIM_PAYMENT[],2,FALSE)</f>
        <v>Credit card</v>
      </c>
      <c r="E969">
        <v>347381</v>
      </c>
      <c r="F969" t="str">
        <f>VLOOKUP(FACT_INVOICE9[[#This Row],[Product_SK]],DIM_PRODUCT[],3,FALSE)</f>
        <v>Fashion accessories</v>
      </c>
      <c r="G969">
        <v>14327</v>
      </c>
      <c r="H969" t="s">
        <v>1022</v>
      </c>
      <c r="I969">
        <v>6</v>
      </c>
      <c r="J969">
        <v>529.515</v>
      </c>
      <c r="K969">
        <v>7.7</v>
      </c>
      <c r="L969" t="s">
        <v>33</v>
      </c>
      <c r="M969" s="1">
        <v>45276.3682291667</v>
      </c>
      <c r="N969" s="1">
        <v>45278.9186226852</v>
      </c>
      <c r="O969">
        <v>19584</v>
      </c>
      <c r="P969">
        <v>5</v>
      </c>
      <c r="Q969" t="str">
        <f>VLOOKUP(FACT_INVOICE9[[#This Row],[gender_sk]],DIM_GENDER[],2,FALSE)</f>
        <v>Female</v>
      </c>
      <c r="R969" t="str">
        <f>VLOOKUP(FACT_INVOICE9[[#This Row],[custype_sk]],DIM_CUSTYPE[],2,FALSE)</f>
        <v>Normal</v>
      </c>
      <c r="S969">
        <v>4</v>
      </c>
      <c r="U969" s="6">
        <v>1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1</v>
      </c>
      <c r="AD969" s="6">
        <v>1</v>
      </c>
      <c r="AE969" s="6">
        <v>1</v>
      </c>
      <c r="AF969">
        <v>0</v>
      </c>
      <c r="AG969">
        <v>0</v>
      </c>
    </row>
    <row r="970" spans="1:33">
      <c r="A970">
        <v>1207</v>
      </c>
      <c r="B970" t="str">
        <f>VLOOKUP(FACT_INVOICE9[[#This Row],[Branch_SK]],DIM_BRANCH[],3,FALSE)</f>
        <v>Naypyitaw</v>
      </c>
      <c r="C970">
        <v>17983</v>
      </c>
      <c r="D970" t="str">
        <f>VLOOKUP(FACT_INVOICE9[[#This Row],[payment_SK]],DIM_PAYMENT[],2,FALSE)</f>
        <v>Credit card</v>
      </c>
      <c r="E970">
        <v>346566</v>
      </c>
      <c r="F970" t="str">
        <f>VLOOKUP(FACT_INVOICE9[[#This Row],[Product_SK]],DIM_PRODUCT[],3,FALSE)</f>
        <v>Health and beauty</v>
      </c>
      <c r="G970">
        <v>14343</v>
      </c>
      <c r="H970" t="s">
        <v>1023</v>
      </c>
      <c r="I970">
        <v>1</v>
      </c>
      <c r="J970">
        <v>23.499</v>
      </c>
      <c r="K970">
        <v>8.6</v>
      </c>
      <c r="L970" t="s">
        <v>33</v>
      </c>
      <c r="M970" s="1">
        <v>45276.3682291667</v>
      </c>
      <c r="N970" s="1">
        <v>45278.9186226852</v>
      </c>
      <c r="O970">
        <v>19506</v>
      </c>
      <c r="P970">
        <v>5</v>
      </c>
      <c r="Q970" t="str">
        <f>VLOOKUP(FACT_INVOICE9[[#This Row],[gender_sk]],DIM_GENDER[],2,FALSE)</f>
        <v>Female</v>
      </c>
      <c r="R970" t="str">
        <f>VLOOKUP(FACT_INVOICE9[[#This Row],[custype_sk]],DIM_CUSTYPE[],2,FALSE)</f>
        <v>Normal</v>
      </c>
      <c r="S970">
        <v>4</v>
      </c>
      <c r="U970" s="6">
        <v>1</v>
      </c>
      <c r="V970" s="6">
        <v>0</v>
      </c>
      <c r="W970" s="6">
        <v>0</v>
      </c>
      <c r="X970" s="6">
        <v>1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1</v>
      </c>
      <c r="AF970">
        <v>0</v>
      </c>
      <c r="AG970">
        <v>0</v>
      </c>
    </row>
    <row r="971" spans="1:33">
      <c r="A971">
        <v>1207</v>
      </c>
      <c r="B971" t="str">
        <f>VLOOKUP(FACT_INVOICE9[[#This Row],[Branch_SK]],DIM_BRANCH[],3,FALSE)</f>
        <v>Naypyitaw</v>
      </c>
      <c r="C971">
        <v>17982</v>
      </c>
      <c r="D971" t="str">
        <f>VLOOKUP(FACT_INVOICE9[[#This Row],[payment_SK]],DIM_PAYMENT[],2,FALSE)</f>
        <v>Cash</v>
      </c>
      <c r="E971">
        <v>347100</v>
      </c>
      <c r="F971" t="str">
        <f>VLOOKUP(FACT_INVOICE9[[#This Row],[Product_SK]],DIM_PRODUCT[],3,FALSE)</f>
        <v>Food and beverages</v>
      </c>
      <c r="G971">
        <v>14299</v>
      </c>
      <c r="H971" t="s">
        <v>1024</v>
      </c>
      <c r="I971">
        <v>6</v>
      </c>
      <c r="J971">
        <v>568.512</v>
      </c>
      <c r="K971">
        <v>6.2</v>
      </c>
      <c r="L971" t="s">
        <v>33</v>
      </c>
      <c r="M971" s="1">
        <v>45276.3682291667</v>
      </c>
      <c r="N971" s="1">
        <v>45278.9186226852</v>
      </c>
      <c r="O971">
        <v>19112</v>
      </c>
      <c r="P971">
        <v>5</v>
      </c>
      <c r="Q971" t="str">
        <f>VLOOKUP(FACT_INVOICE9[[#This Row],[gender_sk]],DIM_GENDER[],2,FALSE)</f>
        <v>Female</v>
      </c>
      <c r="R971" t="str">
        <f>VLOOKUP(FACT_INVOICE9[[#This Row],[custype_sk]],DIM_CUSTYPE[],2,FALSE)</f>
        <v>Normal</v>
      </c>
      <c r="S971">
        <v>4</v>
      </c>
      <c r="U971" s="6">
        <v>0</v>
      </c>
      <c r="V971" s="6">
        <v>0</v>
      </c>
      <c r="W971" s="6">
        <v>1</v>
      </c>
      <c r="X971" s="6">
        <v>0</v>
      </c>
      <c r="Y971" s="6">
        <v>0</v>
      </c>
      <c r="Z971" s="6">
        <v>0</v>
      </c>
      <c r="AA971" s="6">
        <v>0</v>
      </c>
      <c r="AB971" s="6">
        <v>1</v>
      </c>
      <c r="AC971" s="6">
        <v>0</v>
      </c>
      <c r="AD971" s="6">
        <v>1</v>
      </c>
      <c r="AE971" s="6">
        <v>1</v>
      </c>
      <c r="AF971">
        <v>0</v>
      </c>
      <c r="AG971">
        <v>0</v>
      </c>
    </row>
    <row r="972" spans="1:33">
      <c r="A972">
        <v>1208</v>
      </c>
      <c r="B972" t="str">
        <f>VLOOKUP(FACT_INVOICE9[[#This Row],[Branch_SK]],DIM_BRANCH[],3,FALSE)</f>
        <v>Yangon</v>
      </c>
      <c r="C972">
        <v>17982</v>
      </c>
      <c r="D972" t="str">
        <f>VLOOKUP(FACT_INVOICE9[[#This Row],[payment_SK]],DIM_PAYMENT[],2,FALSE)</f>
        <v>Cash</v>
      </c>
      <c r="E972">
        <v>347053</v>
      </c>
      <c r="F972" t="str">
        <f>VLOOKUP(FACT_INVOICE9[[#This Row],[Product_SK]],DIM_PRODUCT[],3,FALSE)</f>
        <v>Sports and travel</v>
      </c>
      <c r="G972">
        <v>14595</v>
      </c>
      <c r="H972" t="s">
        <v>1025</v>
      </c>
      <c r="I972">
        <v>10</v>
      </c>
      <c r="J972">
        <v>257.145</v>
      </c>
      <c r="K972">
        <v>8.1</v>
      </c>
      <c r="L972" t="s">
        <v>33</v>
      </c>
      <c r="M972" s="1">
        <v>45276.3682291667</v>
      </c>
      <c r="N972" s="1">
        <v>45278.9186226852</v>
      </c>
      <c r="O972">
        <v>19255</v>
      </c>
      <c r="P972">
        <v>5</v>
      </c>
      <c r="Q972" t="str">
        <f>VLOOKUP(FACT_INVOICE9[[#This Row],[gender_sk]],DIM_GENDER[],2,FALSE)</f>
        <v>Female</v>
      </c>
      <c r="R972" t="str">
        <f>VLOOKUP(FACT_INVOICE9[[#This Row],[custype_sk]],DIM_CUSTYPE[],2,FALSE)</f>
        <v>Member</v>
      </c>
      <c r="S972">
        <v>3</v>
      </c>
      <c r="U972" s="6">
        <v>0</v>
      </c>
      <c r="V972" s="6">
        <v>0</v>
      </c>
      <c r="W972" s="6">
        <v>1</v>
      </c>
      <c r="X972" s="6">
        <v>0</v>
      </c>
      <c r="Y972" s="6">
        <v>0</v>
      </c>
      <c r="Z972" s="6">
        <v>0</v>
      </c>
      <c r="AA972" s="6">
        <v>1</v>
      </c>
      <c r="AB972" s="6">
        <v>0</v>
      </c>
      <c r="AC972" s="6">
        <v>0</v>
      </c>
      <c r="AD972" s="6">
        <v>1</v>
      </c>
      <c r="AE972" s="6">
        <v>1</v>
      </c>
      <c r="AF972">
        <v>0</v>
      </c>
      <c r="AG972">
        <v>1</v>
      </c>
    </row>
    <row r="973" spans="1:33">
      <c r="A973">
        <v>1208</v>
      </c>
      <c r="B973" t="str">
        <f>VLOOKUP(FACT_INVOICE9[[#This Row],[Branch_SK]],DIM_BRANCH[],3,FALSE)</f>
        <v>Yangon</v>
      </c>
      <c r="C973">
        <v>17982</v>
      </c>
      <c r="D973" t="str">
        <f>VLOOKUP(FACT_INVOICE9[[#This Row],[payment_SK]],DIM_PAYMENT[],2,FALSE)</f>
        <v>Cash</v>
      </c>
      <c r="E973">
        <v>346733</v>
      </c>
      <c r="F973" t="str">
        <f>VLOOKUP(FACT_INVOICE9[[#This Row],[Product_SK]],DIM_PRODUCT[],3,FALSE)</f>
        <v>Electronic accessories</v>
      </c>
      <c r="G973">
        <v>14320</v>
      </c>
      <c r="H973" t="s">
        <v>1026</v>
      </c>
      <c r="I973">
        <v>7</v>
      </c>
      <c r="J973">
        <v>84.7455</v>
      </c>
      <c r="K973">
        <v>8.1</v>
      </c>
      <c r="L973" t="s">
        <v>33</v>
      </c>
      <c r="M973" s="1">
        <v>45276.3682291667</v>
      </c>
      <c r="N973" s="1">
        <v>45278.9186226852</v>
      </c>
      <c r="O973">
        <v>19216</v>
      </c>
      <c r="P973">
        <v>6</v>
      </c>
      <c r="Q973" t="str">
        <f>VLOOKUP(FACT_INVOICE9[[#This Row],[gender_sk]],DIM_GENDER[],2,FALSE)</f>
        <v>Male</v>
      </c>
      <c r="R973" t="str">
        <f>VLOOKUP(FACT_INVOICE9[[#This Row],[custype_sk]],DIM_CUSTYPE[],2,FALSE)</f>
        <v>Normal</v>
      </c>
      <c r="S973">
        <v>4</v>
      </c>
      <c r="U973" s="6">
        <v>0</v>
      </c>
      <c r="V973" s="6">
        <v>0</v>
      </c>
      <c r="W973" s="6">
        <v>1</v>
      </c>
      <c r="X973" s="6">
        <v>0</v>
      </c>
      <c r="Y973" s="6">
        <v>1</v>
      </c>
      <c r="Z973" s="6">
        <v>0</v>
      </c>
      <c r="AA973" s="6">
        <v>0</v>
      </c>
      <c r="AB973" s="6">
        <v>0</v>
      </c>
      <c r="AC973" s="6">
        <v>0</v>
      </c>
      <c r="AD973" s="6">
        <v>1</v>
      </c>
      <c r="AE973" s="6">
        <v>1</v>
      </c>
      <c r="AF973">
        <v>1</v>
      </c>
      <c r="AG973">
        <v>0</v>
      </c>
    </row>
    <row r="974" spans="1:33">
      <c r="A974">
        <v>1208</v>
      </c>
      <c r="B974" t="str">
        <f>VLOOKUP(FACT_INVOICE9[[#This Row],[Branch_SK]],DIM_BRANCH[],3,FALSE)</f>
        <v>Yangon</v>
      </c>
      <c r="C974">
        <v>17984</v>
      </c>
      <c r="D974" t="str">
        <f>VLOOKUP(FACT_INVOICE9[[#This Row],[payment_SK]],DIM_PAYMENT[],2,FALSE)</f>
        <v>Ewallet</v>
      </c>
      <c r="E974">
        <v>347294</v>
      </c>
      <c r="F974" t="str">
        <f>VLOOKUP(FACT_INVOICE9[[#This Row],[Product_SK]],DIM_PRODUCT[],3,FALSE)</f>
        <v>Fashion accessories</v>
      </c>
      <c r="G974">
        <v>14923</v>
      </c>
      <c r="H974" t="s">
        <v>1027</v>
      </c>
      <c r="I974">
        <v>3</v>
      </c>
      <c r="J974">
        <v>166.1625</v>
      </c>
      <c r="K974">
        <v>9.3</v>
      </c>
      <c r="L974" t="s">
        <v>33</v>
      </c>
      <c r="M974" s="1">
        <v>45276.3682291667</v>
      </c>
      <c r="N974" s="1">
        <v>45278.9186226852</v>
      </c>
      <c r="O974">
        <v>19928</v>
      </c>
      <c r="P974">
        <v>6</v>
      </c>
      <c r="Q974" t="str">
        <f>VLOOKUP(FACT_INVOICE9[[#This Row],[gender_sk]],DIM_GENDER[],2,FALSE)</f>
        <v>Male</v>
      </c>
      <c r="R974" t="str">
        <f>VLOOKUP(FACT_INVOICE9[[#This Row],[custype_sk]],DIM_CUSTYPE[],2,FALSE)</f>
        <v>Normal</v>
      </c>
      <c r="S974">
        <v>4</v>
      </c>
      <c r="U974" s="6">
        <v>0</v>
      </c>
      <c r="V974" s="6">
        <v>1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1</v>
      </c>
      <c r="AD974" s="6">
        <v>0</v>
      </c>
      <c r="AE974" s="6">
        <v>1</v>
      </c>
      <c r="AF974">
        <v>1</v>
      </c>
      <c r="AG974">
        <v>0</v>
      </c>
    </row>
    <row r="975" spans="1:33">
      <c r="A975">
        <v>1206</v>
      </c>
      <c r="B975" t="str">
        <f>VLOOKUP(FACT_INVOICE9[[#This Row],[Branch_SK]],DIM_BRANCH[],3,FALSE)</f>
        <v>Mandalay</v>
      </c>
      <c r="C975">
        <v>17982</v>
      </c>
      <c r="D975" t="str">
        <f>VLOOKUP(FACT_INVOICE9[[#This Row],[payment_SK]],DIM_PAYMENT[],2,FALSE)</f>
        <v>Cash</v>
      </c>
      <c r="E975">
        <v>347134</v>
      </c>
      <c r="F975" t="str">
        <f>VLOOKUP(FACT_INVOICE9[[#This Row],[Product_SK]],DIM_PRODUCT[],3,FALSE)</f>
        <v>Food and beverages</v>
      </c>
      <c r="G975">
        <v>14473</v>
      </c>
      <c r="H975" t="s">
        <v>1028</v>
      </c>
      <c r="I975">
        <v>3</v>
      </c>
      <c r="J975">
        <v>256.41</v>
      </c>
      <c r="K975">
        <v>4.8</v>
      </c>
      <c r="L975" t="s">
        <v>33</v>
      </c>
      <c r="M975" s="1">
        <v>45276.3682291667</v>
      </c>
      <c r="N975" s="1">
        <v>45278.9186226852</v>
      </c>
      <c r="O975">
        <v>19027</v>
      </c>
      <c r="P975">
        <v>5</v>
      </c>
      <c r="Q975" t="str">
        <f>VLOOKUP(FACT_INVOICE9[[#This Row],[gender_sk]],DIM_GENDER[],2,FALSE)</f>
        <v>Female</v>
      </c>
      <c r="R975" t="str">
        <f>VLOOKUP(FACT_INVOICE9[[#This Row],[custype_sk]],DIM_CUSTYPE[],2,FALSE)</f>
        <v>Member</v>
      </c>
      <c r="S975">
        <v>3</v>
      </c>
      <c r="U975" s="6">
        <v>0</v>
      </c>
      <c r="V975" s="6">
        <v>0</v>
      </c>
      <c r="W975" s="6">
        <v>1</v>
      </c>
      <c r="X975" s="6">
        <v>0</v>
      </c>
      <c r="Y975" s="6">
        <v>0</v>
      </c>
      <c r="Z975" s="6">
        <v>0</v>
      </c>
      <c r="AA975" s="6">
        <v>0</v>
      </c>
      <c r="AB975" s="6">
        <v>1</v>
      </c>
      <c r="AC975" s="6">
        <v>0</v>
      </c>
      <c r="AD975" s="6">
        <v>0</v>
      </c>
      <c r="AE975" s="6">
        <v>0</v>
      </c>
      <c r="AF975">
        <v>0</v>
      </c>
      <c r="AG975">
        <v>1</v>
      </c>
    </row>
    <row r="976" spans="1:33">
      <c r="A976">
        <v>1206</v>
      </c>
      <c r="B976" t="str">
        <f>VLOOKUP(FACT_INVOICE9[[#This Row],[Branch_SK]],DIM_BRANCH[],3,FALSE)</f>
        <v>Mandalay</v>
      </c>
      <c r="C976">
        <v>17984</v>
      </c>
      <c r="D976" t="str">
        <f>VLOOKUP(FACT_INVOICE9[[#This Row],[payment_SK]],DIM_PAYMENT[],2,FALSE)</f>
        <v>Ewallet</v>
      </c>
      <c r="E976">
        <v>347170</v>
      </c>
      <c r="F976" t="str">
        <f>VLOOKUP(FACT_INVOICE9[[#This Row],[Product_SK]],DIM_PRODUCT[],3,FALSE)</f>
        <v>Food and beverages</v>
      </c>
      <c r="G976">
        <v>14618</v>
      </c>
      <c r="H976" t="s">
        <v>1029</v>
      </c>
      <c r="I976">
        <v>10</v>
      </c>
      <c r="J976">
        <v>554.295</v>
      </c>
      <c r="K976">
        <v>10</v>
      </c>
      <c r="L976" t="s">
        <v>33</v>
      </c>
      <c r="M976" s="1">
        <v>45276.3682291667</v>
      </c>
      <c r="N976" s="1">
        <v>45278.9186226852</v>
      </c>
      <c r="O976">
        <v>19997</v>
      </c>
      <c r="P976">
        <v>5</v>
      </c>
      <c r="Q976" t="str">
        <f>VLOOKUP(FACT_INVOICE9[[#This Row],[gender_sk]],DIM_GENDER[],2,FALSE)</f>
        <v>Female</v>
      </c>
      <c r="R976" t="str">
        <f>VLOOKUP(FACT_INVOICE9[[#This Row],[custype_sk]],DIM_CUSTYPE[],2,FALSE)</f>
        <v>Normal</v>
      </c>
      <c r="S976">
        <v>4</v>
      </c>
      <c r="U976" s="6">
        <v>0</v>
      </c>
      <c r="V976" s="6">
        <v>1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1</v>
      </c>
      <c r="AC976" s="6">
        <v>0</v>
      </c>
      <c r="AD976" s="6">
        <v>1</v>
      </c>
      <c r="AE976" s="6">
        <v>1</v>
      </c>
      <c r="AF976">
        <v>0</v>
      </c>
      <c r="AG976">
        <v>0</v>
      </c>
    </row>
    <row r="977" spans="1:33">
      <c r="A977">
        <v>1207</v>
      </c>
      <c r="B977" t="str">
        <f>VLOOKUP(FACT_INVOICE9[[#This Row],[Branch_SK]],DIM_BRANCH[],3,FALSE)</f>
        <v>Naypyitaw</v>
      </c>
      <c r="C977">
        <v>17983</v>
      </c>
      <c r="D977" t="str">
        <f>VLOOKUP(FACT_INVOICE9[[#This Row],[payment_SK]],DIM_PAYMENT[],2,FALSE)</f>
        <v>Credit card</v>
      </c>
      <c r="E977">
        <v>346573</v>
      </c>
      <c r="F977" t="str">
        <f>VLOOKUP(FACT_INVOICE9[[#This Row],[Product_SK]],DIM_PRODUCT[],3,FALSE)</f>
        <v>Health and beauty</v>
      </c>
      <c r="G977">
        <v>14490</v>
      </c>
      <c r="H977" t="s">
        <v>1030</v>
      </c>
      <c r="I977">
        <v>10</v>
      </c>
      <c r="J977">
        <v>936.6</v>
      </c>
      <c r="K977">
        <v>4.4</v>
      </c>
      <c r="L977" t="s">
        <v>33</v>
      </c>
      <c r="M977" s="1">
        <v>45276.3682291667</v>
      </c>
      <c r="N977" s="1">
        <v>45278.9186226852</v>
      </c>
      <c r="O977">
        <v>19642</v>
      </c>
      <c r="P977">
        <v>6</v>
      </c>
      <c r="Q977" t="str">
        <f>VLOOKUP(FACT_INVOICE9[[#This Row],[gender_sk]],DIM_GENDER[],2,FALSE)</f>
        <v>Male</v>
      </c>
      <c r="R977" t="str">
        <f>VLOOKUP(FACT_INVOICE9[[#This Row],[custype_sk]],DIM_CUSTYPE[],2,FALSE)</f>
        <v>Normal</v>
      </c>
      <c r="S977">
        <v>4</v>
      </c>
      <c r="U977" s="6">
        <v>1</v>
      </c>
      <c r="V977" s="6">
        <v>0</v>
      </c>
      <c r="W977" s="6">
        <v>0</v>
      </c>
      <c r="X977" s="6">
        <v>1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1</v>
      </c>
      <c r="AE977" s="6">
        <v>0</v>
      </c>
      <c r="AF977">
        <v>1</v>
      </c>
      <c r="AG977">
        <v>0</v>
      </c>
    </row>
    <row r="978" spans="1:33">
      <c r="A978">
        <v>1207</v>
      </c>
      <c r="B978" t="str">
        <f>VLOOKUP(FACT_INVOICE9[[#This Row],[Branch_SK]],DIM_BRANCH[],3,FALSE)</f>
        <v>Naypyitaw</v>
      </c>
      <c r="C978">
        <v>17982</v>
      </c>
      <c r="D978" t="str">
        <f>VLOOKUP(FACT_INVOICE9[[#This Row],[payment_SK]],DIM_PAYMENT[],2,FALSE)</f>
        <v>Cash</v>
      </c>
      <c r="E978">
        <v>346562</v>
      </c>
      <c r="F978" t="str">
        <f>VLOOKUP(FACT_INVOICE9[[#This Row],[Product_SK]],DIM_PRODUCT[],3,FALSE)</f>
        <v>Health and beauty</v>
      </c>
      <c r="G978">
        <v>14093</v>
      </c>
      <c r="H978" t="s">
        <v>1031</v>
      </c>
      <c r="I978">
        <v>10</v>
      </c>
      <c r="J978">
        <v>165.9</v>
      </c>
      <c r="K978">
        <v>7.8</v>
      </c>
      <c r="L978" t="s">
        <v>33</v>
      </c>
      <c r="M978" s="1">
        <v>45276.3682291667</v>
      </c>
      <c r="N978" s="1">
        <v>45278.9186226852</v>
      </c>
      <c r="O978">
        <v>19099</v>
      </c>
      <c r="P978">
        <v>5</v>
      </c>
      <c r="Q978" t="str">
        <f>VLOOKUP(FACT_INVOICE9[[#This Row],[gender_sk]],DIM_GENDER[],2,FALSE)</f>
        <v>Female</v>
      </c>
      <c r="R978" t="str">
        <f>VLOOKUP(FACT_INVOICE9[[#This Row],[custype_sk]],DIM_CUSTYPE[],2,FALSE)</f>
        <v>Normal</v>
      </c>
      <c r="S978">
        <v>4</v>
      </c>
      <c r="U978" s="6">
        <v>0</v>
      </c>
      <c r="V978" s="6">
        <v>0</v>
      </c>
      <c r="W978" s="6">
        <v>1</v>
      </c>
      <c r="X978" s="6">
        <v>1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1</v>
      </c>
      <c r="AE978" s="6">
        <v>1</v>
      </c>
      <c r="AF978">
        <v>0</v>
      </c>
      <c r="AG978">
        <v>0</v>
      </c>
    </row>
    <row r="979" spans="1:33">
      <c r="A979">
        <v>1208</v>
      </c>
      <c r="B979" t="str">
        <f>VLOOKUP(FACT_INVOICE9[[#This Row],[Branch_SK]],DIM_BRANCH[],3,FALSE)</f>
        <v>Yangon</v>
      </c>
      <c r="C979">
        <v>17983</v>
      </c>
      <c r="D979" t="str">
        <f>VLOOKUP(FACT_INVOICE9[[#This Row],[payment_SK]],DIM_PAYMENT[],2,FALSE)</f>
        <v>Credit card</v>
      </c>
      <c r="E979">
        <v>347237</v>
      </c>
      <c r="F979" t="str">
        <f>VLOOKUP(FACT_INVOICE9[[#This Row],[Product_SK]],DIM_PRODUCT[],3,FALSE)</f>
        <v>Fashion accessories</v>
      </c>
      <c r="G979">
        <v>14572</v>
      </c>
      <c r="H979" t="s">
        <v>1032</v>
      </c>
      <c r="I979">
        <v>9</v>
      </c>
      <c r="J979">
        <v>657.531</v>
      </c>
      <c r="K979">
        <v>7.8</v>
      </c>
      <c r="L979" t="s">
        <v>33</v>
      </c>
      <c r="M979" s="1">
        <v>45276.3682291667</v>
      </c>
      <c r="N979" s="1">
        <v>45278.9186226852</v>
      </c>
      <c r="O979">
        <v>19369</v>
      </c>
      <c r="P979">
        <v>6</v>
      </c>
      <c r="Q979" t="str">
        <f>VLOOKUP(FACT_INVOICE9[[#This Row],[gender_sk]],DIM_GENDER[],2,FALSE)</f>
        <v>Male</v>
      </c>
      <c r="R979" t="str">
        <f>VLOOKUP(FACT_INVOICE9[[#This Row],[custype_sk]],DIM_CUSTYPE[],2,FALSE)</f>
        <v>Member</v>
      </c>
      <c r="S979">
        <v>3</v>
      </c>
      <c r="U979" s="6">
        <v>1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1</v>
      </c>
      <c r="AD979" s="6">
        <v>1</v>
      </c>
      <c r="AE979" s="6">
        <v>1</v>
      </c>
      <c r="AF979">
        <v>1</v>
      </c>
      <c r="AG979">
        <v>1</v>
      </c>
    </row>
    <row r="980" spans="1:33">
      <c r="A980">
        <v>1206</v>
      </c>
      <c r="B980" t="str">
        <f>VLOOKUP(FACT_INVOICE9[[#This Row],[Branch_SK]],DIM_BRANCH[],3,FALSE)</f>
        <v>Mandalay</v>
      </c>
      <c r="C980">
        <v>17982</v>
      </c>
      <c r="D980" t="str">
        <f>VLOOKUP(FACT_INVOICE9[[#This Row],[payment_SK]],DIM_PAYMENT[],2,FALSE)</f>
        <v>Cash</v>
      </c>
      <c r="E980">
        <v>347181</v>
      </c>
      <c r="F980" t="str">
        <f>VLOOKUP(FACT_INVOICE9[[#This Row],[Product_SK]],DIM_PRODUCT[],3,FALSE)</f>
        <v>Food and beverages</v>
      </c>
      <c r="G980">
        <v>14142</v>
      </c>
      <c r="H980" t="s">
        <v>1033</v>
      </c>
      <c r="I980">
        <v>5</v>
      </c>
      <c r="J980">
        <v>523.3725</v>
      </c>
      <c r="K980">
        <v>9.9</v>
      </c>
      <c r="L980" t="s">
        <v>33</v>
      </c>
      <c r="M980" s="1">
        <v>45276.3682291667</v>
      </c>
      <c r="N980" s="1">
        <v>45278.9186226852</v>
      </c>
      <c r="O980">
        <v>19054</v>
      </c>
      <c r="P980">
        <v>5</v>
      </c>
      <c r="Q980" t="str">
        <f>VLOOKUP(FACT_INVOICE9[[#This Row],[gender_sk]],DIM_GENDER[],2,FALSE)</f>
        <v>Female</v>
      </c>
      <c r="R980" t="str">
        <f>VLOOKUP(FACT_INVOICE9[[#This Row],[custype_sk]],DIM_CUSTYPE[],2,FALSE)</f>
        <v>Normal</v>
      </c>
      <c r="S980">
        <v>4</v>
      </c>
      <c r="U980" s="6">
        <v>0</v>
      </c>
      <c r="V980" s="6">
        <v>0</v>
      </c>
      <c r="W980" s="6">
        <v>1</v>
      </c>
      <c r="X980" s="6">
        <v>0</v>
      </c>
      <c r="Y980" s="6">
        <v>0</v>
      </c>
      <c r="Z980" s="6">
        <v>0</v>
      </c>
      <c r="AA980" s="6">
        <v>0</v>
      </c>
      <c r="AB980" s="6">
        <v>1</v>
      </c>
      <c r="AC980" s="6">
        <v>0</v>
      </c>
      <c r="AD980" s="6">
        <v>0</v>
      </c>
      <c r="AE980" s="6">
        <v>1</v>
      </c>
      <c r="AF980">
        <v>0</v>
      </c>
      <c r="AG980">
        <v>0</v>
      </c>
    </row>
    <row r="981" spans="1:33">
      <c r="A981">
        <v>1206</v>
      </c>
      <c r="B981" t="str">
        <f>VLOOKUP(FACT_INVOICE9[[#This Row],[Branch_SK]],DIM_BRANCH[],3,FALSE)</f>
        <v>Mandalay</v>
      </c>
      <c r="C981">
        <v>17982</v>
      </c>
      <c r="D981" t="str">
        <f>VLOOKUP(FACT_INVOICE9[[#This Row],[payment_SK]],DIM_PAYMENT[],2,FALSE)</f>
        <v>Cash</v>
      </c>
      <c r="E981">
        <v>347255</v>
      </c>
      <c r="F981" t="str">
        <f>VLOOKUP(FACT_INVOICE9[[#This Row],[Product_SK]],DIM_PRODUCT[],3,FALSE)</f>
        <v>Fashion accessories</v>
      </c>
      <c r="G981">
        <v>14447</v>
      </c>
      <c r="H981" t="s">
        <v>1034</v>
      </c>
      <c r="I981">
        <v>9</v>
      </c>
      <c r="J981">
        <v>208.089</v>
      </c>
      <c r="K981">
        <v>6.8</v>
      </c>
      <c r="L981" t="s">
        <v>33</v>
      </c>
      <c r="M981" s="1">
        <v>45276.3682291667</v>
      </c>
      <c r="N981" s="1">
        <v>45278.9186226852</v>
      </c>
      <c r="O981">
        <v>19131</v>
      </c>
      <c r="P981">
        <v>6</v>
      </c>
      <c r="Q981" t="str">
        <f>VLOOKUP(FACT_INVOICE9[[#This Row],[gender_sk]],DIM_GENDER[],2,FALSE)</f>
        <v>Male</v>
      </c>
      <c r="R981" t="str">
        <f>VLOOKUP(FACT_INVOICE9[[#This Row],[custype_sk]],DIM_CUSTYPE[],2,FALSE)</f>
        <v>Normal</v>
      </c>
      <c r="S981">
        <v>4</v>
      </c>
      <c r="U981" s="6">
        <v>0</v>
      </c>
      <c r="V981" s="6">
        <v>0</v>
      </c>
      <c r="W981" s="6">
        <v>1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1</v>
      </c>
      <c r="AD981" s="6">
        <v>1</v>
      </c>
      <c r="AE981" s="6">
        <v>1</v>
      </c>
      <c r="AF981">
        <v>1</v>
      </c>
      <c r="AG981">
        <v>0</v>
      </c>
    </row>
    <row r="982" spans="1:33">
      <c r="A982">
        <v>1206</v>
      </c>
      <c r="B982" t="str">
        <f>VLOOKUP(FACT_INVOICE9[[#This Row],[Branch_SK]],DIM_BRANCH[],3,FALSE)</f>
        <v>Mandalay</v>
      </c>
      <c r="C982">
        <v>17983</v>
      </c>
      <c r="D982" t="str">
        <f>VLOOKUP(FACT_INVOICE9[[#This Row],[payment_SK]],DIM_PAYMENT[],2,FALSE)</f>
        <v>Credit card</v>
      </c>
      <c r="E982">
        <v>347193</v>
      </c>
      <c r="F982" t="str">
        <f>VLOOKUP(FACT_INVOICE9[[#This Row],[Product_SK]],DIM_PRODUCT[],3,FALSE)</f>
        <v>Food and beverages</v>
      </c>
      <c r="G982">
        <v>14310</v>
      </c>
      <c r="H982" t="s">
        <v>1035</v>
      </c>
      <c r="I982">
        <v>4</v>
      </c>
      <c r="J982">
        <v>403.872</v>
      </c>
      <c r="K982">
        <v>8.4</v>
      </c>
      <c r="L982" t="s">
        <v>33</v>
      </c>
      <c r="M982" s="1">
        <v>45276.3682291667</v>
      </c>
      <c r="N982" s="1">
        <v>45278.9186226852</v>
      </c>
      <c r="O982">
        <v>19461</v>
      </c>
      <c r="P982">
        <v>6</v>
      </c>
      <c r="Q982" t="str">
        <f>VLOOKUP(FACT_INVOICE9[[#This Row],[gender_sk]],DIM_GENDER[],2,FALSE)</f>
        <v>Male</v>
      </c>
      <c r="R982" t="str">
        <f>VLOOKUP(FACT_INVOICE9[[#This Row],[custype_sk]],DIM_CUSTYPE[],2,FALSE)</f>
        <v>Member</v>
      </c>
      <c r="S982">
        <v>3</v>
      </c>
      <c r="U982" s="6">
        <v>1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1</v>
      </c>
      <c r="AC982" s="6">
        <v>0</v>
      </c>
      <c r="AD982" s="6">
        <v>0</v>
      </c>
      <c r="AE982" s="6">
        <v>1</v>
      </c>
      <c r="AF982">
        <v>1</v>
      </c>
      <c r="AG982">
        <v>1</v>
      </c>
    </row>
    <row r="983" spans="1:33">
      <c r="A983">
        <v>1208</v>
      </c>
      <c r="B983" t="str">
        <f>VLOOKUP(FACT_INVOICE9[[#This Row],[Branch_SK]],DIM_BRANCH[],3,FALSE)</f>
        <v>Yangon</v>
      </c>
      <c r="C983">
        <v>17982</v>
      </c>
      <c r="D983" t="str">
        <f>VLOOKUP(FACT_INVOICE9[[#This Row],[payment_SK]],DIM_PAYMENT[],2,FALSE)</f>
        <v>Cash</v>
      </c>
      <c r="E983">
        <v>346852</v>
      </c>
      <c r="F983" t="str">
        <f>VLOOKUP(FACT_INVOICE9[[#This Row],[Product_SK]],DIM_PRODUCT[],3,FALSE)</f>
        <v>Home and lifestyle</v>
      </c>
      <c r="G983">
        <v>14300</v>
      </c>
      <c r="H983" t="s">
        <v>1036</v>
      </c>
      <c r="I983">
        <v>5</v>
      </c>
      <c r="J983">
        <v>169.3125</v>
      </c>
      <c r="K983">
        <v>9</v>
      </c>
      <c r="L983" t="s">
        <v>33</v>
      </c>
      <c r="M983" s="1">
        <v>45276.3682291667</v>
      </c>
      <c r="N983" s="1">
        <v>45278.9186226852</v>
      </c>
      <c r="O983">
        <v>19330</v>
      </c>
      <c r="P983">
        <v>5</v>
      </c>
      <c r="Q983" t="str">
        <f>VLOOKUP(FACT_INVOICE9[[#This Row],[gender_sk]],DIM_GENDER[],2,FALSE)</f>
        <v>Female</v>
      </c>
      <c r="R983" t="str">
        <f>VLOOKUP(FACT_INVOICE9[[#This Row],[custype_sk]],DIM_CUSTYPE[],2,FALSE)</f>
        <v>Normal</v>
      </c>
      <c r="S983">
        <v>4</v>
      </c>
      <c r="U983" s="6">
        <v>0</v>
      </c>
      <c r="V983" s="6">
        <v>0</v>
      </c>
      <c r="W983" s="6">
        <v>1</v>
      </c>
      <c r="X983" s="6">
        <v>0</v>
      </c>
      <c r="Y983" s="6">
        <v>0</v>
      </c>
      <c r="Z983" s="6">
        <v>1</v>
      </c>
      <c r="AA983" s="6">
        <v>0</v>
      </c>
      <c r="AB983" s="6">
        <v>0</v>
      </c>
      <c r="AC983" s="6">
        <v>0</v>
      </c>
      <c r="AD983" s="6">
        <v>0</v>
      </c>
      <c r="AE983" s="6">
        <v>1</v>
      </c>
      <c r="AF983">
        <v>0</v>
      </c>
      <c r="AG983">
        <v>0</v>
      </c>
    </row>
    <row r="984" spans="1:33">
      <c r="A984">
        <v>1207</v>
      </c>
      <c r="B984" t="str">
        <f>VLOOKUP(FACT_INVOICE9[[#This Row],[Branch_SK]],DIM_BRANCH[],3,FALSE)</f>
        <v>Naypyitaw</v>
      </c>
      <c r="C984">
        <v>17983</v>
      </c>
      <c r="D984" t="str">
        <f>VLOOKUP(FACT_INVOICE9[[#This Row],[payment_SK]],DIM_PAYMENT[],2,FALSE)</f>
        <v>Credit card</v>
      </c>
      <c r="E984">
        <v>346675</v>
      </c>
      <c r="F984" t="str">
        <f>VLOOKUP(FACT_INVOICE9[[#This Row],[Product_SK]],DIM_PRODUCT[],3,FALSE)</f>
        <v>Electronic accessories</v>
      </c>
      <c r="G984">
        <v>14220</v>
      </c>
      <c r="H984" t="s">
        <v>1037</v>
      </c>
      <c r="I984">
        <v>6</v>
      </c>
      <c r="J984">
        <v>624.897</v>
      </c>
      <c r="K984">
        <v>5.5</v>
      </c>
      <c r="L984" t="s">
        <v>33</v>
      </c>
      <c r="M984" s="1">
        <v>45276.3682291667</v>
      </c>
      <c r="N984" s="1">
        <v>45278.9186226852</v>
      </c>
      <c r="O984">
        <v>19612</v>
      </c>
      <c r="P984">
        <v>5</v>
      </c>
      <c r="Q984" t="str">
        <f>VLOOKUP(FACT_INVOICE9[[#This Row],[gender_sk]],DIM_GENDER[],2,FALSE)</f>
        <v>Female</v>
      </c>
      <c r="R984" t="str">
        <f>VLOOKUP(FACT_INVOICE9[[#This Row],[custype_sk]],DIM_CUSTYPE[],2,FALSE)</f>
        <v>Normal</v>
      </c>
      <c r="S984">
        <v>4</v>
      </c>
      <c r="U984" s="6">
        <v>1</v>
      </c>
      <c r="V984" s="6">
        <v>0</v>
      </c>
      <c r="W984" s="6">
        <v>0</v>
      </c>
      <c r="X984" s="6">
        <v>0</v>
      </c>
      <c r="Y984" s="6">
        <v>1</v>
      </c>
      <c r="Z984" s="6">
        <v>0</v>
      </c>
      <c r="AA984" s="6">
        <v>0</v>
      </c>
      <c r="AB984" s="6">
        <v>0</v>
      </c>
      <c r="AC984" s="6">
        <v>0</v>
      </c>
      <c r="AD984" s="6">
        <v>1</v>
      </c>
      <c r="AE984" s="6">
        <v>1</v>
      </c>
      <c r="AF984">
        <v>0</v>
      </c>
      <c r="AG984">
        <v>0</v>
      </c>
    </row>
    <row r="985" spans="1:33">
      <c r="A985">
        <v>1208</v>
      </c>
      <c r="B985" t="str">
        <f>VLOOKUP(FACT_INVOICE9[[#This Row],[Branch_SK]],DIM_BRANCH[],3,FALSE)</f>
        <v>Yangon</v>
      </c>
      <c r="C985">
        <v>17983</v>
      </c>
      <c r="D985" t="str">
        <f>VLOOKUP(FACT_INVOICE9[[#This Row],[payment_SK]],DIM_PAYMENT[],2,FALSE)</f>
        <v>Credit card</v>
      </c>
      <c r="E985">
        <v>347015</v>
      </c>
      <c r="F985" t="str">
        <f>VLOOKUP(FACT_INVOICE9[[#This Row],[Product_SK]],DIM_PRODUCT[],3,FALSE)</f>
        <v>Sports and travel</v>
      </c>
      <c r="G985">
        <v>14361</v>
      </c>
      <c r="H985" t="s">
        <v>1038</v>
      </c>
      <c r="I985">
        <v>5</v>
      </c>
      <c r="J985">
        <v>74.7075</v>
      </c>
      <c r="K985">
        <v>4.4</v>
      </c>
      <c r="L985" t="s">
        <v>33</v>
      </c>
      <c r="M985" s="1">
        <v>45276.3682291667</v>
      </c>
      <c r="N985" s="1">
        <v>45278.9186226852</v>
      </c>
      <c r="O985">
        <v>19554</v>
      </c>
      <c r="P985">
        <v>5</v>
      </c>
      <c r="Q985" t="str">
        <f>VLOOKUP(FACT_INVOICE9[[#This Row],[gender_sk]],DIM_GENDER[],2,FALSE)</f>
        <v>Female</v>
      </c>
      <c r="R985" t="str">
        <f>VLOOKUP(FACT_INVOICE9[[#This Row],[custype_sk]],DIM_CUSTYPE[],2,FALSE)</f>
        <v>Member</v>
      </c>
      <c r="S985">
        <v>3</v>
      </c>
      <c r="U985" s="6">
        <v>1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1</v>
      </c>
      <c r="AB985" s="6">
        <v>0</v>
      </c>
      <c r="AC985" s="6">
        <v>0</v>
      </c>
      <c r="AD985" s="6">
        <v>0</v>
      </c>
      <c r="AE985" s="6">
        <v>0</v>
      </c>
      <c r="AF985">
        <v>0</v>
      </c>
      <c r="AG985">
        <v>1</v>
      </c>
    </row>
    <row r="986" spans="1:33">
      <c r="A986">
        <v>1207</v>
      </c>
      <c r="B986" t="str">
        <f>VLOOKUP(FACT_INVOICE9[[#This Row],[Branch_SK]],DIM_BRANCH[],3,FALSE)</f>
        <v>Naypyitaw</v>
      </c>
      <c r="C986">
        <v>17982</v>
      </c>
      <c r="D986" t="str">
        <f>VLOOKUP(FACT_INVOICE9[[#This Row],[payment_SK]],DIM_PAYMENT[],2,FALSE)</f>
        <v>Cash</v>
      </c>
      <c r="E986">
        <v>346821</v>
      </c>
      <c r="F986" t="str">
        <f>VLOOKUP(FACT_INVOICE9[[#This Row],[Product_SK]],DIM_PRODUCT[],3,FALSE)</f>
        <v>Home and lifestyle</v>
      </c>
      <c r="G986">
        <v>14468</v>
      </c>
      <c r="H986" t="s">
        <v>1039</v>
      </c>
      <c r="I986">
        <v>6</v>
      </c>
      <c r="J986">
        <v>78.435</v>
      </c>
      <c r="K986">
        <v>4.1</v>
      </c>
      <c r="L986" t="s">
        <v>33</v>
      </c>
      <c r="M986" s="1">
        <v>45276.3682291667</v>
      </c>
      <c r="N986" s="1">
        <v>45278.9186226852</v>
      </c>
      <c r="O986">
        <v>19120</v>
      </c>
      <c r="P986">
        <v>5</v>
      </c>
      <c r="Q986" t="str">
        <f>VLOOKUP(FACT_INVOICE9[[#This Row],[gender_sk]],DIM_GENDER[],2,FALSE)</f>
        <v>Female</v>
      </c>
      <c r="R986" t="str">
        <f>VLOOKUP(FACT_INVOICE9[[#This Row],[custype_sk]],DIM_CUSTYPE[],2,FALSE)</f>
        <v>Normal</v>
      </c>
      <c r="S986">
        <v>4</v>
      </c>
      <c r="U986" s="6">
        <v>0</v>
      </c>
      <c r="V986" s="6">
        <v>0</v>
      </c>
      <c r="W986" s="6">
        <v>1</v>
      </c>
      <c r="X986" s="6">
        <v>0</v>
      </c>
      <c r="Y986" s="6">
        <v>0</v>
      </c>
      <c r="Z986" s="6">
        <v>1</v>
      </c>
      <c r="AA986" s="6">
        <v>0</v>
      </c>
      <c r="AB986" s="6">
        <v>0</v>
      </c>
      <c r="AC986" s="6">
        <v>0</v>
      </c>
      <c r="AD986" s="6">
        <v>1</v>
      </c>
      <c r="AE986" s="6">
        <v>0</v>
      </c>
      <c r="AF986">
        <v>0</v>
      </c>
      <c r="AG986">
        <v>0</v>
      </c>
    </row>
    <row r="987" spans="1:33">
      <c r="A987">
        <v>1206</v>
      </c>
      <c r="B987" t="str">
        <f>VLOOKUP(FACT_INVOICE9[[#This Row],[Branch_SK]],DIM_BRANCH[],3,FALSE)</f>
        <v>Mandalay</v>
      </c>
      <c r="C987">
        <v>17983</v>
      </c>
      <c r="D987" t="str">
        <f>VLOOKUP(FACT_INVOICE9[[#This Row],[payment_SK]],DIM_PAYMENT[],2,FALSE)</f>
        <v>Credit card</v>
      </c>
      <c r="E987">
        <v>347211</v>
      </c>
      <c r="F987" t="str">
        <f>VLOOKUP(FACT_INVOICE9[[#This Row],[Product_SK]],DIM_PRODUCT[],3,FALSE)</f>
        <v>Food and beverages</v>
      </c>
      <c r="G987">
        <v>14629</v>
      </c>
      <c r="H987" t="s">
        <v>1040</v>
      </c>
      <c r="I987">
        <v>5</v>
      </c>
      <c r="J987">
        <v>494.1825</v>
      </c>
      <c r="K987">
        <v>4.8</v>
      </c>
      <c r="L987" t="s">
        <v>33</v>
      </c>
      <c r="M987" s="1">
        <v>45276.3682291667</v>
      </c>
      <c r="N987" s="1">
        <v>45278.9186226852</v>
      </c>
      <c r="O987">
        <v>19405</v>
      </c>
      <c r="P987">
        <v>6</v>
      </c>
      <c r="Q987" t="str">
        <f>VLOOKUP(FACT_INVOICE9[[#This Row],[gender_sk]],DIM_GENDER[],2,FALSE)</f>
        <v>Male</v>
      </c>
      <c r="R987" t="str">
        <f>VLOOKUP(FACT_INVOICE9[[#This Row],[custype_sk]],DIM_CUSTYPE[],2,FALSE)</f>
        <v>Normal</v>
      </c>
      <c r="S987">
        <v>4</v>
      </c>
      <c r="U987" s="6">
        <v>1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1</v>
      </c>
      <c r="AC987" s="6">
        <v>0</v>
      </c>
      <c r="AD987" s="6">
        <v>0</v>
      </c>
      <c r="AE987" s="6">
        <v>0</v>
      </c>
      <c r="AF987">
        <v>1</v>
      </c>
      <c r="AG987">
        <v>0</v>
      </c>
    </row>
    <row r="988" spans="1:33">
      <c r="A988">
        <v>1208</v>
      </c>
      <c r="B988" t="str">
        <f>VLOOKUP(FACT_INVOICE9[[#This Row],[Branch_SK]],DIM_BRANCH[],3,FALSE)</f>
        <v>Yangon</v>
      </c>
      <c r="C988">
        <v>17983</v>
      </c>
      <c r="D988" t="str">
        <f>VLOOKUP(FACT_INVOICE9[[#This Row],[payment_SK]],DIM_PAYMENT[],2,FALSE)</f>
        <v>Credit card</v>
      </c>
      <c r="E988">
        <v>346941</v>
      </c>
      <c r="F988" t="str">
        <f>VLOOKUP(FACT_INVOICE9[[#This Row],[Product_SK]],DIM_PRODUCT[],3,FALSE)</f>
        <v>Sports and travel</v>
      </c>
      <c r="G988">
        <v>14536</v>
      </c>
      <c r="H988" t="s">
        <v>1041</v>
      </c>
      <c r="I988">
        <v>7</v>
      </c>
      <c r="J988">
        <v>182.427</v>
      </c>
      <c r="K988">
        <v>7.1</v>
      </c>
      <c r="L988" t="s">
        <v>33</v>
      </c>
      <c r="M988" s="1">
        <v>45276.3682291667</v>
      </c>
      <c r="N988" s="1">
        <v>45278.9186226852</v>
      </c>
      <c r="O988">
        <v>19546</v>
      </c>
      <c r="P988">
        <v>6</v>
      </c>
      <c r="Q988" t="str">
        <f>VLOOKUP(FACT_INVOICE9[[#This Row],[gender_sk]],DIM_GENDER[],2,FALSE)</f>
        <v>Male</v>
      </c>
      <c r="R988" t="str">
        <f>VLOOKUP(FACT_INVOICE9[[#This Row],[custype_sk]],DIM_CUSTYPE[],2,FALSE)</f>
        <v>Member</v>
      </c>
      <c r="S988">
        <v>3</v>
      </c>
      <c r="U988" s="6">
        <v>1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1</v>
      </c>
      <c r="AB988" s="6">
        <v>0</v>
      </c>
      <c r="AC988" s="6">
        <v>0</v>
      </c>
      <c r="AD988" s="6">
        <v>1</v>
      </c>
      <c r="AE988" s="6">
        <v>1</v>
      </c>
      <c r="AF988">
        <v>1</v>
      </c>
      <c r="AG988">
        <v>1</v>
      </c>
    </row>
    <row r="989" spans="1:33">
      <c r="A989">
        <v>1208</v>
      </c>
      <c r="B989" t="str">
        <f>VLOOKUP(FACT_INVOICE9[[#This Row],[Branch_SK]],DIM_BRANCH[],3,FALSE)</f>
        <v>Yangon</v>
      </c>
      <c r="C989">
        <v>17984</v>
      </c>
      <c r="D989" t="str">
        <f>VLOOKUP(FACT_INVOICE9[[#This Row],[payment_SK]],DIM_PAYMENT[],2,FALSE)</f>
        <v>Ewallet</v>
      </c>
      <c r="E989">
        <v>346488</v>
      </c>
      <c r="F989" t="str">
        <f>VLOOKUP(FACT_INVOICE9[[#This Row],[Product_SK]],DIM_PRODUCT[],3,FALSE)</f>
        <v>Health and beauty</v>
      </c>
      <c r="G989">
        <v>14106</v>
      </c>
      <c r="H989" t="s">
        <v>1042</v>
      </c>
      <c r="I989">
        <v>7</v>
      </c>
      <c r="J989">
        <v>161.553</v>
      </c>
      <c r="K989">
        <v>5.1</v>
      </c>
      <c r="L989" t="s">
        <v>33</v>
      </c>
      <c r="M989" s="1">
        <v>45276.3682291667</v>
      </c>
      <c r="N989" s="1">
        <v>45278.9186226852</v>
      </c>
      <c r="O989">
        <v>19873</v>
      </c>
      <c r="P989">
        <v>5</v>
      </c>
      <c r="Q989" t="str">
        <f>VLOOKUP(FACT_INVOICE9[[#This Row],[gender_sk]],DIM_GENDER[],2,FALSE)</f>
        <v>Female</v>
      </c>
      <c r="R989" t="str">
        <f>VLOOKUP(FACT_INVOICE9[[#This Row],[custype_sk]],DIM_CUSTYPE[],2,FALSE)</f>
        <v>Member</v>
      </c>
      <c r="S989">
        <v>3</v>
      </c>
      <c r="U989" s="6">
        <v>0</v>
      </c>
      <c r="V989" s="6">
        <v>1</v>
      </c>
      <c r="W989" s="6">
        <v>0</v>
      </c>
      <c r="X989" s="6">
        <v>1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1</v>
      </c>
      <c r="AE989" s="6">
        <v>1</v>
      </c>
      <c r="AF989">
        <v>0</v>
      </c>
      <c r="AG989">
        <v>1</v>
      </c>
    </row>
    <row r="990" spans="1:33">
      <c r="A990">
        <v>1206</v>
      </c>
      <c r="B990" t="str">
        <f>VLOOKUP(FACT_INVOICE9[[#This Row],[Branch_SK]],DIM_BRANCH[],3,FALSE)</f>
        <v>Mandalay</v>
      </c>
      <c r="C990">
        <v>17982</v>
      </c>
      <c r="D990" t="str">
        <f>VLOOKUP(FACT_INVOICE9[[#This Row],[payment_SK]],DIM_PAYMENT[],2,FALSE)</f>
        <v>Cash</v>
      </c>
      <c r="E990">
        <v>346482</v>
      </c>
      <c r="F990" t="str">
        <f>VLOOKUP(FACT_INVOICE9[[#This Row],[Product_SK]],DIM_PRODUCT[],3,FALSE)</f>
        <v>Health and beauty</v>
      </c>
      <c r="G990">
        <v>14534</v>
      </c>
      <c r="H990" t="s">
        <v>1043</v>
      </c>
      <c r="I990">
        <v>7</v>
      </c>
      <c r="J990">
        <v>565.215</v>
      </c>
      <c r="K990">
        <v>7.7</v>
      </c>
      <c r="L990" t="s">
        <v>33</v>
      </c>
      <c r="M990" s="1">
        <v>45276.3682291667</v>
      </c>
      <c r="N990" s="1">
        <v>45278.9186226852</v>
      </c>
      <c r="O990">
        <v>19169</v>
      </c>
      <c r="P990">
        <v>5</v>
      </c>
      <c r="Q990" t="str">
        <f>VLOOKUP(FACT_INVOICE9[[#This Row],[gender_sk]],DIM_GENDER[],2,FALSE)</f>
        <v>Female</v>
      </c>
      <c r="R990" t="str">
        <f>VLOOKUP(FACT_INVOICE9[[#This Row],[custype_sk]],DIM_CUSTYPE[],2,FALSE)</f>
        <v>Member</v>
      </c>
      <c r="S990">
        <v>3</v>
      </c>
      <c r="U990" s="6">
        <v>0</v>
      </c>
      <c r="V990" s="6">
        <v>0</v>
      </c>
      <c r="W990" s="6">
        <v>1</v>
      </c>
      <c r="X990" s="6">
        <v>1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1</v>
      </c>
      <c r="AE990" s="6">
        <v>1</v>
      </c>
      <c r="AF990">
        <v>0</v>
      </c>
      <c r="AG990">
        <v>1</v>
      </c>
    </row>
    <row r="991" spans="1:33">
      <c r="A991">
        <v>1206</v>
      </c>
      <c r="B991" t="str">
        <f>VLOOKUP(FACT_INVOICE9[[#This Row],[Branch_SK]],DIM_BRANCH[],3,FALSE)</f>
        <v>Mandalay</v>
      </c>
      <c r="C991">
        <v>17982</v>
      </c>
      <c r="D991" t="str">
        <f>VLOOKUP(FACT_INVOICE9[[#This Row],[payment_SK]],DIM_PAYMENT[],2,FALSE)</f>
        <v>Cash</v>
      </c>
      <c r="E991">
        <v>347354</v>
      </c>
      <c r="F991" t="str">
        <f>VLOOKUP(FACT_INVOICE9[[#This Row],[Product_SK]],DIM_PRODUCT[],3,FALSE)</f>
        <v>Fashion accessories</v>
      </c>
      <c r="G991">
        <v>14033</v>
      </c>
      <c r="H991" t="s">
        <v>1044</v>
      </c>
      <c r="I991">
        <v>1</v>
      </c>
      <c r="J991">
        <v>98.049</v>
      </c>
      <c r="K991">
        <v>9.6</v>
      </c>
      <c r="L991" t="s">
        <v>33</v>
      </c>
      <c r="M991" s="1">
        <v>45276.3682291667</v>
      </c>
      <c r="N991" s="1">
        <v>45278.9186226852</v>
      </c>
      <c r="O991">
        <v>19089</v>
      </c>
      <c r="P991">
        <v>6</v>
      </c>
      <c r="Q991" t="str">
        <f>VLOOKUP(FACT_INVOICE9[[#This Row],[gender_sk]],DIM_GENDER[],2,FALSE)</f>
        <v>Male</v>
      </c>
      <c r="R991" t="str">
        <f>VLOOKUP(FACT_INVOICE9[[#This Row],[custype_sk]],DIM_CUSTYPE[],2,FALSE)</f>
        <v>Normal</v>
      </c>
      <c r="S991">
        <v>4</v>
      </c>
      <c r="U991" s="6">
        <v>0</v>
      </c>
      <c r="V991" s="6">
        <v>0</v>
      </c>
      <c r="W991" s="6">
        <v>1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1</v>
      </c>
      <c r="AD991" s="6">
        <v>0</v>
      </c>
      <c r="AE991" s="6">
        <v>1</v>
      </c>
      <c r="AF991">
        <v>1</v>
      </c>
      <c r="AG991">
        <v>0</v>
      </c>
    </row>
    <row r="992" spans="1:33">
      <c r="A992">
        <v>1206</v>
      </c>
      <c r="B992" t="str">
        <f>VLOOKUP(FACT_INVOICE9[[#This Row],[Branch_SK]],DIM_BRANCH[],3,FALSE)</f>
        <v>Mandalay</v>
      </c>
      <c r="C992">
        <v>17984</v>
      </c>
      <c r="D992" t="str">
        <f>VLOOKUP(FACT_INVOICE9[[#This Row],[payment_SK]],DIM_PAYMENT[],2,FALSE)</f>
        <v>Ewallet</v>
      </c>
      <c r="E992">
        <v>346599</v>
      </c>
      <c r="F992" t="str">
        <f>VLOOKUP(FACT_INVOICE9[[#This Row],[Product_SK]],DIM_PRODUCT[],3,FALSE)</f>
        <v>Health and beauty</v>
      </c>
      <c r="G992">
        <v>14422</v>
      </c>
      <c r="H992" t="s">
        <v>1045</v>
      </c>
      <c r="I992">
        <v>10</v>
      </c>
      <c r="J992">
        <v>271.95</v>
      </c>
      <c r="K992">
        <v>8.7</v>
      </c>
      <c r="L992" t="s">
        <v>33</v>
      </c>
      <c r="M992" s="1">
        <v>45276.3682291667</v>
      </c>
      <c r="N992" s="1">
        <v>45278.9186226852</v>
      </c>
      <c r="O992">
        <v>19722</v>
      </c>
      <c r="P992">
        <v>6</v>
      </c>
      <c r="Q992" t="str">
        <f>VLOOKUP(FACT_INVOICE9[[#This Row],[gender_sk]],DIM_GENDER[],2,FALSE)</f>
        <v>Male</v>
      </c>
      <c r="R992" t="str">
        <f>VLOOKUP(FACT_INVOICE9[[#This Row],[custype_sk]],DIM_CUSTYPE[],2,FALSE)</f>
        <v>Member</v>
      </c>
      <c r="S992">
        <v>3</v>
      </c>
      <c r="U992" s="6">
        <v>0</v>
      </c>
      <c r="V992" s="6">
        <v>1</v>
      </c>
      <c r="W992" s="6">
        <v>0</v>
      </c>
      <c r="X992" s="6">
        <v>1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1</v>
      </c>
      <c r="AE992" s="6">
        <v>1</v>
      </c>
      <c r="AF992">
        <v>1</v>
      </c>
      <c r="AG992">
        <v>1</v>
      </c>
    </row>
    <row r="993" spans="1:33">
      <c r="A993">
        <v>1208</v>
      </c>
      <c r="B993" t="str">
        <f>VLOOKUP(FACT_INVOICE9[[#This Row],[Branch_SK]],DIM_BRANCH[],3,FALSE)</f>
        <v>Yangon</v>
      </c>
      <c r="C993">
        <v>17982</v>
      </c>
      <c r="D993" t="str">
        <f>VLOOKUP(FACT_INVOICE9[[#This Row],[payment_SK]],DIM_PAYMENT[],2,FALSE)</f>
        <v>Cash</v>
      </c>
      <c r="E993">
        <v>347118</v>
      </c>
      <c r="F993" t="str">
        <f>VLOOKUP(FACT_INVOICE9[[#This Row],[Product_SK]],DIM_PRODUCT[],3,FALSE)</f>
        <v>Food and beverages</v>
      </c>
      <c r="G993">
        <v>14818</v>
      </c>
      <c r="H993" t="s">
        <v>1046</v>
      </c>
      <c r="I993">
        <v>10</v>
      </c>
      <c r="J993">
        <v>166.635</v>
      </c>
      <c r="K993">
        <v>5.8</v>
      </c>
      <c r="L993" t="s">
        <v>33</v>
      </c>
      <c r="M993" s="1">
        <v>45276.3682291667</v>
      </c>
      <c r="N993" s="1">
        <v>45278.9186226852</v>
      </c>
      <c r="O993">
        <v>19287</v>
      </c>
      <c r="P993">
        <v>6</v>
      </c>
      <c r="Q993" t="str">
        <f>VLOOKUP(FACT_INVOICE9[[#This Row],[gender_sk]],DIM_GENDER[],2,FALSE)</f>
        <v>Male</v>
      </c>
      <c r="R993" t="str">
        <f>VLOOKUP(FACT_INVOICE9[[#This Row],[custype_sk]],DIM_CUSTYPE[],2,FALSE)</f>
        <v>Member</v>
      </c>
      <c r="S993">
        <v>3</v>
      </c>
      <c r="U993" s="6">
        <v>0</v>
      </c>
      <c r="V993" s="6">
        <v>0</v>
      </c>
      <c r="W993" s="6">
        <v>1</v>
      </c>
      <c r="X993" s="6">
        <v>0</v>
      </c>
      <c r="Y993" s="6">
        <v>0</v>
      </c>
      <c r="Z993" s="6">
        <v>0</v>
      </c>
      <c r="AA993" s="6">
        <v>0</v>
      </c>
      <c r="AB993" s="6">
        <v>1</v>
      </c>
      <c r="AC993" s="6">
        <v>0</v>
      </c>
      <c r="AD993" s="6">
        <v>1</v>
      </c>
      <c r="AE993" s="6">
        <v>1</v>
      </c>
      <c r="AF993">
        <v>1</v>
      </c>
      <c r="AG993">
        <v>1</v>
      </c>
    </row>
    <row r="994" spans="1:33">
      <c r="A994">
        <v>1207</v>
      </c>
      <c r="B994" t="str">
        <f>VLOOKUP(FACT_INVOICE9[[#This Row],[Branch_SK]],DIM_BRANCH[],3,FALSE)</f>
        <v>Naypyitaw</v>
      </c>
      <c r="C994">
        <v>17983</v>
      </c>
      <c r="D994" t="str">
        <f>VLOOKUP(FACT_INVOICE9[[#This Row],[payment_SK]],DIM_PAYMENT[],2,FALSE)</f>
        <v>Credit card</v>
      </c>
      <c r="E994">
        <v>346701</v>
      </c>
      <c r="F994" t="str">
        <f>VLOOKUP(FACT_INVOICE9[[#This Row],[Product_SK]],DIM_PRODUCT[],3,FALSE)</f>
        <v>Electronic accessories</v>
      </c>
      <c r="G994">
        <v>14671</v>
      </c>
      <c r="H994" t="s">
        <v>1047</v>
      </c>
      <c r="I994">
        <v>10</v>
      </c>
      <c r="J994">
        <v>572.775</v>
      </c>
      <c r="K994">
        <v>7.1</v>
      </c>
      <c r="L994" t="s">
        <v>33</v>
      </c>
      <c r="M994" s="1">
        <v>45276.3682291667</v>
      </c>
      <c r="N994" s="1">
        <v>45278.9186226852</v>
      </c>
      <c r="O994">
        <v>19631</v>
      </c>
      <c r="P994">
        <v>5</v>
      </c>
      <c r="Q994" t="str">
        <f>VLOOKUP(FACT_INVOICE9[[#This Row],[gender_sk]],DIM_GENDER[],2,FALSE)</f>
        <v>Female</v>
      </c>
      <c r="R994" t="str">
        <f>VLOOKUP(FACT_INVOICE9[[#This Row],[custype_sk]],DIM_CUSTYPE[],2,FALSE)</f>
        <v>Member</v>
      </c>
      <c r="S994">
        <v>3</v>
      </c>
      <c r="U994" s="6">
        <v>1</v>
      </c>
      <c r="V994" s="6">
        <v>0</v>
      </c>
      <c r="W994" s="6">
        <v>0</v>
      </c>
      <c r="X994" s="6">
        <v>0</v>
      </c>
      <c r="Y994" s="6">
        <v>1</v>
      </c>
      <c r="Z994" s="6">
        <v>0</v>
      </c>
      <c r="AA994" s="6">
        <v>0</v>
      </c>
      <c r="AB994" s="6">
        <v>0</v>
      </c>
      <c r="AC994" s="6">
        <v>0</v>
      </c>
      <c r="AD994" s="6">
        <v>1</v>
      </c>
      <c r="AE994" s="6">
        <v>1</v>
      </c>
      <c r="AF994">
        <v>0</v>
      </c>
      <c r="AG994">
        <v>1</v>
      </c>
    </row>
    <row r="995" spans="1:33">
      <c r="A995">
        <v>1208</v>
      </c>
      <c r="B995" t="str">
        <f>VLOOKUP(FACT_INVOICE9[[#This Row],[Branch_SK]],DIM_BRANCH[],3,FALSE)</f>
        <v>Yangon</v>
      </c>
      <c r="C995">
        <v>17984</v>
      </c>
      <c r="D995" t="str">
        <f>VLOOKUP(FACT_INVOICE9[[#This Row],[payment_SK]],DIM_PAYMENT[],2,FALSE)</f>
        <v>Ewallet</v>
      </c>
      <c r="E995">
        <v>346664</v>
      </c>
      <c r="F995" t="str">
        <f>VLOOKUP(FACT_INVOICE9[[#This Row],[Product_SK]],DIM_PRODUCT[],3,FALSE)</f>
        <v>Electronic accessories</v>
      </c>
      <c r="G995">
        <v>14410</v>
      </c>
      <c r="H995" t="s">
        <v>1048</v>
      </c>
      <c r="I995">
        <v>3</v>
      </c>
      <c r="J995">
        <v>236.88</v>
      </c>
      <c r="K995">
        <v>4.8</v>
      </c>
      <c r="L995" t="s">
        <v>33</v>
      </c>
      <c r="M995" s="1">
        <v>45276.3682291667</v>
      </c>
      <c r="N995" s="1">
        <v>45278.9186226852</v>
      </c>
      <c r="O995">
        <v>19858</v>
      </c>
      <c r="P995">
        <v>5</v>
      </c>
      <c r="Q995" t="str">
        <f>VLOOKUP(FACT_INVOICE9[[#This Row],[gender_sk]],DIM_GENDER[],2,FALSE)</f>
        <v>Female</v>
      </c>
      <c r="R995" t="str">
        <f>VLOOKUP(FACT_INVOICE9[[#This Row],[custype_sk]],DIM_CUSTYPE[],2,FALSE)</f>
        <v>Member</v>
      </c>
      <c r="S995">
        <v>3</v>
      </c>
      <c r="U995" s="6">
        <v>0</v>
      </c>
      <c r="V995" s="6">
        <v>1</v>
      </c>
      <c r="W995" s="6">
        <v>0</v>
      </c>
      <c r="X995" s="6">
        <v>0</v>
      </c>
      <c r="Y995" s="6">
        <v>1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>
        <v>0</v>
      </c>
      <c r="AG995">
        <v>1</v>
      </c>
    </row>
    <row r="996" spans="1:33">
      <c r="A996">
        <v>1208</v>
      </c>
      <c r="B996" t="str">
        <f>VLOOKUP(FACT_INVOICE9[[#This Row],[Branch_SK]],DIM_BRANCH[],3,FALSE)</f>
        <v>Yangon</v>
      </c>
      <c r="C996">
        <v>17984</v>
      </c>
      <c r="D996" t="str">
        <f>VLOOKUP(FACT_INVOICE9[[#This Row],[payment_SK]],DIM_PAYMENT[],2,FALSE)</f>
        <v>Ewallet</v>
      </c>
      <c r="E996">
        <v>347328</v>
      </c>
      <c r="F996" t="str">
        <f>VLOOKUP(FACT_INVOICE9[[#This Row],[Product_SK]],DIM_PRODUCT[],3,FALSE)</f>
        <v>Fashion accessories</v>
      </c>
      <c r="G996">
        <v>14867</v>
      </c>
      <c r="H996" t="s">
        <v>1049</v>
      </c>
      <c r="I996">
        <v>10</v>
      </c>
      <c r="J996">
        <v>807.66</v>
      </c>
      <c r="K996">
        <v>5.6</v>
      </c>
      <c r="L996" t="s">
        <v>33</v>
      </c>
      <c r="M996" s="1">
        <v>45276.3682291667</v>
      </c>
      <c r="N996" s="1">
        <v>45278.9186226852</v>
      </c>
      <c r="O996">
        <v>19703</v>
      </c>
      <c r="P996">
        <v>6</v>
      </c>
      <c r="Q996" t="str">
        <f>VLOOKUP(FACT_INVOICE9[[#This Row],[gender_sk]],DIM_GENDER[],2,FALSE)</f>
        <v>Male</v>
      </c>
      <c r="R996" t="str">
        <f>VLOOKUP(FACT_INVOICE9[[#This Row],[custype_sk]],DIM_CUSTYPE[],2,FALSE)</f>
        <v>Member</v>
      </c>
      <c r="S996">
        <v>3</v>
      </c>
      <c r="U996" s="6">
        <v>0</v>
      </c>
      <c r="V996" s="6">
        <v>1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1</v>
      </c>
      <c r="AD996" s="6">
        <v>1</v>
      </c>
      <c r="AE996" s="6">
        <v>1</v>
      </c>
      <c r="AF996">
        <v>1</v>
      </c>
      <c r="AG996">
        <v>1</v>
      </c>
    </row>
    <row r="997" spans="1:33">
      <c r="A997">
        <v>1207</v>
      </c>
      <c r="B997" t="str">
        <f>VLOOKUP(FACT_INVOICE9[[#This Row],[Branch_SK]],DIM_BRANCH[],3,FALSE)</f>
        <v>Naypyitaw</v>
      </c>
      <c r="C997">
        <v>17983</v>
      </c>
      <c r="D997" t="str">
        <f>VLOOKUP(FACT_INVOICE9[[#This Row],[payment_SK]],DIM_PAYMENT[],2,FALSE)</f>
        <v>Credit card</v>
      </c>
      <c r="E997">
        <v>347075</v>
      </c>
      <c r="F997" t="str">
        <f>VLOOKUP(FACT_INVOICE9[[#This Row],[Product_SK]],DIM_PRODUCT[],3,FALSE)</f>
        <v>Food and beverages</v>
      </c>
      <c r="G997">
        <v>14281</v>
      </c>
      <c r="H997" t="s">
        <v>1050</v>
      </c>
      <c r="I997">
        <v>1</v>
      </c>
      <c r="J997">
        <v>68.2395</v>
      </c>
      <c r="K997">
        <v>4.5</v>
      </c>
      <c r="L997" t="s">
        <v>33</v>
      </c>
      <c r="M997" s="1">
        <v>45276.3682291667</v>
      </c>
      <c r="N997" s="1">
        <v>45278.9186226852</v>
      </c>
      <c r="O997">
        <v>19514</v>
      </c>
      <c r="P997">
        <v>5</v>
      </c>
      <c r="Q997" t="str">
        <f>VLOOKUP(FACT_INVOICE9[[#This Row],[gender_sk]],DIM_GENDER[],2,FALSE)</f>
        <v>Female</v>
      </c>
      <c r="R997" t="str">
        <f>VLOOKUP(FACT_INVOICE9[[#This Row],[custype_sk]],DIM_CUSTYPE[],2,FALSE)</f>
        <v>Normal</v>
      </c>
      <c r="S997">
        <v>4</v>
      </c>
      <c r="U997" s="6">
        <v>1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1</v>
      </c>
      <c r="AC997" s="6">
        <v>0</v>
      </c>
      <c r="AD997" s="6">
        <v>0</v>
      </c>
      <c r="AE997" s="6">
        <v>0</v>
      </c>
      <c r="AF997">
        <v>0</v>
      </c>
      <c r="AG997">
        <v>0</v>
      </c>
    </row>
    <row r="998" spans="1:33">
      <c r="A998">
        <v>1208</v>
      </c>
      <c r="B998" t="str">
        <f>VLOOKUP(FACT_INVOICE9[[#This Row],[Branch_SK]],DIM_BRANCH[],3,FALSE)</f>
        <v>Yangon</v>
      </c>
      <c r="C998">
        <v>17983</v>
      </c>
      <c r="D998" t="str">
        <f>VLOOKUP(FACT_INVOICE9[[#This Row],[payment_SK]],DIM_PAYMENT[],2,FALSE)</f>
        <v>Credit card</v>
      </c>
      <c r="E998">
        <v>346708</v>
      </c>
      <c r="F998" t="str">
        <f>VLOOKUP(FACT_INVOICE9[[#This Row],[Product_SK]],DIM_PRODUCT[],3,FALSE)</f>
        <v>Electronic accessories</v>
      </c>
      <c r="G998">
        <v>14200</v>
      </c>
      <c r="H998" t="s">
        <v>1051</v>
      </c>
      <c r="I998">
        <v>4</v>
      </c>
      <c r="J998">
        <v>282.492</v>
      </c>
      <c r="K998">
        <v>8</v>
      </c>
      <c r="L998" t="s">
        <v>33</v>
      </c>
      <c r="M998" s="1">
        <v>45276.3682291667</v>
      </c>
      <c r="N998" s="1">
        <v>45278.9186226852</v>
      </c>
      <c r="O998">
        <v>19682</v>
      </c>
      <c r="P998">
        <v>6</v>
      </c>
      <c r="Q998" t="str">
        <f>VLOOKUP(FACT_INVOICE9[[#This Row],[gender_sk]],DIM_GENDER[],2,FALSE)</f>
        <v>Male</v>
      </c>
      <c r="R998" t="str">
        <f>VLOOKUP(FACT_INVOICE9[[#This Row],[custype_sk]],DIM_CUSTYPE[],2,FALSE)</f>
        <v>Member</v>
      </c>
      <c r="S998">
        <v>3</v>
      </c>
      <c r="U998" s="6">
        <v>1</v>
      </c>
      <c r="V998" s="6">
        <v>0</v>
      </c>
      <c r="W998" s="6">
        <v>0</v>
      </c>
      <c r="X998" s="6">
        <v>0</v>
      </c>
      <c r="Y998" s="6">
        <v>1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1</v>
      </c>
      <c r="AF998">
        <v>1</v>
      </c>
      <c r="AG998">
        <v>1</v>
      </c>
    </row>
    <row r="999" spans="1:33">
      <c r="A999">
        <v>1207</v>
      </c>
      <c r="B999" t="str">
        <f>VLOOKUP(FACT_INVOICE9[[#This Row],[Branch_SK]],DIM_BRANCH[],3,FALSE)</f>
        <v>Naypyitaw</v>
      </c>
      <c r="C999">
        <v>17983</v>
      </c>
      <c r="D999" t="str">
        <f>VLOOKUP(FACT_INVOICE9[[#This Row],[payment_SK]],DIM_PAYMENT[],2,FALSE)</f>
        <v>Credit card</v>
      </c>
      <c r="E999">
        <v>346669</v>
      </c>
      <c r="F999" t="str">
        <f>VLOOKUP(FACT_INVOICE9[[#This Row],[Product_SK]],DIM_PRODUCT[],3,FALSE)</f>
        <v>Electronic accessories</v>
      </c>
      <c r="G999">
        <v>14687</v>
      </c>
      <c r="H999" t="s">
        <v>1052</v>
      </c>
      <c r="I999">
        <v>2</v>
      </c>
      <c r="J999">
        <v>30.219</v>
      </c>
      <c r="K999">
        <v>7.2</v>
      </c>
      <c r="L999" t="s">
        <v>33</v>
      </c>
      <c r="M999" s="1">
        <v>45276.3682291667</v>
      </c>
      <c r="N999" s="1">
        <v>45278.9186226852</v>
      </c>
      <c r="O999">
        <v>19374</v>
      </c>
      <c r="P999">
        <v>5</v>
      </c>
      <c r="Q999" t="str">
        <f>VLOOKUP(FACT_INVOICE9[[#This Row],[gender_sk]],DIM_GENDER[],2,FALSE)</f>
        <v>Female</v>
      </c>
      <c r="R999" t="str">
        <f>VLOOKUP(FACT_INVOICE9[[#This Row],[custype_sk]],DIM_CUSTYPE[],2,FALSE)</f>
        <v>Normal</v>
      </c>
      <c r="S999">
        <v>4</v>
      </c>
      <c r="U999" s="6">
        <v>1</v>
      </c>
      <c r="V999" s="6">
        <v>0</v>
      </c>
      <c r="W999" s="6">
        <v>0</v>
      </c>
      <c r="X999" s="6">
        <v>0</v>
      </c>
      <c r="Y999" s="6">
        <v>1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6">
        <v>1</v>
      </c>
      <c r="AF999">
        <v>0</v>
      </c>
      <c r="AG999">
        <v>0</v>
      </c>
    </row>
    <row r="1000" spans="1:33">
      <c r="A1000">
        <v>1206</v>
      </c>
      <c r="B1000" t="str">
        <f>VLOOKUP(FACT_INVOICE9[[#This Row],[Branch_SK]],DIM_BRANCH[],3,FALSE)</f>
        <v>Mandalay</v>
      </c>
      <c r="C1000">
        <v>17983</v>
      </c>
      <c r="D1000" t="str">
        <f>VLOOKUP(FACT_INVOICE9[[#This Row],[payment_SK]],DIM_PAYMENT[],2,FALSE)</f>
        <v>Credit card</v>
      </c>
      <c r="E1000">
        <v>346604</v>
      </c>
      <c r="F1000" t="str">
        <f>VLOOKUP(FACT_INVOICE9[[#This Row],[Product_SK]],DIM_PRODUCT[],3,FALSE)</f>
        <v>Electronic accessories</v>
      </c>
      <c r="G1000">
        <v>14732</v>
      </c>
      <c r="H1000" t="s">
        <v>1053</v>
      </c>
      <c r="I1000">
        <v>2</v>
      </c>
      <c r="J1000">
        <v>104.832</v>
      </c>
      <c r="K1000">
        <v>7</v>
      </c>
      <c r="L1000" t="s">
        <v>33</v>
      </c>
      <c r="M1000" s="1">
        <v>45276.3682291667</v>
      </c>
      <c r="N1000" s="1">
        <v>45278.9186226852</v>
      </c>
      <c r="O1000">
        <v>19467</v>
      </c>
      <c r="P1000">
        <v>6</v>
      </c>
      <c r="Q1000" t="str">
        <f>VLOOKUP(FACT_INVOICE9[[#This Row],[gender_sk]],DIM_GENDER[],2,FALSE)</f>
        <v>Male</v>
      </c>
      <c r="R1000" t="str">
        <f>VLOOKUP(FACT_INVOICE9[[#This Row],[custype_sk]],DIM_CUSTYPE[],2,FALSE)</f>
        <v>Member</v>
      </c>
      <c r="S1000">
        <v>3</v>
      </c>
      <c r="U1000" s="6">
        <v>1</v>
      </c>
      <c r="V1000" s="6">
        <v>0</v>
      </c>
      <c r="W1000" s="6">
        <v>0</v>
      </c>
      <c r="X1000" s="6">
        <v>0</v>
      </c>
      <c r="Y1000" s="6">
        <v>1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6">
        <v>1</v>
      </c>
      <c r="AF1000">
        <v>1</v>
      </c>
      <c r="AG1000">
        <v>1</v>
      </c>
    </row>
    <row r="1001" spans="1:33">
      <c r="A1001">
        <v>1208</v>
      </c>
      <c r="B1001" t="str">
        <f>VLOOKUP(FACT_INVOICE9[[#This Row],[Branch_SK]],DIM_BRANCH[],3,FALSE)</f>
        <v>Yangon</v>
      </c>
      <c r="C1001">
        <v>17984</v>
      </c>
      <c r="D1001" t="str">
        <f>VLOOKUP(FACT_INVOICE9[[#This Row],[payment_SK]],DIM_PAYMENT[],2,FALSE)</f>
        <v>Ewallet</v>
      </c>
      <c r="E1001">
        <v>347103</v>
      </c>
      <c r="F1001" t="str">
        <f>VLOOKUP(FACT_INVOICE9[[#This Row],[Product_SK]],DIM_PRODUCT[],3,FALSE)</f>
        <v>Food and beverages</v>
      </c>
      <c r="G1001">
        <v>14926</v>
      </c>
      <c r="H1001" t="s">
        <v>1054</v>
      </c>
      <c r="I1001">
        <v>10</v>
      </c>
      <c r="J1001">
        <v>771.435</v>
      </c>
      <c r="K1001">
        <v>9.5</v>
      </c>
      <c r="L1001" t="s">
        <v>33</v>
      </c>
      <c r="M1001" s="1">
        <v>45276.3682291667</v>
      </c>
      <c r="N1001" s="1">
        <v>45278.9186226852</v>
      </c>
      <c r="O1001">
        <v>19901</v>
      </c>
      <c r="P1001">
        <v>5</v>
      </c>
      <c r="Q1001" t="str">
        <f>VLOOKUP(FACT_INVOICE9[[#This Row],[gender_sk]],DIM_GENDER[],2,FALSE)</f>
        <v>Female</v>
      </c>
      <c r="R1001" t="str">
        <f>VLOOKUP(FACT_INVOICE9[[#This Row],[custype_sk]],DIM_CUSTYPE[],2,FALSE)</f>
        <v>Member</v>
      </c>
      <c r="S1001">
        <v>3</v>
      </c>
      <c r="U1001" s="6">
        <v>0</v>
      </c>
      <c r="V1001" s="6">
        <v>1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1</v>
      </c>
      <c r="AC1001" s="6">
        <v>0</v>
      </c>
      <c r="AD1001" s="6">
        <v>1</v>
      </c>
      <c r="AE1001" s="6">
        <v>1</v>
      </c>
      <c r="AF1001">
        <v>0</v>
      </c>
      <c r="AG1001">
        <v>1</v>
      </c>
    </row>
    <row r="1002" spans="1:33">
      <c r="A1002">
        <v>1208</v>
      </c>
      <c r="B1002" t="str">
        <f>VLOOKUP(FACT_INVOICE9[[#This Row],[Branch_SK]],DIM_BRANCH[],3,FALSE)</f>
        <v>Yangon</v>
      </c>
      <c r="C1002">
        <v>17984</v>
      </c>
      <c r="D1002" t="str">
        <f>VLOOKUP(FACT_INVOICE9[[#This Row],[payment_SK]],DIM_PAYMENT[],2,FALSE)</f>
        <v>Ewallet</v>
      </c>
      <c r="E1002">
        <v>346508</v>
      </c>
      <c r="F1002" t="str">
        <f>VLOOKUP(FACT_INVOICE9[[#This Row],[Product_SK]],DIM_PRODUCT[],3,FALSE)</f>
        <v>Health and beauty</v>
      </c>
      <c r="G1002">
        <v>14731</v>
      </c>
      <c r="H1002" t="s">
        <v>1055</v>
      </c>
      <c r="I1002">
        <v>1</v>
      </c>
      <c r="J1002">
        <v>83.727</v>
      </c>
      <c r="K1002">
        <v>7.3</v>
      </c>
      <c r="L1002" t="s">
        <v>33</v>
      </c>
      <c r="M1002" s="1">
        <v>45276.3682291667</v>
      </c>
      <c r="N1002" s="1">
        <v>45278.9186226852</v>
      </c>
      <c r="O1002">
        <v>19871</v>
      </c>
      <c r="P1002">
        <v>5</v>
      </c>
      <c r="Q1002" t="str">
        <f>VLOOKUP(FACT_INVOICE9[[#This Row],[gender_sk]],DIM_GENDER[],2,FALSE)</f>
        <v>Female</v>
      </c>
      <c r="R1002" t="str">
        <f>VLOOKUP(FACT_INVOICE9[[#This Row],[custype_sk]],DIM_CUSTYPE[],2,FALSE)</f>
        <v>Normal</v>
      </c>
      <c r="S1002">
        <v>4</v>
      </c>
      <c r="U1002" s="6">
        <v>0</v>
      </c>
      <c r="V1002" s="6">
        <v>1</v>
      </c>
      <c r="W1002" s="6">
        <v>0</v>
      </c>
      <c r="X1002" s="6">
        <v>1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1</v>
      </c>
      <c r="AF1002">
        <v>0</v>
      </c>
      <c r="AG1002">
        <v>0</v>
      </c>
    </row>
    <row r="1003" spans="1:33">
      <c r="A1003">
        <v>1207</v>
      </c>
      <c r="B1003" t="str">
        <f>VLOOKUP(FACT_INVOICE9[[#This Row],[Branch_SK]],DIM_BRANCH[],3,FALSE)</f>
        <v>Naypyitaw</v>
      </c>
      <c r="C1003">
        <v>17982</v>
      </c>
      <c r="D1003" t="str">
        <f>VLOOKUP(FACT_INVOICE9[[#This Row],[payment_SK]],DIM_PAYMENT[],2,FALSE)</f>
        <v>Cash</v>
      </c>
      <c r="E1003">
        <v>346646</v>
      </c>
      <c r="F1003" t="str">
        <f>VLOOKUP(FACT_INVOICE9[[#This Row],[Product_SK]],DIM_PRODUCT[],3,FALSE)</f>
        <v>Electronic accessories</v>
      </c>
      <c r="G1003">
        <v>14499</v>
      </c>
      <c r="H1003" t="s">
        <v>1056</v>
      </c>
      <c r="I1003">
        <v>1</v>
      </c>
      <c r="J1003">
        <v>54.9675</v>
      </c>
      <c r="K1003">
        <v>4</v>
      </c>
      <c r="L1003" t="s">
        <v>33</v>
      </c>
      <c r="M1003" s="1">
        <v>45276.3682291667</v>
      </c>
      <c r="N1003" s="1">
        <v>45278.9186226852</v>
      </c>
      <c r="O1003">
        <v>19280</v>
      </c>
      <c r="P1003">
        <v>6</v>
      </c>
      <c r="Q1003" t="str">
        <f>VLOOKUP(FACT_INVOICE9[[#This Row],[gender_sk]],DIM_GENDER[],2,FALSE)</f>
        <v>Male</v>
      </c>
      <c r="R1003" t="str">
        <f>VLOOKUP(FACT_INVOICE9[[#This Row],[custype_sk]],DIM_CUSTYPE[],2,FALSE)</f>
        <v>Member</v>
      </c>
      <c r="S1003">
        <v>3</v>
      </c>
      <c r="U1003" s="6">
        <v>0</v>
      </c>
      <c r="V1003" s="6">
        <v>0</v>
      </c>
      <c r="W1003" s="6">
        <v>1</v>
      </c>
      <c r="X1003" s="6">
        <v>0</v>
      </c>
      <c r="Y1003" s="6">
        <v>1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>
        <v>1</v>
      </c>
      <c r="AG1003">
        <v>1</v>
      </c>
    </row>
    <row r="1004" spans="1:33">
      <c r="A1004">
        <v>1208</v>
      </c>
      <c r="B1004" t="str">
        <f>VLOOKUP(FACT_INVOICE9[[#This Row],[Branch_SK]],DIM_BRANCH[],3,FALSE)</f>
        <v>Yangon</v>
      </c>
      <c r="C1004">
        <v>17983</v>
      </c>
      <c r="D1004" t="str">
        <f>VLOOKUP(FACT_INVOICE9[[#This Row],[payment_SK]],DIM_PAYMENT[],2,FALSE)</f>
        <v>Credit card</v>
      </c>
      <c r="E1004">
        <v>347306</v>
      </c>
      <c r="F1004" t="str">
        <f>VLOOKUP(FACT_INVOICE9[[#This Row],[Product_SK]],DIM_PRODUCT[],3,FALSE)</f>
        <v>Fashion accessories</v>
      </c>
      <c r="G1004">
        <v>14917</v>
      </c>
      <c r="H1004" t="s">
        <v>1057</v>
      </c>
      <c r="I1004">
        <v>5</v>
      </c>
      <c r="J1004">
        <v>296.94</v>
      </c>
      <c r="K1004">
        <v>4.5</v>
      </c>
      <c r="L1004" t="s">
        <v>33</v>
      </c>
      <c r="M1004" s="1">
        <v>45276.3682291667</v>
      </c>
      <c r="N1004" s="1">
        <v>45278.9186226852</v>
      </c>
      <c r="O1004">
        <v>19501</v>
      </c>
      <c r="P1004">
        <v>5</v>
      </c>
      <c r="Q1004" t="str">
        <f>VLOOKUP(FACT_INVOICE9[[#This Row],[gender_sk]],DIM_GENDER[],2,FALSE)</f>
        <v>Female</v>
      </c>
      <c r="R1004" t="str">
        <f>VLOOKUP(FACT_INVOICE9[[#This Row],[custype_sk]],DIM_CUSTYPE[],2,FALSE)</f>
        <v>Normal</v>
      </c>
      <c r="S1004">
        <v>4</v>
      </c>
      <c r="U1004" s="6">
        <v>1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1</v>
      </c>
      <c r="AD1004" s="6">
        <v>0</v>
      </c>
      <c r="AE1004" s="6">
        <v>0</v>
      </c>
      <c r="AF1004">
        <v>0</v>
      </c>
      <c r="AG1004">
        <v>0</v>
      </c>
    </row>
    <row r="1005" spans="1:33">
      <c r="A1005">
        <v>1208</v>
      </c>
      <c r="B1005" t="str">
        <f>VLOOKUP(FACT_INVOICE9[[#This Row],[Branch_SK]],DIM_BRANCH[],3,FALSE)</f>
        <v>Yangon</v>
      </c>
      <c r="C1005">
        <v>17982</v>
      </c>
      <c r="D1005" t="str">
        <f>VLOOKUP(FACT_INVOICE9[[#This Row],[payment_SK]],DIM_PAYMENT[],2,FALSE)</f>
        <v>Cash</v>
      </c>
      <c r="E1005">
        <v>346582</v>
      </c>
      <c r="F1005" t="str">
        <f>VLOOKUP(FACT_INVOICE9[[#This Row],[Product_SK]],DIM_PRODUCT[],3,FALSE)</f>
        <v>Health and beauty</v>
      </c>
      <c r="G1005">
        <v>14159</v>
      </c>
      <c r="H1005" t="s">
        <v>1058</v>
      </c>
      <c r="I1005">
        <v>6</v>
      </c>
      <c r="J1005">
        <v>72.009</v>
      </c>
      <c r="K1005">
        <v>7.7</v>
      </c>
      <c r="L1005" t="s">
        <v>33</v>
      </c>
      <c r="M1005" s="1">
        <v>45276.3682291667</v>
      </c>
      <c r="N1005" s="1">
        <v>45278.9186226852</v>
      </c>
      <c r="O1005">
        <v>19332</v>
      </c>
      <c r="P1005">
        <v>5</v>
      </c>
      <c r="Q1005" t="str">
        <f>VLOOKUP(FACT_INVOICE9[[#This Row],[gender_sk]],DIM_GENDER[],2,FALSE)</f>
        <v>Female</v>
      </c>
      <c r="R1005" t="str">
        <f>VLOOKUP(FACT_INVOICE9[[#This Row],[custype_sk]],DIM_CUSTYPE[],2,FALSE)</f>
        <v>Normal</v>
      </c>
      <c r="S1005">
        <v>4</v>
      </c>
      <c r="U1005" s="6">
        <v>0</v>
      </c>
      <c r="V1005" s="6">
        <v>0</v>
      </c>
      <c r="W1005" s="6">
        <v>1</v>
      </c>
      <c r="X1005" s="6">
        <v>1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1</v>
      </c>
      <c r="AE1005" s="6">
        <v>1</v>
      </c>
      <c r="AF1005">
        <v>0</v>
      </c>
      <c r="AG1005">
        <v>0</v>
      </c>
    </row>
    <row r="1006" spans="1:33">
      <c r="A1006">
        <v>1207</v>
      </c>
      <c r="B1006" t="str">
        <f>VLOOKUP(FACT_INVOICE9[[#This Row],[Branch_SK]],DIM_BRANCH[],3,FALSE)</f>
        <v>Naypyitaw</v>
      </c>
      <c r="C1006">
        <v>17984</v>
      </c>
      <c r="D1006" t="str">
        <f>VLOOKUP(FACT_INVOICE9[[#This Row],[payment_SK]],DIM_PAYMENT[],2,FALSE)</f>
        <v>Ewallet</v>
      </c>
      <c r="E1006">
        <v>347013</v>
      </c>
      <c r="F1006" t="str">
        <f>VLOOKUP(FACT_INVOICE9[[#This Row],[Product_SK]],DIM_PRODUCT[],3,FALSE)</f>
        <v>Sports and travel</v>
      </c>
      <c r="G1006">
        <v>14565</v>
      </c>
      <c r="H1006" t="s">
        <v>1059</v>
      </c>
      <c r="I1006">
        <v>8</v>
      </c>
      <c r="J1006">
        <v>603.876</v>
      </c>
      <c r="K1006">
        <v>5.5</v>
      </c>
      <c r="L1006" t="s">
        <v>33</v>
      </c>
      <c r="M1006" s="1">
        <v>45276.3682291667</v>
      </c>
      <c r="N1006" s="1">
        <v>45278.9186226852</v>
      </c>
      <c r="O1006">
        <v>19910</v>
      </c>
      <c r="P1006">
        <v>6</v>
      </c>
      <c r="Q1006" t="str">
        <f>VLOOKUP(FACT_INVOICE9[[#This Row],[gender_sk]],DIM_GENDER[],2,FALSE)</f>
        <v>Male</v>
      </c>
      <c r="R1006" t="str">
        <f>VLOOKUP(FACT_INVOICE9[[#This Row],[custype_sk]],DIM_CUSTYPE[],2,FALSE)</f>
        <v>Normal</v>
      </c>
      <c r="S1006">
        <v>4</v>
      </c>
      <c r="U1006" s="6">
        <v>0</v>
      </c>
      <c r="V1006" s="6">
        <v>1</v>
      </c>
      <c r="W1006" s="6">
        <v>0</v>
      </c>
      <c r="X1006" s="6">
        <v>0</v>
      </c>
      <c r="Y1006" s="6">
        <v>0</v>
      </c>
      <c r="Z1006" s="6">
        <v>0</v>
      </c>
      <c r="AA1006" s="6">
        <v>1</v>
      </c>
      <c r="AB1006" s="6">
        <v>0</v>
      </c>
      <c r="AC1006" s="6">
        <v>0</v>
      </c>
      <c r="AD1006" s="6">
        <v>1</v>
      </c>
      <c r="AE1006" s="6">
        <v>1</v>
      </c>
      <c r="AF1006">
        <v>1</v>
      </c>
      <c r="AG1006">
        <v>0</v>
      </c>
    </row>
    <row r="1007" spans="1:33">
      <c r="A1007">
        <v>1207</v>
      </c>
      <c r="B1007" t="str">
        <f>VLOOKUP(FACT_INVOICE9[[#This Row],[Branch_SK]],DIM_BRANCH[],3,FALSE)</f>
        <v>Naypyitaw</v>
      </c>
      <c r="C1007">
        <v>17983</v>
      </c>
      <c r="D1007" t="str">
        <f>VLOOKUP(FACT_INVOICE9[[#This Row],[payment_SK]],DIM_PAYMENT[],2,FALSE)</f>
        <v>Credit card</v>
      </c>
      <c r="E1007">
        <v>346828</v>
      </c>
      <c r="F1007" t="str">
        <f>VLOOKUP(FACT_INVOICE9[[#This Row],[Product_SK]],DIM_PRODUCT[],3,FALSE)</f>
        <v>Home and lifestyle</v>
      </c>
      <c r="G1007">
        <v>14100</v>
      </c>
      <c r="H1007" t="s">
        <v>1060</v>
      </c>
      <c r="I1007">
        <v>7</v>
      </c>
      <c r="J1007">
        <v>611.079</v>
      </c>
      <c r="K1007">
        <v>6.6</v>
      </c>
      <c r="L1007" t="s">
        <v>33</v>
      </c>
      <c r="M1007" s="1">
        <v>45276.3682291667</v>
      </c>
      <c r="N1007" s="1">
        <v>45278.9186226852</v>
      </c>
      <c r="O1007">
        <v>19534</v>
      </c>
      <c r="P1007">
        <v>5</v>
      </c>
      <c r="Q1007" t="str">
        <f>VLOOKUP(FACT_INVOICE9[[#This Row],[gender_sk]],DIM_GENDER[],2,FALSE)</f>
        <v>Female</v>
      </c>
      <c r="R1007" t="str">
        <f>VLOOKUP(FACT_INVOICE9[[#This Row],[custype_sk]],DIM_CUSTYPE[],2,FALSE)</f>
        <v>Normal</v>
      </c>
      <c r="S1007">
        <v>4</v>
      </c>
      <c r="U1007" s="6">
        <v>1</v>
      </c>
      <c r="V1007" s="6">
        <v>0</v>
      </c>
      <c r="W1007" s="6">
        <v>0</v>
      </c>
      <c r="X1007" s="6">
        <v>0</v>
      </c>
      <c r="Y1007" s="6">
        <v>0</v>
      </c>
      <c r="Z1007" s="6">
        <v>1</v>
      </c>
      <c r="AA1007" s="6">
        <v>0</v>
      </c>
      <c r="AB1007" s="6">
        <v>0</v>
      </c>
      <c r="AC1007" s="6">
        <v>0</v>
      </c>
      <c r="AD1007" s="6">
        <v>1</v>
      </c>
      <c r="AE1007" s="6">
        <v>1</v>
      </c>
      <c r="AF1007">
        <v>0</v>
      </c>
      <c r="AG1007">
        <v>0</v>
      </c>
    </row>
    <row r="1008" spans="1:33">
      <c r="A1008">
        <v>1208</v>
      </c>
      <c r="B1008" t="str">
        <f>VLOOKUP(FACT_INVOICE9[[#This Row],[Branch_SK]],DIM_BRANCH[],3,FALSE)</f>
        <v>Yangon</v>
      </c>
      <c r="C1008">
        <v>17984</v>
      </c>
      <c r="D1008" t="str">
        <f>VLOOKUP(FACT_INVOICE9[[#This Row],[payment_SK]],DIM_PAYMENT[],2,FALSE)</f>
        <v>Ewallet</v>
      </c>
      <c r="E1008">
        <v>346996</v>
      </c>
      <c r="F1008" t="str">
        <f>VLOOKUP(FACT_INVOICE9[[#This Row],[Product_SK]],DIM_PRODUCT[],3,FALSE)</f>
        <v>Sports and travel</v>
      </c>
      <c r="G1008">
        <v>14280</v>
      </c>
      <c r="H1008" t="s">
        <v>1061</v>
      </c>
      <c r="I1008">
        <v>9</v>
      </c>
      <c r="J1008">
        <v>247.8735</v>
      </c>
      <c r="K1008">
        <v>5.9</v>
      </c>
      <c r="L1008" t="s">
        <v>33</v>
      </c>
      <c r="M1008" s="1">
        <v>45276.3682291667</v>
      </c>
      <c r="N1008" s="1">
        <v>45278.9186226852</v>
      </c>
      <c r="O1008">
        <v>19972</v>
      </c>
      <c r="P1008">
        <v>6</v>
      </c>
      <c r="Q1008" t="str">
        <f>VLOOKUP(FACT_INVOICE9[[#This Row],[gender_sk]],DIM_GENDER[],2,FALSE)</f>
        <v>Male</v>
      </c>
      <c r="R1008" t="str">
        <f>VLOOKUP(FACT_INVOICE9[[#This Row],[custype_sk]],DIM_CUSTYPE[],2,FALSE)</f>
        <v>Normal</v>
      </c>
      <c r="S1008">
        <v>4</v>
      </c>
      <c r="U1008" s="6">
        <v>0</v>
      </c>
      <c r="V1008" s="6">
        <v>1</v>
      </c>
      <c r="W1008" s="6">
        <v>0</v>
      </c>
      <c r="X1008" s="6">
        <v>0</v>
      </c>
      <c r="Y1008" s="6">
        <v>0</v>
      </c>
      <c r="Z1008" s="6">
        <v>0</v>
      </c>
      <c r="AA1008" s="6">
        <v>1</v>
      </c>
      <c r="AB1008" s="6">
        <v>0</v>
      </c>
      <c r="AC1008" s="6">
        <v>0</v>
      </c>
      <c r="AD1008" s="6">
        <v>1</v>
      </c>
      <c r="AE1008" s="6">
        <v>1</v>
      </c>
      <c r="AF1008">
        <v>1</v>
      </c>
      <c r="AG1008">
        <v>0</v>
      </c>
    </row>
    <row r="1009" spans="1:33">
      <c r="A1009">
        <v>1206</v>
      </c>
      <c r="B1009" t="str">
        <f>VLOOKUP(FACT_INVOICE9[[#This Row],[Branch_SK]],DIM_BRANCH[],3,FALSE)</f>
        <v>Mandalay</v>
      </c>
      <c r="C1009">
        <v>17983</v>
      </c>
      <c r="D1009" t="str">
        <f>VLOOKUP(FACT_INVOICE9[[#This Row],[payment_SK]],DIM_PAYMENT[],2,FALSE)</f>
        <v>Credit card</v>
      </c>
      <c r="E1009">
        <v>346964</v>
      </c>
      <c r="F1009" t="str">
        <f>VLOOKUP(FACT_INVOICE9[[#This Row],[Product_SK]],DIM_PRODUCT[],3,FALSE)</f>
        <v>Sports and travel</v>
      </c>
      <c r="G1009">
        <v>14067</v>
      </c>
      <c r="H1009" t="s">
        <v>1062</v>
      </c>
      <c r="I1009">
        <v>4</v>
      </c>
      <c r="J1009">
        <v>374.388</v>
      </c>
      <c r="K1009">
        <v>7.8</v>
      </c>
      <c r="L1009" t="s">
        <v>33</v>
      </c>
      <c r="M1009" s="1">
        <v>45276.3682291667</v>
      </c>
      <c r="N1009" s="1">
        <v>45278.9186226852</v>
      </c>
      <c r="O1009">
        <v>19607</v>
      </c>
      <c r="P1009">
        <v>5</v>
      </c>
      <c r="Q1009" t="str">
        <f>VLOOKUP(FACT_INVOICE9[[#This Row],[gender_sk]],DIM_GENDER[],2,FALSE)</f>
        <v>Female</v>
      </c>
      <c r="R1009" t="str">
        <f>VLOOKUP(FACT_INVOICE9[[#This Row],[custype_sk]],DIM_CUSTYPE[],2,FALSE)</f>
        <v>Member</v>
      </c>
      <c r="S1009">
        <v>3</v>
      </c>
      <c r="U1009" s="6">
        <v>1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1</v>
      </c>
      <c r="AB1009" s="6">
        <v>0</v>
      </c>
      <c r="AC1009" s="6">
        <v>0</v>
      </c>
      <c r="AD1009" s="6">
        <v>0</v>
      </c>
      <c r="AE1009" s="6">
        <v>1</v>
      </c>
      <c r="AF1009">
        <v>0</v>
      </c>
      <c r="AG1009">
        <v>1</v>
      </c>
    </row>
    <row r="1010" spans="1:33">
      <c r="A1010">
        <v>1206</v>
      </c>
      <c r="B1010" t="str">
        <f>VLOOKUP(FACT_INVOICE9[[#This Row],[Branch_SK]],DIM_BRANCH[],3,FALSE)</f>
        <v>Mandalay</v>
      </c>
      <c r="C1010">
        <v>17982</v>
      </c>
      <c r="D1010" t="str">
        <f>VLOOKUP(FACT_INVOICE9[[#This Row],[payment_SK]],DIM_PAYMENT[],2,FALSE)</f>
        <v>Cash</v>
      </c>
      <c r="E1010">
        <v>347371</v>
      </c>
      <c r="F1010" t="str">
        <f>VLOOKUP(FACT_INVOICE9[[#This Row],[Product_SK]],DIM_PRODUCT[],3,FALSE)</f>
        <v>Fashion accessories</v>
      </c>
      <c r="G1010">
        <v>14018</v>
      </c>
      <c r="H1010" t="s">
        <v>1063</v>
      </c>
      <c r="I1010">
        <v>6</v>
      </c>
      <c r="J1010">
        <v>470.673</v>
      </c>
      <c r="K1010">
        <v>6.7</v>
      </c>
      <c r="L1010" t="s">
        <v>33</v>
      </c>
      <c r="M1010" s="1">
        <v>45276.3682291667</v>
      </c>
      <c r="N1010" s="1">
        <v>45278.9186226852</v>
      </c>
      <c r="O1010">
        <v>19353</v>
      </c>
      <c r="P1010">
        <v>5</v>
      </c>
      <c r="Q1010" t="str">
        <f>VLOOKUP(FACT_INVOICE9[[#This Row],[gender_sk]],DIM_GENDER[],2,FALSE)</f>
        <v>Female</v>
      </c>
      <c r="R1010" t="str">
        <f>VLOOKUP(FACT_INVOICE9[[#This Row],[custype_sk]],DIM_CUSTYPE[],2,FALSE)</f>
        <v>Normal</v>
      </c>
      <c r="S1010">
        <v>4</v>
      </c>
      <c r="U1010" s="6">
        <v>0</v>
      </c>
      <c r="V1010" s="6">
        <v>0</v>
      </c>
      <c r="W1010" s="6">
        <v>1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1</v>
      </c>
      <c r="AD1010" s="6">
        <v>1</v>
      </c>
      <c r="AE1010" s="6">
        <v>1</v>
      </c>
      <c r="AF1010">
        <v>0</v>
      </c>
      <c r="AG1010">
        <v>0</v>
      </c>
    </row>
    <row r="1011" spans="1:33">
      <c r="A1011">
        <v>1206</v>
      </c>
      <c r="B1011" t="str">
        <f>VLOOKUP(FACT_INVOICE9[[#This Row],[Branch_SK]],DIM_BRANCH[],3,FALSE)</f>
        <v>Mandalay</v>
      </c>
      <c r="C1011">
        <v>17982</v>
      </c>
      <c r="D1011" t="str">
        <f>VLOOKUP(FACT_INVOICE9[[#This Row],[payment_SK]],DIM_PAYMENT[],2,FALSE)</f>
        <v>Cash</v>
      </c>
      <c r="E1011">
        <v>347144</v>
      </c>
      <c r="F1011" t="str">
        <f>VLOOKUP(FACT_INVOICE9[[#This Row],[Product_SK]],DIM_PRODUCT[],3,FALSE)</f>
        <v>Food and beverages</v>
      </c>
      <c r="G1011">
        <v>14797</v>
      </c>
      <c r="H1011" t="s">
        <v>1064</v>
      </c>
      <c r="I1011">
        <v>7</v>
      </c>
      <c r="J1011">
        <v>217.6335</v>
      </c>
      <c r="K1011">
        <v>6.5</v>
      </c>
      <c r="L1011" t="s">
        <v>33</v>
      </c>
      <c r="M1011" s="1">
        <v>45276.3682291667</v>
      </c>
      <c r="N1011" s="1">
        <v>45278.9186226852</v>
      </c>
      <c r="O1011">
        <v>19064</v>
      </c>
      <c r="P1011">
        <v>5</v>
      </c>
      <c r="Q1011" t="str">
        <f>VLOOKUP(FACT_INVOICE9[[#This Row],[gender_sk]],DIM_GENDER[],2,FALSE)</f>
        <v>Female</v>
      </c>
      <c r="R1011" t="str">
        <f>VLOOKUP(FACT_INVOICE9[[#This Row],[custype_sk]],DIM_CUSTYPE[],2,FALSE)</f>
        <v>Member</v>
      </c>
      <c r="S1011">
        <v>3</v>
      </c>
      <c r="U1011" s="6">
        <v>0</v>
      </c>
      <c r="V1011" s="6">
        <v>0</v>
      </c>
      <c r="W1011" s="6">
        <v>1</v>
      </c>
      <c r="X1011" s="6">
        <v>0</v>
      </c>
      <c r="Y1011" s="6">
        <v>0</v>
      </c>
      <c r="Z1011" s="6">
        <v>0</v>
      </c>
      <c r="AA1011" s="6">
        <v>0</v>
      </c>
      <c r="AB1011" s="6">
        <v>1</v>
      </c>
      <c r="AC1011" s="6">
        <v>0</v>
      </c>
      <c r="AD1011" s="6">
        <v>1</v>
      </c>
      <c r="AE1011" s="6">
        <v>1</v>
      </c>
      <c r="AF1011">
        <v>0</v>
      </c>
      <c r="AG1011">
        <v>1</v>
      </c>
    </row>
    <row r="1012" spans="1:33">
      <c r="A1012">
        <v>1208</v>
      </c>
      <c r="B1012" t="str">
        <f>VLOOKUP(FACT_INVOICE9[[#This Row],[Branch_SK]],DIM_BRANCH[],3,FALSE)</f>
        <v>Yangon</v>
      </c>
      <c r="C1012">
        <v>17984</v>
      </c>
      <c r="D1012" t="str">
        <f>VLOOKUP(FACT_INVOICE9[[#This Row],[payment_SK]],DIM_PAYMENT[],2,FALSE)</f>
        <v>Ewallet</v>
      </c>
      <c r="E1012">
        <v>347192</v>
      </c>
      <c r="F1012" t="str">
        <f>VLOOKUP(FACT_INVOICE9[[#This Row],[Product_SK]],DIM_PRODUCT[],3,FALSE)</f>
        <v>Food and beverages</v>
      </c>
      <c r="G1012">
        <v>14794</v>
      </c>
      <c r="H1012" t="s">
        <v>1065</v>
      </c>
      <c r="I1012">
        <v>5</v>
      </c>
      <c r="J1012">
        <v>148.68</v>
      </c>
      <c r="K1012">
        <v>6.2</v>
      </c>
      <c r="L1012" t="s">
        <v>33</v>
      </c>
      <c r="M1012" s="1">
        <v>45276.3682291667</v>
      </c>
      <c r="N1012" s="1">
        <v>45278.9186226852</v>
      </c>
      <c r="O1012">
        <v>19843</v>
      </c>
      <c r="P1012">
        <v>5</v>
      </c>
      <c r="Q1012" t="str">
        <f>VLOOKUP(FACT_INVOICE9[[#This Row],[gender_sk]],DIM_GENDER[],2,FALSE)</f>
        <v>Female</v>
      </c>
      <c r="R1012" t="str">
        <f>VLOOKUP(FACT_INVOICE9[[#This Row],[custype_sk]],DIM_CUSTYPE[],2,FALSE)</f>
        <v>Normal</v>
      </c>
      <c r="S1012">
        <v>4</v>
      </c>
      <c r="U1012" s="6">
        <v>0</v>
      </c>
      <c r="V1012" s="6">
        <v>1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1</v>
      </c>
      <c r="AC1012" s="6">
        <v>0</v>
      </c>
      <c r="AD1012" s="6">
        <v>0</v>
      </c>
      <c r="AE1012" s="6">
        <v>1</v>
      </c>
      <c r="AF1012">
        <v>0</v>
      </c>
      <c r="AG1012">
        <v>0</v>
      </c>
    </row>
    <row r="1013" spans="1:33">
      <c r="A1013">
        <v>1207</v>
      </c>
      <c r="B1013" t="str">
        <f>VLOOKUP(FACT_INVOICE9[[#This Row],[Branch_SK]],DIM_BRANCH[],3,FALSE)</f>
        <v>Naypyitaw</v>
      </c>
      <c r="C1013">
        <v>17983</v>
      </c>
      <c r="D1013" t="str">
        <f>VLOOKUP(FACT_INVOICE9[[#This Row],[payment_SK]],DIM_PAYMENT[],2,FALSE)</f>
        <v>Credit card</v>
      </c>
      <c r="E1013">
        <v>346816</v>
      </c>
      <c r="F1013" t="str">
        <f>VLOOKUP(FACT_INVOICE9[[#This Row],[Product_SK]],DIM_PRODUCT[],3,FALSE)</f>
        <v>Home and lifestyle</v>
      </c>
      <c r="G1013">
        <v>14206</v>
      </c>
      <c r="H1013" t="s">
        <v>1066</v>
      </c>
      <c r="I1013">
        <v>8</v>
      </c>
      <c r="J1013">
        <v>362.712</v>
      </c>
      <c r="K1013">
        <v>8.3</v>
      </c>
      <c r="L1013" t="s">
        <v>33</v>
      </c>
      <c r="M1013" s="1">
        <v>45276.3682291667</v>
      </c>
      <c r="N1013" s="1">
        <v>45278.9186226852</v>
      </c>
      <c r="O1013">
        <v>19662</v>
      </c>
      <c r="P1013">
        <v>5</v>
      </c>
      <c r="Q1013" t="str">
        <f>VLOOKUP(FACT_INVOICE9[[#This Row],[gender_sk]],DIM_GENDER[],2,FALSE)</f>
        <v>Female</v>
      </c>
      <c r="R1013" t="str">
        <f>VLOOKUP(FACT_INVOICE9[[#This Row],[custype_sk]],DIM_CUSTYPE[],2,FALSE)</f>
        <v>Normal</v>
      </c>
      <c r="S1013">
        <v>4</v>
      </c>
      <c r="U1013" s="6">
        <v>1</v>
      </c>
      <c r="V1013" s="6">
        <v>0</v>
      </c>
      <c r="W1013" s="6">
        <v>0</v>
      </c>
      <c r="X1013" s="6">
        <v>0</v>
      </c>
      <c r="Y1013" s="6">
        <v>0</v>
      </c>
      <c r="Z1013" s="6">
        <v>1</v>
      </c>
      <c r="AA1013" s="6">
        <v>0</v>
      </c>
      <c r="AB1013" s="6">
        <v>0</v>
      </c>
      <c r="AC1013" s="6">
        <v>0</v>
      </c>
      <c r="AD1013" s="6">
        <v>1</v>
      </c>
      <c r="AE1013" s="6">
        <v>1</v>
      </c>
      <c r="AF1013">
        <v>0</v>
      </c>
      <c r="AG1013">
        <v>0</v>
      </c>
    </row>
    <row r="1014" spans="1:33">
      <c r="A1014">
        <v>1206</v>
      </c>
      <c r="B1014" t="str">
        <f>VLOOKUP(FACT_INVOICE9[[#This Row],[Branch_SK]],DIM_BRANCH[],3,FALSE)</f>
        <v>Mandalay</v>
      </c>
      <c r="C1014">
        <v>17982</v>
      </c>
      <c r="D1014" t="str">
        <f>VLOOKUP(FACT_INVOICE9[[#This Row],[payment_SK]],DIM_PAYMENT[],2,FALSE)</f>
        <v>Cash</v>
      </c>
      <c r="E1014">
        <v>346983</v>
      </c>
      <c r="F1014" t="str">
        <f>VLOOKUP(FACT_INVOICE9[[#This Row],[Product_SK]],DIM_PRODUCT[],3,FALSE)</f>
        <v>Sports and travel</v>
      </c>
      <c r="G1014">
        <v>14537</v>
      </c>
      <c r="H1014" t="s">
        <v>1067</v>
      </c>
      <c r="I1014">
        <v>9</v>
      </c>
      <c r="J1014">
        <v>345.0195</v>
      </c>
      <c r="K1014">
        <v>4.2</v>
      </c>
      <c r="L1014" t="s">
        <v>33</v>
      </c>
      <c r="M1014" s="1">
        <v>45276.3682291667</v>
      </c>
      <c r="N1014" s="1">
        <v>45278.9186226852</v>
      </c>
      <c r="O1014">
        <v>19021</v>
      </c>
      <c r="P1014">
        <v>5</v>
      </c>
      <c r="Q1014" t="str">
        <f>VLOOKUP(FACT_INVOICE9[[#This Row],[gender_sk]],DIM_GENDER[],2,FALSE)</f>
        <v>Female</v>
      </c>
      <c r="R1014" t="str">
        <f>VLOOKUP(FACT_INVOICE9[[#This Row],[custype_sk]],DIM_CUSTYPE[],2,FALSE)</f>
        <v>Normal</v>
      </c>
      <c r="S1014">
        <v>4</v>
      </c>
      <c r="U1014" s="6">
        <v>0</v>
      </c>
      <c r="V1014" s="6">
        <v>0</v>
      </c>
      <c r="W1014" s="6">
        <v>1</v>
      </c>
      <c r="X1014" s="6">
        <v>0</v>
      </c>
      <c r="Y1014" s="6">
        <v>0</v>
      </c>
      <c r="Z1014" s="6">
        <v>0</v>
      </c>
      <c r="AA1014" s="6">
        <v>1</v>
      </c>
      <c r="AB1014" s="6">
        <v>0</v>
      </c>
      <c r="AC1014" s="6">
        <v>0</v>
      </c>
      <c r="AD1014" s="6">
        <v>1</v>
      </c>
      <c r="AE1014" s="6">
        <v>0</v>
      </c>
      <c r="AF1014">
        <v>0</v>
      </c>
      <c r="AG1014">
        <v>0</v>
      </c>
    </row>
    <row r="1015" spans="1:33">
      <c r="A1015">
        <v>1206</v>
      </c>
      <c r="B1015" t="str">
        <f>VLOOKUP(FACT_INVOICE9[[#This Row],[Branch_SK]],DIM_BRANCH[],3,FALSE)</f>
        <v>Mandalay</v>
      </c>
      <c r="C1015">
        <v>17984</v>
      </c>
      <c r="D1015" t="str">
        <f>VLOOKUP(FACT_INVOICE9[[#This Row],[payment_SK]],DIM_PAYMENT[],2,FALSE)</f>
        <v>Ewallet</v>
      </c>
      <c r="E1015">
        <v>346578</v>
      </c>
      <c r="F1015" t="str">
        <f>VLOOKUP(FACT_INVOICE9[[#This Row],[Product_SK]],DIM_PRODUCT[],3,FALSE)</f>
        <v>Health and beauty</v>
      </c>
      <c r="G1015">
        <v>14729</v>
      </c>
      <c r="H1015" t="s">
        <v>1068</v>
      </c>
      <c r="I1015">
        <v>3</v>
      </c>
      <c r="J1015">
        <v>56.952</v>
      </c>
      <c r="K1015">
        <v>8</v>
      </c>
      <c r="L1015" t="s">
        <v>33</v>
      </c>
      <c r="M1015" s="1">
        <v>45276.3682291667</v>
      </c>
      <c r="N1015" s="1">
        <v>45278.9186226852</v>
      </c>
      <c r="O1015">
        <v>19709</v>
      </c>
      <c r="P1015">
        <v>6</v>
      </c>
      <c r="Q1015" t="str">
        <f>VLOOKUP(FACT_INVOICE9[[#This Row],[gender_sk]],DIM_GENDER[],2,FALSE)</f>
        <v>Male</v>
      </c>
      <c r="R1015" t="str">
        <f>VLOOKUP(FACT_INVOICE9[[#This Row],[custype_sk]],DIM_CUSTYPE[],2,FALSE)</f>
        <v>Member</v>
      </c>
      <c r="S1015">
        <v>3</v>
      </c>
      <c r="U1015" s="6">
        <v>0</v>
      </c>
      <c r="V1015" s="6">
        <v>1</v>
      </c>
      <c r="W1015" s="6">
        <v>0</v>
      </c>
      <c r="X1015" s="6">
        <v>1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1</v>
      </c>
      <c r="AF1015">
        <v>1</v>
      </c>
      <c r="AG1015">
        <v>1</v>
      </c>
    </row>
    <row r="1016" spans="1:33">
      <c r="A1016">
        <v>1208</v>
      </c>
      <c r="B1016" t="str">
        <f>VLOOKUP(FACT_INVOICE9[[#This Row],[Branch_SK]],DIM_BRANCH[],3,FALSE)</f>
        <v>Yangon</v>
      </c>
      <c r="C1016">
        <v>17982</v>
      </c>
      <c r="D1016" t="str">
        <f>VLOOKUP(FACT_INVOICE9[[#This Row],[payment_SK]],DIM_PAYMENT[],2,FALSE)</f>
        <v>Cash</v>
      </c>
      <c r="E1016">
        <v>347104</v>
      </c>
      <c r="F1016" t="str">
        <f>VLOOKUP(FACT_INVOICE9[[#This Row],[Product_SK]],DIM_PRODUCT[],3,FALSE)</f>
        <v>Food and beverages</v>
      </c>
      <c r="G1016">
        <v>14282</v>
      </c>
      <c r="H1016" t="s">
        <v>1069</v>
      </c>
      <c r="I1016">
        <v>1</v>
      </c>
      <c r="J1016">
        <v>22.386</v>
      </c>
      <c r="K1016">
        <v>5.9</v>
      </c>
      <c r="L1016" t="s">
        <v>33</v>
      </c>
      <c r="M1016" s="1">
        <v>45276.3682291667</v>
      </c>
      <c r="N1016" s="1">
        <v>45278.9186226852</v>
      </c>
      <c r="O1016">
        <v>19208</v>
      </c>
      <c r="P1016">
        <v>6</v>
      </c>
      <c r="Q1016" t="str">
        <f>VLOOKUP(FACT_INVOICE9[[#This Row],[gender_sk]],DIM_GENDER[],2,FALSE)</f>
        <v>Male</v>
      </c>
      <c r="R1016" t="str">
        <f>VLOOKUP(FACT_INVOICE9[[#This Row],[custype_sk]],DIM_CUSTYPE[],2,FALSE)</f>
        <v>Normal</v>
      </c>
      <c r="S1016">
        <v>4</v>
      </c>
      <c r="U1016" s="6">
        <v>0</v>
      </c>
      <c r="V1016" s="6">
        <v>0</v>
      </c>
      <c r="W1016" s="6">
        <v>1</v>
      </c>
      <c r="X1016" s="6">
        <v>0</v>
      </c>
      <c r="Y1016" s="6">
        <v>0</v>
      </c>
      <c r="Z1016" s="6">
        <v>0</v>
      </c>
      <c r="AA1016" s="6">
        <v>0</v>
      </c>
      <c r="AB1016" s="6">
        <v>1</v>
      </c>
      <c r="AC1016" s="6">
        <v>0</v>
      </c>
      <c r="AD1016" s="6">
        <v>0</v>
      </c>
      <c r="AE1016" s="6">
        <v>1</v>
      </c>
      <c r="AF1016">
        <v>1</v>
      </c>
      <c r="AG1016">
        <v>0</v>
      </c>
    </row>
    <row r="1017" spans="1:33">
      <c r="A1017">
        <v>1208</v>
      </c>
      <c r="B1017" t="str">
        <f>VLOOKUP(FACT_INVOICE9[[#This Row],[Branch_SK]],DIM_BRANCH[],3,FALSE)</f>
        <v>Yangon</v>
      </c>
      <c r="C1017">
        <v>17984</v>
      </c>
      <c r="D1017" t="str">
        <f>VLOOKUP(FACT_INVOICE9[[#This Row],[payment_SK]],DIM_PAYMENT[],2,FALSE)</f>
        <v>Ewallet</v>
      </c>
      <c r="E1017">
        <v>347154</v>
      </c>
      <c r="F1017" t="str">
        <f>VLOOKUP(FACT_INVOICE9[[#This Row],[Product_SK]],DIM_PRODUCT[],3,FALSE)</f>
        <v>Food and beverages</v>
      </c>
      <c r="G1017">
        <v>14885</v>
      </c>
      <c r="H1017" t="s">
        <v>1070</v>
      </c>
      <c r="I1017">
        <v>9</v>
      </c>
      <c r="J1017">
        <v>721.98</v>
      </c>
      <c r="K1017">
        <v>7.5</v>
      </c>
      <c r="L1017" t="s">
        <v>33</v>
      </c>
      <c r="M1017" s="1">
        <v>45276.3682291667</v>
      </c>
      <c r="N1017" s="1">
        <v>45278.9186226852</v>
      </c>
      <c r="O1017">
        <v>20014</v>
      </c>
      <c r="P1017">
        <v>6</v>
      </c>
      <c r="Q1017" t="str">
        <f>VLOOKUP(FACT_INVOICE9[[#This Row],[gender_sk]],DIM_GENDER[],2,FALSE)</f>
        <v>Male</v>
      </c>
      <c r="R1017" t="str">
        <f>VLOOKUP(FACT_INVOICE9[[#This Row],[custype_sk]],DIM_CUSTYPE[],2,FALSE)</f>
        <v>Normal</v>
      </c>
      <c r="S1017">
        <v>4</v>
      </c>
      <c r="U1017" s="6">
        <v>0</v>
      </c>
      <c r="V1017" s="6">
        <v>1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1</v>
      </c>
      <c r="AC1017" s="6">
        <v>0</v>
      </c>
      <c r="AD1017" s="6">
        <v>1</v>
      </c>
      <c r="AE1017" s="6">
        <v>1</v>
      </c>
      <c r="AF1017">
        <v>1</v>
      </c>
      <c r="AG1017">
        <v>0</v>
      </c>
    </row>
  </sheetData>
  <mergeCells count="2">
    <mergeCell ref="AJ23:AK23"/>
    <mergeCell ref="AJ32:AK32"/>
  </mergeCells>
  <pageMargins left="0.7" right="0.7" top="0.75" bottom="0.75" header="0.3" footer="0.3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7"/>
  <sheetViews>
    <sheetView topLeftCell="A41" workbookViewId="0">
      <selection activeCell="E2" sqref="E2:E1017"/>
    </sheetView>
  </sheetViews>
  <sheetFormatPr defaultColWidth="9" defaultRowHeight="15.6"/>
  <cols>
    <col min="1" max="1" width="12.5" customWidth="1"/>
    <col min="2" max="2" width="13.6" customWidth="1"/>
    <col min="3" max="3" width="12.9" customWidth="1"/>
    <col min="4" max="4" width="10.6" customWidth="1"/>
    <col min="5" max="5" width="11.4" customWidth="1"/>
    <col min="6" max="6" width="10.1" customWidth="1"/>
    <col min="7" max="7" width="8.9" customWidth="1"/>
    <col min="8" max="8" width="8.5" customWidth="1"/>
    <col min="9" max="9" width="13.6" customWidth="1"/>
    <col min="10" max="10" width="12.2" customWidth="1"/>
    <col min="11" max="11" width="13.4" customWidth="1"/>
    <col min="12" max="12" width="11.7" customWidth="1"/>
    <col min="13" max="13" width="11.6" customWidth="1"/>
    <col min="14" max="14" width="12.2" customWidth="1"/>
  </cols>
  <sheetData>
    <row r="1" spans="1:14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18</v>
      </c>
    </row>
    <row r="2" spans="1:14">
      <c r="A2">
        <v>1208</v>
      </c>
      <c r="B2">
        <v>17983</v>
      </c>
      <c r="C2">
        <v>346746</v>
      </c>
      <c r="D2">
        <v>14820</v>
      </c>
      <c r="E2" t="s">
        <v>32</v>
      </c>
      <c r="F2">
        <v>7</v>
      </c>
      <c r="G2">
        <v>336.5565</v>
      </c>
      <c r="H2">
        <v>7</v>
      </c>
      <c r="I2" t="s">
        <v>33</v>
      </c>
      <c r="J2" s="1">
        <v>45276.3682291667</v>
      </c>
      <c r="K2" s="1">
        <v>45278.9186226852</v>
      </c>
      <c r="L2">
        <v>19487</v>
      </c>
      <c r="M2">
        <v>6</v>
      </c>
      <c r="N2">
        <v>4</v>
      </c>
    </row>
    <row r="3" spans="1:14">
      <c r="A3">
        <v>1207</v>
      </c>
      <c r="B3">
        <v>17984</v>
      </c>
      <c r="C3">
        <v>346647</v>
      </c>
      <c r="D3">
        <v>14175</v>
      </c>
      <c r="E3" t="s">
        <v>34</v>
      </c>
      <c r="F3">
        <v>2</v>
      </c>
      <c r="G3">
        <v>131.922</v>
      </c>
      <c r="H3">
        <v>4.9</v>
      </c>
      <c r="I3" t="s">
        <v>33</v>
      </c>
      <c r="J3" s="1">
        <v>45276.3682291667</v>
      </c>
      <c r="K3" s="1">
        <v>45278.9186226852</v>
      </c>
      <c r="L3">
        <v>19982</v>
      </c>
      <c r="M3">
        <v>5</v>
      </c>
      <c r="N3">
        <v>3</v>
      </c>
    </row>
    <row r="4" spans="1:14">
      <c r="A4">
        <v>1207</v>
      </c>
      <c r="B4">
        <v>17982</v>
      </c>
      <c r="C4">
        <v>347325</v>
      </c>
      <c r="D4">
        <v>14900</v>
      </c>
      <c r="E4" t="s">
        <v>36</v>
      </c>
      <c r="F4">
        <v>5</v>
      </c>
      <c r="G4">
        <v>132.5625</v>
      </c>
      <c r="H4">
        <v>6.1</v>
      </c>
      <c r="I4" t="s">
        <v>33</v>
      </c>
      <c r="J4" s="1">
        <v>45276.3682291667</v>
      </c>
      <c r="K4" s="1">
        <v>45278.9186226852</v>
      </c>
      <c r="L4">
        <v>19294</v>
      </c>
      <c r="M4">
        <v>6</v>
      </c>
      <c r="N4">
        <v>3</v>
      </c>
    </row>
    <row r="5" spans="1:14">
      <c r="A5">
        <v>1207</v>
      </c>
      <c r="B5">
        <v>17983</v>
      </c>
      <c r="C5">
        <v>346651</v>
      </c>
      <c r="D5">
        <v>14724</v>
      </c>
      <c r="E5" t="s">
        <v>37</v>
      </c>
      <c r="F5">
        <v>7</v>
      </c>
      <c r="G5">
        <v>480.0285</v>
      </c>
      <c r="H5">
        <v>4.2</v>
      </c>
      <c r="I5" t="s">
        <v>33</v>
      </c>
      <c r="J5" s="1">
        <v>45276.3682291667</v>
      </c>
      <c r="K5" s="1">
        <v>45278.9186226852</v>
      </c>
      <c r="L5">
        <v>19482</v>
      </c>
      <c r="M5">
        <v>6</v>
      </c>
      <c r="N5">
        <v>3</v>
      </c>
    </row>
    <row r="6" spans="1:14">
      <c r="A6">
        <v>1208</v>
      </c>
      <c r="B6">
        <v>17984</v>
      </c>
      <c r="C6">
        <v>346742</v>
      </c>
      <c r="D6">
        <v>14644</v>
      </c>
      <c r="E6" t="s">
        <v>39</v>
      </c>
      <c r="F6">
        <v>2</v>
      </c>
      <c r="G6">
        <v>45.108</v>
      </c>
      <c r="H6">
        <v>6.6</v>
      </c>
      <c r="I6" t="s">
        <v>33</v>
      </c>
      <c r="J6" s="1">
        <v>45276.3682291667</v>
      </c>
      <c r="K6" s="1">
        <v>45278.9186226852</v>
      </c>
      <c r="L6">
        <v>19727</v>
      </c>
      <c r="M6">
        <v>6</v>
      </c>
      <c r="N6">
        <v>3</v>
      </c>
    </row>
    <row r="7" spans="1:14">
      <c r="A7">
        <v>1208</v>
      </c>
      <c r="B7">
        <v>17983</v>
      </c>
      <c r="C7">
        <v>347252</v>
      </c>
      <c r="D7">
        <v>14363</v>
      </c>
      <c r="E7" t="s">
        <v>44</v>
      </c>
      <c r="F7">
        <v>7</v>
      </c>
      <c r="G7">
        <v>510.972</v>
      </c>
      <c r="H7">
        <v>8.5</v>
      </c>
      <c r="I7" t="s">
        <v>33</v>
      </c>
      <c r="J7" s="1">
        <v>45276.3682291667</v>
      </c>
      <c r="K7" s="1">
        <v>45278.9186226852</v>
      </c>
      <c r="L7">
        <v>19557</v>
      </c>
      <c r="M7">
        <v>6</v>
      </c>
      <c r="N7">
        <v>3</v>
      </c>
    </row>
    <row r="8" spans="1:14">
      <c r="A8">
        <v>1208</v>
      </c>
      <c r="B8">
        <v>17982</v>
      </c>
      <c r="C8">
        <v>347092</v>
      </c>
      <c r="D8">
        <v>14966</v>
      </c>
      <c r="E8" t="s">
        <v>45</v>
      </c>
      <c r="F8">
        <v>2</v>
      </c>
      <c r="G8">
        <v>93.114</v>
      </c>
      <c r="H8">
        <v>5.8</v>
      </c>
      <c r="I8" t="s">
        <v>33</v>
      </c>
      <c r="J8" s="1">
        <v>45276.3682291667</v>
      </c>
      <c r="K8" s="1">
        <v>45278.9186226852</v>
      </c>
      <c r="L8">
        <v>19364</v>
      </c>
      <c r="M8">
        <v>6</v>
      </c>
      <c r="N8">
        <v>3</v>
      </c>
    </row>
    <row r="9" spans="1:14">
      <c r="A9">
        <v>1206</v>
      </c>
      <c r="B9">
        <v>17984</v>
      </c>
      <c r="C9">
        <v>346627</v>
      </c>
      <c r="D9">
        <v>14070</v>
      </c>
      <c r="E9" t="s">
        <v>46</v>
      </c>
      <c r="F9">
        <v>6</v>
      </c>
      <c r="G9">
        <v>614.943</v>
      </c>
      <c r="H9">
        <v>9.9</v>
      </c>
      <c r="I9" t="s">
        <v>33</v>
      </c>
      <c r="J9" s="1">
        <v>45276.3682291667</v>
      </c>
      <c r="K9" s="1">
        <v>45278.9186226852</v>
      </c>
      <c r="L9">
        <v>19812</v>
      </c>
      <c r="M9">
        <v>5</v>
      </c>
      <c r="N9">
        <v>3</v>
      </c>
    </row>
    <row r="10" spans="1:14">
      <c r="A10">
        <v>1206</v>
      </c>
      <c r="B10">
        <v>17983</v>
      </c>
      <c r="C10">
        <v>347276</v>
      </c>
      <c r="D10">
        <v>14511</v>
      </c>
      <c r="E10" t="s">
        <v>47</v>
      </c>
      <c r="F10">
        <v>7</v>
      </c>
      <c r="G10">
        <v>441.588</v>
      </c>
      <c r="H10">
        <v>4.5</v>
      </c>
      <c r="I10" t="s">
        <v>33</v>
      </c>
      <c r="J10" s="1">
        <v>45276.3682291667</v>
      </c>
      <c r="K10" s="1">
        <v>45278.9186226852</v>
      </c>
      <c r="L10">
        <v>19521</v>
      </c>
      <c r="M10">
        <v>5</v>
      </c>
      <c r="N10">
        <v>3</v>
      </c>
    </row>
    <row r="11" spans="1:14">
      <c r="A11">
        <v>1207</v>
      </c>
      <c r="B11">
        <v>17983</v>
      </c>
      <c r="C11">
        <v>346815</v>
      </c>
      <c r="D11">
        <v>14951</v>
      </c>
      <c r="E11" t="s">
        <v>48</v>
      </c>
      <c r="F11">
        <v>6</v>
      </c>
      <c r="G11">
        <v>248.409</v>
      </c>
      <c r="H11">
        <v>9.4</v>
      </c>
      <c r="I11" t="s">
        <v>33</v>
      </c>
      <c r="J11" s="1">
        <v>45276.3682291667</v>
      </c>
      <c r="K11" s="1">
        <v>45278.9186226852</v>
      </c>
      <c r="L11">
        <v>19647</v>
      </c>
      <c r="M11">
        <v>5</v>
      </c>
      <c r="N11">
        <v>4</v>
      </c>
    </row>
    <row r="12" spans="1:14">
      <c r="A12">
        <v>1206</v>
      </c>
      <c r="B12">
        <v>17982</v>
      </c>
      <c r="C12">
        <v>346610</v>
      </c>
      <c r="D12">
        <v>14333</v>
      </c>
      <c r="E12" t="s">
        <v>49</v>
      </c>
      <c r="F12">
        <v>4</v>
      </c>
      <c r="G12">
        <v>137.004</v>
      </c>
      <c r="H12">
        <v>9</v>
      </c>
      <c r="I12" t="s">
        <v>33</v>
      </c>
      <c r="J12" s="1">
        <v>45276.3682291667</v>
      </c>
      <c r="K12" s="1">
        <v>45278.9186226852</v>
      </c>
      <c r="L12">
        <v>19095</v>
      </c>
      <c r="M12">
        <v>6</v>
      </c>
      <c r="N12">
        <v>3</v>
      </c>
    </row>
    <row r="13" spans="1:14">
      <c r="A13">
        <v>1206</v>
      </c>
      <c r="B13">
        <v>17982</v>
      </c>
      <c r="C13">
        <v>347168</v>
      </c>
      <c r="D13">
        <v>14441</v>
      </c>
      <c r="E13" t="s">
        <v>50</v>
      </c>
      <c r="F13">
        <v>8</v>
      </c>
      <c r="G13">
        <v>486.444</v>
      </c>
      <c r="H13">
        <v>8.1</v>
      </c>
      <c r="I13" t="s">
        <v>33</v>
      </c>
      <c r="J13" s="1">
        <v>45276.3682291667</v>
      </c>
      <c r="K13" s="1">
        <v>45278.9186226852</v>
      </c>
      <c r="L13">
        <v>19139</v>
      </c>
      <c r="M13">
        <v>5</v>
      </c>
      <c r="N13">
        <v>4</v>
      </c>
    </row>
    <row r="14" spans="1:14">
      <c r="A14">
        <v>1207</v>
      </c>
      <c r="B14">
        <v>17983</v>
      </c>
      <c r="C14">
        <v>347106</v>
      </c>
      <c r="D14">
        <v>14995</v>
      </c>
      <c r="E14" t="s">
        <v>51</v>
      </c>
      <c r="F14">
        <v>8</v>
      </c>
      <c r="G14">
        <v>85.512</v>
      </c>
      <c r="H14">
        <v>9.5</v>
      </c>
      <c r="I14" t="s">
        <v>33</v>
      </c>
      <c r="J14" s="1">
        <v>45276.3682291667</v>
      </c>
      <c r="K14" s="1">
        <v>45278.9186226852</v>
      </c>
      <c r="L14">
        <v>19379</v>
      </c>
      <c r="M14">
        <v>5</v>
      </c>
      <c r="N14">
        <v>3</v>
      </c>
    </row>
    <row r="15" spans="1:14">
      <c r="A15">
        <v>1206</v>
      </c>
      <c r="B15">
        <v>17983</v>
      </c>
      <c r="C15">
        <v>346485</v>
      </c>
      <c r="D15">
        <v>14838</v>
      </c>
      <c r="E15" t="s">
        <v>52</v>
      </c>
      <c r="F15">
        <v>7</v>
      </c>
      <c r="G15">
        <v>402.2655</v>
      </c>
      <c r="H15">
        <v>8.5</v>
      </c>
      <c r="I15" t="s">
        <v>33</v>
      </c>
      <c r="J15" s="1">
        <v>45276.3682291667</v>
      </c>
      <c r="K15" s="1">
        <v>45278.9186226852</v>
      </c>
      <c r="L15">
        <v>19677</v>
      </c>
      <c r="M15">
        <v>5</v>
      </c>
      <c r="N15">
        <v>3</v>
      </c>
    </row>
    <row r="16" spans="1:14">
      <c r="A16">
        <v>1207</v>
      </c>
      <c r="B16">
        <v>17982</v>
      </c>
      <c r="C16">
        <v>346644</v>
      </c>
      <c r="D16">
        <v>14940</v>
      </c>
      <c r="E16" t="s">
        <v>53</v>
      </c>
      <c r="F16">
        <v>4</v>
      </c>
      <c r="G16">
        <v>329.196</v>
      </c>
      <c r="H16">
        <v>7.9</v>
      </c>
      <c r="I16" t="s">
        <v>33</v>
      </c>
      <c r="J16" s="1">
        <v>45276.3682291667</v>
      </c>
      <c r="K16" s="1">
        <v>45278.9186226852</v>
      </c>
      <c r="L16">
        <v>19049</v>
      </c>
      <c r="M16">
        <v>5</v>
      </c>
      <c r="N16">
        <v>3</v>
      </c>
    </row>
    <row r="17" spans="1:14">
      <c r="A17">
        <v>1207</v>
      </c>
      <c r="B17">
        <v>17982</v>
      </c>
      <c r="C17">
        <v>347370</v>
      </c>
      <c r="D17">
        <v>14812</v>
      </c>
      <c r="E17" t="s">
        <v>54</v>
      </c>
      <c r="F17">
        <v>6</v>
      </c>
      <c r="G17">
        <v>192.843</v>
      </c>
      <c r="H17">
        <v>9.3</v>
      </c>
      <c r="I17" t="s">
        <v>33</v>
      </c>
      <c r="J17" s="1">
        <v>45276.3682291667</v>
      </c>
      <c r="K17" s="1">
        <v>45278.9186226852</v>
      </c>
      <c r="L17">
        <v>19269</v>
      </c>
      <c r="M17">
        <v>6</v>
      </c>
      <c r="N17">
        <v>4</v>
      </c>
    </row>
    <row r="18" spans="1:14">
      <c r="A18">
        <v>1206</v>
      </c>
      <c r="B18">
        <v>17983</v>
      </c>
      <c r="C18">
        <v>346762</v>
      </c>
      <c r="D18">
        <v>14231</v>
      </c>
      <c r="E18" t="s">
        <v>55</v>
      </c>
      <c r="F18">
        <v>5</v>
      </c>
      <c r="G18">
        <v>151.515</v>
      </c>
      <c r="H18">
        <v>8</v>
      </c>
      <c r="I18" t="s">
        <v>33</v>
      </c>
      <c r="J18" s="1">
        <v>45276.3682291667</v>
      </c>
      <c r="K18" s="1">
        <v>45278.9186226852</v>
      </c>
      <c r="L18">
        <v>19494</v>
      </c>
      <c r="M18">
        <v>5</v>
      </c>
      <c r="N18">
        <v>4</v>
      </c>
    </row>
    <row r="19" spans="1:14">
      <c r="A19">
        <v>1207</v>
      </c>
      <c r="B19">
        <v>17982</v>
      </c>
      <c r="C19">
        <v>347245</v>
      </c>
      <c r="D19">
        <v>14839</v>
      </c>
      <c r="E19" t="s">
        <v>56</v>
      </c>
      <c r="F19">
        <v>9</v>
      </c>
      <c r="G19">
        <v>484.974</v>
      </c>
      <c r="H19">
        <v>5.6</v>
      </c>
      <c r="I19" t="s">
        <v>33</v>
      </c>
      <c r="J19" s="1">
        <v>45276.3682291667</v>
      </c>
      <c r="K19" s="1">
        <v>45278.9186226852</v>
      </c>
      <c r="L19">
        <v>19140</v>
      </c>
      <c r="M19">
        <v>5</v>
      </c>
      <c r="N19">
        <v>4</v>
      </c>
    </row>
    <row r="20" spans="1:14">
      <c r="A20">
        <v>1208</v>
      </c>
      <c r="B20">
        <v>17984</v>
      </c>
      <c r="C20">
        <v>346757</v>
      </c>
      <c r="D20">
        <v>14311</v>
      </c>
      <c r="E20" t="s">
        <v>57</v>
      </c>
      <c r="F20">
        <v>8</v>
      </c>
      <c r="G20">
        <v>489.048</v>
      </c>
      <c r="H20">
        <v>8.4</v>
      </c>
      <c r="I20" t="s">
        <v>33</v>
      </c>
      <c r="J20" s="1">
        <v>45276.3682291667</v>
      </c>
      <c r="K20" s="1">
        <v>45278.9186226852</v>
      </c>
      <c r="L20">
        <v>19948</v>
      </c>
      <c r="M20">
        <v>6</v>
      </c>
      <c r="N20">
        <v>3</v>
      </c>
    </row>
    <row r="21" spans="1:14">
      <c r="A21">
        <v>1207</v>
      </c>
      <c r="B21">
        <v>17984</v>
      </c>
      <c r="C21">
        <v>346836</v>
      </c>
      <c r="D21">
        <v>14554</v>
      </c>
      <c r="E21" t="s">
        <v>58</v>
      </c>
      <c r="F21">
        <v>9</v>
      </c>
      <c r="G21">
        <v>440.937</v>
      </c>
      <c r="H21">
        <v>5.3</v>
      </c>
      <c r="I21" t="s">
        <v>33</v>
      </c>
      <c r="J21" s="1">
        <v>45276.3682291667</v>
      </c>
      <c r="K21" s="1">
        <v>45278.9186226852</v>
      </c>
      <c r="L21">
        <v>19784</v>
      </c>
      <c r="M21">
        <v>5</v>
      </c>
      <c r="N21">
        <v>4</v>
      </c>
    </row>
    <row r="22" spans="1:14">
      <c r="A22">
        <v>1208</v>
      </c>
      <c r="B22">
        <v>17982</v>
      </c>
      <c r="C22">
        <v>346939</v>
      </c>
      <c r="D22">
        <v>14082</v>
      </c>
      <c r="E22" t="s">
        <v>59</v>
      </c>
      <c r="F22">
        <v>3</v>
      </c>
      <c r="G22">
        <v>250.7085</v>
      </c>
      <c r="H22">
        <v>6.6</v>
      </c>
      <c r="I22" t="s">
        <v>33</v>
      </c>
      <c r="J22" s="1">
        <v>45276.3682291667</v>
      </c>
      <c r="K22" s="1">
        <v>45278.9186226852</v>
      </c>
      <c r="L22">
        <v>19321</v>
      </c>
      <c r="M22">
        <v>5</v>
      </c>
      <c r="N22">
        <v>3</v>
      </c>
    </row>
    <row r="23" spans="1:14">
      <c r="A23">
        <v>1208</v>
      </c>
      <c r="B23">
        <v>17982</v>
      </c>
      <c r="C23">
        <v>347253</v>
      </c>
      <c r="D23">
        <v>14198</v>
      </c>
      <c r="E23" t="s">
        <v>60</v>
      </c>
      <c r="F23">
        <v>6</v>
      </c>
      <c r="G23">
        <v>624.33</v>
      </c>
      <c r="H23">
        <v>4.2</v>
      </c>
      <c r="I23" t="s">
        <v>33</v>
      </c>
      <c r="J23" s="1">
        <v>45276.3682291667</v>
      </c>
      <c r="K23" s="1">
        <v>45278.9186226852</v>
      </c>
      <c r="L23">
        <v>19087</v>
      </c>
      <c r="M23">
        <v>5</v>
      </c>
      <c r="N23">
        <v>4</v>
      </c>
    </row>
    <row r="24" spans="1:14">
      <c r="A24">
        <v>1208</v>
      </c>
      <c r="B24">
        <v>17983</v>
      </c>
      <c r="C24">
        <v>346890</v>
      </c>
      <c r="D24">
        <v>14065</v>
      </c>
      <c r="E24" t="s">
        <v>62</v>
      </c>
      <c r="F24">
        <v>9</v>
      </c>
      <c r="G24">
        <v>203.553</v>
      </c>
      <c r="H24">
        <v>8.8</v>
      </c>
      <c r="I24" t="s">
        <v>33</v>
      </c>
      <c r="J24" s="1">
        <v>45276.3682291667</v>
      </c>
      <c r="K24" s="1">
        <v>45278.9186226852</v>
      </c>
      <c r="L24">
        <v>19495</v>
      </c>
      <c r="M24">
        <v>5</v>
      </c>
      <c r="N24">
        <v>3</v>
      </c>
    </row>
    <row r="25" spans="1:14">
      <c r="A25">
        <v>1208</v>
      </c>
      <c r="B25">
        <v>17983</v>
      </c>
      <c r="C25">
        <v>346887</v>
      </c>
      <c r="D25">
        <v>14768</v>
      </c>
      <c r="E25" t="s">
        <v>65</v>
      </c>
      <c r="F25">
        <v>4</v>
      </c>
      <c r="G25">
        <v>217.182</v>
      </c>
      <c r="H25">
        <v>9.8</v>
      </c>
      <c r="I25" t="s">
        <v>33</v>
      </c>
      <c r="J25" s="1">
        <v>45276.3682291667</v>
      </c>
      <c r="K25" s="1">
        <v>45278.9186226852</v>
      </c>
      <c r="L25">
        <v>19426</v>
      </c>
      <c r="M25">
        <v>6</v>
      </c>
      <c r="N25">
        <v>4</v>
      </c>
    </row>
    <row r="26" spans="1:14">
      <c r="A26">
        <v>1208</v>
      </c>
      <c r="B26">
        <v>17984</v>
      </c>
      <c r="C26">
        <v>346830</v>
      </c>
      <c r="D26">
        <v>14787</v>
      </c>
      <c r="E26" t="s">
        <v>66</v>
      </c>
      <c r="F26">
        <v>5</v>
      </c>
      <c r="G26">
        <v>328.755</v>
      </c>
      <c r="H26">
        <v>7</v>
      </c>
      <c r="I26" t="s">
        <v>33</v>
      </c>
      <c r="J26" s="1">
        <v>45276.3682291667</v>
      </c>
      <c r="K26" s="1">
        <v>45278.9186226852</v>
      </c>
      <c r="L26">
        <v>19753</v>
      </c>
      <c r="M26">
        <v>6</v>
      </c>
      <c r="N26">
        <v>3</v>
      </c>
    </row>
    <row r="27" spans="1:14">
      <c r="A27">
        <v>1208</v>
      </c>
      <c r="B27">
        <v>17984</v>
      </c>
      <c r="C27">
        <v>346825</v>
      </c>
      <c r="D27">
        <v>14112</v>
      </c>
      <c r="E27" t="s">
        <v>67</v>
      </c>
      <c r="F27">
        <v>6</v>
      </c>
      <c r="G27">
        <v>305.55</v>
      </c>
      <c r="H27">
        <v>9.4</v>
      </c>
      <c r="I27" t="s">
        <v>33</v>
      </c>
      <c r="J27" s="1">
        <v>45276.3682291667</v>
      </c>
      <c r="K27" s="1">
        <v>45278.9186226852</v>
      </c>
      <c r="L27">
        <v>19718</v>
      </c>
      <c r="M27">
        <v>6</v>
      </c>
      <c r="N27">
        <v>3</v>
      </c>
    </row>
    <row r="28" spans="1:14">
      <c r="A28">
        <v>1207</v>
      </c>
      <c r="B28">
        <v>17982</v>
      </c>
      <c r="C28">
        <v>347101</v>
      </c>
      <c r="D28">
        <v>14462</v>
      </c>
      <c r="E28" t="s">
        <v>68</v>
      </c>
      <c r="F28">
        <v>7</v>
      </c>
      <c r="G28">
        <v>472.311</v>
      </c>
      <c r="H28">
        <v>5.7</v>
      </c>
      <c r="I28" t="s">
        <v>33</v>
      </c>
      <c r="J28" s="1">
        <v>45276.3682291667</v>
      </c>
      <c r="K28" s="1">
        <v>45278.9186226852</v>
      </c>
      <c r="L28">
        <v>19335</v>
      </c>
      <c r="M28">
        <v>6</v>
      </c>
      <c r="N28">
        <v>4</v>
      </c>
    </row>
    <row r="29" spans="1:14">
      <c r="A29">
        <v>1207</v>
      </c>
      <c r="B29">
        <v>17983</v>
      </c>
      <c r="C29">
        <v>346539</v>
      </c>
      <c r="D29">
        <v>15002</v>
      </c>
      <c r="E29" t="s">
        <v>75</v>
      </c>
      <c r="F29">
        <v>8</v>
      </c>
      <c r="G29">
        <v>609.168</v>
      </c>
      <c r="H29">
        <v>4</v>
      </c>
      <c r="I29" t="s">
        <v>33</v>
      </c>
      <c r="J29" s="1">
        <v>45276.3682291667</v>
      </c>
      <c r="K29" s="1">
        <v>45278.9186226852</v>
      </c>
      <c r="L29">
        <v>19597</v>
      </c>
      <c r="M29">
        <v>5</v>
      </c>
      <c r="N29">
        <v>3</v>
      </c>
    </row>
    <row r="30" spans="1:14">
      <c r="A30">
        <v>1208</v>
      </c>
      <c r="B30">
        <v>17982</v>
      </c>
      <c r="C30">
        <v>346552</v>
      </c>
      <c r="D30">
        <v>14549</v>
      </c>
      <c r="E30" t="s">
        <v>76</v>
      </c>
      <c r="F30">
        <v>3</v>
      </c>
      <c r="G30">
        <v>290.0835</v>
      </c>
      <c r="H30">
        <v>4.2</v>
      </c>
      <c r="I30" t="s">
        <v>33</v>
      </c>
      <c r="J30" s="1">
        <v>45276.3682291667</v>
      </c>
      <c r="K30" s="1">
        <v>45278.9186226852</v>
      </c>
      <c r="L30">
        <v>19247</v>
      </c>
      <c r="M30">
        <v>5</v>
      </c>
      <c r="N30">
        <v>3</v>
      </c>
    </row>
    <row r="31" spans="1:14">
      <c r="A31">
        <v>1208</v>
      </c>
      <c r="B31">
        <v>17982</v>
      </c>
      <c r="C31">
        <v>346470</v>
      </c>
      <c r="D31">
        <v>14038</v>
      </c>
      <c r="E31" t="s">
        <v>77</v>
      </c>
      <c r="F31">
        <v>5</v>
      </c>
      <c r="G31">
        <v>110.0925</v>
      </c>
      <c r="H31">
        <v>7.8</v>
      </c>
      <c r="I31" t="s">
        <v>33</v>
      </c>
      <c r="J31" s="1">
        <v>45276.3682291667</v>
      </c>
      <c r="K31" s="1">
        <v>45278.9186226852</v>
      </c>
      <c r="L31">
        <v>19222</v>
      </c>
      <c r="M31">
        <v>6</v>
      </c>
      <c r="N31">
        <v>3</v>
      </c>
    </row>
    <row r="32" spans="1:14">
      <c r="A32">
        <v>1206</v>
      </c>
      <c r="B32">
        <v>17982</v>
      </c>
      <c r="C32">
        <v>347023</v>
      </c>
      <c r="D32">
        <v>14774</v>
      </c>
      <c r="E32" t="s">
        <v>78</v>
      </c>
      <c r="F32">
        <v>4</v>
      </c>
      <c r="G32">
        <v>394.632</v>
      </c>
      <c r="H32">
        <v>9.5</v>
      </c>
      <c r="I32" t="s">
        <v>33</v>
      </c>
      <c r="J32" s="1">
        <v>45276.3682291667</v>
      </c>
      <c r="K32" s="1">
        <v>45278.9186226852</v>
      </c>
      <c r="L32">
        <v>19067</v>
      </c>
      <c r="M32">
        <v>5</v>
      </c>
      <c r="N32">
        <v>3</v>
      </c>
    </row>
    <row r="33" spans="1:14">
      <c r="A33">
        <v>1207</v>
      </c>
      <c r="B33">
        <v>17982</v>
      </c>
      <c r="C33">
        <v>346576</v>
      </c>
      <c r="D33">
        <v>14013</v>
      </c>
      <c r="E33" t="s">
        <v>80</v>
      </c>
      <c r="F33">
        <v>2</v>
      </c>
      <c r="G33">
        <v>132.027</v>
      </c>
      <c r="H33">
        <v>5</v>
      </c>
      <c r="I33" t="s">
        <v>33</v>
      </c>
      <c r="J33" s="1">
        <v>45276.3682291667</v>
      </c>
      <c r="K33" s="1">
        <v>45278.9186226852</v>
      </c>
      <c r="L33">
        <v>19066</v>
      </c>
      <c r="M33">
        <v>6</v>
      </c>
      <c r="N33">
        <v>4</v>
      </c>
    </row>
    <row r="34" spans="1:14">
      <c r="A34">
        <v>1206</v>
      </c>
      <c r="B34">
        <v>17983</v>
      </c>
      <c r="C34">
        <v>347305</v>
      </c>
      <c r="D34">
        <v>14543</v>
      </c>
      <c r="E34" t="s">
        <v>82</v>
      </c>
      <c r="F34">
        <v>4</v>
      </c>
      <c r="G34">
        <v>252.756</v>
      </c>
      <c r="H34">
        <v>9.4</v>
      </c>
      <c r="I34" t="s">
        <v>33</v>
      </c>
      <c r="J34" s="1">
        <v>45276.3682291667</v>
      </c>
      <c r="K34" s="1">
        <v>45278.9186226852</v>
      </c>
      <c r="L34">
        <v>19440</v>
      </c>
      <c r="M34">
        <v>6</v>
      </c>
      <c r="N34">
        <v>3</v>
      </c>
    </row>
    <row r="35" spans="1:14">
      <c r="A35">
        <v>1206</v>
      </c>
      <c r="B35">
        <v>17984</v>
      </c>
      <c r="C35">
        <v>346682</v>
      </c>
      <c r="D35">
        <v>14340</v>
      </c>
      <c r="E35" t="s">
        <v>83</v>
      </c>
      <c r="F35">
        <v>8</v>
      </c>
      <c r="G35">
        <v>356.328</v>
      </c>
      <c r="H35">
        <v>5.7</v>
      </c>
      <c r="I35" t="s">
        <v>33</v>
      </c>
      <c r="J35" s="1">
        <v>45276.3682291667</v>
      </c>
      <c r="K35" s="1">
        <v>45278.9186226852</v>
      </c>
      <c r="L35">
        <v>19802</v>
      </c>
      <c r="M35">
        <v>5</v>
      </c>
      <c r="N35">
        <v>4</v>
      </c>
    </row>
    <row r="36" spans="1:14">
      <c r="A36">
        <v>1208</v>
      </c>
      <c r="B36">
        <v>17982</v>
      </c>
      <c r="C36">
        <v>347060</v>
      </c>
      <c r="D36">
        <v>14950</v>
      </c>
      <c r="E36" t="s">
        <v>85</v>
      </c>
      <c r="F36">
        <v>7</v>
      </c>
      <c r="G36">
        <v>142.002</v>
      </c>
      <c r="H36">
        <v>6.9</v>
      </c>
      <c r="I36" t="s">
        <v>33</v>
      </c>
      <c r="J36" s="1">
        <v>45276.3682291667</v>
      </c>
      <c r="K36" s="1">
        <v>45278.9186226852</v>
      </c>
      <c r="L36">
        <v>19253</v>
      </c>
      <c r="M36">
        <v>6</v>
      </c>
      <c r="N36">
        <v>3</v>
      </c>
    </row>
    <row r="37" spans="1:14">
      <c r="A37">
        <v>1206</v>
      </c>
      <c r="B37">
        <v>17982</v>
      </c>
      <c r="C37">
        <v>347018</v>
      </c>
      <c r="D37">
        <v>14288</v>
      </c>
      <c r="E37" t="s">
        <v>86</v>
      </c>
      <c r="F37">
        <v>2</v>
      </c>
      <c r="G37">
        <v>165.648</v>
      </c>
      <c r="H37">
        <v>9.1</v>
      </c>
      <c r="I37" t="s">
        <v>33</v>
      </c>
      <c r="J37" s="1">
        <v>45276.3682291667</v>
      </c>
      <c r="K37" s="1">
        <v>45278.9186226852</v>
      </c>
      <c r="L37">
        <v>19178</v>
      </c>
      <c r="M37">
        <v>5</v>
      </c>
      <c r="N37">
        <v>3</v>
      </c>
    </row>
    <row r="38" spans="1:14">
      <c r="A38">
        <v>1208</v>
      </c>
      <c r="B38">
        <v>17984</v>
      </c>
      <c r="C38">
        <v>346502</v>
      </c>
      <c r="D38">
        <v>14647</v>
      </c>
      <c r="E38" t="s">
        <v>87</v>
      </c>
      <c r="F38">
        <v>9</v>
      </c>
      <c r="G38">
        <v>736.4385</v>
      </c>
      <c r="H38">
        <v>7.6</v>
      </c>
      <c r="I38" t="s">
        <v>33</v>
      </c>
      <c r="J38" s="1">
        <v>45276.3682291667</v>
      </c>
      <c r="K38" s="1">
        <v>45278.9186226852</v>
      </c>
      <c r="L38">
        <v>19857</v>
      </c>
      <c r="M38">
        <v>5</v>
      </c>
      <c r="N38">
        <v>4</v>
      </c>
    </row>
    <row r="39" spans="1:14">
      <c r="A39">
        <v>1208</v>
      </c>
      <c r="B39">
        <v>17983</v>
      </c>
      <c r="C39">
        <v>346770</v>
      </c>
      <c r="D39">
        <v>14529</v>
      </c>
      <c r="E39" t="s">
        <v>88</v>
      </c>
      <c r="F39">
        <v>8</v>
      </c>
      <c r="G39">
        <v>587.664</v>
      </c>
      <c r="H39">
        <v>6.4</v>
      </c>
      <c r="I39" t="s">
        <v>33</v>
      </c>
      <c r="J39" s="1">
        <v>45276.3682291667</v>
      </c>
      <c r="K39" s="1">
        <v>45278.9186226852</v>
      </c>
      <c r="L39">
        <v>19560</v>
      </c>
      <c r="M39">
        <v>5</v>
      </c>
      <c r="N39">
        <v>4</v>
      </c>
    </row>
    <row r="40" spans="1:14">
      <c r="A40">
        <v>1207</v>
      </c>
      <c r="B40">
        <v>17984</v>
      </c>
      <c r="C40">
        <v>346833</v>
      </c>
      <c r="D40">
        <v>14334</v>
      </c>
      <c r="E40" t="s">
        <v>89</v>
      </c>
      <c r="F40">
        <v>10</v>
      </c>
      <c r="G40">
        <v>616.98</v>
      </c>
      <c r="H40">
        <v>9</v>
      </c>
      <c r="I40" t="s">
        <v>33</v>
      </c>
      <c r="J40" s="1">
        <v>45276.3682291667</v>
      </c>
      <c r="K40" s="1">
        <v>45278.9186226852</v>
      </c>
      <c r="L40">
        <v>19732</v>
      </c>
      <c r="M40">
        <v>6</v>
      </c>
      <c r="N40">
        <v>4</v>
      </c>
    </row>
    <row r="41" spans="1:14">
      <c r="A41">
        <v>1207</v>
      </c>
      <c r="B41">
        <v>17984</v>
      </c>
      <c r="C41">
        <v>347069</v>
      </c>
      <c r="D41">
        <v>14814</v>
      </c>
      <c r="E41" t="s">
        <v>90</v>
      </c>
      <c r="F41">
        <v>8</v>
      </c>
      <c r="G41">
        <v>102.396</v>
      </c>
      <c r="H41">
        <v>6.8</v>
      </c>
      <c r="I41" t="s">
        <v>33</v>
      </c>
      <c r="J41" s="1">
        <v>45276.3682291667</v>
      </c>
      <c r="K41" s="1">
        <v>45278.9186226852</v>
      </c>
      <c r="L41">
        <v>19882</v>
      </c>
      <c r="M41">
        <v>5</v>
      </c>
      <c r="N41">
        <v>4</v>
      </c>
    </row>
    <row r="42" spans="1:14">
      <c r="A42">
        <v>1208</v>
      </c>
      <c r="B42">
        <v>17983</v>
      </c>
      <c r="C42">
        <v>346479</v>
      </c>
      <c r="D42">
        <v>14156</v>
      </c>
      <c r="E42" t="s">
        <v>92</v>
      </c>
      <c r="F42">
        <v>9</v>
      </c>
      <c r="G42">
        <v>843.0345</v>
      </c>
      <c r="H42">
        <v>6.5</v>
      </c>
      <c r="I42" t="s">
        <v>33</v>
      </c>
      <c r="J42" s="1">
        <v>45276.3682291667</v>
      </c>
      <c r="K42" s="1">
        <v>45278.9186226852</v>
      </c>
      <c r="L42">
        <v>19655</v>
      </c>
      <c r="M42">
        <v>5</v>
      </c>
      <c r="N42">
        <v>3</v>
      </c>
    </row>
    <row r="43" spans="1:14">
      <c r="A43">
        <v>1206</v>
      </c>
      <c r="B43">
        <v>17983</v>
      </c>
      <c r="C43">
        <v>347363</v>
      </c>
      <c r="D43">
        <v>14257</v>
      </c>
      <c r="E43" t="s">
        <v>93</v>
      </c>
      <c r="F43">
        <v>10</v>
      </c>
      <c r="G43">
        <v>423.15</v>
      </c>
      <c r="H43">
        <v>7</v>
      </c>
      <c r="I43" t="s">
        <v>33</v>
      </c>
      <c r="J43" s="1">
        <v>45276.3682291667</v>
      </c>
      <c r="K43" s="1">
        <v>45278.9186226852</v>
      </c>
      <c r="L43">
        <v>19489</v>
      </c>
      <c r="M43">
        <v>6</v>
      </c>
      <c r="N43">
        <v>3</v>
      </c>
    </row>
    <row r="44" spans="1:14">
      <c r="A44">
        <v>1208</v>
      </c>
      <c r="B44">
        <v>17984</v>
      </c>
      <c r="C44">
        <v>346948</v>
      </c>
      <c r="D44">
        <v>14830</v>
      </c>
      <c r="E44" t="s">
        <v>95</v>
      </c>
      <c r="F44">
        <v>9</v>
      </c>
      <c r="G44">
        <v>921.186</v>
      </c>
      <c r="H44">
        <v>7.4</v>
      </c>
      <c r="I44" t="s">
        <v>33</v>
      </c>
      <c r="J44" s="1">
        <v>45276.3682291667</v>
      </c>
      <c r="K44" s="1">
        <v>45278.9186226852</v>
      </c>
      <c r="L44">
        <v>19904</v>
      </c>
      <c r="M44">
        <v>5</v>
      </c>
      <c r="N44">
        <v>3</v>
      </c>
    </row>
    <row r="45" spans="1:14">
      <c r="A45">
        <v>1207</v>
      </c>
      <c r="B45">
        <v>17983</v>
      </c>
      <c r="C45">
        <v>346670</v>
      </c>
      <c r="D45">
        <v>14502</v>
      </c>
      <c r="E45" t="s">
        <v>97</v>
      </c>
      <c r="F45">
        <v>7</v>
      </c>
      <c r="G45">
        <v>165.4485</v>
      </c>
      <c r="H45">
        <v>4.8</v>
      </c>
      <c r="I45" t="s">
        <v>33</v>
      </c>
      <c r="J45" s="1">
        <v>45276.3682291667</v>
      </c>
      <c r="K45" s="1">
        <v>45278.9186226852</v>
      </c>
      <c r="L45">
        <v>19611</v>
      </c>
      <c r="M45">
        <v>5</v>
      </c>
      <c r="N45">
        <v>4</v>
      </c>
    </row>
    <row r="46" spans="1:14">
      <c r="A46">
        <v>1206</v>
      </c>
      <c r="B46">
        <v>17984</v>
      </c>
      <c r="C46">
        <v>346791</v>
      </c>
      <c r="D46">
        <v>14901</v>
      </c>
      <c r="E46" t="s">
        <v>99</v>
      </c>
      <c r="F46">
        <v>5</v>
      </c>
      <c r="G46">
        <v>484.89</v>
      </c>
      <c r="H46">
        <v>4.9</v>
      </c>
      <c r="I46" t="s">
        <v>33</v>
      </c>
      <c r="J46" s="1">
        <v>45276.3682291667</v>
      </c>
      <c r="K46" s="1">
        <v>45278.9186226852</v>
      </c>
      <c r="L46">
        <v>20005</v>
      </c>
      <c r="M46">
        <v>6</v>
      </c>
      <c r="N46">
        <v>4</v>
      </c>
    </row>
    <row r="47" spans="1:14">
      <c r="A47">
        <v>1207</v>
      </c>
      <c r="B47">
        <v>17983</v>
      </c>
      <c r="C47">
        <v>347218</v>
      </c>
      <c r="D47">
        <v>14657</v>
      </c>
      <c r="E47" t="s">
        <v>100</v>
      </c>
      <c r="F47">
        <v>2</v>
      </c>
      <c r="G47">
        <v>195.72</v>
      </c>
      <c r="H47">
        <v>6</v>
      </c>
      <c r="I47" t="s">
        <v>33</v>
      </c>
      <c r="J47" s="1">
        <v>45276.3682291667</v>
      </c>
      <c r="K47" s="1">
        <v>45278.9186226852</v>
      </c>
      <c r="L47">
        <v>19383</v>
      </c>
      <c r="M47">
        <v>6</v>
      </c>
      <c r="N47">
        <v>3</v>
      </c>
    </row>
    <row r="48" spans="1:14">
      <c r="A48">
        <v>1208</v>
      </c>
      <c r="B48">
        <v>17983</v>
      </c>
      <c r="C48">
        <v>347300</v>
      </c>
      <c r="D48">
        <v>14049</v>
      </c>
      <c r="E48" t="s">
        <v>101</v>
      </c>
      <c r="F48">
        <v>4</v>
      </c>
      <c r="G48">
        <v>297.108</v>
      </c>
      <c r="H48">
        <v>4.4</v>
      </c>
      <c r="I48" t="s">
        <v>33</v>
      </c>
      <c r="J48" s="1">
        <v>45276.3682291667</v>
      </c>
      <c r="K48" s="1">
        <v>45278.9186226852</v>
      </c>
      <c r="L48">
        <v>19507</v>
      </c>
      <c r="M48">
        <v>6</v>
      </c>
      <c r="N48">
        <v>3</v>
      </c>
    </row>
    <row r="49" spans="1:14">
      <c r="A49">
        <v>1206</v>
      </c>
      <c r="B49">
        <v>17982</v>
      </c>
      <c r="C49">
        <v>347030</v>
      </c>
      <c r="D49">
        <v>14279</v>
      </c>
      <c r="E49" t="s">
        <v>102</v>
      </c>
      <c r="F49">
        <v>5</v>
      </c>
      <c r="G49">
        <v>463.89</v>
      </c>
      <c r="H49">
        <v>9.6</v>
      </c>
      <c r="I49" t="s">
        <v>33</v>
      </c>
      <c r="J49" s="1">
        <v>45276.3682291667</v>
      </c>
      <c r="K49" s="1">
        <v>45278.9186226852</v>
      </c>
      <c r="L49">
        <v>19221</v>
      </c>
      <c r="M49">
        <v>5</v>
      </c>
      <c r="N49">
        <v>4</v>
      </c>
    </row>
    <row r="50" spans="1:14">
      <c r="A50">
        <v>1208</v>
      </c>
      <c r="B50">
        <v>17984</v>
      </c>
      <c r="C50">
        <v>347122</v>
      </c>
      <c r="D50">
        <v>14472</v>
      </c>
      <c r="E50" t="s">
        <v>103</v>
      </c>
      <c r="F50">
        <v>9</v>
      </c>
      <c r="G50">
        <v>331.128</v>
      </c>
      <c r="H50">
        <v>4.6</v>
      </c>
      <c r="I50" t="s">
        <v>33</v>
      </c>
      <c r="J50" s="1">
        <v>45276.3682291667</v>
      </c>
      <c r="K50" s="1">
        <v>45278.9186226852</v>
      </c>
      <c r="L50">
        <v>19953</v>
      </c>
      <c r="M50">
        <v>6</v>
      </c>
      <c r="N50">
        <v>3</v>
      </c>
    </row>
    <row r="51" spans="1:14">
      <c r="A51">
        <v>1207</v>
      </c>
      <c r="B51">
        <v>17982</v>
      </c>
      <c r="C51">
        <v>347056</v>
      </c>
      <c r="D51">
        <v>14237</v>
      </c>
      <c r="E51" t="s">
        <v>104</v>
      </c>
      <c r="F51">
        <v>7</v>
      </c>
      <c r="G51">
        <v>734.706</v>
      </c>
      <c r="H51">
        <v>6.1</v>
      </c>
      <c r="I51" t="s">
        <v>33</v>
      </c>
      <c r="J51" s="1">
        <v>45276.3682291667</v>
      </c>
      <c r="K51" s="1">
        <v>45278.9186226852</v>
      </c>
      <c r="L51">
        <v>19201</v>
      </c>
      <c r="M51">
        <v>6</v>
      </c>
      <c r="N51">
        <v>4</v>
      </c>
    </row>
    <row r="52" spans="1:14">
      <c r="A52">
        <v>1207</v>
      </c>
      <c r="B52">
        <v>17983</v>
      </c>
      <c r="C52">
        <v>346845</v>
      </c>
      <c r="D52">
        <v>14717</v>
      </c>
      <c r="E52" t="s">
        <v>105</v>
      </c>
      <c r="F52">
        <v>10</v>
      </c>
      <c r="G52">
        <v>127.26</v>
      </c>
      <c r="H52">
        <v>8.4</v>
      </c>
      <c r="I52" t="s">
        <v>33</v>
      </c>
      <c r="J52" s="1">
        <v>45276.3682291667</v>
      </c>
      <c r="K52" s="1">
        <v>45278.9186226852</v>
      </c>
      <c r="L52">
        <v>19640</v>
      </c>
      <c r="M52">
        <v>5</v>
      </c>
      <c r="N52">
        <v>3</v>
      </c>
    </row>
    <row r="53" spans="1:14">
      <c r="A53">
        <v>1207</v>
      </c>
      <c r="B53">
        <v>17982</v>
      </c>
      <c r="C53">
        <v>346484</v>
      </c>
      <c r="D53">
        <v>14421</v>
      </c>
      <c r="E53" t="s">
        <v>106</v>
      </c>
      <c r="F53">
        <v>8</v>
      </c>
      <c r="G53">
        <v>239.4</v>
      </c>
      <c r="H53">
        <v>6.6</v>
      </c>
      <c r="I53" t="s">
        <v>33</v>
      </c>
      <c r="J53" s="1">
        <v>45276.3682291667</v>
      </c>
      <c r="K53" s="1">
        <v>45278.9186226852</v>
      </c>
      <c r="L53">
        <v>19148</v>
      </c>
      <c r="M53">
        <v>5</v>
      </c>
      <c r="N53">
        <v>3</v>
      </c>
    </row>
    <row r="54" spans="1:14">
      <c r="A54">
        <v>1206</v>
      </c>
      <c r="B54">
        <v>17984</v>
      </c>
      <c r="C54">
        <v>346884</v>
      </c>
      <c r="D54">
        <v>14738</v>
      </c>
      <c r="E54" t="s">
        <v>107</v>
      </c>
      <c r="F54">
        <v>9</v>
      </c>
      <c r="G54">
        <v>352.674</v>
      </c>
      <c r="H54">
        <v>5.1</v>
      </c>
      <c r="I54" t="s">
        <v>33</v>
      </c>
      <c r="J54" s="1">
        <v>45276.3682291667</v>
      </c>
      <c r="K54" s="1">
        <v>45278.9186226852</v>
      </c>
      <c r="L54">
        <v>19751</v>
      </c>
      <c r="M54">
        <v>6</v>
      </c>
      <c r="N54">
        <v>3</v>
      </c>
    </row>
    <row r="55" spans="1:14">
      <c r="A55">
        <v>1208</v>
      </c>
      <c r="B55">
        <v>17983</v>
      </c>
      <c r="C55">
        <v>346893</v>
      </c>
      <c r="D55">
        <v>14199</v>
      </c>
      <c r="E55" t="s">
        <v>108</v>
      </c>
      <c r="F55">
        <v>10</v>
      </c>
      <c r="G55">
        <v>673.995</v>
      </c>
      <c r="H55">
        <v>6.7</v>
      </c>
      <c r="I55" t="s">
        <v>33</v>
      </c>
      <c r="J55" s="1">
        <v>45276.3682291667</v>
      </c>
      <c r="K55" s="1">
        <v>45278.9186226852</v>
      </c>
      <c r="L55">
        <v>19380</v>
      </c>
      <c r="M55">
        <v>6</v>
      </c>
      <c r="N55">
        <v>4</v>
      </c>
    </row>
    <row r="56" spans="1:14">
      <c r="A56">
        <v>1206</v>
      </c>
      <c r="B56">
        <v>17982</v>
      </c>
      <c r="C56">
        <v>346577</v>
      </c>
      <c r="D56">
        <v>14313</v>
      </c>
      <c r="E56" t="s">
        <v>109</v>
      </c>
      <c r="F56">
        <v>9</v>
      </c>
      <c r="G56">
        <v>737.7615</v>
      </c>
      <c r="H56">
        <v>4.5</v>
      </c>
      <c r="I56" t="s">
        <v>33</v>
      </c>
      <c r="J56" s="1">
        <v>45276.3682291667</v>
      </c>
      <c r="K56" s="1">
        <v>45278.9186226852</v>
      </c>
      <c r="L56">
        <v>19071</v>
      </c>
      <c r="M56">
        <v>6</v>
      </c>
      <c r="N56">
        <v>3</v>
      </c>
    </row>
    <row r="57" spans="1:14">
      <c r="A57">
        <v>1208</v>
      </c>
      <c r="B57">
        <v>17982</v>
      </c>
      <c r="C57">
        <v>346795</v>
      </c>
      <c r="D57">
        <v>14515</v>
      </c>
      <c r="E57" t="s">
        <v>110</v>
      </c>
      <c r="F57">
        <v>3</v>
      </c>
      <c r="G57">
        <v>140.6475</v>
      </c>
      <c r="H57">
        <v>6.2</v>
      </c>
      <c r="I57" t="s">
        <v>33</v>
      </c>
      <c r="J57" s="1">
        <v>45276.3682291667</v>
      </c>
      <c r="K57" s="1">
        <v>45278.9186226852</v>
      </c>
      <c r="L57">
        <v>19106</v>
      </c>
      <c r="M57">
        <v>6</v>
      </c>
      <c r="N57">
        <v>4</v>
      </c>
    </row>
    <row r="58" spans="1:14">
      <c r="A58">
        <v>1208</v>
      </c>
      <c r="B58">
        <v>17984</v>
      </c>
      <c r="C58">
        <v>346936</v>
      </c>
      <c r="D58">
        <v>14504</v>
      </c>
      <c r="E58" t="s">
        <v>111</v>
      </c>
      <c r="F58">
        <v>4</v>
      </c>
      <c r="G58">
        <v>135.45</v>
      </c>
      <c r="H58">
        <v>6.5</v>
      </c>
      <c r="I58" t="s">
        <v>33</v>
      </c>
      <c r="J58" s="1">
        <v>45276.3682291667</v>
      </c>
      <c r="K58" s="1">
        <v>45278.9186226852</v>
      </c>
      <c r="L58">
        <v>19702</v>
      </c>
      <c r="M58">
        <v>6</v>
      </c>
      <c r="N58">
        <v>3</v>
      </c>
    </row>
    <row r="59" spans="1:14">
      <c r="A59">
        <v>1207</v>
      </c>
      <c r="B59">
        <v>17984</v>
      </c>
      <c r="C59">
        <v>347088</v>
      </c>
      <c r="D59">
        <v>14195</v>
      </c>
      <c r="E59" t="s">
        <v>112</v>
      </c>
      <c r="F59">
        <v>4</v>
      </c>
      <c r="G59">
        <v>235.746</v>
      </c>
      <c r="H59">
        <v>8.6</v>
      </c>
      <c r="I59" t="s">
        <v>33</v>
      </c>
      <c r="J59" s="1">
        <v>45276.3682291667</v>
      </c>
      <c r="K59" s="1">
        <v>45278.9186226852</v>
      </c>
      <c r="L59">
        <v>19890</v>
      </c>
      <c r="M59">
        <v>5</v>
      </c>
      <c r="N59">
        <v>4</v>
      </c>
    </row>
    <row r="60" spans="1:14">
      <c r="A60">
        <v>1206</v>
      </c>
      <c r="B60">
        <v>17983</v>
      </c>
      <c r="C60">
        <v>346639</v>
      </c>
      <c r="D60">
        <v>14405</v>
      </c>
      <c r="E60" t="s">
        <v>113</v>
      </c>
      <c r="F60">
        <v>1</v>
      </c>
      <c r="G60">
        <v>71.1585</v>
      </c>
      <c r="H60">
        <v>6.5</v>
      </c>
      <c r="I60" t="s">
        <v>33</v>
      </c>
      <c r="J60" s="1">
        <v>45276.3682291667</v>
      </c>
      <c r="K60" s="1">
        <v>45278.9186226852</v>
      </c>
      <c r="L60">
        <v>19603</v>
      </c>
      <c r="M60">
        <v>5</v>
      </c>
      <c r="N60">
        <v>4</v>
      </c>
    </row>
    <row r="61" spans="1:14">
      <c r="A61">
        <v>1206</v>
      </c>
      <c r="B61">
        <v>17983</v>
      </c>
      <c r="C61">
        <v>347169</v>
      </c>
      <c r="D61">
        <v>14862</v>
      </c>
      <c r="E61" t="s">
        <v>114</v>
      </c>
      <c r="F61">
        <v>9</v>
      </c>
      <c r="G61">
        <v>106.596</v>
      </c>
      <c r="H61">
        <v>4.3</v>
      </c>
      <c r="I61" t="s">
        <v>33</v>
      </c>
      <c r="J61" s="1">
        <v>45276.3682291667</v>
      </c>
      <c r="K61" s="1">
        <v>45278.9186226852</v>
      </c>
      <c r="L61">
        <v>19638</v>
      </c>
      <c r="M61">
        <v>5</v>
      </c>
      <c r="N61">
        <v>4</v>
      </c>
    </row>
    <row r="62" spans="1:14">
      <c r="A62">
        <v>1206</v>
      </c>
      <c r="B62">
        <v>17983</v>
      </c>
      <c r="C62">
        <v>346896</v>
      </c>
      <c r="D62">
        <v>14802</v>
      </c>
      <c r="E62" t="s">
        <v>115</v>
      </c>
      <c r="F62">
        <v>9</v>
      </c>
      <c r="G62">
        <v>608.202</v>
      </c>
      <c r="H62">
        <v>8.6</v>
      </c>
      <c r="I62" t="s">
        <v>33</v>
      </c>
      <c r="J62" s="1">
        <v>45276.3682291667</v>
      </c>
      <c r="K62" s="1">
        <v>45278.9186226852</v>
      </c>
      <c r="L62">
        <v>19418</v>
      </c>
      <c r="M62">
        <v>6</v>
      </c>
      <c r="N62">
        <v>3</v>
      </c>
    </row>
    <row r="63" spans="1:14">
      <c r="A63">
        <v>1208</v>
      </c>
      <c r="B63">
        <v>17983</v>
      </c>
      <c r="C63">
        <v>347265</v>
      </c>
      <c r="D63">
        <v>14524</v>
      </c>
      <c r="E63" t="s">
        <v>116</v>
      </c>
      <c r="F63">
        <v>3</v>
      </c>
      <c r="G63">
        <v>164.43</v>
      </c>
      <c r="H63">
        <v>9.5</v>
      </c>
      <c r="I63" t="s">
        <v>33</v>
      </c>
      <c r="J63" s="1">
        <v>45276.3682291667</v>
      </c>
      <c r="K63" s="1">
        <v>45278.9186226852</v>
      </c>
      <c r="L63">
        <v>19427</v>
      </c>
      <c r="M63">
        <v>6</v>
      </c>
      <c r="N63">
        <v>4</v>
      </c>
    </row>
    <row r="64" spans="1:14">
      <c r="A64">
        <v>1207</v>
      </c>
      <c r="B64">
        <v>17984</v>
      </c>
      <c r="C64">
        <v>346702</v>
      </c>
      <c r="D64">
        <v>14665</v>
      </c>
      <c r="E64" t="s">
        <v>117</v>
      </c>
      <c r="F64">
        <v>4</v>
      </c>
      <c r="G64">
        <v>314.538</v>
      </c>
      <c r="H64">
        <v>4.2</v>
      </c>
      <c r="I64" t="s">
        <v>33</v>
      </c>
      <c r="J64" s="1">
        <v>45276.3682291667</v>
      </c>
      <c r="K64" s="1">
        <v>45278.9186226852</v>
      </c>
      <c r="L64">
        <v>19895</v>
      </c>
      <c r="M64">
        <v>5</v>
      </c>
      <c r="N64">
        <v>3</v>
      </c>
    </row>
    <row r="65" spans="1:14">
      <c r="A65">
        <v>1206</v>
      </c>
      <c r="B65">
        <v>17984</v>
      </c>
      <c r="C65">
        <v>346691</v>
      </c>
      <c r="D65">
        <v>14639</v>
      </c>
      <c r="E65" t="s">
        <v>118</v>
      </c>
      <c r="F65">
        <v>1</v>
      </c>
      <c r="G65">
        <v>57.1725</v>
      </c>
      <c r="H65">
        <v>7.9</v>
      </c>
      <c r="I65" t="s">
        <v>33</v>
      </c>
      <c r="J65" s="1">
        <v>45276.3682291667</v>
      </c>
      <c r="K65" s="1">
        <v>45278.9186226852</v>
      </c>
      <c r="L65">
        <v>20032</v>
      </c>
      <c r="M65">
        <v>6</v>
      </c>
      <c r="N65">
        <v>4</v>
      </c>
    </row>
    <row r="66" spans="1:14">
      <c r="A66">
        <v>1207</v>
      </c>
      <c r="B66">
        <v>17984</v>
      </c>
      <c r="C66">
        <v>347069</v>
      </c>
      <c r="D66">
        <v>14847</v>
      </c>
      <c r="E66" t="s">
        <v>119</v>
      </c>
      <c r="F66">
        <v>8</v>
      </c>
      <c r="G66">
        <v>548.184</v>
      </c>
      <c r="H66">
        <v>6.3</v>
      </c>
      <c r="I66" t="s">
        <v>33</v>
      </c>
      <c r="J66" s="1">
        <v>45276.3682291667</v>
      </c>
      <c r="K66" s="1">
        <v>45278.9186226852</v>
      </c>
      <c r="L66">
        <v>19729</v>
      </c>
      <c r="M66">
        <v>6</v>
      </c>
      <c r="N66">
        <v>4</v>
      </c>
    </row>
    <row r="67" spans="1:14">
      <c r="A67">
        <v>1207</v>
      </c>
      <c r="B67">
        <v>17984</v>
      </c>
      <c r="C67">
        <v>347344</v>
      </c>
      <c r="D67">
        <v>14884</v>
      </c>
      <c r="E67" t="s">
        <v>120</v>
      </c>
      <c r="F67">
        <v>8</v>
      </c>
      <c r="G67">
        <v>743.82</v>
      </c>
      <c r="H67">
        <v>4.7</v>
      </c>
      <c r="I67" t="s">
        <v>33</v>
      </c>
      <c r="J67" s="1">
        <v>45276.3682291667</v>
      </c>
      <c r="K67" s="1">
        <v>45278.9186226852</v>
      </c>
      <c r="L67">
        <v>19992</v>
      </c>
      <c r="M67">
        <v>5</v>
      </c>
      <c r="N67">
        <v>3</v>
      </c>
    </row>
    <row r="68" spans="1:14">
      <c r="A68">
        <v>1206</v>
      </c>
      <c r="B68">
        <v>17983</v>
      </c>
      <c r="C68">
        <v>347224</v>
      </c>
      <c r="D68">
        <v>14783</v>
      </c>
      <c r="E68" t="s">
        <v>121</v>
      </c>
      <c r="F68">
        <v>1</v>
      </c>
      <c r="G68">
        <v>26.7225</v>
      </c>
      <c r="H68">
        <v>5.1</v>
      </c>
      <c r="I68" t="s">
        <v>33</v>
      </c>
      <c r="J68" s="1">
        <v>45276.3682291667</v>
      </c>
      <c r="K68" s="1">
        <v>45278.9186226852</v>
      </c>
      <c r="L68">
        <v>19613</v>
      </c>
      <c r="M68">
        <v>5</v>
      </c>
      <c r="N68">
        <v>4</v>
      </c>
    </row>
    <row r="69" spans="1:14">
      <c r="A69">
        <v>1208</v>
      </c>
      <c r="B69">
        <v>17984</v>
      </c>
      <c r="C69">
        <v>346736</v>
      </c>
      <c r="D69">
        <v>14945</v>
      </c>
      <c r="E69" t="s">
        <v>122</v>
      </c>
      <c r="F69">
        <v>4</v>
      </c>
      <c r="G69">
        <v>232.638</v>
      </c>
      <c r="H69">
        <v>8</v>
      </c>
      <c r="I69" t="s">
        <v>33</v>
      </c>
      <c r="J69" s="1">
        <v>45276.3682291667</v>
      </c>
      <c r="K69" s="1">
        <v>45278.9186226852</v>
      </c>
      <c r="L69">
        <v>19798</v>
      </c>
      <c r="M69">
        <v>5</v>
      </c>
      <c r="N69">
        <v>4</v>
      </c>
    </row>
    <row r="70" spans="1:14">
      <c r="A70">
        <v>1208</v>
      </c>
      <c r="B70">
        <v>17984</v>
      </c>
      <c r="C70">
        <v>346748</v>
      </c>
      <c r="D70">
        <v>14776</v>
      </c>
      <c r="E70" t="s">
        <v>123</v>
      </c>
      <c r="F70">
        <v>10</v>
      </c>
      <c r="G70">
        <v>545.37</v>
      </c>
      <c r="H70">
        <v>6.5</v>
      </c>
      <c r="I70" t="s">
        <v>33</v>
      </c>
      <c r="J70" s="1">
        <v>45276.3682291667</v>
      </c>
      <c r="K70" s="1">
        <v>45278.9186226852</v>
      </c>
      <c r="L70">
        <v>19761</v>
      </c>
      <c r="M70">
        <v>6</v>
      </c>
      <c r="N70">
        <v>3</v>
      </c>
    </row>
    <row r="71" spans="1:14">
      <c r="A71">
        <v>1208</v>
      </c>
      <c r="B71">
        <v>17984</v>
      </c>
      <c r="C71">
        <v>346859</v>
      </c>
      <c r="D71">
        <v>14247</v>
      </c>
      <c r="E71" t="s">
        <v>124</v>
      </c>
      <c r="F71">
        <v>5</v>
      </c>
      <c r="G71">
        <v>503.7375</v>
      </c>
      <c r="H71">
        <v>8.8</v>
      </c>
      <c r="I71" t="s">
        <v>33</v>
      </c>
      <c r="J71" s="1">
        <v>45276.3682291667</v>
      </c>
      <c r="K71" s="1">
        <v>45278.9186226852</v>
      </c>
      <c r="L71">
        <v>19855</v>
      </c>
      <c r="M71">
        <v>5</v>
      </c>
      <c r="N71">
        <v>3</v>
      </c>
    </row>
    <row r="72" spans="1:14">
      <c r="A72">
        <v>1208</v>
      </c>
      <c r="B72">
        <v>17982</v>
      </c>
      <c r="C72">
        <v>346569</v>
      </c>
      <c r="D72">
        <v>14481</v>
      </c>
      <c r="E72" t="s">
        <v>125</v>
      </c>
      <c r="F72">
        <v>5</v>
      </c>
      <c r="G72">
        <v>234.0975</v>
      </c>
      <c r="H72">
        <v>8.5</v>
      </c>
      <c r="I72" t="s">
        <v>33</v>
      </c>
      <c r="J72" s="1">
        <v>45276.3682291667</v>
      </c>
      <c r="K72" s="1">
        <v>45278.9186226852</v>
      </c>
      <c r="L72">
        <v>19240</v>
      </c>
      <c r="M72">
        <v>5</v>
      </c>
      <c r="N72">
        <v>3</v>
      </c>
    </row>
    <row r="73" spans="1:14">
      <c r="A73">
        <v>1207</v>
      </c>
      <c r="B73">
        <v>17982</v>
      </c>
      <c r="C73">
        <v>347148</v>
      </c>
      <c r="D73">
        <v>14226</v>
      </c>
      <c r="E73" t="s">
        <v>126</v>
      </c>
      <c r="F73">
        <v>1</v>
      </c>
      <c r="G73">
        <v>72.429</v>
      </c>
      <c r="H73">
        <v>4.8</v>
      </c>
      <c r="I73" t="s">
        <v>33</v>
      </c>
      <c r="J73" s="1">
        <v>45276.3682291667</v>
      </c>
      <c r="K73" s="1">
        <v>45278.9186226852</v>
      </c>
      <c r="L73">
        <v>19249</v>
      </c>
      <c r="M73">
        <v>6</v>
      </c>
      <c r="N73">
        <v>3</v>
      </c>
    </row>
    <row r="74" spans="1:14">
      <c r="A74">
        <v>1207</v>
      </c>
      <c r="B74">
        <v>17982</v>
      </c>
      <c r="C74">
        <v>347376</v>
      </c>
      <c r="D74">
        <v>14960</v>
      </c>
      <c r="E74" t="s">
        <v>127</v>
      </c>
      <c r="F74">
        <v>1</v>
      </c>
      <c r="G74">
        <v>51.1455</v>
      </c>
      <c r="H74">
        <v>4.1</v>
      </c>
      <c r="I74" t="s">
        <v>33</v>
      </c>
      <c r="J74" s="1">
        <v>45276.3682291667</v>
      </c>
      <c r="K74" s="1">
        <v>45278.9186226852</v>
      </c>
      <c r="L74">
        <v>19210</v>
      </c>
      <c r="M74">
        <v>6</v>
      </c>
      <c r="N74">
        <v>3</v>
      </c>
    </row>
    <row r="75" spans="1:14">
      <c r="A75">
        <v>1208</v>
      </c>
      <c r="B75">
        <v>17982</v>
      </c>
      <c r="C75">
        <v>346586</v>
      </c>
      <c r="D75">
        <v>14190</v>
      </c>
      <c r="E75" t="s">
        <v>128</v>
      </c>
      <c r="F75">
        <v>6</v>
      </c>
      <c r="G75">
        <v>561.078</v>
      </c>
      <c r="H75">
        <v>9.9</v>
      </c>
      <c r="I75" t="s">
        <v>33</v>
      </c>
      <c r="J75" s="1">
        <v>45276.3682291667</v>
      </c>
      <c r="K75" s="1">
        <v>45278.9186226852</v>
      </c>
      <c r="L75">
        <v>19343</v>
      </c>
      <c r="M75">
        <v>6</v>
      </c>
      <c r="N75">
        <v>3</v>
      </c>
    </row>
    <row r="76" spans="1:14">
      <c r="A76">
        <v>1208</v>
      </c>
      <c r="B76">
        <v>17983</v>
      </c>
      <c r="C76">
        <v>347288</v>
      </c>
      <c r="D76">
        <v>14829</v>
      </c>
      <c r="E76" t="s">
        <v>129</v>
      </c>
      <c r="F76">
        <v>3</v>
      </c>
      <c r="G76">
        <v>49.4235</v>
      </c>
      <c r="H76">
        <v>5.8</v>
      </c>
      <c r="I76" t="s">
        <v>33</v>
      </c>
      <c r="J76" s="1">
        <v>45276.3682291667</v>
      </c>
      <c r="K76" s="1">
        <v>45278.9186226852</v>
      </c>
      <c r="L76">
        <v>19577</v>
      </c>
      <c r="M76">
        <v>5</v>
      </c>
      <c r="N76">
        <v>4</v>
      </c>
    </row>
    <row r="77" spans="1:14">
      <c r="A77">
        <v>1206</v>
      </c>
      <c r="B77">
        <v>17983</v>
      </c>
      <c r="C77">
        <v>347220</v>
      </c>
      <c r="D77">
        <v>14684</v>
      </c>
      <c r="E77" t="s">
        <v>130</v>
      </c>
      <c r="F77">
        <v>2</v>
      </c>
      <c r="G77">
        <v>80.367</v>
      </c>
      <c r="H77">
        <v>5.8</v>
      </c>
      <c r="I77" t="s">
        <v>33</v>
      </c>
      <c r="J77" s="1">
        <v>45276.3682291667</v>
      </c>
      <c r="K77" s="1">
        <v>45278.9186226852</v>
      </c>
      <c r="L77">
        <v>19669</v>
      </c>
      <c r="M77">
        <v>5</v>
      </c>
      <c r="N77">
        <v>4</v>
      </c>
    </row>
    <row r="78" spans="1:14">
      <c r="A78">
        <v>1206</v>
      </c>
      <c r="B78">
        <v>17983</v>
      </c>
      <c r="C78">
        <v>346624</v>
      </c>
      <c r="D78">
        <v>14503</v>
      </c>
      <c r="E78" t="s">
        <v>131</v>
      </c>
      <c r="F78">
        <v>4</v>
      </c>
      <c r="G78">
        <v>84.756</v>
      </c>
      <c r="H78">
        <v>5</v>
      </c>
      <c r="I78" t="s">
        <v>33</v>
      </c>
      <c r="J78" s="1">
        <v>45276.3682291667</v>
      </c>
      <c r="K78" s="1">
        <v>45278.9186226852</v>
      </c>
      <c r="L78">
        <v>19668</v>
      </c>
      <c r="M78">
        <v>5</v>
      </c>
      <c r="N78">
        <v>3</v>
      </c>
    </row>
    <row r="79" spans="1:14">
      <c r="A79">
        <v>1207</v>
      </c>
      <c r="B79">
        <v>17982</v>
      </c>
      <c r="C79">
        <v>346487</v>
      </c>
      <c r="D79">
        <v>14815</v>
      </c>
      <c r="E79" t="s">
        <v>132</v>
      </c>
      <c r="F79">
        <v>2</v>
      </c>
      <c r="G79">
        <v>153.048</v>
      </c>
      <c r="H79">
        <v>6.1</v>
      </c>
      <c r="I79" t="s">
        <v>33</v>
      </c>
      <c r="J79" s="1">
        <v>45276.3682291667</v>
      </c>
      <c r="K79" s="1">
        <v>45278.9186226852</v>
      </c>
      <c r="L79">
        <v>19242</v>
      </c>
      <c r="M79">
        <v>6</v>
      </c>
      <c r="N79">
        <v>3</v>
      </c>
    </row>
    <row r="80" spans="1:14">
      <c r="A80">
        <v>1206</v>
      </c>
      <c r="B80">
        <v>17982</v>
      </c>
      <c r="C80">
        <v>347359</v>
      </c>
      <c r="D80">
        <v>14285</v>
      </c>
      <c r="E80" t="s">
        <v>133</v>
      </c>
      <c r="F80">
        <v>10</v>
      </c>
      <c r="G80">
        <v>398.475</v>
      </c>
      <c r="H80">
        <v>9.7</v>
      </c>
      <c r="I80" t="s">
        <v>33</v>
      </c>
      <c r="J80" s="1">
        <v>45276.3682291667</v>
      </c>
      <c r="K80" s="1">
        <v>45278.9186226852</v>
      </c>
      <c r="L80">
        <v>19090</v>
      </c>
      <c r="M80">
        <v>5</v>
      </c>
      <c r="N80">
        <v>4</v>
      </c>
    </row>
    <row r="81" spans="1:14">
      <c r="A81">
        <v>1207</v>
      </c>
      <c r="B81">
        <v>17982</v>
      </c>
      <c r="C81">
        <v>346704</v>
      </c>
      <c r="D81">
        <v>14517</v>
      </c>
      <c r="E81" t="s">
        <v>134</v>
      </c>
      <c r="F81">
        <v>2</v>
      </c>
      <c r="G81">
        <v>208.677</v>
      </c>
      <c r="H81">
        <v>5.2</v>
      </c>
      <c r="I81" t="s">
        <v>33</v>
      </c>
      <c r="J81" s="1">
        <v>45276.3682291667</v>
      </c>
      <c r="K81" s="1">
        <v>45278.9186226852</v>
      </c>
      <c r="L81">
        <v>19347</v>
      </c>
      <c r="M81">
        <v>6</v>
      </c>
      <c r="N81">
        <v>3</v>
      </c>
    </row>
    <row r="82" spans="1:14">
      <c r="A82">
        <v>1206</v>
      </c>
      <c r="B82">
        <v>17983</v>
      </c>
      <c r="C82">
        <v>346913</v>
      </c>
      <c r="D82">
        <v>14723</v>
      </c>
      <c r="E82" t="s">
        <v>135</v>
      </c>
      <c r="F82">
        <v>10</v>
      </c>
      <c r="G82">
        <v>732.27</v>
      </c>
      <c r="H82">
        <v>8.9</v>
      </c>
      <c r="I82" t="s">
        <v>33</v>
      </c>
      <c r="J82" s="1">
        <v>45276.3682291667</v>
      </c>
      <c r="K82" s="1">
        <v>45278.9186226852</v>
      </c>
      <c r="L82">
        <v>19412</v>
      </c>
      <c r="M82">
        <v>6</v>
      </c>
      <c r="N82">
        <v>4</v>
      </c>
    </row>
    <row r="83" spans="1:14">
      <c r="A83">
        <v>1206</v>
      </c>
      <c r="B83">
        <v>17982</v>
      </c>
      <c r="C83">
        <v>347157</v>
      </c>
      <c r="D83">
        <v>14827</v>
      </c>
      <c r="E83" t="s">
        <v>136</v>
      </c>
      <c r="F83">
        <v>9</v>
      </c>
      <c r="G83">
        <v>203.931</v>
      </c>
      <c r="H83">
        <v>7.3</v>
      </c>
      <c r="I83" t="s">
        <v>33</v>
      </c>
      <c r="J83" s="1">
        <v>45276.3682291667</v>
      </c>
      <c r="K83" s="1">
        <v>45278.9186226852</v>
      </c>
      <c r="L83">
        <v>19176</v>
      </c>
      <c r="M83">
        <v>6</v>
      </c>
      <c r="N83">
        <v>4</v>
      </c>
    </row>
    <row r="84" spans="1:14">
      <c r="A84">
        <v>1208</v>
      </c>
      <c r="B84">
        <v>17983</v>
      </c>
      <c r="C84">
        <v>346789</v>
      </c>
      <c r="D84">
        <v>14695</v>
      </c>
      <c r="E84" t="s">
        <v>137</v>
      </c>
      <c r="F84">
        <v>8</v>
      </c>
      <c r="G84">
        <v>186.228</v>
      </c>
      <c r="H84">
        <v>9.6</v>
      </c>
      <c r="I84" t="s">
        <v>33</v>
      </c>
      <c r="J84" s="1">
        <v>45276.3682291667</v>
      </c>
      <c r="K84" s="1">
        <v>45278.9186226852</v>
      </c>
      <c r="L84">
        <v>19593</v>
      </c>
      <c r="M84">
        <v>6</v>
      </c>
      <c r="N84">
        <v>3</v>
      </c>
    </row>
    <row r="85" spans="1:14">
      <c r="A85">
        <v>1206</v>
      </c>
      <c r="B85">
        <v>17983</v>
      </c>
      <c r="C85">
        <v>346532</v>
      </c>
      <c r="D85">
        <v>14971</v>
      </c>
      <c r="E85" t="s">
        <v>138</v>
      </c>
      <c r="F85">
        <v>3</v>
      </c>
      <c r="G85">
        <v>101.808</v>
      </c>
      <c r="H85">
        <v>4.3</v>
      </c>
      <c r="I85" t="s">
        <v>33</v>
      </c>
      <c r="J85" s="1">
        <v>45276.3682291667</v>
      </c>
      <c r="K85" s="1">
        <v>45278.9186226852</v>
      </c>
      <c r="L85">
        <v>19435</v>
      </c>
      <c r="M85">
        <v>6</v>
      </c>
      <c r="N85">
        <v>4</v>
      </c>
    </row>
    <row r="86" spans="1:14">
      <c r="A86">
        <v>1207</v>
      </c>
      <c r="B86">
        <v>17984</v>
      </c>
      <c r="C86">
        <v>346588</v>
      </c>
      <c r="D86">
        <v>14286</v>
      </c>
      <c r="E86" t="s">
        <v>139</v>
      </c>
      <c r="F86">
        <v>3</v>
      </c>
      <c r="G86">
        <v>106.5015</v>
      </c>
      <c r="H86">
        <v>7.3</v>
      </c>
      <c r="I86" t="s">
        <v>33</v>
      </c>
      <c r="J86" s="1">
        <v>45276.3682291667</v>
      </c>
      <c r="K86" s="1">
        <v>45278.9186226852</v>
      </c>
      <c r="L86">
        <v>19946</v>
      </c>
      <c r="M86">
        <v>6</v>
      </c>
      <c r="N86">
        <v>3</v>
      </c>
    </row>
    <row r="87" spans="1:14">
      <c r="A87">
        <v>1206</v>
      </c>
      <c r="B87">
        <v>17982</v>
      </c>
      <c r="C87">
        <v>346766</v>
      </c>
      <c r="D87">
        <v>14452</v>
      </c>
      <c r="E87" t="s">
        <v>140</v>
      </c>
      <c r="F87">
        <v>6</v>
      </c>
      <c r="G87">
        <v>103.131</v>
      </c>
      <c r="H87">
        <v>7</v>
      </c>
      <c r="I87" t="s">
        <v>33</v>
      </c>
      <c r="J87" s="1">
        <v>45276.3682291667</v>
      </c>
      <c r="K87" s="1">
        <v>45278.9186226852</v>
      </c>
      <c r="L87">
        <v>19142</v>
      </c>
      <c r="M87">
        <v>5</v>
      </c>
      <c r="N87">
        <v>4</v>
      </c>
    </row>
    <row r="88" spans="1:14">
      <c r="A88">
        <v>1207</v>
      </c>
      <c r="B88">
        <v>17984</v>
      </c>
      <c r="C88">
        <v>346851</v>
      </c>
      <c r="D88">
        <v>14415</v>
      </c>
      <c r="E88" t="s">
        <v>141</v>
      </c>
      <c r="F88">
        <v>2</v>
      </c>
      <c r="G88">
        <v>145.593</v>
      </c>
      <c r="H88">
        <v>9.7</v>
      </c>
      <c r="I88" t="s">
        <v>33</v>
      </c>
      <c r="J88" s="1">
        <v>45276.3682291667</v>
      </c>
      <c r="K88" s="1">
        <v>45278.9186226852</v>
      </c>
      <c r="L88">
        <v>19951</v>
      </c>
      <c r="M88">
        <v>6</v>
      </c>
      <c r="N88">
        <v>3</v>
      </c>
    </row>
    <row r="89" spans="1:14">
      <c r="A89">
        <v>1208</v>
      </c>
      <c r="B89">
        <v>17984</v>
      </c>
      <c r="C89">
        <v>346813</v>
      </c>
      <c r="D89">
        <v>14021</v>
      </c>
      <c r="E89" t="s">
        <v>142</v>
      </c>
      <c r="F89">
        <v>4</v>
      </c>
      <c r="G89">
        <v>113.568</v>
      </c>
      <c r="H89">
        <v>6.9</v>
      </c>
      <c r="I89" t="s">
        <v>33</v>
      </c>
      <c r="J89" s="1">
        <v>45276.3682291667</v>
      </c>
      <c r="K89" s="1">
        <v>45278.9186226852</v>
      </c>
      <c r="L89">
        <v>19892</v>
      </c>
      <c r="M89">
        <v>5</v>
      </c>
      <c r="N89">
        <v>3</v>
      </c>
    </row>
    <row r="90" spans="1:14">
      <c r="A90">
        <v>1206</v>
      </c>
      <c r="B90">
        <v>17983</v>
      </c>
      <c r="C90">
        <v>346507</v>
      </c>
      <c r="D90">
        <v>14339</v>
      </c>
      <c r="E90" t="s">
        <v>143</v>
      </c>
      <c r="F90">
        <v>4</v>
      </c>
      <c r="G90">
        <v>99.33</v>
      </c>
      <c r="H90">
        <v>4</v>
      </c>
      <c r="I90" t="s">
        <v>33</v>
      </c>
      <c r="J90" s="1">
        <v>45276.3682291667</v>
      </c>
      <c r="K90" s="1">
        <v>45278.9186226852</v>
      </c>
      <c r="L90">
        <v>19540</v>
      </c>
      <c r="M90">
        <v>5</v>
      </c>
      <c r="N90">
        <v>4</v>
      </c>
    </row>
    <row r="91" spans="1:14">
      <c r="A91">
        <v>1206</v>
      </c>
      <c r="B91">
        <v>17983</v>
      </c>
      <c r="C91">
        <v>346472</v>
      </c>
      <c r="D91">
        <v>14902</v>
      </c>
      <c r="E91" t="s">
        <v>144</v>
      </c>
      <c r="F91">
        <v>3</v>
      </c>
      <c r="G91">
        <v>251.7165</v>
      </c>
      <c r="H91">
        <v>5</v>
      </c>
      <c r="I91" t="s">
        <v>33</v>
      </c>
      <c r="J91" s="1">
        <v>45276.3682291667</v>
      </c>
      <c r="K91" s="1">
        <v>45278.9186226852</v>
      </c>
      <c r="L91">
        <v>19479</v>
      </c>
      <c r="M91">
        <v>6</v>
      </c>
      <c r="N91">
        <v>3</v>
      </c>
    </row>
    <row r="92" spans="1:14">
      <c r="A92">
        <v>1207</v>
      </c>
      <c r="B92">
        <v>17984</v>
      </c>
      <c r="C92">
        <v>346834</v>
      </c>
      <c r="D92">
        <v>14568</v>
      </c>
      <c r="E92" t="s">
        <v>145</v>
      </c>
      <c r="F92">
        <v>9</v>
      </c>
      <c r="G92">
        <v>733.6035</v>
      </c>
      <c r="H92">
        <v>7.2</v>
      </c>
      <c r="I92" t="s">
        <v>33</v>
      </c>
      <c r="J92" s="1">
        <v>45276.3682291667</v>
      </c>
      <c r="K92" s="1">
        <v>45278.9186226852</v>
      </c>
      <c r="L92">
        <v>19845</v>
      </c>
      <c r="M92">
        <v>5</v>
      </c>
      <c r="N92">
        <v>4</v>
      </c>
    </row>
    <row r="93" spans="1:14">
      <c r="A93">
        <v>1207</v>
      </c>
      <c r="B93">
        <v>17984</v>
      </c>
      <c r="C93">
        <v>346710</v>
      </c>
      <c r="D93">
        <v>14419</v>
      </c>
      <c r="E93" t="s">
        <v>146</v>
      </c>
      <c r="F93">
        <v>4</v>
      </c>
      <c r="G93">
        <v>417.564</v>
      </c>
      <c r="H93">
        <v>7.5</v>
      </c>
      <c r="I93" t="s">
        <v>33</v>
      </c>
      <c r="J93" s="1">
        <v>45276.3682291667</v>
      </c>
      <c r="K93" s="1">
        <v>45278.9186226852</v>
      </c>
      <c r="L93">
        <v>19893</v>
      </c>
      <c r="M93">
        <v>5</v>
      </c>
      <c r="N93">
        <v>3</v>
      </c>
    </row>
    <row r="94" spans="1:14">
      <c r="A94">
        <v>1207</v>
      </c>
      <c r="B94">
        <v>17984</v>
      </c>
      <c r="C94">
        <v>346849</v>
      </c>
      <c r="D94">
        <v>14228</v>
      </c>
      <c r="E94" t="s">
        <v>147</v>
      </c>
      <c r="F94">
        <v>1</v>
      </c>
      <c r="G94">
        <v>85.5855</v>
      </c>
      <c r="H94">
        <v>9.2</v>
      </c>
      <c r="I94" t="s">
        <v>33</v>
      </c>
      <c r="J94" s="1">
        <v>45276.3682291667</v>
      </c>
      <c r="K94" s="1">
        <v>45278.9186226852</v>
      </c>
      <c r="L94">
        <v>20018</v>
      </c>
      <c r="M94">
        <v>5</v>
      </c>
      <c r="N94">
        <v>3</v>
      </c>
    </row>
    <row r="95" spans="1:14">
      <c r="A95">
        <v>1208</v>
      </c>
      <c r="B95">
        <v>17983</v>
      </c>
      <c r="C95">
        <v>347099</v>
      </c>
      <c r="D95">
        <v>14608</v>
      </c>
      <c r="E95" t="s">
        <v>148</v>
      </c>
      <c r="F95">
        <v>2</v>
      </c>
      <c r="G95">
        <v>100.128</v>
      </c>
      <c r="H95">
        <v>4.1</v>
      </c>
      <c r="I95" t="s">
        <v>33</v>
      </c>
      <c r="J95" s="1">
        <v>45276.3682291667</v>
      </c>
      <c r="K95" s="1">
        <v>45278.9186226852</v>
      </c>
      <c r="L95">
        <v>19632</v>
      </c>
      <c r="M95">
        <v>5</v>
      </c>
      <c r="N95">
        <v>3</v>
      </c>
    </row>
    <row r="96" spans="1:14">
      <c r="A96">
        <v>1208</v>
      </c>
      <c r="B96">
        <v>17984</v>
      </c>
      <c r="C96">
        <v>346870</v>
      </c>
      <c r="D96">
        <v>14970</v>
      </c>
      <c r="E96" t="s">
        <v>149</v>
      </c>
      <c r="F96">
        <v>2</v>
      </c>
      <c r="G96">
        <v>167.034</v>
      </c>
      <c r="H96">
        <v>6.2</v>
      </c>
      <c r="I96" t="s">
        <v>33</v>
      </c>
      <c r="J96" s="1">
        <v>45276.3682291667</v>
      </c>
      <c r="K96" s="1">
        <v>45278.9186226852</v>
      </c>
      <c r="L96">
        <v>19883</v>
      </c>
      <c r="M96">
        <v>5</v>
      </c>
      <c r="N96">
        <v>3</v>
      </c>
    </row>
    <row r="97" spans="1:14">
      <c r="A97">
        <v>1206</v>
      </c>
      <c r="B97">
        <v>17982</v>
      </c>
      <c r="C97">
        <v>347176</v>
      </c>
      <c r="D97">
        <v>14986</v>
      </c>
      <c r="E97" t="s">
        <v>150</v>
      </c>
      <c r="F97">
        <v>7</v>
      </c>
      <c r="G97">
        <v>527.5095</v>
      </c>
      <c r="H97">
        <v>8.9</v>
      </c>
      <c r="I97" t="s">
        <v>33</v>
      </c>
      <c r="J97" s="1">
        <v>45276.3682291667</v>
      </c>
      <c r="K97" s="1">
        <v>45278.9186226852</v>
      </c>
      <c r="L97">
        <v>19307</v>
      </c>
      <c r="M97">
        <v>6</v>
      </c>
      <c r="N97">
        <v>4</v>
      </c>
    </row>
    <row r="98" spans="1:14">
      <c r="A98">
        <v>1208</v>
      </c>
      <c r="B98">
        <v>17982</v>
      </c>
      <c r="C98">
        <v>346481</v>
      </c>
      <c r="D98">
        <v>14354</v>
      </c>
      <c r="E98" t="s">
        <v>151</v>
      </c>
      <c r="F98">
        <v>4</v>
      </c>
      <c r="G98">
        <v>87.234</v>
      </c>
      <c r="H98">
        <v>4.7</v>
      </c>
      <c r="I98" t="s">
        <v>33</v>
      </c>
      <c r="J98" s="1">
        <v>45276.3682291667</v>
      </c>
      <c r="K98" s="1">
        <v>45278.9186226852</v>
      </c>
      <c r="L98">
        <v>19226</v>
      </c>
      <c r="M98">
        <v>6</v>
      </c>
      <c r="N98">
        <v>3</v>
      </c>
    </row>
    <row r="99" spans="1:14">
      <c r="A99">
        <v>1206</v>
      </c>
      <c r="B99">
        <v>17983</v>
      </c>
      <c r="C99">
        <v>347205</v>
      </c>
      <c r="D99">
        <v>14155</v>
      </c>
      <c r="E99" t="s">
        <v>152</v>
      </c>
      <c r="F99">
        <v>10</v>
      </c>
      <c r="G99">
        <v>697.935</v>
      </c>
      <c r="H99">
        <v>5</v>
      </c>
      <c r="I99" t="s">
        <v>33</v>
      </c>
      <c r="J99" s="1">
        <v>45276.3682291667</v>
      </c>
      <c r="K99" s="1">
        <v>45278.9186226852</v>
      </c>
      <c r="L99">
        <v>19481</v>
      </c>
      <c r="M99">
        <v>6</v>
      </c>
      <c r="N99">
        <v>3</v>
      </c>
    </row>
    <row r="100" spans="1:14">
      <c r="A100">
        <v>1207</v>
      </c>
      <c r="B100">
        <v>17983</v>
      </c>
      <c r="C100">
        <v>346551</v>
      </c>
      <c r="D100">
        <v>14084</v>
      </c>
      <c r="E100" t="s">
        <v>153</v>
      </c>
      <c r="F100">
        <v>9</v>
      </c>
      <c r="G100">
        <v>299.8485</v>
      </c>
      <c r="H100">
        <v>5.9</v>
      </c>
      <c r="I100" t="s">
        <v>33</v>
      </c>
      <c r="J100" s="1">
        <v>45276.3682291667</v>
      </c>
      <c r="K100" s="1">
        <v>45278.9186226852</v>
      </c>
      <c r="L100">
        <v>19664</v>
      </c>
      <c r="M100">
        <v>5</v>
      </c>
      <c r="N100">
        <v>4</v>
      </c>
    </row>
    <row r="101" spans="1:14">
      <c r="A101">
        <v>1208</v>
      </c>
      <c r="B101">
        <v>17983</v>
      </c>
      <c r="C101">
        <v>346493</v>
      </c>
      <c r="D101">
        <v>14778</v>
      </c>
      <c r="E101" t="s">
        <v>154</v>
      </c>
      <c r="F101">
        <v>2</v>
      </c>
      <c r="G101">
        <v>184.107</v>
      </c>
      <c r="H101">
        <v>7.7</v>
      </c>
      <c r="I101" t="s">
        <v>33</v>
      </c>
      <c r="J101" s="1">
        <v>45276.3682291667</v>
      </c>
      <c r="K101" s="1">
        <v>45278.9186226852</v>
      </c>
      <c r="L101">
        <v>19500</v>
      </c>
      <c r="M101">
        <v>5</v>
      </c>
      <c r="N101">
        <v>4</v>
      </c>
    </row>
    <row r="102" spans="1:14">
      <c r="A102">
        <v>1207</v>
      </c>
      <c r="B102">
        <v>17982</v>
      </c>
      <c r="C102">
        <v>347056</v>
      </c>
      <c r="D102">
        <v>14092</v>
      </c>
      <c r="E102" t="s">
        <v>155</v>
      </c>
      <c r="F102">
        <v>7</v>
      </c>
      <c r="G102">
        <v>708.3195</v>
      </c>
      <c r="H102">
        <v>6</v>
      </c>
      <c r="I102" t="s">
        <v>33</v>
      </c>
      <c r="J102" s="1">
        <v>45276.3682291667</v>
      </c>
      <c r="K102" s="1">
        <v>45278.9186226852</v>
      </c>
      <c r="L102">
        <v>19199</v>
      </c>
      <c r="M102">
        <v>6</v>
      </c>
      <c r="N102">
        <v>4</v>
      </c>
    </row>
    <row r="103" spans="1:14">
      <c r="A103">
        <v>1208</v>
      </c>
      <c r="B103">
        <v>17982</v>
      </c>
      <c r="C103">
        <v>346780</v>
      </c>
      <c r="D103">
        <v>14826</v>
      </c>
      <c r="E103" t="s">
        <v>156</v>
      </c>
      <c r="F103">
        <v>7</v>
      </c>
      <c r="G103">
        <v>731.6925</v>
      </c>
      <c r="H103">
        <v>7.6</v>
      </c>
      <c r="I103" t="s">
        <v>33</v>
      </c>
      <c r="J103" s="1">
        <v>45276.3682291667</v>
      </c>
      <c r="K103" s="1">
        <v>45278.9186226852</v>
      </c>
      <c r="L103">
        <v>19200</v>
      </c>
      <c r="M103">
        <v>6</v>
      </c>
      <c r="N103">
        <v>4</v>
      </c>
    </row>
    <row r="104" spans="1:14">
      <c r="A104">
        <v>1207</v>
      </c>
      <c r="B104">
        <v>17984</v>
      </c>
      <c r="C104">
        <v>346661</v>
      </c>
      <c r="D104">
        <v>14348</v>
      </c>
      <c r="E104" t="s">
        <v>157</v>
      </c>
      <c r="F104">
        <v>10</v>
      </c>
      <c r="G104">
        <v>652.89</v>
      </c>
      <c r="H104">
        <v>6</v>
      </c>
      <c r="I104" t="s">
        <v>33</v>
      </c>
      <c r="J104" s="1">
        <v>45276.3682291667</v>
      </c>
      <c r="K104" s="1">
        <v>45278.9186226852</v>
      </c>
      <c r="L104">
        <v>19795</v>
      </c>
      <c r="M104">
        <v>5</v>
      </c>
      <c r="N104">
        <v>4</v>
      </c>
    </row>
    <row r="105" spans="1:14">
      <c r="A105">
        <v>1207</v>
      </c>
      <c r="B105">
        <v>17982</v>
      </c>
      <c r="C105">
        <v>347051</v>
      </c>
      <c r="D105">
        <v>14664</v>
      </c>
      <c r="E105" t="s">
        <v>158</v>
      </c>
      <c r="F105">
        <v>9</v>
      </c>
      <c r="G105">
        <v>742.2975</v>
      </c>
      <c r="H105">
        <v>7.2</v>
      </c>
      <c r="I105" t="s">
        <v>33</v>
      </c>
      <c r="J105" s="1">
        <v>45276.3682291667</v>
      </c>
      <c r="K105" s="1">
        <v>45278.9186226852</v>
      </c>
      <c r="L105">
        <v>19033</v>
      </c>
      <c r="M105">
        <v>6</v>
      </c>
      <c r="N105">
        <v>4</v>
      </c>
    </row>
    <row r="106" spans="1:14">
      <c r="A106">
        <v>1206</v>
      </c>
      <c r="B106">
        <v>17984</v>
      </c>
      <c r="C106">
        <v>347177</v>
      </c>
      <c r="D106">
        <v>14607</v>
      </c>
      <c r="E106" t="s">
        <v>159</v>
      </c>
      <c r="F106">
        <v>4</v>
      </c>
      <c r="G106">
        <v>75.474</v>
      </c>
      <c r="H106">
        <v>6.4</v>
      </c>
      <c r="I106" t="s">
        <v>33</v>
      </c>
      <c r="J106" s="1">
        <v>45276.3682291667</v>
      </c>
      <c r="K106" s="1">
        <v>45278.9186226852</v>
      </c>
      <c r="L106">
        <v>19822</v>
      </c>
      <c r="M106">
        <v>5</v>
      </c>
      <c r="N106">
        <v>4</v>
      </c>
    </row>
    <row r="107" spans="1:14">
      <c r="A107">
        <v>1206</v>
      </c>
      <c r="B107">
        <v>17983</v>
      </c>
      <c r="C107">
        <v>346617</v>
      </c>
      <c r="D107">
        <v>14387</v>
      </c>
      <c r="E107" t="s">
        <v>160</v>
      </c>
      <c r="F107">
        <v>5</v>
      </c>
      <c r="G107">
        <v>247.59</v>
      </c>
      <c r="H107">
        <v>6</v>
      </c>
      <c r="I107" t="s">
        <v>33</v>
      </c>
      <c r="J107" s="1">
        <v>45276.3682291667</v>
      </c>
      <c r="K107" s="1">
        <v>45278.9186226852</v>
      </c>
      <c r="L107">
        <v>19449</v>
      </c>
      <c r="M107">
        <v>6</v>
      </c>
      <c r="N107">
        <v>3</v>
      </c>
    </row>
    <row r="108" spans="1:14">
      <c r="A108">
        <v>1206</v>
      </c>
      <c r="B108">
        <v>17982</v>
      </c>
      <c r="C108">
        <v>347208</v>
      </c>
      <c r="D108">
        <v>14267</v>
      </c>
      <c r="E108" t="s">
        <v>161</v>
      </c>
      <c r="F108">
        <v>7</v>
      </c>
      <c r="G108">
        <v>291.207</v>
      </c>
      <c r="H108">
        <v>7.5</v>
      </c>
      <c r="I108" t="s">
        <v>33</v>
      </c>
      <c r="J108" s="1">
        <v>45276.3682291667</v>
      </c>
      <c r="K108" s="1">
        <v>45278.9186226852</v>
      </c>
      <c r="L108">
        <v>19309</v>
      </c>
      <c r="M108">
        <v>5</v>
      </c>
      <c r="N108">
        <v>4</v>
      </c>
    </row>
    <row r="109" spans="1:14">
      <c r="A109">
        <v>1206</v>
      </c>
      <c r="B109">
        <v>17983</v>
      </c>
      <c r="C109">
        <v>346904</v>
      </c>
      <c r="D109">
        <v>14653</v>
      </c>
      <c r="E109" t="s">
        <v>162</v>
      </c>
      <c r="F109">
        <v>10</v>
      </c>
      <c r="G109">
        <v>207.585</v>
      </c>
      <c r="H109">
        <v>5</v>
      </c>
      <c r="I109" t="s">
        <v>33</v>
      </c>
      <c r="J109" s="1">
        <v>45276.3682291667</v>
      </c>
      <c r="K109" s="1">
        <v>45278.9186226852</v>
      </c>
      <c r="L109">
        <v>19645</v>
      </c>
      <c r="M109">
        <v>5</v>
      </c>
      <c r="N109">
        <v>3</v>
      </c>
    </row>
    <row r="110" spans="1:14">
      <c r="A110">
        <v>1207</v>
      </c>
      <c r="B110">
        <v>17984</v>
      </c>
      <c r="C110">
        <v>346824</v>
      </c>
      <c r="D110">
        <v>14080</v>
      </c>
      <c r="E110" t="s">
        <v>163</v>
      </c>
      <c r="F110">
        <v>1</v>
      </c>
      <c r="G110">
        <v>13.419</v>
      </c>
      <c r="H110">
        <v>9.5</v>
      </c>
      <c r="I110" t="s">
        <v>33</v>
      </c>
      <c r="J110" s="1">
        <v>45276.3682291667</v>
      </c>
      <c r="K110" s="1">
        <v>45278.9186226852</v>
      </c>
      <c r="L110">
        <v>19735</v>
      </c>
      <c r="M110">
        <v>6</v>
      </c>
      <c r="N110">
        <v>4</v>
      </c>
    </row>
    <row r="111" spans="1:14">
      <c r="A111">
        <v>1208</v>
      </c>
      <c r="B111">
        <v>17983</v>
      </c>
      <c r="C111">
        <v>347143</v>
      </c>
      <c r="D111">
        <v>14129</v>
      </c>
      <c r="E111" t="s">
        <v>164</v>
      </c>
      <c r="F111">
        <v>3</v>
      </c>
      <c r="G111">
        <v>255.1815</v>
      </c>
      <c r="H111">
        <v>9.3</v>
      </c>
      <c r="I111" t="s">
        <v>33</v>
      </c>
      <c r="J111" s="1">
        <v>45276.3682291667</v>
      </c>
      <c r="K111" s="1">
        <v>45278.9186226852</v>
      </c>
      <c r="L111">
        <v>19553</v>
      </c>
      <c r="M111">
        <v>6</v>
      </c>
      <c r="N111">
        <v>3</v>
      </c>
    </row>
    <row r="112" spans="1:14">
      <c r="A112">
        <v>1207</v>
      </c>
      <c r="B112">
        <v>17982</v>
      </c>
      <c r="C112">
        <v>347137</v>
      </c>
      <c r="D112">
        <v>14480</v>
      </c>
      <c r="E112" t="s">
        <v>165</v>
      </c>
      <c r="F112">
        <v>7</v>
      </c>
      <c r="G112">
        <v>539.343</v>
      </c>
      <c r="H112">
        <v>9.5</v>
      </c>
      <c r="I112" t="s">
        <v>33</v>
      </c>
      <c r="J112" s="1">
        <v>45276.3682291667</v>
      </c>
      <c r="K112" s="1">
        <v>45278.9186226852</v>
      </c>
      <c r="L112">
        <v>19127</v>
      </c>
      <c r="M112">
        <v>5</v>
      </c>
      <c r="N112">
        <v>3</v>
      </c>
    </row>
    <row r="113" spans="1:14">
      <c r="A113">
        <v>1206</v>
      </c>
      <c r="B113">
        <v>17984</v>
      </c>
      <c r="C113">
        <v>346636</v>
      </c>
      <c r="D113">
        <v>14126</v>
      </c>
      <c r="E113" t="s">
        <v>166</v>
      </c>
      <c r="F113">
        <v>8</v>
      </c>
      <c r="G113">
        <v>769.104</v>
      </c>
      <c r="H113">
        <v>6</v>
      </c>
      <c r="I113" t="s">
        <v>33</v>
      </c>
      <c r="J113" s="1">
        <v>45276.3682291667</v>
      </c>
      <c r="K113" s="1">
        <v>45278.9186226852</v>
      </c>
      <c r="L113">
        <v>19689</v>
      </c>
      <c r="M113">
        <v>6</v>
      </c>
      <c r="N113">
        <v>3</v>
      </c>
    </row>
    <row r="114" spans="1:14">
      <c r="A114">
        <v>1206</v>
      </c>
      <c r="B114">
        <v>17982</v>
      </c>
      <c r="C114">
        <v>346621</v>
      </c>
      <c r="D114">
        <v>14404</v>
      </c>
      <c r="E114" t="s">
        <v>167</v>
      </c>
      <c r="F114">
        <v>2</v>
      </c>
      <c r="G114">
        <v>151.284</v>
      </c>
      <c r="H114">
        <v>9.5</v>
      </c>
      <c r="I114" t="s">
        <v>33</v>
      </c>
      <c r="J114" s="1">
        <v>45276.3682291667</v>
      </c>
      <c r="K114" s="1">
        <v>45278.9186226852</v>
      </c>
      <c r="L114">
        <v>19174</v>
      </c>
      <c r="M114">
        <v>5</v>
      </c>
      <c r="N114">
        <v>3</v>
      </c>
    </row>
    <row r="115" spans="1:14">
      <c r="A115">
        <v>1206</v>
      </c>
      <c r="B115">
        <v>17982</v>
      </c>
      <c r="C115">
        <v>346906</v>
      </c>
      <c r="D115">
        <v>14023</v>
      </c>
      <c r="E115" t="s">
        <v>168</v>
      </c>
      <c r="F115">
        <v>9</v>
      </c>
      <c r="G115">
        <v>383.7645</v>
      </c>
      <c r="H115">
        <v>7</v>
      </c>
      <c r="I115" t="s">
        <v>33</v>
      </c>
      <c r="J115" s="1">
        <v>45276.3682291667</v>
      </c>
      <c r="K115" s="1">
        <v>45278.9186226852</v>
      </c>
      <c r="L115">
        <v>19185</v>
      </c>
      <c r="M115">
        <v>6</v>
      </c>
      <c r="N115">
        <v>3</v>
      </c>
    </row>
    <row r="116" spans="1:14">
      <c r="A116">
        <v>1208</v>
      </c>
      <c r="B116">
        <v>17983</v>
      </c>
      <c r="C116">
        <v>347006</v>
      </c>
      <c r="D116">
        <v>14733</v>
      </c>
      <c r="E116" t="s">
        <v>169</v>
      </c>
      <c r="F116">
        <v>10</v>
      </c>
      <c r="G116">
        <v>166.005</v>
      </c>
      <c r="H116">
        <v>8.6</v>
      </c>
      <c r="I116" t="s">
        <v>33</v>
      </c>
      <c r="J116" s="1">
        <v>45276.3682291667</v>
      </c>
      <c r="K116" s="1">
        <v>45278.9186226852</v>
      </c>
      <c r="L116">
        <v>19562</v>
      </c>
      <c r="M116">
        <v>6</v>
      </c>
      <c r="N116">
        <v>3</v>
      </c>
    </row>
    <row r="117" spans="1:14">
      <c r="A117">
        <v>1207</v>
      </c>
      <c r="B117">
        <v>17982</v>
      </c>
      <c r="C117">
        <v>346652</v>
      </c>
      <c r="D117">
        <v>14181</v>
      </c>
      <c r="E117" t="s">
        <v>170</v>
      </c>
      <c r="F117">
        <v>2</v>
      </c>
      <c r="G117">
        <v>137.865</v>
      </c>
      <c r="H117">
        <v>6</v>
      </c>
      <c r="I117" t="s">
        <v>33</v>
      </c>
      <c r="J117" s="1">
        <v>45276.3682291667</v>
      </c>
      <c r="K117" s="1">
        <v>45278.9186226852</v>
      </c>
      <c r="L117">
        <v>19252</v>
      </c>
      <c r="M117">
        <v>6</v>
      </c>
      <c r="N117">
        <v>3</v>
      </c>
    </row>
    <row r="118" spans="1:14">
      <c r="A118">
        <v>1206</v>
      </c>
      <c r="B118">
        <v>17982</v>
      </c>
      <c r="C118">
        <v>346512</v>
      </c>
      <c r="D118">
        <v>14466</v>
      </c>
      <c r="E118" t="s">
        <v>171</v>
      </c>
      <c r="F118">
        <v>6</v>
      </c>
      <c r="G118">
        <v>415.233</v>
      </c>
      <c r="H118">
        <v>5.7</v>
      </c>
      <c r="I118" t="s">
        <v>33</v>
      </c>
      <c r="J118" s="1">
        <v>45276.3682291667</v>
      </c>
      <c r="K118" s="1">
        <v>45278.9186226852</v>
      </c>
      <c r="L118">
        <v>19360</v>
      </c>
      <c r="M118">
        <v>6</v>
      </c>
      <c r="N118">
        <v>3</v>
      </c>
    </row>
    <row r="119" spans="1:14">
      <c r="A119">
        <v>1207</v>
      </c>
      <c r="B119">
        <v>17984</v>
      </c>
      <c r="C119">
        <v>346594</v>
      </c>
      <c r="D119">
        <v>14550</v>
      </c>
      <c r="E119" t="s">
        <v>172</v>
      </c>
      <c r="F119">
        <v>7</v>
      </c>
      <c r="G119">
        <v>499.7265</v>
      </c>
      <c r="H119">
        <v>5.7</v>
      </c>
      <c r="I119" t="s">
        <v>33</v>
      </c>
      <c r="J119" s="1">
        <v>45276.3682291667</v>
      </c>
      <c r="K119" s="1">
        <v>45278.9186226852</v>
      </c>
      <c r="L119">
        <v>19999</v>
      </c>
      <c r="M119">
        <v>5</v>
      </c>
      <c r="N119">
        <v>3</v>
      </c>
    </row>
    <row r="120" spans="1:14">
      <c r="A120">
        <v>1206</v>
      </c>
      <c r="B120">
        <v>17982</v>
      </c>
      <c r="C120">
        <v>346603</v>
      </c>
      <c r="D120">
        <v>14377</v>
      </c>
      <c r="E120" t="s">
        <v>173</v>
      </c>
      <c r="F120">
        <v>7</v>
      </c>
      <c r="G120">
        <v>193.011</v>
      </c>
      <c r="H120">
        <v>9.9</v>
      </c>
      <c r="I120" t="s">
        <v>33</v>
      </c>
      <c r="J120" s="1">
        <v>45276.3682291667</v>
      </c>
      <c r="K120" s="1">
        <v>45278.9186226852</v>
      </c>
      <c r="L120">
        <v>19204</v>
      </c>
      <c r="M120">
        <v>5</v>
      </c>
      <c r="N120">
        <v>3</v>
      </c>
    </row>
    <row r="121" spans="1:14">
      <c r="A121">
        <v>1206</v>
      </c>
      <c r="B121">
        <v>17984</v>
      </c>
      <c r="C121">
        <v>347386</v>
      </c>
      <c r="D121">
        <v>14663</v>
      </c>
      <c r="E121" t="s">
        <v>174</v>
      </c>
      <c r="F121">
        <v>2</v>
      </c>
      <c r="G121">
        <v>145.971</v>
      </c>
      <c r="H121">
        <v>8.1</v>
      </c>
      <c r="I121" t="s">
        <v>33</v>
      </c>
      <c r="J121" s="1">
        <v>45276.3682291667</v>
      </c>
      <c r="K121" s="1">
        <v>45278.9186226852</v>
      </c>
      <c r="L121">
        <v>19954</v>
      </c>
      <c r="M121">
        <v>6</v>
      </c>
      <c r="N121">
        <v>4</v>
      </c>
    </row>
    <row r="122" spans="1:14">
      <c r="A122">
        <v>1208</v>
      </c>
      <c r="B122">
        <v>17984</v>
      </c>
      <c r="C122">
        <v>347025</v>
      </c>
      <c r="D122">
        <v>14050</v>
      </c>
      <c r="E122" t="s">
        <v>175</v>
      </c>
      <c r="F122">
        <v>5</v>
      </c>
      <c r="G122">
        <v>225.2775</v>
      </c>
      <c r="H122">
        <v>6.1</v>
      </c>
      <c r="I122" t="s">
        <v>33</v>
      </c>
      <c r="J122" s="1">
        <v>45276.3682291667</v>
      </c>
      <c r="K122" s="1">
        <v>45278.9186226852</v>
      </c>
      <c r="L122">
        <v>19805</v>
      </c>
      <c r="M122">
        <v>5</v>
      </c>
      <c r="N122">
        <v>4</v>
      </c>
    </row>
    <row r="123" spans="1:14">
      <c r="A123">
        <v>1206</v>
      </c>
      <c r="B123">
        <v>17984</v>
      </c>
      <c r="C123">
        <v>347282</v>
      </c>
      <c r="D123">
        <v>14824</v>
      </c>
      <c r="E123" t="s">
        <v>176</v>
      </c>
      <c r="F123">
        <v>4</v>
      </c>
      <c r="G123">
        <v>93.744</v>
      </c>
      <c r="H123">
        <v>4.1</v>
      </c>
      <c r="I123" t="s">
        <v>33</v>
      </c>
      <c r="J123" s="1">
        <v>45276.3682291667</v>
      </c>
      <c r="K123" s="1">
        <v>45278.9186226852</v>
      </c>
      <c r="L123">
        <v>19875</v>
      </c>
      <c r="M123">
        <v>5</v>
      </c>
      <c r="N123">
        <v>3</v>
      </c>
    </row>
    <row r="124" spans="1:14">
      <c r="A124">
        <v>1206</v>
      </c>
      <c r="B124">
        <v>17982</v>
      </c>
      <c r="C124">
        <v>346793</v>
      </c>
      <c r="D124">
        <v>14411</v>
      </c>
      <c r="E124" t="s">
        <v>177</v>
      </c>
      <c r="F124">
        <v>9</v>
      </c>
      <c r="G124">
        <v>550.368</v>
      </c>
      <c r="H124">
        <v>9.7</v>
      </c>
      <c r="I124" t="s">
        <v>33</v>
      </c>
      <c r="J124" s="1">
        <v>45276.3682291667</v>
      </c>
      <c r="K124" s="1">
        <v>45278.9186226852</v>
      </c>
      <c r="L124">
        <v>19361</v>
      </c>
      <c r="M124">
        <v>5</v>
      </c>
      <c r="N124">
        <v>4</v>
      </c>
    </row>
    <row r="125" spans="1:14">
      <c r="A125">
        <v>1207</v>
      </c>
      <c r="B125">
        <v>17983</v>
      </c>
      <c r="C125">
        <v>346469</v>
      </c>
      <c r="D125">
        <v>14408</v>
      </c>
      <c r="E125" t="s">
        <v>178</v>
      </c>
      <c r="F125">
        <v>3</v>
      </c>
      <c r="G125">
        <v>309.3615</v>
      </c>
      <c r="H125">
        <v>7.8</v>
      </c>
      <c r="I125" t="s">
        <v>33</v>
      </c>
      <c r="J125" s="1">
        <v>45276.3682291667</v>
      </c>
      <c r="K125" s="1">
        <v>45278.9186226852</v>
      </c>
      <c r="L125">
        <v>19558</v>
      </c>
      <c r="M125">
        <v>5</v>
      </c>
      <c r="N125">
        <v>3</v>
      </c>
    </row>
    <row r="126" spans="1:14">
      <c r="A126">
        <v>1207</v>
      </c>
      <c r="B126">
        <v>17984</v>
      </c>
      <c r="C126">
        <v>346662</v>
      </c>
      <c r="D126">
        <v>14856</v>
      </c>
      <c r="E126" t="s">
        <v>179</v>
      </c>
      <c r="F126">
        <v>4</v>
      </c>
      <c r="G126">
        <v>408.492</v>
      </c>
      <c r="H126">
        <v>6.8</v>
      </c>
      <c r="I126" t="s">
        <v>33</v>
      </c>
      <c r="J126" s="1">
        <v>45276.3682291667</v>
      </c>
      <c r="K126" s="1">
        <v>45278.9186226852</v>
      </c>
      <c r="L126">
        <v>19731</v>
      </c>
      <c r="M126">
        <v>6</v>
      </c>
      <c r="N126">
        <v>4</v>
      </c>
    </row>
    <row r="127" spans="1:14">
      <c r="A127">
        <v>1207</v>
      </c>
      <c r="B127">
        <v>17982</v>
      </c>
      <c r="C127">
        <v>347149</v>
      </c>
      <c r="D127">
        <v>14692</v>
      </c>
      <c r="E127" t="s">
        <v>180</v>
      </c>
      <c r="F127">
        <v>5</v>
      </c>
      <c r="G127">
        <v>272.58</v>
      </c>
      <c r="H127">
        <v>7.5</v>
      </c>
      <c r="I127" t="s">
        <v>33</v>
      </c>
      <c r="J127" s="1">
        <v>45276.3682291667</v>
      </c>
      <c r="K127" s="1">
        <v>45278.9186226852</v>
      </c>
      <c r="L127">
        <v>19297</v>
      </c>
      <c r="M127">
        <v>5</v>
      </c>
      <c r="N127">
        <v>3</v>
      </c>
    </row>
    <row r="128" spans="1:14">
      <c r="A128">
        <v>1207</v>
      </c>
      <c r="B128">
        <v>17983</v>
      </c>
      <c r="C128">
        <v>346547</v>
      </c>
      <c r="D128">
        <v>14316</v>
      </c>
      <c r="E128" t="s">
        <v>181</v>
      </c>
      <c r="F128">
        <v>5</v>
      </c>
      <c r="G128">
        <v>91.4025</v>
      </c>
      <c r="H128">
        <v>4.9</v>
      </c>
      <c r="I128" t="s">
        <v>33</v>
      </c>
      <c r="J128" s="1">
        <v>45276.3682291667</v>
      </c>
      <c r="K128" s="1">
        <v>45278.9186226852</v>
      </c>
      <c r="L128">
        <v>19480</v>
      </c>
      <c r="M128">
        <v>6</v>
      </c>
      <c r="N128">
        <v>4</v>
      </c>
    </row>
    <row r="129" spans="1:14">
      <c r="A129">
        <v>1208</v>
      </c>
      <c r="B129">
        <v>17982</v>
      </c>
      <c r="C129">
        <v>346971</v>
      </c>
      <c r="D129">
        <v>14981</v>
      </c>
      <c r="E129" t="s">
        <v>182</v>
      </c>
      <c r="F129">
        <v>6</v>
      </c>
      <c r="G129">
        <v>367.038</v>
      </c>
      <c r="H129">
        <v>9.9</v>
      </c>
      <c r="I129" t="s">
        <v>33</v>
      </c>
      <c r="J129" s="1">
        <v>45276.3682291667</v>
      </c>
      <c r="K129" s="1">
        <v>45278.9186226852</v>
      </c>
      <c r="L129">
        <v>19102</v>
      </c>
      <c r="M129">
        <v>6</v>
      </c>
      <c r="N129">
        <v>4</v>
      </c>
    </row>
    <row r="130" spans="1:14">
      <c r="A130">
        <v>1208</v>
      </c>
      <c r="B130">
        <v>17982</v>
      </c>
      <c r="C130">
        <v>346525</v>
      </c>
      <c r="D130">
        <v>14236</v>
      </c>
      <c r="E130" t="s">
        <v>183</v>
      </c>
      <c r="F130">
        <v>6</v>
      </c>
      <c r="G130">
        <v>416.178</v>
      </c>
      <c r="H130">
        <v>7.3</v>
      </c>
      <c r="I130" t="s">
        <v>33</v>
      </c>
      <c r="J130" s="1">
        <v>45276.3682291667</v>
      </c>
      <c r="K130" s="1">
        <v>45278.9186226852</v>
      </c>
      <c r="L130">
        <v>19069</v>
      </c>
      <c r="M130">
        <v>5</v>
      </c>
      <c r="N130">
        <v>4</v>
      </c>
    </row>
    <row r="131" spans="1:14">
      <c r="A131">
        <v>1208</v>
      </c>
      <c r="B131">
        <v>17982</v>
      </c>
      <c r="C131">
        <v>347346</v>
      </c>
      <c r="D131">
        <v>14898</v>
      </c>
      <c r="E131" t="s">
        <v>184</v>
      </c>
      <c r="F131">
        <v>2</v>
      </c>
      <c r="G131">
        <v>90.825</v>
      </c>
      <c r="H131">
        <v>6.2</v>
      </c>
      <c r="I131" t="s">
        <v>33</v>
      </c>
      <c r="J131" s="1">
        <v>45276.3682291667</v>
      </c>
      <c r="K131" s="1">
        <v>45278.9186226852</v>
      </c>
      <c r="L131">
        <v>19042</v>
      </c>
      <c r="M131">
        <v>6</v>
      </c>
      <c r="N131">
        <v>4</v>
      </c>
    </row>
    <row r="132" spans="1:14">
      <c r="A132">
        <v>1207</v>
      </c>
      <c r="B132">
        <v>17984</v>
      </c>
      <c r="C132">
        <v>347068</v>
      </c>
      <c r="D132">
        <v>14446</v>
      </c>
      <c r="E132" t="s">
        <v>185</v>
      </c>
      <c r="F132">
        <v>6</v>
      </c>
      <c r="G132">
        <v>103.824</v>
      </c>
      <c r="H132">
        <v>9.9</v>
      </c>
      <c r="I132" t="s">
        <v>33</v>
      </c>
      <c r="J132" s="1">
        <v>45276.3682291667</v>
      </c>
      <c r="K132" s="1">
        <v>45278.9186226852</v>
      </c>
      <c r="L132">
        <v>19839</v>
      </c>
      <c r="M132">
        <v>5</v>
      </c>
      <c r="N132">
        <v>4</v>
      </c>
    </row>
    <row r="133" spans="1:14">
      <c r="A133">
        <v>1206</v>
      </c>
      <c r="B133">
        <v>17983</v>
      </c>
      <c r="C133">
        <v>346607</v>
      </c>
      <c r="D133">
        <v>14800</v>
      </c>
      <c r="E133" t="s">
        <v>186</v>
      </c>
      <c r="F133">
        <v>5</v>
      </c>
      <c r="G133">
        <v>181.0725</v>
      </c>
      <c r="H133">
        <v>9</v>
      </c>
      <c r="I133" t="s">
        <v>33</v>
      </c>
      <c r="J133" s="1">
        <v>45276.3682291667</v>
      </c>
      <c r="K133" s="1">
        <v>45278.9186226852</v>
      </c>
      <c r="L133">
        <v>19618</v>
      </c>
      <c r="M133">
        <v>5</v>
      </c>
      <c r="N133">
        <v>3</v>
      </c>
    </row>
    <row r="134" spans="1:14">
      <c r="A134">
        <v>1208</v>
      </c>
      <c r="B134">
        <v>17982</v>
      </c>
      <c r="C134">
        <v>347338</v>
      </c>
      <c r="D134">
        <v>14044</v>
      </c>
      <c r="E134" t="s">
        <v>187</v>
      </c>
      <c r="F134">
        <v>4</v>
      </c>
      <c r="G134">
        <v>263.13</v>
      </c>
      <c r="H134">
        <v>4.2</v>
      </c>
      <c r="I134" t="s">
        <v>33</v>
      </c>
      <c r="J134" s="1">
        <v>45276.3682291667</v>
      </c>
      <c r="K134" s="1">
        <v>45278.9186226852</v>
      </c>
      <c r="L134">
        <v>19323</v>
      </c>
      <c r="M134">
        <v>6</v>
      </c>
      <c r="N134">
        <v>3</v>
      </c>
    </row>
    <row r="135" spans="1:14">
      <c r="A135">
        <v>1208</v>
      </c>
      <c r="B135">
        <v>17984</v>
      </c>
      <c r="C135">
        <v>347108</v>
      </c>
      <c r="D135">
        <v>14990</v>
      </c>
      <c r="E135" t="s">
        <v>188</v>
      </c>
      <c r="F135">
        <v>3</v>
      </c>
      <c r="G135">
        <v>228.123</v>
      </c>
      <c r="H135">
        <v>8.2</v>
      </c>
      <c r="I135" t="s">
        <v>33</v>
      </c>
      <c r="J135" s="1">
        <v>45276.3682291667</v>
      </c>
      <c r="K135" s="1">
        <v>45278.9186226852</v>
      </c>
      <c r="L135">
        <v>19853</v>
      </c>
      <c r="M135">
        <v>5</v>
      </c>
      <c r="N135">
        <v>3</v>
      </c>
    </row>
    <row r="136" spans="1:14">
      <c r="A136">
        <v>1206</v>
      </c>
      <c r="B136">
        <v>17983</v>
      </c>
      <c r="C136">
        <v>347116</v>
      </c>
      <c r="D136">
        <v>14773</v>
      </c>
      <c r="E136" t="s">
        <v>189</v>
      </c>
      <c r="F136">
        <v>9</v>
      </c>
      <c r="G136">
        <v>944.622</v>
      </c>
      <c r="H136">
        <v>4.2</v>
      </c>
      <c r="I136" t="s">
        <v>33</v>
      </c>
      <c r="J136" s="1">
        <v>45276.3682291667</v>
      </c>
      <c r="K136" s="1">
        <v>45278.9186226852</v>
      </c>
      <c r="L136">
        <v>19411</v>
      </c>
      <c r="M136">
        <v>6</v>
      </c>
      <c r="N136">
        <v>3</v>
      </c>
    </row>
    <row r="137" spans="1:14">
      <c r="A137">
        <v>1207</v>
      </c>
      <c r="B137">
        <v>17984</v>
      </c>
      <c r="C137">
        <v>347075</v>
      </c>
      <c r="D137">
        <v>14248</v>
      </c>
      <c r="E137" t="s">
        <v>190</v>
      </c>
      <c r="F137">
        <v>1</v>
      </c>
      <c r="G137">
        <v>87.234</v>
      </c>
      <c r="H137">
        <v>6.4</v>
      </c>
      <c r="I137" t="s">
        <v>33</v>
      </c>
      <c r="J137" s="1">
        <v>45276.3682291667</v>
      </c>
      <c r="K137" s="1">
        <v>45278.9186226852</v>
      </c>
      <c r="L137">
        <v>19773</v>
      </c>
      <c r="M137">
        <v>6</v>
      </c>
      <c r="N137">
        <v>4</v>
      </c>
    </row>
    <row r="138" spans="1:14">
      <c r="A138">
        <v>1208</v>
      </c>
      <c r="B138">
        <v>17984</v>
      </c>
      <c r="C138">
        <v>346781</v>
      </c>
      <c r="D138">
        <v>14668</v>
      </c>
      <c r="E138" t="s">
        <v>191</v>
      </c>
      <c r="F138">
        <v>2</v>
      </c>
      <c r="G138">
        <v>72.933</v>
      </c>
      <c r="H138">
        <v>9.7</v>
      </c>
      <c r="I138" t="s">
        <v>33</v>
      </c>
      <c r="J138" s="1">
        <v>45276.3682291667</v>
      </c>
      <c r="K138" s="1">
        <v>45278.9186226852</v>
      </c>
      <c r="L138">
        <v>19715</v>
      </c>
      <c r="M138">
        <v>6</v>
      </c>
      <c r="N138">
        <v>4</v>
      </c>
    </row>
    <row r="139" spans="1:14">
      <c r="A139">
        <v>1208</v>
      </c>
      <c r="B139">
        <v>17982</v>
      </c>
      <c r="C139">
        <v>347320</v>
      </c>
      <c r="D139">
        <v>14864</v>
      </c>
      <c r="E139" t="s">
        <v>192</v>
      </c>
      <c r="F139">
        <v>4</v>
      </c>
      <c r="G139">
        <v>325.374</v>
      </c>
      <c r="H139">
        <v>4.2</v>
      </c>
      <c r="I139" t="s">
        <v>33</v>
      </c>
      <c r="J139" s="1">
        <v>45276.3682291667</v>
      </c>
      <c r="K139" s="1">
        <v>45278.9186226852</v>
      </c>
      <c r="L139">
        <v>19248</v>
      </c>
      <c r="M139">
        <v>5</v>
      </c>
      <c r="N139">
        <v>4</v>
      </c>
    </row>
    <row r="140" spans="1:14">
      <c r="A140">
        <v>1208</v>
      </c>
      <c r="B140">
        <v>17982</v>
      </c>
      <c r="C140">
        <v>346875</v>
      </c>
      <c r="D140">
        <v>14703</v>
      </c>
      <c r="E140" t="s">
        <v>193</v>
      </c>
      <c r="F140">
        <v>4</v>
      </c>
      <c r="G140">
        <v>313.572</v>
      </c>
      <c r="H140">
        <v>8.5</v>
      </c>
      <c r="I140" t="s">
        <v>33</v>
      </c>
      <c r="J140" s="1">
        <v>45276.3682291667</v>
      </c>
      <c r="K140" s="1">
        <v>45278.9186226852</v>
      </c>
      <c r="L140">
        <v>19104</v>
      </c>
      <c r="M140">
        <v>5</v>
      </c>
      <c r="N140">
        <v>4</v>
      </c>
    </row>
    <row r="141" spans="1:14">
      <c r="A141">
        <v>1206</v>
      </c>
      <c r="B141">
        <v>17983</v>
      </c>
      <c r="C141">
        <v>347045</v>
      </c>
      <c r="D141">
        <v>14315</v>
      </c>
      <c r="E141" t="s">
        <v>194</v>
      </c>
      <c r="F141">
        <v>9</v>
      </c>
      <c r="G141">
        <v>681.4395</v>
      </c>
      <c r="H141">
        <v>7.7</v>
      </c>
      <c r="I141" t="s">
        <v>33</v>
      </c>
      <c r="J141" s="1">
        <v>45276.3682291667</v>
      </c>
      <c r="K141" s="1">
        <v>45278.9186226852</v>
      </c>
      <c r="L141">
        <v>19542</v>
      </c>
      <c r="M141">
        <v>5</v>
      </c>
      <c r="N141">
        <v>3</v>
      </c>
    </row>
    <row r="142" spans="1:14">
      <c r="A142">
        <v>1207</v>
      </c>
      <c r="B142">
        <v>17984</v>
      </c>
      <c r="C142">
        <v>346840</v>
      </c>
      <c r="D142">
        <v>14295</v>
      </c>
      <c r="E142" t="s">
        <v>195</v>
      </c>
      <c r="F142">
        <v>10</v>
      </c>
      <c r="G142">
        <v>471.03</v>
      </c>
      <c r="H142">
        <v>8.2</v>
      </c>
      <c r="I142" t="s">
        <v>33</v>
      </c>
      <c r="J142" s="1">
        <v>45276.3682291667</v>
      </c>
      <c r="K142" s="1">
        <v>45278.9186226852</v>
      </c>
      <c r="L142">
        <v>19977</v>
      </c>
      <c r="M142">
        <v>5</v>
      </c>
      <c r="N142">
        <v>4</v>
      </c>
    </row>
    <row r="143" spans="1:14">
      <c r="A143">
        <v>1207</v>
      </c>
      <c r="B143">
        <v>17983</v>
      </c>
      <c r="C143">
        <v>347048</v>
      </c>
      <c r="D143">
        <v>14674</v>
      </c>
      <c r="E143" t="s">
        <v>196</v>
      </c>
      <c r="F143">
        <v>3</v>
      </c>
      <c r="G143">
        <v>85.113</v>
      </c>
      <c r="H143">
        <v>7.1</v>
      </c>
      <c r="I143" t="s">
        <v>33</v>
      </c>
      <c r="J143" s="1">
        <v>45276.3682291667</v>
      </c>
      <c r="K143" s="1">
        <v>45278.9186226852</v>
      </c>
      <c r="L143">
        <v>19526</v>
      </c>
      <c r="M143">
        <v>5</v>
      </c>
      <c r="N143">
        <v>4</v>
      </c>
    </row>
    <row r="144" spans="1:14">
      <c r="A144">
        <v>1207</v>
      </c>
      <c r="B144">
        <v>17982</v>
      </c>
      <c r="C144">
        <v>346914</v>
      </c>
      <c r="D144">
        <v>14751</v>
      </c>
      <c r="E144" t="s">
        <v>197</v>
      </c>
      <c r="F144">
        <v>5</v>
      </c>
      <c r="G144">
        <v>80.22</v>
      </c>
      <c r="H144">
        <v>9.6</v>
      </c>
      <c r="I144" t="s">
        <v>33</v>
      </c>
      <c r="J144" s="1">
        <v>45276.3682291667</v>
      </c>
      <c r="K144" s="1">
        <v>45278.9186226852</v>
      </c>
      <c r="L144">
        <v>19320</v>
      </c>
      <c r="M144">
        <v>5</v>
      </c>
      <c r="N144">
        <v>4</v>
      </c>
    </row>
    <row r="145" spans="1:14">
      <c r="A145">
        <v>1206</v>
      </c>
      <c r="B145">
        <v>17984</v>
      </c>
      <c r="C145">
        <v>347341</v>
      </c>
      <c r="D145">
        <v>14102</v>
      </c>
      <c r="E145" t="s">
        <v>198</v>
      </c>
      <c r="F145">
        <v>4</v>
      </c>
      <c r="G145">
        <v>57.876</v>
      </c>
      <c r="H145">
        <v>9</v>
      </c>
      <c r="I145" t="s">
        <v>33</v>
      </c>
      <c r="J145" s="1">
        <v>45276.3682291667</v>
      </c>
      <c r="K145" s="1">
        <v>45278.9186226852</v>
      </c>
      <c r="L145">
        <v>19821</v>
      </c>
      <c r="M145">
        <v>5</v>
      </c>
      <c r="N145">
        <v>4</v>
      </c>
    </row>
    <row r="146" spans="1:14">
      <c r="A146">
        <v>1207</v>
      </c>
      <c r="B146">
        <v>17982</v>
      </c>
      <c r="C146">
        <v>347246</v>
      </c>
      <c r="D146">
        <v>14351</v>
      </c>
      <c r="E146" t="s">
        <v>199</v>
      </c>
      <c r="F146">
        <v>9</v>
      </c>
      <c r="G146">
        <v>224.4375</v>
      </c>
      <c r="H146">
        <v>9.5</v>
      </c>
      <c r="I146" t="s">
        <v>33</v>
      </c>
      <c r="J146" s="1">
        <v>45276.3682291667</v>
      </c>
      <c r="K146" s="1">
        <v>45278.9186226852</v>
      </c>
      <c r="L146">
        <v>19145</v>
      </c>
      <c r="M146">
        <v>5</v>
      </c>
      <c r="N146">
        <v>4</v>
      </c>
    </row>
    <row r="147" spans="1:14">
      <c r="A147">
        <v>1208</v>
      </c>
      <c r="B147">
        <v>17983</v>
      </c>
      <c r="C147">
        <v>346758</v>
      </c>
      <c r="D147">
        <v>14918</v>
      </c>
      <c r="E147" t="s">
        <v>200</v>
      </c>
      <c r="F147">
        <v>8</v>
      </c>
      <c r="G147">
        <v>441.756</v>
      </c>
      <c r="H147">
        <v>8.5</v>
      </c>
      <c r="I147" t="s">
        <v>33</v>
      </c>
      <c r="J147" s="1">
        <v>45276.3682291667</v>
      </c>
      <c r="K147" s="1">
        <v>45278.9186226852</v>
      </c>
      <c r="L147">
        <v>19556</v>
      </c>
      <c r="M147">
        <v>5</v>
      </c>
      <c r="N147">
        <v>3</v>
      </c>
    </row>
    <row r="148" spans="1:14">
      <c r="A148">
        <v>1207</v>
      </c>
      <c r="B148">
        <v>17982</v>
      </c>
      <c r="C148">
        <v>346463</v>
      </c>
      <c r="D148">
        <v>14485</v>
      </c>
      <c r="E148" t="s">
        <v>201</v>
      </c>
      <c r="F148">
        <v>10</v>
      </c>
      <c r="G148">
        <v>820.365</v>
      </c>
      <c r="H148">
        <v>4.4</v>
      </c>
      <c r="I148" t="s">
        <v>33</v>
      </c>
      <c r="J148" s="1">
        <v>45276.3682291667</v>
      </c>
      <c r="K148" s="1">
        <v>45278.9186226852</v>
      </c>
      <c r="L148">
        <v>19040</v>
      </c>
      <c r="M148">
        <v>5</v>
      </c>
      <c r="N148">
        <v>3</v>
      </c>
    </row>
    <row r="149" spans="1:14">
      <c r="A149">
        <v>1208</v>
      </c>
      <c r="B149">
        <v>17982</v>
      </c>
      <c r="C149">
        <v>346897</v>
      </c>
      <c r="D149">
        <v>14706</v>
      </c>
      <c r="E149" t="s">
        <v>202</v>
      </c>
      <c r="F149">
        <v>5</v>
      </c>
      <c r="G149">
        <v>76.755</v>
      </c>
      <c r="H149">
        <v>4.4</v>
      </c>
      <c r="I149" t="s">
        <v>33</v>
      </c>
      <c r="J149" s="1">
        <v>45276.3682291667</v>
      </c>
      <c r="K149" s="1">
        <v>45278.9186226852</v>
      </c>
      <c r="L149">
        <v>19082</v>
      </c>
      <c r="M149">
        <v>6</v>
      </c>
      <c r="N149">
        <v>4</v>
      </c>
    </row>
    <row r="150" spans="1:14">
      <c r="A150">
        <v>1206</v>
      </c>
      <c r="B150">
        <v>17982</v>
      </c>
      <c r="C150">
        <v>347035</v>
      </c>
      <c r="D150">
        <v>14523</v>
      </c>
      <c r="E150" t="s">
        <v>203</v>
      </c>
      <c r="F150">
        <v>7</v>
      </c>
      <c r="G150">
        <v>535.374</v>
      </c>
      <c r="H150">
        <v>8.4</v>
      </c>
      <c r="I150" t="s">
        <v>33</v>
      </c>
      <c r="J150" s="1">
        <v>45276.3682291667</v>
      </c>
      <c r="K150" s="1">
        <v>45278.9186226852</v>
      </c>
      <c r="L150">
        <v>19236</v>
      </c>
      <c r="M150">
        <v>5</v>
      </c>
      <c r="N150">
        <v>4</v>
      </c>
    </row>
    <row r="151" spans="1:14">
      <c r="A151">
        <v>1207</v>
      </c>
      <c r="B151">
        <v>17982</v>
      </c>
      <c r="C151">
        <v>346991</v>
      </c>
      <c r="D151">
        <v>14713</v>
      </c>
      <c r="E151" t="s">
        <v>204</v>
      </c>
      <c r="F151">
        <v>8</v>
      </c>
      <c r="G151">
        <v>829.08</v>
      </c>
      <c r="H151">
        <v>7.6</v>
      </c>
      <c r="I151" t="s">
        <v>33</v>
      </c>
      <c r="J151" s="1">
        <v>45276.3682291667</v>
      </c>
      <c r="K151" s="1">
        <v>45278.9186226852</v>
      </c>
      <c r="L151">
        <v>19258</v>
      </c>
      <c r="M151">
        <v>5</v>
      </c>
      <c r="N151">
        <v>3</v>
      </c>
    </row>
    <row r="152" spans="1:14">
      <c r="A152">
        <v>1208</v>
      </c>
      <c r="B152">
        <v>17982</v>
      </c>
      <c r="C152">
        <v>346755</v>
      </c>
      <c r="D152">
        <v>14251</v>
      </c>
      <c r="E152" t="s">
        <v>205</v>
      </c>
      <c r="F152">
        <v>10</v>
      </c>
      <c r="G152">
        <v>827.085</v>
      </c>
      <c r="H152">
        <v>6.4</v>
      </c>
      <c r="I152" t="s">
        <v>33</v>
      </c>
      <c r="J152" s="1">
        <v>45276.3682291667</v>
      </c>
      <c r="K152" s="1">
        <v>45278.9186226852</v>
      </c>
      <c r="L152">
        <v>19300</v>
      </c>
      <c r="M152">
        <v>6</v>
      </c>
      <c r="N152">
        <v>4</v>
      </c>
    </row>
    <row r="153" spans="1:14">
      <c r="A153">
        <v>1207</v>
      </c>
      <c r="B153">
        <v>17984</v>
      </c>
      <c r="C153">
        <v>346473</v>
      </c>
      <c r="D153">
        <v>14068</v>
      </c>
      <c r="E153" t="s">
        <v>206</v>
      </c>
      <c r="F153">
        <v>1</v>
      </c>
      <c r="G153">
        <v>71.526</v>
      </c>
      <c r="H153">
        <v>6.8</v>
      </c>
      <c r="I153" t="s">
        <v>33</v>
      </c>
      <c r="J153" s="1">
        <v>45276.3682291667</v>
      </c>
      <c r="K153" s="1">
        <v>45278.9186226852</v>
      </c>
      <c r="L153">
        <v>19900</v>
      </c>
      <c r="M153">
        <v>5</v>
      </c>
      <c r="N153">
        <v>3</v>
      </c>
    </row>
    <row r="154" spans="1:14">
      <c r="A154">
        <v>1207</v>
      </c>
      <c r="B154">
        <v>17982</v>
      </c>
      <c r="C154">
        <v>346495</v>
      </c>
      <c r="D154">
        <v>14519</v>
      </c>
      <c r="E154" t="s">
        <v>207</v>
      </c>
      <c r="F154">
        <v>1</v>
      </c>
      <c r="G154">
        <v>103.782</v>
      </c>
      <c r="H154">
        <v>8.4</v>
      </c>
      <c r="I154" t="s">
        <v>33</v>
      </c>
      <c r="J154" s="1">
        <v>45276.3682291667</v>
      </c>
      <c r="K154" s="1">
        <v>45278.9186226852</v>
      </c>
      <c r="L154">
        <v>19159</v>
      </c>
      <c r="M154">
        <v>5</v>
      </c>
      <c r="N154">
        <v>3</v>
      </c>
    </row>
    <row r="155" spans="1:14">
      <c r="A155">
        <v>1207</v>
      </c>
      <c r="B155">
        <v>17984</v>
      </c>
      <c r="C155">
        <v>347056</v>
      </c>
      <c r="D155">
        <v>14332</v>
      </c>
      <c r="E155" t="s">
        <v>208</v>
      </c>
      <c r="F155">
        <v>1</v>
      </c>
      <c r="G155">
        <v>42.3675</v>
      </c>
      <c r="H155">
        <v>6.2</v>
      </c>
      <c r="I155" t="s">
        <v>33</v>
      </c>
      <c r="J155" s="1">
        <v>45276.3682291667</v>
      </c>
      <c r="K155" s="1">
        <v>45278.9186226852</v>
      </c>
      <c r="L155">
        <v>19733</v>
      </c>
      <c r="M155">
        <v>6</v>
      </c>
      <c r="N155">
        <v>4</v>
      </c>
    </row>
    <row r="156" spans="1:14">
      <c r="A156">
        <v>1206</v>
      </c>
      <c r="B156">
        <v>17983</v>
      </c>
      <c r="C156">
        <v>347229</v>
      </c>
      <c r="D156">
        <v>14689</v>
      </c>
      <c r="E156" t="s">
        <v>209</v>
      </c>
      <c r="F156">
        <v>10</v>
      </c>
      <c r="G156">
        <v>767.025</v>
      </c>
      <c r="H156">
        <v>8.7</v>
      </c>
      <c r="I156" t="s">
        <v>33</v>
      </c>
      <c r="J156" s="1">
        <v>45276.3682291667</v>
      </c>
      <c r="K156" s="1">
        <v>45278.9186226852</v>
      </c>
      <c r="L156">
        <v>19610</v>
      </c>
      <c r="M156">
        <v>5</v>
      </c>
      <c r="N156">
        <v>3</v>
      </c>
    </row>
    <row r="157" spans="1:14">
      <c r="A157">
        <v>1206</v>
      </c>
      <c r="B157">
        <v>17982</v>
      </c>
      <c r="C157">
        <v>346696</v>
      </c>
      <c r="D157">
        <v>14525</v>
      </c>
      <c r="E157" t="s">
        <v>210</v>
      </c>
      <c r="F157">
        <v>6</v>
      </c>
      <c r="G157">
        <v>362.817</v>
      </c>
      <c r="H157">
        <v>5.1</v>
      </c>
      <c r="I157" t="s">
        <v>33</v>
      </c>
      <c r="J157" s="1">
        <v>45276.3682291667</v>
      </c>
      <c r="K157" s="1">
        <v>45278.9186226852</v>
      </c>
      <c r="L157">
        <v>19187</v>
      </c>
      <c r="M157">
        <v>6</v>
      </c>
      <c r="N157">
        <v>4</v>
      </c>
    </row>
    <row r="158" spans="1:14">
      <c r="A158">
        <v>1207</v>
      </c>
      <c r="B158">
        <v>17982</v>
      </c>
      <c r="C158">
        <v>346672</v>
      </c>
      <c r="D158">
        <v>14164</v>
      </c>
      <c r="E158" t="s">
        <v>211</v>
      </c>
      <c r="F158">
        <v>10</v>
      </c>
      <c r="G158">
        <v>1003.59</v>
      </c>
      <c r="H158">
        <v>4.8</v>
      </c>
      <c r="I158" t="s">
        <v>33</v>
      </c>
      <c r="J158" s="1">
        <v>45276.3682291667</v>
      </c>
      <c r="K158" s="1">
        <v>45278.9186226852</v>
      </c>
      <c r="L158">
        <v>19340</v>
      </c>
      <c r="M158">
        <v>6</v>
      </c>
      <c r="N158">
        <v>4</v>
      </c>
    </row>
    <row r="159" spans="1:14">
      <c r="A159">
        <v>1207</v>
      </c>
      <c r="B159">
        <v>17984</v>
      </c>
      <c r="C159">
        <v>347390</v>
      </c>
      <c r="D159">
        <v>14263</v>
      </c>
      <c r="E159" t="s">
        <v>212</v>
      </c>
      <c r="F159">
        <v>3</v>
      </c>
      <c r="G159">
        <v>270.018</v>
      </c>
      <c r="H159">
        <v>5.1</v>
      </c>
      <c r="I159" t="s">
        <v>33</v>
      </c>
      <c r="J159" s="1">
        <v>45276.3682291667</v>
      </c>
      <c r="K159" s="1">
        <v>45278.9186226852</v>
      </c>
      <c r="L159">
        <v>19962</v>
      </c>
      <c r="M159">
        <v>6</v>
      </c>
      <c r="N159">
        <v>3</v>
      </c>
    </row>
    <row r="160" spans="1:14">
      <c r="A160">
        <v>1207</v>
      </c>
      <c r="B160">
        <v>17983</v>
      </c>
      <c r="C160">
        <v>347251</v>
      </c>
      <c r="D160">
        <v>14510</v>
      </c>
      <c r="E160" t="s">
        <v>213</v>
      </c>
      <c r="F160">
        <v>10</v>
      </c>
      <c r="G160">
        <v>290.43</v>
      </c>
      <c r="H160">
        <v>8.9</v>
      </c>
      <c r="I160" t="s">
        <v>33</v>
      </c>
      <c r="J160" s="1">
        <v>45276.3682291667</v>
      </c>
      <c r="K160" s="1">
        <v>45278.9186226852</v>
      </c>
      <c r="L160">
        <v>19475</v>
      </c>
      <c r="M160">
        <v>6</v>
      </c>
      <c r="N160">
        <v>3</v>
      </c>
    </row>
    <row r="161" spans="1:14">
      <c r="A161">
        <v>1207</v>
      </c>
      <c r="B161">
        <v>17984</v>
      </c>
      <c r="C161">
        <v>346576</v>
      </c>
      <c r="D161">
        <v>14952</v>
      </c>
      <c r="E161" t="s">
        <v>214</v>
      </c>
      <c r="F161">
        <v>9</v>
      </c>
      <c r="G161">
        <v>154.1295</v>
      </c>
      <c r="H161">
        <v>8.4</v>
      </c>
      <c r="I161" t="s">
        <v>33</v>
      </c>
      <c r="J161" s="1">
        <v>45276.3682291667</v>
      </c>
      <c r="K161" s="1">
        <v>45278.9186226852</v>
      </c>
      <c r="L161">
        <v>19796</v>
      </c>
      <c r="M161">
        <v>5</v>
      </c>
      <c r="N161">
        <v>4</v>
      </c>
    </row>
    <row r="162" spans="1:14">
      <c r="A162">
        <v>1207</v>
      </c>
      <c r="B162">
        <v>17984</v>
      </c>
      <c r="C162">
        <v>347243</v>
      </c>
      <c r="D162">
        <v>14399</v>
      </c>
      <c r="E162" t="s">
        <v>215</v>
      </c>
      <c r="F162">
        <v>1</v>
      </c>
      <c r="G162">
        <v>14.679</v>
      </c>
      <c r="H162">
        <v>9.8</v>
      </c>
      <c r="I162" t="s">
        <v>33</v>
      </c>
      <c r="J162" s="1">
        <v>45276.3682291667</v>
      </c>
      <c r="K162" s="1">
        <v>45278.9186226852</v>
      </c>
      <c r="L162">
        <v>19956</v>
      </c>
      <c r="M162">
        <v>6</v>
      </c>
      <c r="N162">
        <v>3</v>
      </c>
    </row>
    <row r="163" spans="1:14">
      <c r="A163">
        <v>1207</v>
      </c>
      <c r="B163">
        <v>17983</v>
      </c>
      <c r="C163">
        <v>346952</v>
      </c>
      <c r="D163">
        <v>14366</v>
      </c>
      <c r="E163" t="s">
        <v>216</v>
      </c>
      <c r="F163">
        <v>9</v>
      </c>
      <c r="G163">
        <v>763.4655</v>
      </c>
      <c r="H163">
        <v>9.5</v>
      </c>
      <c r="I163" t="s">
        <v>33</v>
      </c>
      <c r="J163" s="1">
        <v>45276.3682291667</v>
      </c>
      <c r="K163" s="1">
        <v>45278.9186226852</v>
      </c>
      <c r="L163">
        <v>19524</v>
      </c>
      <c r="M163">
        <v>5</v>
      </c>
      <c r="N163">
        <v>3</v>
      </c>
    </row>
    <row r="164" spans="1:14">
      <c r="A164">
        <v>1208</v>
      </c>
      <c r="B164">
        <v>17982</v>
      </c>
      <c r="C164">
        <v>347379</v>
      </c>
      <c r="D164">
        <v>14258</v>
      </c>
      <c r="E164" t="s">
        <v>217</v>
      </c>
      <c r="F164">
        <v>8</v>
      </c>
      <c r="G164">
        <v>88.704</v>
      </c>
      <c r="H164">
        <v>7.6</v>
      </c>
      <c r="I164" t="s">
        <v>33</v>
      </c>
      <c r="J164" s="1">
        <v>45276.3682291667</v>
      </c>
      <c r="K164" s="1">
        <v>45278.9186226852</v>
      </c>
      <c r="L164">
        <v>19194</v>
      </c>
      <c r="M164">
        <v>6</v>
      </c>
      <c r="N164">
        <v>4</v>
      </c>
    </row>
    <row r="165" spans="1:14">
      <c r="A165">
        <v>1206</v>
      </c>
      <c r="B165">
        <v>17984</v>
      </c>
      <c r="C165">
        <v>347195</v>
      </c>
      <c r="D165">
        <v>14670</v>
      </c>
      <c r="E165" t="s">
        <v>218</v>
      </c>
      <c r="F165">
        <v>1</v>
      </c>
      <c r="G165">
        <v>56.406</v>
      </c>
      <c r="H165">
        <v>6.4</v>
      </c>
      <c r="I165" t="s">
        <v>33</v>
      </c>
      <c r="J165" s="1">
        <v>45276.3682291667</v>
      </c>
      <c r="K165" s="1">
        <v>45278.9186226852</v>
      </c>
      <c r="L165">
        <v>19705</v>
      </c>
      <c r="M165">
        <v>6</v>
      </c>
      <c r="N165">
        <v>3</v>
      </c>
    </row>
    <row r="166" spans="1:14">
      <c r="A166">
        <v>1208</v>
      </c>
      <c r="B166">
        <v>17983</v>
      </c>
      <c r="C166">
        <v>347261</v>
      </c>
      <c r="D166">
        <v>14967</v>
      </c>
      <c r="E166" t="s">
        <v>219</v>
      </c>
      <c r="F166">
        <v>8</v>
      </c>
      <c r="G166">
        <v>272.664</v>
      </c>
      <c r="H166">
        <v>4.9</v>
      </c>
      <c r="I166" t="s">
        <v>33</v>
      </c>
      <c r="J166" s="1">
        <v>45276.3682291667</v>
      </c>
      <c r="K166" s="1">
        <v>45278.9186226852</v>
      </c>
      <c r="L166">
        <v>19488</v>
      </c>
      <c r="M166">
        <v>6</v>
      </c>
      <c r="N166">
        <v>4</v>
      </c>
    </row>
    <row r="167" spans="1:14">
      <c r="A167">
        <v>1208</v>
      </c>
      <c r="B167">
        <v>17984</v>
      </c>
      <c r="C167">
        <v>347239</v>
      </c>
      <c r="D167">
        <v>14221</v>
      </c>
      <c r="E167" t="s">
        <v>220</v>
      </c>
      <c r="F167">
        <v>6</v>
      </c>
      <c r="G167">
        <v>491.085</v>
      </c>
      <c r="H167">
        <v>8</v>
      </c>
      <c r="I167" t="s">
        <v>33</v>
      </c>
      <c r="J167" s="1">
        <v>45276.3682291667</v>
      </c>
      <c r="K167" s="1">
        <v>45278.9186226852</v>
      </c>
      <c r="L167">
        <v>19886</v>
      </c>
      <c r="M167">
        <v>5</v>
      </c>
      <c r="N167">
        <v>4</v>
      </c>
    </row>
    <row r="168" spans="1:14">
      <c r="A168">
        <v>1206</v>
      </c>
      <c r="B168">
        <v>17984</v>
      </c>
      <c r="C168">
        <v>347012</v>
      </c>
      <c r="D168">
        <v>14353</v>
      </c>
      <c r="E168" t="s">
        <v>221</v>
      </c>
      <c r="F168">
        <v>6</v>
      </c>
      <c r="G168">
        <v>285.705</v>
      </c>
      <c r="H168">
        <v>6.1</v>
      </c>
      <c r="I168" t="s">
        <v>33</v>
      </c>
      <c r="J168" s="1">
        <v>45276.3682291667</v>
      </c>
      <c r="K168" s="1">
        <v>45278.9186226852</v>
      </c>
      <c r="L168">
        <v>19688</v>
      </c>
      <c r="M168">
        <v>6</v>
      </c>
      <c r="N168">
        <v>4</v>
      </c>
    </row>
    <row r="169" spans="1:14">
      <c r="A169">
        <v>1208</v>
      </c>
      <c r="B169">
        <v>17984</v>
      </c>
      <c r="C169">
        <v>346544</v>
      </c>
      <c r="D169">
        <v>14788</v>
      </c>
      <c r="E169" t="s">
        <v>222</v>
      </c>
      <c r="F169">
        <v>7</v>
      </c>
      <c r="G169">
        <v>74.4555</v>
      </c>
      <c r="H169">
        <v>8.3</v>
      </c>
      <c r="I169" t="s">
        <v>33</v>
      </c>
      <c r="J169" s="1">
        <v>45276.3682291667</v>
      </c>
      <c r="K169" s="1">
        <v>45278.9186226852</v>
      </c>
      <c r="L169">
        <v>19778</v>
      </c>
      <c r="M169">
        <v>6</v>
      </c>
      <c r="N169">
        <v>3</v>
      </c>
    </row>
    <row r="170" spans="1:14">
      <c r="A170">
        <v>1206</v>
      </c>
      <c r="B170">
        <v>17983</v>
      </c>
      <c r="C170">
        <v>347388</v>
      </c>
      <c r="D170">
        <v>14101</v>
      </c>
      <c r="E170" t="s">
        <v>223</v>
      </c>
      <c r="F170">
        <v>7</v>
      </c>
      <c r="G170">
        <v>586.971</v>
      </c>
      <c r="H170">
        <v>5.5</v>
      </c>
      <c r="I170" t="s">
        <v>33</v>
      </c>
      <c r="J170" s="1">
        <v>45276.3682291667</v>
      </c>
      <c r="K170" s="1">
        <v>45278.9186226852</v>
      </c>
      <c r="L170">
        <v>19661</v>
      </c>
      <c r="M170">
        <v>5</v>
      </c>
      <c r="N170">
        <v>4</v>
      </c>
    </row>
    <row r="171" spans="1:14">
      <c r="A171">
        <v>1206</v>
      </c>
      <c r="B171">
        <v>17982</v>
      </c>
      <c r="C171">
        <v>347003</v>
      </c>
      <c r="D171">
        <v>14538</v>
      </c>
      <c r="E171" t="s">
        <v>224</v>
      </c>
      <c r="F171">
        <v>10</v>
      </c>
      <c r="G171">
        <v>545.055</v>
      </c>
      <c r="H171">
        <v>8.2</v>
      </c>
      <c r="I171" t="s">
        <v>33</v>
      </c>
      <c r="J171" s="1">
        <v>45276.3682291667</v>
      </c>
      <c r="K171" s="1">
        <v>45278.9186226852</v>
      </c>
      <c r="L171">
        <v>19103</v>
      </c>
      <c r="M171">
        <v>6</v>
      </c>
      <c r="N171">
        <v>4</v>
      </c>
    </row>
    <row r="172" spans="1:14">
      <c r="A172">
        <v>1206</v>
      </c>
      <c r="B172">
        <v>17983</v>
      </c>
      <c r="C172">
        <v>346500</v>
      </c>
      <c r="D172">
        <v>14077</v>
      </c>
      <c r="E172" t="s">
        <v>225</v>
      </c>
      <c r="F172">
        <v>2</v>
      </c>
      <c r="G172">
        <v>103.11</v>
      </c>
      <c r="H172">
        <v>6.4</v>
      </c>
      <c r="I172" t="s">
        <v>33</v>
      </c>
      <c r="J172" s="1">
        <v>45276.3682291667</v>
      </c>
      <c r="K172" s="1">
        <v>45278.9186226852</v>
      </c>
      <c r="L172">
        <v>19606</v>
      </c>
      <c r="M172">
        <v>5</v>
      </c>
      <c r="N172">
        <v>3</v>
      </c>
    </row>
    <row r="173" spans="1:14">
      <c r="A173">
        <v>1206</v>
      </c>
      <c r="B173">
        <v>17982</v>
      </c>
      <c r="C173">
        <v>347291</v>
      </c>
      <c r="D173">
        <v>14616</v>
      </c>
      <c r="E173" t="s">
        <v>226</v>
      </c>
      <c r="F173">
        <v>2</v>
      </c>
      <c r="G173">
        <v>175.917</v>
      </c>
      <c r="H173">
        <v>4.6</v>
      </c>
      <c r="I173" t="s">
        <v>33</v>
      </c>
      <c r="J173" s="1">
        <v>45276.3682291667</v>
      </c>
      <c r="K173" s="1">
        <v>45278.9186226852</v>
      </c>
      <c r="L173">
        <v>19050</v>
      </c>
      <c r="M173">
        <v>6</v>
      </c>
      <c r="N173">
        <v>3</v>
      </c>
    </row>
    <row r="174" spans="1:14">
      <c r="A174">
        <v>1206</v>
      </c>
      <c r="B174">
        <v>17984</v>
      </c>
      <c r="C174">
        <v>346779</v>
      </c>
      <c r="D174">
        <v>14744</v>
      </c>
      <c r="E174" t="s">
        <v>227</v>
      </c>
      <c r="F174">
        <v>2</v>
      </c>
      <c r="G174">
        <v>33.936</v>
      </c>
      <c r="H174">
        <v>6.5</v>
      </c>
      <c r="I174" t="s">
        <v>33</v>
      </c>
      <c r="J174" s="1">
        <v>45276.3682291667</v>
      </c>
      <c r="K174" s="1">
        <v>45278.9186226852</v>
      </c>
      <c r="L174">
        <v>19937</v>
      </c>
      <c r="M174">
        <v>6</v>
      </c>
      <c r="N174">
        <v>4</v>
      </c>
    </row>
    <row r="175" spans="1:14">
      <c r="A175">
        <v>1207</v>
      </c>
      <c r="B175">
        <v>17983</v>
      </c>
      <c r="C175">
        <v>347403</v>
      </c>
      <c r="D175">
        <v>14318</v>
      </c>
      <c r="E175" t="s">
        <v>228</v>
      </c>
      <c r="F175">
        <v>6</v>
      </c>
      <c r="G175">
        <v>118.251</v>
      </c>
      <c r="H175">
        <v>5.5</v>
      </c>
      <c r="I175" t="s">
        <v>33</v>
      </c>
      <c r="J175" s="1">
        <v>45276.3682291667</v>
      </c>
      <c r="K175" s="1">
        <v>45278.9186226852</v>
      </c>
      <c r="L175">
        <v>19447</v>
      </c>
      <c r="M175">
        <v>6</v>
      </c>
      <c r="N175">
        <v>3</v>
      </c>
    </row>
    <row r="176" spans="1:14">
      <c r="A176">
        <v>1208</v>
      </c>
      <c r="B176">
        <v>17984</v>
      </c>
      <c r="C176">
        <v>347287</v>
      </c>
      <c r="D176">
        <v>14643</v>
      </c>
      <c r="E176" t="s">
        <v>229</v>
      </c>
      <c r="F176">
        <v>10</v>
      </c>
      <c r="G176">
        <v>781.62</v>
      </c>
      <c r="H176">
        <v>5.1</v>
      </c>
      <c r="I176" t="s">
        <v>33</v>
      </c>
      <c r="J176" s="1">
        <v>45276.3682291667</v>
      </c>
      <c r="K176" s="1">
        <v>45278.9186226852</v>
      </c>
      <c r="L176">
        <v>19800</v>
      </c>
      <c r="M176">
        <v>5</v>
      </c>
      <c r="N176">
        <v>4</v>
      </c>
    </row>
    <row r="177" spans="1:14">
      <c r="A177">
        <v>1206</v>
      </c>
      <c r="B177">
        <v>17982</v>
      </c>
      <c r="C177">
        <v>347049</v>
      </c>
      <c r="D177">
        <v>14022</v>
      </c>
      <c r="E177" t="s">
        <v>230</v>
      </c>
      <c r="F177">
        <v>10</v>
      </c>
      <c r="G177">
        <v>359.205</v>
      </c>
      <c r="H177">
        <v>5.1</v>
      </c>
      <c r="I177" t="s">
        <v>33</v>
      </c>
      <c r="J177" s="1">
        <v>45276.3682291667</v>
      </c>
      <c r="K177" s="1">
        <v>45278.9186226852</v>
      </c>
      <c r="L177">
        <v>19081</v>
      </c>
      <c r="M177">
        <v>5</v>
      </c>
      <c r="N177">
        <v>4</v>
      </c>
    </row>
    <row r="178" spans="1:14">
      <c r="A178">
        <v>1207</v>
      </c>
      <c r="B178">
        <v>17982</v>
      </c>
      <c r="C178">
        <v>347133</v>
      </c>
      <c r="D178">
        <v>14520</v>
      </c>
      <c r="E178" t="s">
        <v>231</v>
      </c>
      <c r="F178">
        <v>10</v>
      </c>
      <c r="G178">
        <v>344.4</v>
      </c>
      <c r="H178">
        <v>6.2</v>
      </c>
      <c r="I178" t="s">
        <v>33</v>
      </c>
      <c r="J178" s="1">
        <v>45276.3682291667</v>
      </c>
      <c r="K178" s="1">
        <v>45278.9186226852</v>
      </c>
      <c r="L178">
        <v>19317</v>
      </c>
      <c r="M178">
        <v>5</v>
      </c>
      <c r="N178">
        <v>4</v>
      </c>
    </row>
    <row r="179" spans="1:14">
      <c r="A179">
        <v>1207</v>
      </c>
      <c r="B179">
        <v>17983</v>
      </c>
      <c r="C179">
        <v>346932</v>
      </c>
      <c r="D179">
        <v>14781</v>
      </c>
      <c r="E179" t="s">
        <v>232</v>
      </c>
      <c r="F179">
        <v>9</v>
      </c>
      <c r="G179">
        <v>338.2155</v>
      </c>
      <c r="H179">
        <v>5.1</v>
      </c>
      <c r="I179" t="s">
        <v>33</v>
      </c>
      <c r="J179" s="1">
        <v>45276.3682291667</v>
      </c>
      <c r="K179" s="1">
        <v>45278.9186226852</v>
      </c>
      <c r="L179">
        <v>19657</v>
      </c>
      <c r="M179">
        <v>5</v>
      </c>
      <c r="N179">
        <v>3</v>
      </c>
    </row>
    <row r="180" spans="1:14">
      <c r="A180">
        <v>1208</v>
      </c>
      <c r="B180">
        <v>17983</v>
      </c>
      <c r="C180">
        <v>347248</v>
      </c>
      <c r="D180">
        <v>14667</v>
      </c>
      <c r="E180" t="s">
        <v>233</v>
      </c>
      <c r="F180">
        <v>4</v>
      </c>
      <c r="G180">
        <v>93.744</v>
      </c>
      <c r="H180">
        <v>4.4</v>
      </c>
      <c r="I180" t="s">
        <v>33</v>
      </c>
      <c r="J180" s="1">
        <v>45276.3682291667</v>
      </c>
      <c r="K180" s="1">
        <v>45278.9186226852</v>
      </c>
      <c r="L180">
        <v>19629</v>
      </c>
      <c r="M180">
        <v>5</v>
      </c>
      <c r="N180">
        <v>3</v>
      </c>
    </row>
    <row r="181" spans="1:14">
      <c r="A181">
        <v>1208</v>
      </c>
      <c r="B181">
        <v>17984</v>
      </c>
      <c r="C181">
        <v>347395</v>
      </c>
      <c r="D181">
        <v>14031</v>
      </c>
      <c r="E181" t="s">
        <v>234</v>
      </c>
      <c r="F181">
        <v>5</v>
      </c>
      <c r="G181">
        <v>367.5525</v>
      </c>
      <c r="H181">
        <v>5.5</v>
      </c>
      <c r="I181" t="s">
        <v>33</v>
      </c>
      <c r="J181" s="1">
        <v>45276.3682291667</v>
      </c>
      <c r="K181" s="1">
        <v>45278.9186226852</v>
      </c>
      <c r="L181">
        <v>20028</v>
      </c>
      <c r="M181">
        <v>6</v>
      </c>
      <c r="N181">
        <v>4</v>
      </c>
    </row>
    <row r="182" spans="1:14">
      <c r="A182">
        <v>1208</v>
      </c>
      <c r="B182">
        <v>17984</v>
      </c>
      <c r="C182">
        <v>347067</v>
      </c>
      <c r="D182">
        <v>14652</v>
      </c>
      <c r="E182" t="s">
        <v>235</v>
      </c>
      <c r="F182">
        <v>10</v>
      </c>
      <c r="G182">
        <v>197.925</v>
      </c>
      <c r="H182">
        <v>5.6</v>
      </c>
      <c r="I182" t="s">
        <v>33</v>
      </c>
      <c r="J182" s="1">
        <v>45276.3682291667</v>
      </c>
      <c r="K182" s="1">
        <v>45278.9186226852</v>
      </c>
      <c r="L182">
        <v>19756</v>
      </c>
      <c r="M182">
        <v>6</v>
      </c>
      <c r="N182">
        <v>3</v>
      </c>
    </row>
    <row r="183" spans="1:14">
      <c r="A183">
        <v>1207</v>
      </c>
      <c r="B183">
        <v>17983</v>
      </c>
      <c r="C183">
        <v>347094</v>
      </c>
      <c r="D183">
        <v>14641</v>
      </c>
      <c r="E183" t="s">
        <v>236</v>
      </c>
      <c r="F183">
        <v>1</v>
      </c>
      <c r="G183">
        <v>104.6745</v>
      </c>
      <c r="H183">
        <v>8</v>
      </c>
      <c r="I183" t="s">
        <v>33</v>
      </c>
      <c r="J183" s="1">
        <v>45276.3682291667</v>
      </c>
      <c r="K183" s="1">
        <v>45278.9186226852</v>
      </c>
      <c r="L183">
        <v>19529</v>
      </c>
      <c r="M183">
        <v>5</v>
      </c>
      <c r="N183">
        <v>4</v>
      </c>
    </row>
    <row r="184" spans="1:14">
      <c r="A184">
        <v>1208</v>
      </c>
      <c r="B184">
        <v>17984</v>
      </c>
      <c r="C184">
        <v>346998</v>
      </c>
      <c r="D184">
        <v>14443</v>
      </c>
      <c r="E184" t="s">
        <v>237</v>
      </c>
      <c r="F184">
        <v>10</v>
      </c>
      <c r="G184">
        <v>453.495</v>
      </c>
      <c r="H184">
        <v>8.2</v>
      </c>
      <c r="I184" t="s">
        <v>33</v>
      </c>
      <c r="J184" s="1">
        <v>45276.3682291667</v>
      </c>
      <c r="K184" s="1">
        <v>45278.9186226852</v>
      </c>
      <c r="L184">
        <v>20015</v>
      </c>
      <c r="M184">
        <v>6</v>
      </c>
      <c r="N184">
        <v>4</v>
      </c>
    </row>
    <row r="185" spans="1:14">
      <c r="A185">
        <v>1208</v>
      </c>
      <c r="B185">
        <v>17983</v>
      </c>
      <c r="C185">
        <v>347087</v>
      </c>
      <c r="D185">
        <v>14803</v>
      </c>
      <c r="E185" t="s">
        <v>238</v>
      </c>
      <c r="F185">
        <v>7</v>
      </c>
      <c r="G185">
        <v>723.24</v>
      </c>
      <c r="H185">
        <v>8.7</v>
      </c>
      <c r="I185" t="s">
        <v>33</v>
      </c>
      <c r="J185" s="1">
        <v>45276.3682291667</v>
      </c>
      <c r="K185" s="1">
        <v>45278.9186226852</v>
      </c>
      <c r="L185">
        <v>19504</v>
      </c>
      <c r="M185">
        <v>5</v>
      </c>
      <c r="N185">
        <v>3</v>
      </c>
    </row>
    <row r="186" spans="1:14">
      <c r="A186">
        <v>1208</v>
      </c>
      <c r="B186">
        <v>17983</v>
      </c>
      <c r="C186">
        <v>346680</v>
      </c>
      <c r="D186">
        <v>14734</v>
      </c>
      <c r="E186" t="s">
        <v>239</v>
      </c>
      <c r="F186">
        <v>9</v>
      </c>
      <c r="G186">
        <v>203.175</v>
      </c>
      <c r="H186">
        <v>7.8</v>
      </c>
      <c r="I186" t="s">
        <v>33</v>
      </c>
      <c r="J186" s="1">
        <v>45276.3682291667</v>
      </c>
      <c r="K186" s="1">
        <v>45278.9186226852</v>
      </c>
      <c r="L186">
        <v>19511</v>
      </c>
      <c r="M186">
        <v>6</v>
      </c>
      <c r="N186">
        <v>3</v>
      </c>
    </row>
    <row r="187" spans="1:14">
      <c r="A187">
        <v>1208</v>
      </c>
      <c r="B187">
        <v>17984</v>
      </c>
      <c r="C187">
        <v>346511</v>
      </c>
      <c r="D187">
        <v>14712</v>
      </c>
      <c r="E187" t="s">
        <v>240</v>
      </c>
      <c r="F187">
        <v>4</v>
      </c>
      <c r="G187">
        <v>237.426</v>
      </c>
      <c r="H187">
        <v>5.5</v>
      </c>
      <c r="I187" t="s">
        <v>33</v>
      </c>
      <c r="J187" s="1">
        <v>45276.3682291667</v>
      </c>
      <c r="K187" s="1">
        <v>45278.9186226852</v>
      </c>
      <c r="L187">
        <v>19898</v>
      </c>
      <c r="M187">
        <v>5</v>
      </c>
      <c r="N187">
        <v>4</v>
      </c>
    </row>
    <row r="188" spans="1:14">
      <c r="A188">
        <v>1207</v>
      </c>
      <c r="B188">
        <v>17982</v>
      </c>
      <c r="C188">
        <v>346601</v>
      </c>
      <c r="D188">
        <v>14870</v>
      </c>
      <c r="E188" t="s">
        <v>241</v>
      </c>
      <c r="F188">
        <v>1</v>
      </c>
      <c r="G188">
        <v>96.579</v>
      </c>
      <c r="H188">
        <v>9.8</v>
      </c>
      <c r="I188" t="s">
        <v>33</v>
      </c>
      <c r="J188" s="1">
        <v>45276.3682291667</v>
      </c>
      <c r="K188" s="1">
        <v>45278.9186226852</v>
      </c>
      <c r="L188">
        <v>19283</v>
      </c>
      <c r="M188">
        <v>6</v>
      </c>
      <c r="N188">
        <v>3</v>
      </c>
    </row>
    <row r="189" spans="1:14">
      <c r="A189">
        <v>1208</v>
      </c>
      <c r="B189">
        <v>17982</v>
      </c>
      <c r="C189">
        <v>346555</v>
      </c>
      <c r="D189">
        <v>14085</v>
      </c>
      <c r="E189" t="s">
        <v>242</v>
      </c>
      <c r="F189">
        <v>4</v>
      </c>
      <c r="G189">
        <v>210.966</v>
      </c>
      <c r="H189">
        <v>9</v>
      </c>
      <c r="I189" t="s">
        <v>33</v>
      </c>
      <c r="J189" s="1">
        <v>45276.3682291667</v>
      </c>
      <c r="K189" s="1">
        <v>45278.9186226852</v>
      </c>
      <c r="L189">
        <v>19205</v>
      </c>
      <c r="M189">
        <v>5</v>
      </c>
      <c r="N189">
        <v>4</v>
      </c>
    </row>
    <row r="190" spans="1:14">
      <c r="A190">
        <v>1207</v>
      </c>
      <c r="B190">
        <v>17984</v>
      </c>
      <c r="C190">
        <v>346963</v>
      </c>
      <c r="D190">
        <v>14214</v>
      </c>
      <c r="E190" t="s">
        <v>243</v>
      </c>
      <c r="F190">
        <v>4</v>
      </c>
      <c r="G190">
        <v>348.306</v>
      </c>
      <c r="H190">
        <v>9.6</v>
      </c>
      <c r="I190" t="s">
        <v>33</v>
      </c>
      <c r="J190" s="1">
        <v>45276.3682291667</v>
      </c>
      <c r="K190" s="1">
        <v>45278.9186226852</v>
      </c>
      <c r="L190">
        <v>19968</v>
      </c>
      <c r="M190">
        <v>6</v>
      </c>
      <c r="N190">
        <v>3</v>
      </c>
    </row>
    <row r="191" spans="1:14">
      <c r="A191">
        <v>1207</v>
      </c>
      <c r="B191">
        <v>17982</v>
      </c>
      <c r="C191">
        <v>346836</v>
      </c>
      <c r="D191">
        <v>14292</v>
      </c>
      <c r="E191" t="s">
        <v>244</v>
      </c>
      <c r="F191">
        <v>5</v>
      </c>
      <c r="G191">
        <v>193.4625</v>
      </c>
      <c r="H191">
        <v>9.2</v>
      </c>
      <c r="I191" t="s">
        <v>33</v>
      </c>
      <c r="J191" s="1">
        <v>45276.3682291667</v>
      </c>
      <c r="K191" s="1">
        <v>45278.9186226852</v>
      </c>
      <c r="L191">
        <v>19019</v>
      </c>
      <c r="M191">
        <v>5</v>
      </c>
      <c r="N191">
        <v>4</v>
      </c>
    </row>
    <row r="192" spans="1:14">
      <c r="A192">
        <v>1208</v>
      </c>
      <c r="B192">
        <v>17983</v>
      </c>
      <c r="C192">
        <v>347084</v>
      </c>
      <c r="D192">
        <v>14427</v>
      </c>
      <c r="E192" t="s">
        <v>245</v>
      </c>
      <c r="F192">
        <v>5</v>
      </c>
      <c r="G192">
        <v>187.32</v>
      </c>
      <c r="H192">
        <v>6.6</v>
      </c>
      <c r="I192" t="s">
        <v>33</v>
      </c>
      <c r="J192" s="1">
        <v>45276.3682291667</v>
      </c>
      <c r="K192" s="1">
        <v>45278.9186226852</v>
      </c>
      <c r="L192">
        <v>19580</v>
      </c>
      <c r="M192">
        <v>5</v>
      </c>
      <c r="N192">
        <v>4</v>
      </c>
    </row>
    <row r="193" spans="1:14">
      <c r="A193">
        <v>1206</v>
      </c>
      <c r="B193">
        <v>17983</v>
      </c>
      <c r="C193">
        <v>346689</v>
      </c>
      <c r="D193">
        <v>14278</v>
      </c>
      <c r="E193" t="s">
        <v>246</v>
      </c>
      <c r="F193">
        <v>2</v>
      </c>
      <c r="G193">
        <v>128.016</v>
      </c>
      <c r="H193">
        <v>4.9</v>
      </c>
      <c r="I193" t="s">
        <v>33</v>
      </c>
      <c r="J193" s="1">
        <v>45276.3682291667</v>
      </c>
      <c r="K193" s="1">
        <v>45278.9186226852</v>
      </c>
      <c r="L193">
        <v>19503</v>
      </c>
      <c r="M193">
        <v>5</v>
      </c>
      <c r="N193">
        <v>4</v>
      </c>
    </row>
    <row r="194" spans="1:14">
      <c r="A194">
        <v>1206</v>
      </c>
      <c r="B194">
        <v>17983</v>
      </c>
      <c r="C194">
        <v>346638</v>
      </c>
      <c r="D194">
        <v>14737</v>
      </c>
      <c r="E194" t="s">
        <v>247</v>
      </c>
      <c r="F194">
        <v>8</v>
      </c>
      <c r="G194">
        <v>603.624</v>
      </c>
      <c r="H194">
        <v>6.2</v>
      </c>
      <c r="I194" t="s">
        <v>33</v>
      </c>
      <c r="J194" s="1">
        <v>45276.3682291667</v>
      </c>
      <c r="K194" s="1">
        <v>45278.9186226852</v>
      </c>
      <c r="L194">
        <v>19437</v>
      </c>
      <c r="M194">
        <v>6</v>
      </c>
      <c r="N194">
        <v>3</v>
      </c>
    </row>
    <row r="195" spans="1:14">
      <c r="A195">
        <v>1207</v>
      </c>
      <c r="B195">
        <v>17983</v>
      </c>
      <c r="C195">
        <v>346959</v>
      </c>
      <c r="D195">
        <v>14097</v>
      </c>
      <c r="E195" t="s">
        <v>248</v>
      </c>
      <c r="F195">
        <v>9</v>
      </c>
      <c r="G195">
        <v>463.428</v>
      </c>
      <c r="H195">
        <v>8.6</v>
      </c>
      <c r="I195" t="s">
        <v>33</v>
      </c>
      <c r="J195" s="1">
        <v>45276.3682291667</v>
      </c>
      <c r="K195" s="1">
        <v>45278.9186226852</v>
      </c>
      <c r="L195">
        <v>19372</v>
      </c>
      <c r="M195">
        <v>6</v>
      </c>
      <c r="N195">
        <v>3</v>
      </c>
    </row>
    <row r="196" spans="1:14">
      <c r="A196">
        <v>1208</v>
      </c>
      <c r="B196">
        <v>17983</v>
      </c>
      <c r="C196">
        <v>346823</v>
      </c>
      <c r="D196">
        <v>14645</v>
      </c>
      <c r="E196" t="s">
        <v>249</v>
      </c>
      <c r="F196">
        <v>7</v>
      </c>
      <c r="G196">
        <v>680.61</v>
      </c>
      <c r="H196">
        <v>9.3</v>
      </c>
      <c r="I196" t="s">
        <v>33</v>
      </c>
      <c r="J196" s="1">
        <v>45276.3682291667</v>
      </c>
      <c r="K196" s="1">
        <v>45278.9186226852</v>
      </c>
      <c r="L196">
        <v>19565</v>
      </c>
      <c r="M196">
        <v>6</v>
      </c>
      <c r="N196">
        <v>3</v>
      </c>
    </row>
    <row r="197" spans="1:14">
      <c r="A197">
        <v>1207</v>
      </c>
      <c r="B197">
        <v>17984</v>
      </c>
      <c r="C197">
        <v>346759</v>
      </c>
      <c r="D197">
        <v>14874</v>
      </c>
      <c r="E197" t="s">
        <v>250</v>
      </c>
      <c r="F197">
        <v>10</v>
      </c>
      <c r="G197">
        <v>299.565</v>
      </c>
      <c r="H197">
        <v>7.8</v>
      </c>
      <c r="I197" t="s">
        <v>33</v>
      </c>
      <c r="J197" s="1">
        <v>45276.3682291667</v>
      </c>
      <c r="K197" s="1">
        <v>45278.9186226852</v>
      </c>
      <c r="L197">
        <v>19897</v>
      </c>
      <c r="M197">
        <v>5</v>
      </c>
      <c r="N197">
        <v>3</v>
      </c>
    </row>
    <row r="198" spans="1:14">
      <c r="A198">
        <v>1207</v>
      </c>
      <c r="B198">
        <v>17984</v>
      </c>
      <c r="C198">
        <v>347135</v>
      </c>
      <c r="D198">
        <v>14808</v>
      </c>
      <c r="E198" t="s">
        <v>251</v>
      </c>
      <c r="F198">
        <v>7</v>
      </c>
      <c r="G198">
        <v>404.544</v>
      </c>
      <c r="H198">
        <v>5.2</v>
      </c>
      <c r="I198" t="s">
        <v>33</v>
      </c>
      <c r="J198" s="1">
        <v>45276.3682291667</v>
      </c>
      <c r="K198" s="1">
        <v>45278.9186226852</v>
      </c>
      <c r="L198">
        <v>19964</v>
      </c>
      <c r="M198">
        <v>6</v>
      </c>
      <c r="N198">
        <v>3</v>
      </c>
    </row>
    <row r="199" spans="1:14">
      <c r="A199">
        <v>1207</v>
      </c>
      <c r="B199">
        <v>17984</v>
      </c>
      <c r="C199">
        <v>347093</v>
      </c>
      <c r="D199">
        <v>14977</v>
      </c>
      <c r="E199" t="s">
        <v>252</v>
      </c>
      <c r="F199">
        <v>3</v>
      </c>
      <c r="G199">
        <v>121.59</v>
      </c>
      <c r="H199">
        <v>7.5</v>
      </c>
      <c r="I199" t="s">
        <v>33</v>
      </c>
      <c r="J199" s="1">
        <v>45276.3682291667</v>
      </c>
      <c r="K199" s="1">
        <v>45278.9186226852</v>
      </c>
      <c r="L199">
        <v>20004</v>
      </c>
      <c r="M199">
        <v>5</v>
      </c>
      <c r="N199">
        <v>3</v>
      </c>
    </row>
    <row r="200" spans="1:14">
      <c r="A200">
        <v>1207</v>
      </c>
      <c r="B200">
        <v>17984</v>
      </c>
      <c r="C200">
        <v>347002</v>
      </c>
      <c r="D200">
        <v>14991</v>
      </c>
      <c r="E200" t="s">
        <v>253</v>
      </c>
      <c r="F200">
        <v>10</v>
      </c>
      <c r="G200">
        <v>864.57</v>
      </c>
      <c r="H200">
        <v>4.3</v>
      </c>
      <c r="I200" t="s">
        <v>33</v>
      </c>
      <c r="J200" s="1">
        <v>45276.3682291667</v>
      </c>
      <c r="K200" s="1">
        <v>45278.9186226852</v>
      </c>
      <c r="L200">
        <v>19942</v>
      </c>
      <c r="M200">
        <v>6</v>
      </c>
      <c r="N200">
        <v>3</v>
      </c>
    </row>
    <row r="201" spans="1:14">
      <c r="A201">
        <v>1206</v>
      </c>
      <c r="B201">
        <v>17984</v>
      </c>
      <c r="C201">
        <v>347378</v>
      </c>
      <c r="D201">
        <v>14276</v>
      </c>
      <c r="E201" t="s">
        <v>254</v>
      </c>
      <c r="F201">
        <v>1</v>
      </c>
      <c r="G201">
        <v>100.9155</v>
      </c>
      <c r="H201">
        <v>7.8</v>
      </c>
      <c r="I201" t="s">
        <v>33</v>
      </c>
      <c r="J201" s="1">
        <v>45276.3682291667</v>
      </c>
      <c r="K201" s="1">
        <v>45278.9186226852</v>
      </c>
      <c r="L201">
        <v>19704</v>
      </c>
      <c r="M201">
        <v>6</v>
      </c>
      <c r="N201">
        <v>4</v>
      </c>
    </row>
    <row r="202" spans="1:14">
      <c r="A202">
        <v>1207</v>
      </c>
      <c r="B202">
        <v>17984</v>
      </c>
      <c r="C202">
        <v>346662</v>
      </c>
      <c r="D202">
        <v>14397</v>
      </c>
      <c r="E202" t="s">
        <v>255</v>
      </c>
      <c r="F202">
        <v>9</v>
      </c>
      <c r="G202">
        <v>130.8825</v>
      </c>
      <c r="H202">
        <v>6</v>
      </c>
      <c r="I202" t="s">
        <v>33</v>
      </c>
      <c r="J202" s="1">
        <v>45276.3682291667</v>
      </c>
      <c r="K202" s="1">
        <v>45278.9186226852</v>
      </c>
      <c r="L202">
        <v>19889</v>
      </c>
      <c r="M202">
        <v>5</v>
      </c>
      <c r="N202">
        <v>4</v>
      </c>
    </row>
    <row r="203" spans="1:14">
      <c r="A203">
        <v>1206</v>
      </c>
      <c r="B203">
        <v>17984</v>
      </c>
      <c r="C203">
        <v>346623</v>
      </c>
      <c r="D203">
        <v>14770</v>
      </c>
      <c r="E203" t="s">
        <v>256</v>
      </c>
      <c r="F203">
        <v>8</v>
      </c>
      <c r="G203">
        <v>474.348</v>
      </c>
      <c r="H203">
        <v>7.3</v>
      </c>
      <c r="I203" t="s">
        <v>33</v>
      </c>
      <c r="J203" s="1">
        <v>45276.3682291667</v>
      </c>
      <c r="K203" s="1">
        <v>45278.9186226852</v>
      </c>
      <c r="L203">
        <v>19908</v>
      </c>
      <c r="M203">
        <v>5</v>
      </c>
      <c r="N203">
        <v>3</v>
      </c>
    </row>
    <row r="204" spans="1:14">
      <c r="A204">
        <v>1206</v>
      </c>
      <c r="B204">
        <v>17982</v>
      </c>
      <c r="C204">
        <v>346995</v>
      </c>
      <c r="D204">
        <v>14588</v>
      </c>
      <c r="E204" t="s">
        <v>257</v>
      </c>
      <c r="F204">
        <v>4</v>
      </c>
      <c r="G204">
        <v>310.044</v>
      </c>
      <c r="H204">
        <v>6.7</v>
      </c>
      <c r="I204" t="s">
        <v>33</v>
      </c>
      <c r="J204" s="1">
        <v>45276.3682291667</v>
      </c>
      <c r="K204" s="1">
        <v>45278.9186226852</v>
      </c>
      <c r="L204">
        <v>19113</v>
      </c>
      <c r="M204">
        <v>6</v>
      </c>
      <c r="N204">
        <v>3</v>
      </c>
    </row>
    <row r="205" spans="1:14">
      <c r="A205">
        <v>1208</v>
      </c>
      <c r="B205">
        <v>17982</v>
      </c>
      <c r="C205">
        <v>346967</v>
      </c>
      <c r="D205">
        <v>14225</v>
      </c>
      <c r="E205" t="s">
        <v>258</v>
      </c>
      <c r="F205">
        <v>7</v>
      </c>
      <c r="G205">
        <v>390.7995</v>
      </c>
      <c r="H205">
        <v>8.9</v>
      </c>
      <c r="I205" t="s">
        <v>33</v>
      </c>
      <c r="J205" s="1">
        <v>45276.3682291667</v>
      </c>
      <c r="K205" s="1">
        <v>45278.9186226852</v>
      </c>
      <c r="L205">
        <v>19225</v>
      </c>
      <c r="M205">
        <v>6</v>
      </c>
      <c r="N205">
        <v>3</v>
      </c>
    </row>
    <row r="206" spans="1:14">
      <c r="A206">
        <v>1207</v>
      </c>
      <c r="B206">
        <v>17984</v>
      </c>
      <c r="C206">
        <v>346946</v>
      </c>
      <c r="D206">
        <v>14012</v>
      </c>
      <c r="E206" t="s">
        <v>259</v>
      </c>
      <c r="F206">
        <v>6</v>
      </c>
      <c r="G206">
        <v>184.086</v>
      </c>
      <c r="H206">
        <v>5</v>
      </c>
      <c r="I206" t="s">
        <v>33</v>
      </c>
      <c r="J206" s="1">
        <v>45276.3682291667</v>
      </c>
      <c r="K206" s="1">
        <v>45278.9186226852</v>
      </c>
      <c r="L206">
        <v>19980</v>
      </c>
      <c r="M206">
        <v>5</v>
      </c>
      <c r="N206">
        <v>3</v>
      </c>
    </row>
    <row r="207" spans="1:14">
      <c r="A207">
        <v>1207</v>
      </c>
      <c r="B207">
        <v>17983</v>
      </c>
      <c r="C207">
        <v>346854</v>
      </c>
      <c r="D207">
        <v>14456</v>
      </c>
      <c r="E207" t="s">
        <v>260</v>
      </c>
      <c r="F207">
        <v>10</v>
      </c>
      <c r="G207">
        <v>1020.705</v>
      </c>
      <c r="H207">
        <v>8.7</v>
      </c>
      <c r="I207" t="s">
        <v>33</v>
      </c>
      <c r="J207" s="1">
        <v>45276.3682291667</v>
      </c>
      <c r="K207" s="1">
        <v>45278.9186226852</v>
      </c>
      <c r="L207">
        <v>19627</v>
      </c>
      <c r="M207">
        <v>5</v>
      </c>
      <c r="N207">
        <v>3</v>
      </c>
    </row>
    <row r="208" spans="1:14">
      <c r="A208">
        <v>1207</v>
      </c>
      <c r="B208">
        <v>17982</v>
      </c>
      <c r="C208">
        <v>347126</v>
      </c>
      <c r="D208">
        <v>14569</v>
      </c>
      <c r="E208" t="s">
        <v>261</v>
      </c>
      <c r="F208">
        <v>4</v>
      </c>
      <c r="G208">
        <v>173.208</v>
      </c>
      <c r="H208">
        <v>7.1</v>
      </c>
      <c r="I208" t="s">
        <v>33</v>
      </c>
      <c r="J208" s="1">
        <v>45276.3682291667</v>
      </c>
      <c r="K208" s="1">
        <v>45278.9186226852</v>
      </c>
      <c r="L208">
        <v>19025</v>
      </c>
      <c r="M208">
        <v>5</v>
      </c>
      <c r="N208">
        <v>4</v>
      </c>
    </row>
    <row r="209" spans="1:14">
      <c r="A209">
        <v>1208</v>
      </c>
      <c r="B209">
        <v>17984</v>
      </c>
      <c r="C209">
        <v>346846</v>
      </c>
      <c r="D209">
        <v>14158</v>
      </c>
      <c r="E209" t="s">
        <v>262</v>
      </c>
      <c r="F209">
        <v>9</v>
      </c>
      <c r="G209">
        <v>575.316</v>
      </c>
      <c r="H209">
        <v>4.7</v>
      </c>
      <c r="I209" t="s">
        <v>33</v>
      </c>
      <c r="J209" s="1">
        <v>45276.3682291667</v>
      </c>
      <c r="K209" s="1">
        <v>45278.9186226852</v>
      </c>
      <c r="L209">
        <v>19859</v>
      </c>
      <c r="M209">
        <v>5</v>
      </c>
      <c r="N209">
        <v>4</v>
      </c>
    </row>
    <row r="210" spans="1:14">
      <c r="A210">
        <v>1206</v>
      </c>
      <c r="B210">
        <v>17983</v>
      </c>
      <c r="C210">
        <v>347199</v>
      </c>
      <c r="D210">
        <v>14845</v>
      </c>
      <c r="E210" t="s">
        <v>263</v>
      </c>
      <c r="F210">
        <v>2</v>
      </c>
      <c r="G210">
        <v>69.72</v>
      </c>
      <c r="H210">
        <v>4.4</v>
      </c>
      <c r="I210" t="s">
        <v>33</v>
      </c>
      <c r="J210" s="1">
        <v>45276.3682291667</v>
      </c>
      <c r="K210" s="1">
        <v>45278.9186226852</v>
      </c>
      <c r="L210">
        <v>19430</v>
      </c>
      <c r="M210">
        <v>6</v>
      </c>
      <c r="N210">
        <v>4</v>
      </c>
    </row>
    <row r="211" spans="1:14">
      <c r="A211">
        <v>1207</v>
      </c>
      <c r="B211">
        <v>17984</v>
      </c>
      <c r="C211">
        <v>346857</v>
      </c>
      <c r="D211">
        <v>14541</v>
      </c>
      <c r="E211" t="s">
        <v>264</v>
      </c>
      <c r="F211">
        <v>5</v>
      </c>
      <c r="G211">
        <v>63.2625</v>
      </c>
      <c r="H211">
        <v>5.5</v>
      </c>
      <c r="I211" t="s">
        <v>33</v>
      </c>
      <c r="J211" s="1">
        <v>45276.3682291667</v>
      </c>
      <c r="K211" s="1">
        <v>45278.9186226852</v>
      </c>
      <c r="L211">
        <v>19965</v>
      </c>
      <c r="M211">
        <v>6</v>
      </c>
      <c r="N211">
        <v>3</v>
      </c>
    </row>
    <row r="212" spans="1:14">
      <c r="A212">
        <v>1208</v>
      </c>
      <c r="B212">
        <v>17982</v>
      </c>
      <c r="C212">
        <v>347131</v>
      </c>
      <c r="D212">
        <v>14603</v>
      </c>
      <c r="E212" t="s">
        <v>265</v>
      </c>
      <c r="F212">
        <v>4</v>
      </c>
      <c r="G212">
        <v>308.574</v>
      </c>
      <c r="H212">
        <v>6</v>
      </c>
      <c r="I212" t="s">
        <v>33</v>
      </c>
      <c r="J212" s="1">
        <v>45276.3682291667</v>
      </c>
      <c r="K212" s="1">
        <v>45278.9186226852</v>
      </c>
      <c r="L212">
        <v>19232</v>
      </c>
      <c r="M212">
        <v>5</v>
      </c>
      <c r="N212">
        <v>3</v>
      </c>
    </row>
    <row r="213" spans="1:14">
      <c r="A213">
        <v>1208</v>
      </c>
      <c r="B213">
        <v>17982</v>
      </c>
      <c r="C213">
        <v>346765</v>
      </c>
      <c r="D213">
        <v>14624</v>
      </c>
      <c r="E213" t="s">
        <v>266</v>
      </c>
      <c r="F213">
        <v>1</v>
      </c>
      <c r="G213">
        <v>66.8745</v>
      </c>
      <c r="H213">
        <v>6</v>
      </c>
      <c r="I213" t="s">
        <v>33</v>
      </c>
      <c r="J213" s="1">
        <v>45276.3682291667</v>
      </c>
      <c r="K213" s="1">
        <v>45278.9186226852</v>
      </c>
      <c r="L213">
        <v>19046</v>
      </c>
      <c r="M213">
        <v>6</v>
      </c>
      <c r="N213">
        <v>4</v>
      </c>
    </row>
    <row r="214" spans="1:14">
      <c r="A214">
        <v>1206</v>
      </c>
      <c r="B214">
        <v>17984</v>
      </c>
      <c r="C214">
        <v>347066</v>
      </c>
      <c r="D214">
        <v>14809</v>
      </c>
      <c r="E214" t="s">
        <v>267</v>
      </c>
      <c r="F214">
        <v>4</v>
      </c>
      <c r="G214">
        <v>410.508</v>
      </c>
      <c r="H214">
        <v>6.4</v>
      </c>
      <c r="I214" t="s">
        <v>33</v>
      </c>
      <c r="J214" s="1">
        <v>45276.3682291667</v>
      </c>
      <c r="K214" s="1">
        <v>45278.9186226852</v>
      </c>
      <c r="L214">
        <v>19738</v>
      </c>
      <c r="M214">
        <v>6</v>
      </c>
      <c r="N214">
        <v>4</v>
      </c>
    </row>
    <row r="215" spans="1:14">
      <c r="A215">
        <v>1208</v>
      </c>
      <c r="B215">
        <v>17982</v>
      </c>
      <c r="C215">
        <v>346725</v>
      </c>
      <c r="D215">
        <v>14702</v>
      </c>
      <c r="E215" t="s">
        <v>268</v>
      </c>
      <c r="F215">
        <v>3</v>
      </c>
      <c r="G215">
        <v>216.4365</v>
      </c>
      <c r="H215">
        <v>8.7</v>
      </c>
      <c r="I215" t="s">
        <v>33</v>
      </c>
      <c r="J215" s="1">
        <v>45276.3682291667</v>
      </c>
      <c r="K215" s="1">
        <v>45278.9186226852</v>
      </c>
      <c r="L215">
        <v>19220</v>
      </c>
      <c r="M215">
        <v>5</v>
      </c>
      <c r="N215">
        <v>4</v>
      </c>
    </row>
    <row r="216" spans="1:14">
      <c r="A216">
        <v>1207</v>
      </c>
      <c r="B216">
        <v>17982</v>
      </c>
      <c r="C216">
        <v>346863</v>
      </c>
      <c r="D216">
        <v>14764</v>
      </c>
      <c r="E216" t="s">
        <v>269</v>
      </c>
      <c r="F216">
        <v>9</v>
      </c>
      <c r="G216">
        <v>935.2665</v>
      </c>
      <c r="H216">
        <v>6.7</v>
      </c>
      <c r="I216" t="s">
        <v>33</v>
      </c>
      <c r="J216" s="1">
        <v>45276.3682291667</v>
      </c>
      <c r="K216" s="1">
        <v>45278.9186226852</v>
      </c>
      <c r="L216">
        <v>19164</v>
      </c>
      <c r="M216">
        <v>5</v>
      </c>
      <c r="N216">
        <v>3</v>
      </c>
    </row>
    <row r="217" spans="1:14">
      <c r="A217">
        <v>1206</v>
      </c>
      <c r="B217">
        <v>17983</v>
      </c>
      <c r="C217">
        <v>346626</v>
      </c>
      <c r="D217">
        <v>14390</v>
      </c>
      <c r="E217" t="s">
        <v>270</v>
      </c>
      <c r="F217">
        <v>1</v>
      </c>
      <c r="G217">
        <v>77.6685</v>
      </c>
      <c r="H217">
        <v>5.4</v>
      </c>
      <c r="I217" t="s">
        <v>33</v>
      </c>
      <c r="J217" s="1">
        <v>45276.3682291667</v>
      </c>
      <c r="K217" s="1">
        <v>45278.9186226852</v>
      </c>
      <c r="L217">
        <v>19486</v>
      </c>
      <c r="M217">
        <v>6</v>
      </c>
      <c r="N217">
        <v>3</v>
      </c>
    </row>
    <row r="218" spans="1:14">
      <c r="A218">
        <v>1208</v>
      </c>
      <c r="B218">
        <v>17982</v>
      </c>
      <c r="C218">
        <v>346475</v>
      </c>
      <c r="D218">
        <v>14968</v>
      </c>
      <c r="E218" t="s">
        <v>271</v>
      </c>
      <c r="F218">
        <v>3</v>
      </c>
      <c r="G218">
        <v>164.871</v>
      </c>
      <c r="H218">
        <v>9.2</v>
      </c>
      <c r="I218" t="s">
        <v>33</v>
      </c>
      <c r="J218" s="1">
        <v>45276.3682291667</v>
      </c>
      <c r="K218" s="1">
        <v>45278.9186226852</v>
      </c>
      <c r="L218">
        <v>19032</v>
      </c>
      <c r="M218">
        <v>5</v>
      </c>
      <c r="N218">
        <v>4</v>
      </c>
    </row>
    <row r="219" spans="1:14">
      <c r="A219">
        <v>1208</v>
      </c>
      <c r="B219">
        <v>17982</v>
      </c>
      <c r="C219">
        <v>347286</v>
      </c>
      <c r="D219">
        <v>14563</v>
      </c>
      <c r="E219" t="s">
        <v>272</v>
      </c>
      <c r="F219">
        <v>1</v>
      </c>
      <c r="G219">
        <v>65.604</v>
      </c>
      <c r="H219">
        <v>4.7</v>
      </c>
      <c r="I219" t="s">
        <v>33</v>
      </c>
      <c r="J219" s="1">
        <v>45276.3682291667</v>
      </c>
      <c r="K219" s="1">
        <v>45278.9186226852</v>
      </c>
      <c r="L219">
        <v>19299</v>
      </c>
      <c r="M219">
        <v>5</v>
      </c>
      <c r="N219">
        <v>3</v>
      </c>
    </row>
    <row r="220" spans="1:14">
      <c r="A220">
        <v>1207</v>
      </c>
      <c r="B220">
        <v>17982</v>
      </c>
      <c r="C220">
        <v>346969</v>
      </c>
      <c r="D220">
        <v>14585</v>
      </c>
      <c r="E220" t="s">
        <v>273</v>
      </c>
      <c r="F220">
        <v>1</v>
      </c>
      <c r="G220">
        <v>13.167</v>
      </c>
      <c r="H220">
        <v>8.2</v>
      </c>
      <c r="I220" t="s">
        <v>33</v>
      </c>
      <c r="J220" s="1">
        <v>45276.3682291667</v>
      </c>
      <c r="K220" s="1">
        <v>45278.9186226852</v>
      </c>
      <c r="L220">
        <v>19288</v>
      </c>
      <c r="M220">
        <v>5</v>
      </c>
      <c r="N220">
        <v>3</v>
      </c>
    </row>
    <row r="221" spans="1:14">
      <c r="A221">
        <v>1206</v>
      </c>
      <c r="B221">
        <v>17982</v>
      </c>
      <c r="C221">
        <v>346909</v>
      </c>
      <c r="D221">
        <v>14043</v>
      </c>
      <c r="E221" t="s">
        <v>274</v>
      </c>
      <c r="F221">
        <v>1</v>
      </c>
      <c r="G221">
        <v>75.7785</v>
      </c>
      <c r="H221">
        <v>6.1</v>
      </c>
      <c r="I221" t="s">
        <v>33</v>
      </c>
      <c r="J221" s="1">
        <v>45276.3682291667</v>
      </c>
      <c r="K221" s="1">
        <v>45278.9186226852</v>
      </c>
      <c r="L221">
        <v>19336</v>
      </c>
      <c r="M221">
        <v>6</v>
      </c>
      <c r="N221">
        <v>3</v>
      </c>
    </row>
    <row r="222" spans="1:14">
      <c r="A222">
        <v>1207</v>
      </c>
      <c r="B222">
        <v>17982</v>
      </c>
      <c r="C222">
        <v>346715</v>
      </c>
      <c r="D222">
        <v>14270</v>
      </c>
      <c r="E222" t="s">
        <v>275</v>
      </c>
      <c r="F222">
        <v>10</v>
      </c>
      <c r="G222">
        <v>950.25</v>
      </c>
      <c r="H222">
        <v>8.1</v>
      </c>
      <c r="I222" t="s">
        <v>33</v>
      </c>
      <c r="J222" s="1">
        <v>45276.3682291667</v>
      </c>
      <c r="K222" s="1">
        <v>45278.9186226852</v>
      </c>
      <c r="L222">
        <v>19337</v>
      </c>
      <c r="M222">
        <v>6</v>
      </c>
      <c r="N222">
        <v>3</v>
      </c>
    </row>
    <row r="223" spans="1:14">
      <c r="A223">
        <v>1206</v>
      </c>
      <c r="B223">
        <v>17984</v>
      </c>
      <c r="C223">
        <v>346571</v>
      </c>
      <c r="D223">
        <v>14183</v>
      </c>
      <c r="E223" t="s">
        <v>276</v>
      </c>
      <c r="F223">
        <v>1</v>
      </c>
      <c r="G223">
        <v>91.056</v>
      </c>
      <c r="H223">
        <v>7.9</v>
      </c>
      <c r="I223" t="s">
        <v>33</v>
      </c>
      <c r="J223" s="1">
        <v>45276.3682291667</v>
      </c>
      <c r="K223" s="1">
        <v>45278.9186226852</v>
      </c>
      <c r="L223">
        <v>19834</v>
      </c>
      <c r="M223">
        <v>5</v>
      </c>
      <c r="N223">
        <v>3</v>
      </c>
    </row>
    <row r="224" spans="1:14">
      <c r="A224">
        <v>1206</v>
      </c>
      <c r="B224">
        <v>17982</v>
      </c>
      <c r="C224">
        <v>346923</v>
      </c>
      <c r="D224">
        <v>14947</v>
      </c>
      <c r="E224" t="s">
        <v>277</v>
      </c>
      <c r="F224">
        <v>2</v>
      </c>
      <c r="G224">
        <v>195.951</v>
      </c>
      <c r="H224">
        <v>6.3</v>
      </c>
      <c r="I224" t="s">
        <v>33</v>
      </c>
      <c r="J224" s="1">
        <v>45276.3682291667</v>
      </c>
      <c r="K224" s="1">
        <v>45278.9186226852</v>
      </c>
      <c r="L224">
        <v>19304</v>
      </c>
      <c r="M224">
        <v>5</v>
      </c>
      <c r="N224">
        <v>4</v>
      </c>
    </row>
    <row r="225" spans="1:14">
      <c r="A225">
        <v>1207</v>
      </c>
      <c r="B225">
        <v>17984</v>
      </c>
      <c r="C225">
        <v>347136</v>
      </c>
      <c r="D225">
        <v>14345</v>
      </c>
      <c r="E225" t="s">
        <v>278</v>
      </c>
      <c r="F225">
        <v>10</v>
      </c>
      <c r="G225">
        <v>1034.46</v>
      </c>
      <c r="H225">
        <v>4.5</v>
      </c>
      <c r="I225" t="s">
        <v>33</v>
      </c>
      <c r="J225" s="1">
        <v>45276.3682291667</v>
      </c>
      <c r="K225" s="1">
        <v>45278.9186226852</v>
      </c>
      <c r="L225">
        <v>19975</v>
      </c>
      <c r="M225">
        <v>5</v>
      </c>
      <c r="N225">
        <v>3</v>
      </c>
    </row>
    <row r="226" spans="1:14">
      <c r="A226">
        <v>1206</v>
      </c>
      <c r="B226">
        <v>17983</v>
      </c>
      <c r="C226">
        <v>346804</v>
      </c>
      <c r="D226">
        <v>14268</v>
      </c>
      <c r="E226" t="s">
        <v>279</v>
      </c>
      <c r="F226">
        <v>7</v>
      </c>
      <c r="G226">
        <v>356.5485</v>
      </c>
      <c r="H226">
        <v>5.2</v>
      </c>
      <c r="I226" t="s">
        <v>33</v>
      </c>
      <c r="J226" s="1">
        <v>45276.3682291667</v>
      </c>
      <c r="K226" s="1">
        <v>45278.9186226852</v>
      </c>
      <c r="L226">
        <v>19541</v>
      </c>
      <c r="M226">
        <v>5</v>
      </c>
      <c r="N226">
        <v>4</v>
      </c>
    </row>
    <row r="227" spans="1:14">
      <c r="A227">
        <v>1206</v>
      </c>
      <c r="B227">
        <v>17983</v>
      </c>
      <c r="C227">
        <v>347234</v>
      </c>
      <c r="D227">
        <v>14487</v>
      </c>
      <c r="E227" t="s">
        <v>280</v>
      </c>
      <c r="F227">
        <v>3</v>
      </c>
      <c r="G227">
        <v>242.676</v>
      </c>
      <c r="H227">
        <v>7.2</v>
      </c>
      <c r="I227" t="s">
        <v>33</v>
      </c>
      <c r="J227" s="1">
        <v>45276.3682291667</v>
      </c>
      <c r="K227" s="1">
        <v>45278.9186226852</v>
      </c>
      <c r="L227">
        <v>19525</v>
      </c>
      <c r="M227">
        <v>5</v>
      </c>
      <c r="N227">
        <v>4</v>
      </c>
    </row>
    <row r="228" spans="1:14">
      <c r="A228">
        <v>1207</v>
      </c>
      <c r="B228">
        <v>17983</v>
      </c>
      <c r="C228">
        <v>347129</v>
      </c>
      <c r="D228">
        <v>14202</v>
      </c>
      <c r="E228" t="s">
        <v>281</v>
      </c>
      <c r="F228">
        <v>1</v>
      </c>
      <c r="G228">
        <v>84.9765</v>
      </c>
      <c r="H228">
        <v>9</v>
      </c>
      <c r="I228" t="s">
        <v>33</v>
      </c>
      <c r="J228" s="1">
        <v>45276.3682291667</v>
      </c>
      <c r="K228" s="1">
        <v>45278.9186226852</v>
      </c>
      <c r="L228">
        <v>19446</v>
      </c>
      <c r="M228">
        <v>6</v>
      </c>
      <c r="N228">
        <v>3</v>
      </c>
    </row>
    <row r="229" spans="1:14">
      <c r="A229">
        <v>1207</v>
      </c>
      <c r="B229">
        <v>17983</v>
      </c>
      <c r="C229">
        <v>347365</v>
      </c>
      <c r="D229">
        <v>14532</v>
      </c>
      <c r="E229" t="s">
        <v>282</v>
      </c>
      <c r="F229">
        <v>3</v>
      </c>
      <c r="G229">
        <v>77.931</v>
      </c>
      <c r="H229">
        <v>10</v>
      </c>
      <c r="I229" t="s">
        <v>33</v>
      </c>
      <c r="J229" s="1">
        <v>45276.3682291667</v>
      </c>
      <c r="K229" s="1">
        <v>45278.9186226852</v>
      </c>
      <c r="L229">
        <v>19533</v>
      </c>
      <c r="M229">
        <v>5</v>
      </c>
      <c r="N229">
        <v>3</v>
      </c>
    </row>
    <row r="230" spans="1:14">
      <c r="A230">
        <v>1208</v>
      </c>
      <c r="B230">
        <v>17982</v>
      </c>
      <c r="C230">
        <v>346806</v>
      </c>
      <c r="D230">
        <v>14996</v>
      </c>
      <c r="E230" t="s">
        <v>283</v>
      </c>
      <c r="F230">
        <v>7</v>
      </c>
      <c r="G230">
        <v>295.6905</v>
      </c>
      <c r="H230">
        <v>9.6</v>
      </c>
      <c r="I230" t="s">
        <v>33</v>
      </c>
      <c r="J230" s="1">
        <v>45276.3682291667</v>
      </c>
      <c r="K230" s="1">
        <v>45278.9186226852</v>
      </c>
      <c r="L230">
        <v>19282</v>
      </c>
      <c r="M230">
        <v>5</v>
      </c>
      <c r="N230">
        <v>4</v>
      </c>
    </row>
    <row r="231" spans="1:14">
      <c r="A231">
        <v>1207</v>
      </c>
      <c r="B231">
        <v>17982</v>
      </c>
      <c r="C231">
        <v>347124</v>
      </c>
      <c r="D231">
        <v>14859</v>
      </c>
      <c r="E231" t="s">
        <v>284</v>
      </c>
      <c r="F231">
        <v>9</v>
      </c>
      <c r="G231">
        <v>829.71</v>
      </c>
      <c r="H231">
        <v>9.2</v>
      </c>
      <c r="I231" t="s">
        <v>33</v>
      </c>
      <c r="J231" s="1">
        <v>45276.3682291667</v>
      </c>
      <c r="K231" s="1">
        <v>45278.9186226852</v>
      </c>
      <c r="L231">
        <v>19213</v>
      </c>
      <c r="M231">
        <v>5</v>
      </c>
      <c r="N231">
        <v>4</v>
      </c>
    </row>
    <row r="232" spans="1:14">
      <c r="A232">
        <v>1206</v>
      </c>
      <c r="B232">
        <v>17983</v>
      </c>
      <c r="C232">
        <v>346517</v>
      </c>
      <c r="D232">
        <v>14172</v>
      </c>
      <c r="E232" t="s">
        <v>285</v>
      </c>
      <c r="F232">
        <v>4</v>
      </c>
      <c r="G232">
        <v>164.682</v>
      </c>
      <c r="H232">
        <v>9</v>
      </c>
      <c r="I232" t="s">
        <v>33</v>
      </c>
      <c r="J232" s="1">
        <v>45276.3682291667</v>
      </c>
      <c r="K232" s="1">
        <v>45278.9186226852</v>
      </c>
      <c r="L232">
        <v>19485</v>
      </c>
      <c r="M232">
        <v>6</v>
      </c>
      <c r="N232">
        <v>4</v>
      </c>
    </row>
    <row r="233" spans="1:14">
      <c r="A233">
        <v>1206</v>
      </c>
      <c r="B233">
        <v>17983</v>
      </c>
      <c r="C233">
        <v>346775</v>
      </c>
      <c r="D233">
        <v>14358</v>
      </c>
      <c r="E233" t="s">
        <v>286</v>
      </c>
      <c r="F233">
        <v>2</v>
      </c>
      <c r="G233">
        <v>145.068</v>
      </c>
      <c r="H233">
        <v>6.9</v>
      </c>
      <c r="I233" t="s">
        <v>33</v>
      </c>
      <c r="J233" s="1">
        <v>45276.3682291667</v>
      </c>
      <c r="K233" s="1">
        <v>45278.9186226852</v>
      </c>
      <c r="L233">
        <v>19637</v>
      </c>
      <c r="M233">
        <v>6</v>
      </c>
      <c r="N233">
        <v>4</v>
      </c>
    </row>
    <row r="234" spans="1:14">
      <c r="A234">
        <v>1208</v>
      </c>
      <c r="B234">
        <v>17984</v>
      </c>
      <c r="C234">
        <v>347080</v>
      </c>
      <c r="D234">
        <v>14227</v>
      </c>
      <c r="E234" t="s">
        <v>287</v>
      </c>
      <c r="F234">
        <v>9</v>
      </c>
      <c r="G234">
        <v>705.6315</v>
      </c>
      <c r="H234">
        <v>9.4</v>
      </c>
      <c r="I234" t="s">
        <v>33</v>
      </c>
      <c r="J234" s="1">
        <v>45276.3682291667</v>
      </c>
      <c r="K234" s="1">
        <v>45278.9186226852</v>
      </c>
      <c r="L234">
        <v>20016</v>
      </c>
      <c r="M234">
        <v>6</v>
      </c>
      <c r="N234">
        <v>4</v>
      </c>
    </row>
    <row r="235" spans="1:14">
      <c r="A235">
        <v>1208</v>
      </c>
      <c r="B235">
        <v>17984</v>
      </c>
      <c r="C235">
        <v>347273</v>
      </c>
      <c r="D235">
        <v>14500</v>
      </c>
      <c r="E235" t="s">
        <v>288</v>
      </c>
      <c r="F235">
        <v>6</v>
      </c>
      <c r="G235">
        <v>160.209</v>
      </c>
      <c r="H235">
        <v>7</v>
      </c>
      <c r="I235" t="s">
        <v>33</v>
      </c>
      <c r="J235" s="1">
        <v>45276.3682291667</v>
      </c>
      <c r="K235" s="1">
        <v>45278.9186226852</v>
      </c>
      <c r="L235">
        <v>19724</v>
      </c>
      <c r="M235">
        <v>6</v>
      </c>
      <c r="N235">
        <v>4</v>
      </c>
    </row>
    <row r="236" spans="1:14">
      <c r="A236">
        <v>1207</v>
      </c>
      <c r="B236">
        <v>17984</v>
      </c>
      <c r="C236">
        <v>346920</v>
      </c>
      <c r="D236">
        <v>14277</v>
      </c>
      <c r="E236" t="s">
        <v>289</v>
      </c>
      <c r="F236">
        <v>3</v>
      </c>
      <c r="G236">
        <v>267.3405</v>
      </c>
      <c r="H236">
        <v>7.4</v>
      </c>
      <c r="I236" t="s">
        <v>33</v>
      </c>
      <c r="J236" s="1">
        <v>45276.3682291667</v>
      </c>
      <c r="K236" s="1">
        <v>45278.9186226852</v>
      </c>
      <c r="L236">
        <v>20022</v>
      </c>
      <c r="M236">
        <v>5</v>
      </c>
      <c r="N236">
        <v>3</v>
      </c>
    </row>
    <row r="237" spans="1:14">
      <c r="A237">
        <v>1208</v>
      </c>
      <c r="B237">
        <v>17984</v>
      </c>
      <c r="C237">
        <v>347394</v>
      </c>
      <c r="D237">
        <v>14094</v>
      </c>
      <c r="E237" t="s">
        <v>290</v>
      </c>
      <c r="F237">
        <v>5</v>
      </c>
      <c r="G237">
        <v>202.335</v>
      </c>
      <c r="H237">
        <v>5.6</v>
      </c>
      <c r="I237" t="s">
        <v>33</v>
      </c>
      <c r="J237" s="1">
        <v>45276.3682291667</v>
      </c>
      <c r="K237" s="1">
        <v>45278.9186226852</v>
      </c>
      <c r="L237">
        <v>19775</v>
      </c>
      <c r="M237">
        <v>6</v>
      </c>
      <c r="N237">
        <v>3</v>
      </c>
    </row>
    <row r="238" spans="1:14">
      <c r="A238">
        <v>1208</v>
      </c>
      <c r="B238">
        <v>17983</v>
      </c>
      <c r="C238">
        <v>346773</v>
      </c>
      <c r="D238">
        <v>14109</v>
      </c>
      <c r="E238" t="s">
        <v>291</v>
      </c>
      <c r="F238">
        <v>4</v>
      </c>
      <c r="G238">
        <v>345.786</v>
      </c>
      <c r="H238">
        <v>7.5</v>
      </c>
      <c r="I238" t="s">
        <v>33</v>
      </c>
      <c r="J238" s="1">
        <v>45276.3682291667</v>
      </c>
      <c r="K238" s="1">
        <v>45278.9186226852</v>
      </c>
      <c r="L238">
        <v>19579</v>
      </c>
      <c r="M238">
        <v>6</v>
      </c>
      <c r="N238">
        <v>3</v>
      </c>
    </row>
    <row r="239" spans="1:14">
      <c r="A239">
        <v>1206</v>
      </c>
      <c r="B239">
        <v>17982</v>
      </c>
      <c r="C239">
        <v>347262</v>
      </c>
      <c r="D239">
        <v>14294</v>
      </c>
      <c r="E239" t="s">
        <v>292</v>
      </c>
      <c r="F239">
        <v>2</v>
      </c>
      <c r="G239">
        <v>170.877</v>
      </c>
      <c r="H239">
        <v>6.5</v>
      </c>
      <c r="I239" t="s">
        <v>33</v>
      </c>
      <c r="J239" s="1">
        <v>45276.3682291667</v>
      </c>
      <c r="K239" s="1">
        <v>45278.9186226852</v>
      </c>
      <c r="L239">
        <v>19182</v>
      </c>
      <c r="M239">
        <v>5</v>
      </c>
      <c r="N239">
        <v>4</v>
      </c>
    </row>
    <row r="240" spans="1:14">
      <c r="A240">
        <v>1208</v>
      </c>
      <c r="B240">
        <v>17982</v>
      </c>
      <c r="C240">
        <v>346527</v>
      </c>
      <c r="D240">
        <v>14854</v>
      </c>
      <c r="E240" t="s">
        <v>293</v>
      </c>
      <c r="F240">
        <v>4</v>
      </c>
      <c r="G240">
        <v>99.75</v>
      </c>
      <c r="H240">
        <v>5.2</v>
      </c>
      <c r="I240" t="s">
        <v>33</v>
      </c>
      <c r="J240" s="1">
        <v>45276.3682291667</v>
      </c>
      <c r="K240" s="1">
        <v>45278.9186226852</v>
      </c>
      <c r="L240">
        <v>19101</v>
      </c>
      <c r="M240">
        <v>6</v>
      </c>
      <c r="N240">
        <v>4</v>
      </c>
    </row>
    <row r="241" spans="1:14">
      <c r="A241">
        <v>1206</v>
      </c>
      <c r="B241">
        <v>17982</v>
      </c>
      <c r="C241">
        <v>346885</v>
      </c>
      <c r="D241">
        <v>14987</v>
      </c>
      <c r="E241" t="s">
        <v>294</v>
      </c>
      <c r="F241">
        <v>5</v>
      </c>
      <c r="G241">
        <v>321.7725</v>
      </c>
      <c r="H241">
        <v>7</v>
      </c>
      <c r="I241" t="s">
        <v>33</v>
      </c>
      <c r="J241" s="1">
        <v>45276.3682291667</v>
      </c>
      <c r="K241" s="1">
        <v>45278.9186226852</v>
      </c>
      <c r="L241">
        <v>19192</v>
      </c>
      <c r="M241">
        <v>6</v>
      </c>
      <c r="N241">
        <v>3</v>
      </c>
    </row>
    <row r="242" spans="1:14">
      <c r="A242">
        <v>1206</v>
      </c>
      <c r="B242">
        <v>17984</v>
      </c>
      <c r="C242">
        <v>347374</v>
      </c>
      <c r="D242">
        <v>14715</v>
      </c>
      <c r="E242" t="s">
        <v>295</v>
      </c>
      <c r="F242">
        <v>5</v>
      </c>
      <c r="G242">
        <v>115.185</v>
      </c>
      <c r="H242">
        <v>5.3</v>
      </c>
      <c r="I242" t="s">
        <v>33</v>
      </c>
      <c r="J242" s="1">
        <v>45276.3682291667</v>
      </c>
      <c r="K242" s="1">
        <v>45278.9186226852</v>
      </c>
      <c r="L242">
        <v>19766</v>
      </c>
      <c r="M242">
        <v>6</v>
      </c>
      <c r="N242">
        <v>3</v>
      </c>
    </row>
    <row r="243" spans="1:14">
      <c r="A243">
        <v>1208</v>
      </c>
      <c r="B243">
        <v>17984</v>
      </c>
      <c r="C243">
        <v>346593</v>
      </c>
      <c r="D243">
        <v>14994</v>
      </c>
      <c r="E243" t="s">
        <v>296</v>
      </c>
      <c r="F243">
        <v>6</v>
      </c>
      <c r="G243">
        <v>216.846</v>
      </c>
      <c r="H243">
        <v>7.5</v>
      </c>
      <c r="I243" t="s">
        <v>33</v>
      </c>
      <c r="J243" s="1">
        <v>45276.3682291667</v>
      </c>
      <c r="K243" s="1">
        <v>45278.9186226852</v>
      </c>
      <c r="L243">
        <v>19866</v>
      </c>
      <c r="M243">
        <v>5</v>
      </c>
      <c r="N243">
        <v>3</v>
      </c>
    </row>
    <row r="244" spans="1:14">
      <c r="A244">
        <v>1206</v>
      </c>
      <c r="B244">
        <v>17982</v>
      </c>
      <c r="C244">
        <v>346985</v>
      </c>
      <c r="D244">
        <v>14656</v>
      </c>
      <c r="E244" t="s">
        <v>297</v>
      </c>
      <c r="F244">
        <v>1</v>
      </c>
      <c r="G244">
        <v>63.315</v>
      </c>
      <c r="H244">
        <v>6</v>
      </c>
      <c r="I244" t="s">
        <v>33</v>
      </c>
      <c r="J244" s="1">
        <v>45276.3682291667</v>
      </c>
      <c r="K244" s="1">
        <v>45278.9186226852</v>
      </c>
      <c r="L244">
        <v>19214</v>
      </c>
      <c r="M244">
        <v>6</v>
      </c>
      <c r="N244">
        <v>4</v>
      </c>
    </row>
    <row r="245" spans="1:14">
      <c r="A245">
        <v>1206</v>
      </c>
      <c r="B245">
        <v>17983</v>
      </c>
      <c r="C245">
        <v>346632</v>
      </c>
      <c r="D245">
        <v>14127</v>
      </c>
      <c r="E245" t="s">
        <v>298</v>
      </c>
      <c r="F245">
        <v>1</v>
      </c>
      <c r="G245">
        <v>28.4235</v>
      </c>
      <c r="H245">
        <v>5.3</v>
      </c>
      <c r="I245" t="s">
        <v>33</v>
      </c>
      <c r="J245" s="1">
        <v>45276.3682291667</v>
      </c>
      <c r="K245" s="1">
        <v>45278.9186226852</v>
      </c>
      <c r="L245">
        <v>19671</v>
      </c>
      <c r="M245">
        <v>5</v>
      </c>
      <c r="N245">
        <v>3</v>
      </c>
    </row>
    <row r="246" spans="1:14">
      <c r="A246">
        <v>1206</v>
      </c>
      <c r="B246">
        <v>17982</v>
      </c>
      <c r="C246">
        <v>346635</v>
      </c>
      <c r="D246">
        <v>14763</v>
      </c>
      <c r="E246" t="s">
        <v>299</v>
      </c>
      <c r="F246">
        <v>7</v>
      </c>
      <c r="G246">
        <v>383.523</v>
      </c>
      <c r="H246">
        <v>9.3</v>
      </c>
      <c r="I246" t="s">
        <v>33</v>
      </c>
      <c r="J246" s="1">
        <v>45276.3682291667</v>
      </c>
      <c r="K246" s="1">
        <v>45278.9186226852</v>
      </c>
      <c r="L246">
        <v>19026</v>
      </c>
      <c r="M246">
        <v>5</v>
      </c>
      <c r="N246">
        <v>3</v>
      </c>
    </row>
    <row r="247" spans="1:14">
      <c r="A247">
        <v>1206</v>
      </c>
      <c r="B247">
        <v>17982</v>
      </c>
      <c r="C247">
        <v>347031</v>
      </c>
      <c r="D247">
        <v>14157</v>
      </c>
      <c r="E247" t="s">
        <v>300</v>
      </c>
      <c r="F247">
        <v>6</v>
      </c>
      <c r="G247">
        <v>590.436</v>
      </c>
      <c r="H247">
        <v>4.5</v>
      </c>
      <c r="I247" t="s">
        <v>33</v>
      </c>
      <c r="J247" s="1">
        <v>45276.3682291667</v>
      </c>
      <c r="K247" s="1">
        <v>45278.9186226852</v>
      </c>
      <c r="L247">
        <v>19209</v>
      </c>
      <c r="M247">
        <v>5</v>
      </c>
      <c r="N247">
        <v>3</v>
      </c>
    </row>
    <row r="248" spans="1:14">
      <c r="A248">
        <v>1207</v>
      </c>
      <c r="B248">
        <v>17984</v>
      </c>
      <c r="C248">
        <v>346711</v>
      </c>
      <c r="D248">
        <v>14617</v>
      </c>
      <c r="E248" t="s">
        <v>301</v>
      </c>
      <c r="F248">
        <v>5</v>
      </c>
      <c r="G248">
        <v>451.71</v>
      </c>
      <c r="H248">
        <v>4.8</v>
      </c>
      <c r="I248" t="s">
        <v>33</v>
      </c>
      <c r="J248" s="1">
        <v>45276.3682291667</v>
      </c>
      <c r="K248" s="1">
        <v>45278.9186226852</v>
      </c>
      <c r="L248">
        <v>19945</v>
      </c>
      <c r="M248">
        <v>6</v>
      </c>
      <c r="N248">
        <v>3</v>
      </c>
    </row>
    <row r="249" spans="1:14">
      <c r="A249">
        <v>1208</v>
      </c>
      <c r="B249">
        <v>17982</v>
      </c>
      <c r="C249">
        <v>346778</v>
      </c>
      <c r="D249">
        <v>14151</v>
      </c>
      <c r="E249" t="s">
        <v>302</v>
      </c>
      <c r="F249">
        <v>7</v>
      </c>
      <c r="G249">
        <v>140.385</v>
      </c>
      <c r="H249">
        <v>9.7</v>
      </c>
      <c r="I249" t="s">
        <v>33</v>
      </c>
      <c r="J249" s="1">
        <v>45276.3682291667</v>
      </c>
      <c r="K249" s="1">
        <v>45278.9186226852</v>
      </c>
      <c r="L249">
        <v>19116</v>
      </c>
      <c r="M249">
        <v>5</v>
      </c>
      <c r="N249">
        <v>4</v>
      </c>
    </row>
    <row r="250" spans="1:14">
      <c r="A250">
        <v>1206</v>
      </c>
      <c r="B250">
        <v>17983</v>
      </c>
      <c r="C250">
        <v>347278</v>
      </c>
      <c r="D250">
        <v>14890</v>
      </c>
      <c r="E250" t="s">
        <v>303</v>
      </c>
      <c r="F250">
        <v>8</v>
      </c>
      <c r="G250">
        <v>213.528</v>
      </c>
      <c r="H250">
        <v>6.7</v>
      </c>
      <c r="I250" t="s">
        <v>33</v>
      </c>
      <c r="J250" s="1">
        <v>45276.3682291667</v>
      </c>
      <c r="K250" s="1">
        <v>45278.9186226852</v>
      </c>
      <c r="L250">
        <v>19452</v>
      </c>
      <c r="M250">
        <v>6</v>
      </c>
      <c r="N250">
        <v>3</v>
      </c>
    </row>
    <row r="251" spans="1:14">
      <c r="A251">
        <v>1207</v>
      </c>
      <c r="B251">
        <v>17983</v>
      </c>
      <c r="C251">
        <v>346856</v>
      </c>
      <c r="D251">
        <v>14688</v>
      </c>
      <c r="E251" t="s">
        <v>304</v>
      </c>
      <c r="F251">
        <v>6</v>
      </c>
      <c r="G251">
        <v>293.139</v>
      </c>
      <c r="H251">
        <v>4.3</v>
      </c>
      <c r="I251" t="s">
        <v>33</v>
      </c>
      <c r="J251" s="1">
        <v>45276.3682291667</v>
      </c>
      <c r="K251" s="1">
        <v>45278.9186226852</v>
      </c>
      <c r="L251">
        <v>19538</v>
      </c>
      <c r="M251">
        <v>6</v>
      </c>
      <c r="N251">
        <v>3</v>
      </c>
    </row>
    <row r="252" spans="1:14">
      <c r="A252">
        <v>1206</v>
      </c>
      <c r="B252">
        <v>17984</v>
      </c>
      <c r="C252">
        <v>346993</v>
      </c>
      <c r="D252">
        <v>14681</v>
      </c>
      <c r="E252" t="s">
        <v>305</v>
      </c>
      <c r="F252">
        <v>10</v>
      </c>
      <c r="G252">
        <v>1022.49</v>
      </c>
      <c r="H252">
        <v>4.4</v>
      </c>
      <c r="I252" t="s">
        <v>33</v>
      </c>
      <c r="J252" s="1">
        <v>45276.3682291667</v>
      </c>
      <c r="K252" s="1">
        <v>45278.9186226852</v>
      </c>
      <c r="L252">
        <v>19817</v>
      </c>
      <c r="M252">
        <v>5</v>
      </c>
      <c r="N252">
        <v>4</v>
      </c>
    </row>
    <row r="253" spans="1:14">
      <c r="A253">
        <v>1208</v>
      </c>
      <c r="B253">
        <v>17982</v>
      </c>
      <c r="C253">
        <v>347089</v>
      </c>
      <c r="D253">
        <v>14518</v>
      </c>
      <c r="E253" t="s">
        <v>306</v>
      </c>
      <c r="F253">
        <v>3</v>
      </c>
      <c r="G253">
        <v>211.365</v>
      </c>
      <c r="H253">
        <v>7.5</v>
      </c>
      <c r="I253" t="s">
        <v>33</v>
      </c>
      <c r="J253" s="1">
        <v>45276.3682291667</v>
      </c>
      <c r="K253" s="1">
        <v>45278.9186226852</v>
      </c>
      <c r="L253">
        <v>19084</v>
      </c>
      <c r="M253">
        <v>5</v>
      </c>
      <c r="N253">
        <v>4</v>
      </c>
    </row>
    <row r="254" spans="1:14">
      <c r="A254">
        <v>1206</v>
      </c>
      <c r="B254">
        <v>17984</v>
      </c>
      <c r="C254">
        <v>346615</v>
      </c>
      <c r="D254">
        <v>14697</v>
      </c>
      <c r="E254" t="s">
        <v>307</v>
      </c>
      <c r="F254">
        <v>8</v>
      </c>
      <c r="G254">
        <v>793.716</v>
      </c>
      <c r="H254">
        <v>7.5</v>
      </c>
      <c r="I254" t="s">
        <v>33</v>
      </c>
      <c r="J254" s="1">
        <v>45276.3682291667</v>
      </c>
      <c r="K254" s="1">
        <v>45278.9186226852</v>
      </c>
      <c r="L254">
        <v>19815</v>
      </c>
      <c r="M254">
        <v>5</v>
      </c>
      <c r="N254">
        <v>3</v>
      </c>
    </row>
    <row r="255" spans="1:14">
      <c r="A255">
        <v>1206</v>
      </c>
      <c r="B255">
        <v>17982</v>
      </c>
      <c r="C255">
        <v>347232</v>
      </c>
      <c r="D255">
        <v>14498</v>
      </c>
      <c r="E255" t="s">
        <v>308</v>
      </c>
      <c r="F255">
        <v>10</v>
      </c>
      <c r="G255">
        <v>633.99</v>
      </c>
      <c r="H255">
        <v>6</v>
      </c>
      <c r="I255" t="s">
        <v>33</v>
      </c>
      <c r="J255" s="1">
        <v>45276.3682291667</v>
      </c>
      <c r="K255" s="1">
        <v>45278.9186226852</v>
      </c>
      <c r="L255">
        <v>19085</v>
      </c>
      <c r="M255">
        <v>6</v>
      </c>
      <c r="N255">
        <v>3</v>
      </c>
    </row>
    <row r="256" spans="1:14">
      <c r="A256">
        <v>1206</v>
      </c>
      <c r="B256">
        <v>17984</v>
      </c>
      <c r="C256">
        <v>346609</v>
      </c>
      <c r="D256">
        <v>14099</v>
      </c>
      <c r="E256" t="s">
        <v>309</v>
      </c>
      <c r="F256">
        <v>3</v>
      </c>
      <c r="G256">
        <v>68.985</v>
      </c>
      <c r="H256">
        <v>4.7</v>
      </c>
      <c r="I256" t="s">
        <v>33</v>
      </c>
      <c r="J256" s="1">
        <v>45276.3682291667</v>
      </c>
      <c r="K256" s="1">
        <v>45278.9186226852</v>
      </c>
      <c r="L256">
        <v>19983</v>
      </c>
      <c r="M256">
        <v>5</v>
      </c>
      <c r="N256">
        <v>3</v>
      </c>
    </row>
    <row r="257" spans="1:14">
      <c r="A257">
        <v>1208</v>
      </c>
      <c r="B257">
        <v>17983</v>
      </c>
      <c r="C257">
        <v>346818</v>
      </c>
      <c r="D257">
        <v>14412</v>
      </c>
      <c r="E257" t="s">
        <v>310</v>
      </c>
      <c r="F257">
        <v>1</v>
      </c>
      <c r="G257">
        <v>32.151</v>
      </c>
      <c r="H257">
        <v>4.1</v>
      </c>
      <c r="I257" t="s">
        <v>33</v>
      </c>
      <c r="J257" s="1">
        <v>45276.3682291667</v>
      </c>
      <c r="K257" s="1">
        <v>45278.9186226852</v>
      </c>
      <c r="L257">
        <v>19626</v>
      </c>
      <c r="M257">
        <v>5</v>
      </c>
      <c r="N257">
        <v>3</v>
      </c>
    </row>
    <row r="258" spans="1:14">
      <c r="A258">
        <v>1208</v>
      </c>
      <c r="B258">
        <v>17982</v>
      </c>
      <c r="C258">
        <v>347303</v>
      </c>
      <c r="D258">
        <v>14275</v>
      </c>
      <c r="E258" t="s">
        <v>311</v>
      </c>
      <c r="F258">
        <v>4</v>
      </c>
      <c r="G258">
        <v>252.042</v>
      </c>
      <c r="H258">
        <v>4.5</v>
      </c>
      <c r="I258" t="s">
        <v>33</v>
      </c>
      <c r="J258" s="1">
        <v>45276.3682291667</v>
      </c>
      <c r="K258" s="1">
        <v>45278.9186226852</v>
      </c>
      <c r="L258">
        <v>19244</v>
      </c>
      <c r="M258">
        <v>6</v>
      </c>
      <c r="N258">
        <v>3</v>
      </c>
    </row>
    <row r="259" spans="1:14">
      <c r="A259">
        <v>1206</v>
      </c>
      <c r="B259">
        <v>17984</v>
      </c>
      <c r="C259">
        <v>346777</v>
      </c>
      <c r="D259">
        <v>14746</v>
      </c>
      <c r="E259" t="s">
        <v>312</v>
      </c>
      <c r="F259">
        <v>5</v>
      </c>
      <c r="G259">
        <v>263.97</v>
      </c>
      <c r="H259">
        <v>9.7</v>
      </c>
      <c r="I259" t="s">
        <v>33</v>
      </c>
      <c r="J259" s="1">
        <v>45276.3682291667</v>
      </c>
      <c r="K259" s="1">
        <v>45278.9186226852</v>
      </c>
      <c r="L259">
        <v>19939</v>
      </c>
      <c r="M259">
        <v>6</v>
      </c>
      <c r="N259">
        <v>4</v>
      </c>
    </row>
    <row r="260" spans="1:14">
      <c r="A260">
        <v>1208</v>
      </c>
      <c r="B260">
        <v>17983</v>
      </c>
      <c r="C260">
        <v>346925</v>
      </c>
      <c r="D260">
        <v>14290</v>
      </c>
      <c r="E260" t="s">
        <v>313</v>
      </c>
      <c r="F260">
        <v>1</v>
      </c>
      <c r="G260">
        <v>12.6945</v>
      </c>
      <c r="H260">
        <v>8.2</v>
      </c>
      <c r="I260" t="s">
        <v>33</v>
      </c>
      <c r="J260" s="1">
        <v>45276.3682291667</v>
      </c>
      <c r="K260" s="1">
        <v>45278.9186226852</v>
      </c>
      <c r="L260">
        <v>19516</v>
      </c>
      <c r="M260">
        <v>5</v>
      </c>
      <c r="N260">
        <v>4</v>
      </c>
    </row>
    <row r="261" spans="1:14">
      <c r="A261">
        <v>1208</v>
      </c>
      <c r="B261">
        <v>17983</v>
      </c>
      <c r="C261">
        <v>346771</v>
      </c>
      <c r="D261">
        <v>14766</v>
      </c>
      <c r="E261" t="s">
        <v>314</v>
      </c>
      <c r="F261">
        <v>10</v>
      </c>
      <c r="G261">
        <v>548.73</v>
      </c>
      <c r="H261">
        <v>6.2</v>
      </c>
      <c r="I261" t="s">
        <v>33</v>
      </c>
      <c r="J261" s="1">
        <v>45276.3682291667</v>
      </c>
      <c r="K261" s="1">
        <v>45278.9186226852</v>
      </c>
      <c r="L261">
        <v>19659</v>
      </c>
      <c r="M261">
        <v>5</v>
      </c>
      <c r="N261">
        <v>3</v>
      </c>
    </row>
    <row r="262" spans="1:14">
      <c r="A262">
        <v>1208</v>
      </c>
      <c r="B262">
        <v>17983</v>
      </c>
      <c r="C262">
        <v>346756</v>
      </c>
      <c r="D262">
        <v>14626</v>
      </c>
      <c r="E262" t="s">
        <v>315</v>
      </c>
      <c r="F262">
        <v>4</v>
      </c>
      <c r="G262">
        <v>306.81</v>
      </c>
      <c r="H262">
        <v>4.9</v>
      </c>
      <c r="I262" t="s">
        <v>33</v>
      </c>
      <c r="J262" s="1">
        <v>45276.3682291667</v>
      </c>
      <c r="K262" s="1">
        <v>45278.9186226852</v>
      </c>
      <c r="L262">
        <v>19574</v>
      </c>
      <c r="M262">
        <v>5</v>
      </c>
      <c r="N262">
        <v>4</v>
      </c>
    </row>
    <row r="263" spans="1:14">
      <c r="A263">
        <v>1206</v>
      </c>
      <c r="B263">
        <v>17983</v>
      </c>
      <c r="C263">
        <v>347280</v>
      </c>
      <c r="D263">
        <v>14576</v>
      </c>
      <c r="E263" t="s">
        <v>316</v>
      </c>
      <c r="F263">
        <v>10</v>
      </c>
      <c r="G263">
        <v>335.895</v>
      </c>
      <c r="H263">
        <v>9.9</v>
      </c>
      <c r="I263" t="s">
        <v>33</v>
      </c>
      <c r="J263" s="1">
        <v>45276.3682291667</v>
      </c>
      <c r="K263" s="1">
        <v>45278.9186226852</v>
      </c>
      <c r="L263">
        <v>19371</v>
      </c>
      <c r="M263">
        <v>6</v>
      </c>
      <c r="N263">
        <v>3</v>
      </c>
    </row>
    <row r="264" spans="1:14">
      <c r="A264">
        <v>1206</v>
      </c>
      <c r="B264">
        <v>17983</v>
      </c>
      <c r="C264">
        <v>347190</v>
      </c>
      <c r="D264">
        <v>14973</v>
      </c>
      <c r="E264" t="s">
        <v>317</v>
      </c>
      <c r="F264">
        <v>3</v>
      </c>
      <c r="G264">
        <v>91.8225</v>
      </c>
      <c r="H264">
        <v>7.3</v>
      </c>
      <c r="I264" t="s">
        <v>33</v>
      </c>
      <c r="J264" s="1">
        <v>45276.3682291667</v>
      </c>
      <c r="K264" s="1">
        <v>45278.9186226852</v>
      </c>
      <c r="L264">
        <v>19663</v>
      </c>
      <c r="M264">
        <v>5</v>
      </c>
      <c r="N264">
        <v>3</v>
      </c>
    </row>
    <row r="265" spans="1:14">
      <c r="A265">
        <v>1207</v>
      </c>
      <c r="B265">
        <v>17982</v>
      </c>
      <c r="C265">
        <v>346540</v>
      </c>
      <c r="D265">
        <v>14162</v>
      </c>
      <c r="E265" t="s">
        <v>318</v>
      </c>
      <c r="F265">
        <v>7</v>
      </c>
      <c r="G265">
        <v>597.0405</v>
      </c>
      <c r="H265">
        <v>9</v>
      </c>
      <c r="I265" t="s">
        <v>33</v>
      </c>
      <c r="J265" s="1">
        <v>45276.3682291667</v>
      </c>
      <c r="K265" s="1">
        <v>45278.9186226852</v>
      </c>
      <c r="L265">
        <v>19241</v>
      </c>
      <c r="M265">
        <v>6</v>
      </c>
      <c r="N265">
        <v>3</v>
      </c>
    </row>
    <row r="266" spans="1:14">
      <c r="A266">
        <v>1207</v>
      </c>
      <c r="B266">
        <v>17984</v>
      </c>
      <c r="C266">
        <v>346657</v>
      </c>
      <c r="D266">
        <v>14610</v>
      </c>
      <c r="E266" t="s">
        <v>319</v>
      </c>
      <c r="F266">
        <v>10</v>
      </c>
      <c r="G266">
        <v>772.38</v>
      </c>
      <c r="H266">
        <v>8</v>
      </c>
      <c r="I266" t="s">
        <v>33</v>
      </c>
      <c r="J266" s="1">
        <v>45276.3682291667</v>
      </c>
      <c r="K266" s="1">
        <v>45278.9186226852</v>
      </c>
      <c r="L266">
        <v>19807</v>
      </c>
      <c r="M266">
        <v>5</v>
      </c>
      <c r="N266">
        <v>4</v>
      </c>
    </row>
    <row r="267" spans="1:14">
      <c r="A267">
        <v>1208</v>
      </c>
      <c r="B267">
        <v>17984</v>
      </c>
      <c r="C267">
        <v>347201</v>
      </c>
      <c r="D267">
        <v>14816</v>
      </c>
      <c r="E267" t="s">
        <v>320</v>
      </c>
      <c r="F267">
        <v>5</v>
      </c>
      <c r="G267">
        <v>284.9175</v>
      </c>
      <c r="H267">
        <v>4.6</v>
      </c>
      <c r="I267" t="s">
        <v>33</v>
      </c>
      <c r="J267" s="1">
        <v>45276.3682291667</v>
      </c>
      <c r="K267" s="1">
        <v>45278.9186226852</v>
      </c>
      <c r="L267">
        <v>19877</v>
      </c>
      <c r="M267">
        <v>5</v>
      </c>
      <c r="N267">
        <v>4</v>
      </c>
    </row>
    <row r="268" spans="1:14">
      <c r="A268">
        <v>1206</v>
      </c>
      <c r="B268">
        <v>17983</v>
      </c>
      <c r="C268">
        <v>347335</v>
      </c>
      <c r="D268">
        <v>14283</v>
      </c>
      <c r="E268" t="s">
        <v>321</v>
      </c>
      <c r="F268">
        <v>5</v>
      </c>
      <c r="G268">
        <v>420.2625</v>
      </c>
      <c r="H268">
        <v>9.4</v>
      </c>
      <c r="I268" t="s">
        <v>33</v>
      </c>
      <c r="J268" s="1">
        <v>45276.3682291667</v>
      </c>
      <c r="K268" s="1">
        <v>45278.9186226852</v>
      </c>
      <c r="L268">
        <v>19444</v>
      </c>
      <c r="M268">
        <v>6</v>
      </c>
      <c r="N268">
        <v>3</v>
      </c>
    </row>
    <row r="269" spans="1:14">
      <c r="A269">
        <v>1208</v>
      </c>
      <c r="B269">
        <v>17982</v>
      </c>
      <c r="C269">
        <v>346934</v>
      </c>
      <c r="D269">
        <v>14243</v>
      </c>
      <c r="E269" t="s">
        <v>322</v>
      </c>
      <c r="F269">
        <v>9</v>
      </c>
      <c r="G269">
        <v>450.1035</v>
      </c>
      <c r="H269">
        <v>5</v>
      </c>
      <c r="I269" t="s">
        <v>33</v>
      </c>
      <c r="J269" s="1">
        <v>45276.3682291667</v>
      </c>
      <c r="K269" s="1">
        <v>45278.9186226852</v>
      </c>
      <c r="L269">
        <v>19301</v>
      </c>
      <c r="M269">
        <v>5</v>
      </c>
      <c r="N269">
        <v>3</v>
      </c>
    </row>
    <row r="270" spans="1:14">
      <c r="A270">
        <v>1208</v>
      </c>
      <c r="B270">
        <v>17982</v>
      </c>
      <c r="C270">
        <v>347277</v>
      </c>
      <c r="D270">
        <v>14219</v>
      </c>
      <c r="E270" t="s">
        <v>323</v>
      </c>
      <c r="F270">
        <v>2</v>
      </c>
      <c r="G270">
        <v>76.356</v>
      </c>
      <c r="H270">
        <v>7.1</v>
      </c>
      <c r="I270" t="s">
        <v>33</v>
      </c>
      <c r="J270" s="1">
        <v>45276.3682291667</v>
      </c>
      <c r="K270" s="1">
        <v>45278.9186226852</v>
      </c>
      <c r="L270">
        <v>19260</v>
      </c>
      <c r="M270">
        <v>5</v>
      </c>
      <c r="N270">
        <v>3</v>
      </c>
    </row>
    <row r="271" spans="1:14">
      <c r="A271">
        <v>1208</v>
      </c>
      <c r="B271">
        <v>17984</v>
      </c>
      <c r="C271">
        <v>346721</v>
      </c>
      <c r="D271">
        <v>14242</v>
      </c>
      <c r="E271" t="s">
        <v>324</v>
      </c>
      <c r="F271">
        <v>1</v>
      </c>
      <c r="G271">
        <v>32.1405</v>
      </c>
      <c r="H271">
        <v>5.2</v>
      </c>
      <c r="I271" t="s">
        <v>33</v>
      </c>
      <c r="J271" s="1">
        <v>45276.3682291667</v>
      </c>
      <c r="K271" s="1">
        <v>45278.9186226852</v>
      </c>
      <c r="L271">
        <v>19913</v>
      </c>
      <c r="M271">
        <v>6</v>
      </c>
      <c r="N271">
        <v>4</v>
      </c>
    </row>
    <row r="272" spans="1:14">
      <c r="A272">
        <v>1206</v>
      </c>
      <c r="B272">
        <v>17982</v>
      </c>
      <c r="C272">
        <v>347269</v>
      </c>
      <c r="D272">
        <v>14651</v>
      </c>
      <c r="E272" t="s">
        <v>325</v>
      </c>
      <c r="F272">
        <v>6</v>
      </c>
      <c r="G272">
        <v>485.037</v>
      </c>
      <c r="H272">
        <v>6.1</v>
      </c>
      <c r="I272" t="s">
        <v>33</v>
      </c>
      <c r="J272" s="1">
        <v>45276.3682291667</v>
      </c>
      <c r="K272" s="1">
        <v>45278.9186226852</v>
      </c>
      <c r="L272">
        <v>19073</v>
      </c>
      <c r="M272">
        <v>5</v>
      </c>
      <c r="N272">
        <v>4</v>
      </c>
    </row>
    <row r="273" spans="1:14">
      <c r="A273">
        <v>1207</v>
      </c>
      <c r="B273">
        <v>17982</v>
      </c>
      <c r="C273">
        <v>346835</v>
      </c>
      <c r="D273">
        <v>14877</v>
      </c>
      <c r="E273" t="s">
        <v>326</v>
      </c>
      <c r="F273">
        <v>1</v>
      </c>
      <c r="G273">
        <v>48.51</v>
      </c>
      <c r="H273">
        <v>6.3</v>
      </c>
      <c r="I273" t="s">
        <v>33</v>
      </c>
      <c r="J273" s="1">
        <v>45276.3682291667</v>
      </c>
      <c r="K273" s="1">
        <v>45278.9186226852</v>
      </c>
      <c r="L273">
        <v>19076</v>
      </c>
      <c r="M273">
        <v>5</v>
      </c>
      <c r="N273">
        <v>4</v>
      </c>
    </row>
    <row r="274" spans="1:14">
      <c r="A274">
        <v>1206</v>
      </c>
      <c r="B274">
        <v>17984</v>
      </c>
      <c r="C274">
        <v>347027</v>
      </c>
      <c r="D274">
        <v>14796</v>
      </c>
      <c r="E274" t="s">
        <v>327</v>
      </c>
      <c r="F274">
        <v>2</v>
      </c>
      <c r="G274">
        <v>84.63</v>
      </c>
      <c r="H274">
        <v>4.4</v>
      </c>
      <c r="I274" t="s">
        <v>33</v>
      </c>
      <c r="J274" s="1">
        <v>45276.3682291667</v>
      </c>
      <c r="K274" s="1">
        <v>45278.9186226852</v>
      </c>
      <c r="L274">
        <v>19806</v>
      </c>
      <c r="M274">
        <v>5</v>
      </c>
      <c r="N274">
        <v>4</v>
      </c>
    </row>
    <row r="275" spans="1:14">
      <c r="A275">
        <v>1208</v>
      </c>
      <c r="B275">
        <v>17982</v>
      </c>
      <c r="C275">
        <v>347158</v>
      </c>
      <c r="D275">
        <v>14587</v>
      </c>
      <c r="E275" t="s">
        <v>328</v>
      </c>
      <c r="F275">
        <v>3</v>
      </c>
      <c r="G275">
        <v>298.116</v>
      </c>
      <c r="H275">
        <v>5.5</v>
      </c>
      <c r="I275" t="s">
        <v>33</v>
      </c>
      <c r="J275" s="1">
        <v>45276.3682291667</v>
      </c>
      <c r="K275" s="1">
        <v>45278.9186226852</v>
      </c>
      <c r="L275">
        <v>19274</v>
      </c>
      <c r="M275">
        <v>5</v>
      </c>
      <c r="N275">
        <v>3</v>
      </c>
    </row>
    <row r="276" spans="1:14">
      <c r="A276">
        <v>1207</v>
      </c>
      <c r="B276">
        <v>17982</v>
      </c>
      <c r="C276">
        <v>347296</v>
      </c>
      <c r="D276">
        <v>14865</v>
      </c>
      <c r="E276" t="s">
        <v>329</v>
      </c>
      <c r="F276">
        <v>1</v>
      </c>
      <c r="G276">
        <v>23.751</v>
      </c>
      <c r="H276">
        <v>6.4</v>
      </c>
      <c r="I276" t="s">
        <v>33</v>
      </c>
      <c r="J276" s="1">
        <v>45276.3682291667</v>
      </c>
      <c r="K276" s="1">
        <v>45278.9186226852</v>
      </c>
      <c r="L276">
        <v>19136</v>
      </c>
      <c r="M276">
        <v>5</v>
      </c>
      <c r="N276">
        <v>3</v>
      </c>
    </row>
    <row r="277" spans="1:14">
      <c r="A277">
        <v>1207</v>
      </c>
      <c r="B277">
        <v>17982</v>
      </c>
      <c r="C277">
        <v>346548</v>
      </c>
      <c r="D277">
        <v>14710</v>
      </c>
      <c r="E277" t="s">
        <v>330</v>
      </c>
      <c r="F277">
        <v>1</v>
      </c>
      <c r="G277">
        <v>31.752</v>
      </c>
      <c r="H277">
        <v>8.4</v>
      </c>
      <c r="I277" t="s">
        <v>33</v>
      </c>
      <c r="J277" s="1">
        <v>45276.3682291667</v>
      </c>
      <c r="K277" s="1">
        <v>45278.9186226852</v>
      </c>
      <c r="L277">
        <v>19152</v>
      </c>
      <c r="M277">
        <v>5</v>
      </c>
      <c r="N277">
        <v>4</v>
      </c>
    </row>
    <row r="278" spans="1:14">
      <c r="A278">
        <v>1206</v>
      </c>
      <c r="B278">
        <v>17983</v>
      </c>
      <c r="C278">
        <v>347329</v>
      </c>
      <c r="D278">
        <v>14139</v>
      </c>
      <c r="E278" t="s">
        <v>331</v>
      </c>
      <c r="F278">
        <v>1</v>
      </c>
      <c r="G278">
        <v>36.5505</v>
      </c>
      <c r="H278">
        <v>7</v>
      </c>
      <c r="I278" t="s">
        <v>33</v>
      </c>
      <c r="J278" s="1">
        <v>45276.3682291667</v>
      </c>
      <c r="K278" s="1">
        <v>45278.9186226852</v>
      </c>
      <c r="L278">
        <v>19673</v>
      </c>
      <c r="M278">
        <v>5</v>
      </c>
      <c r="N278">
        <v>4</v>
      </c>
    </row>
    <row r="279" spans="1:14">
      <c r="A279">
        <v>1206</v>
      </c>
      <c r="B279">
        <v>17983</v>
      </c>
      <c r="C279">
        <v>346505</v>
      </c>
      <c r="D279">
        <v>14531</v>
      </c>
      <c r="E279" t="s">
        <v>332</v>
      </c>
      <c r="F279">
        <v>1</v>
      </c>
      <c r="G279">
        <v>92.7255</v>
      </c>
      <c r="H279">
        <v>5.2</v>
      </c>
      <c r="I279" t="s">
        <v>33</v>
      </c>
      <c r="J279" s="1">
        <v>45276.3682291667</v>
      </c>
      <c r="K279" s="1">
        <v>45278.9186226852</v>
      </c>
      <c r="L279">
        <v>19393</v>
      </c>
      <c r="M279">
        <v>6</v>
      </c>
      <c r="N279">
        <v>3</v>
      </c>
    </row>
    <row r="280" spans="1:14">
      <c r="A280">
        <v>1206</v>
      </c>
      <c r="B280">
        <v>17982</v>
      </c>
      <c r="C280">
        <v>346536</v>
      </c>
      <c r="D280">
        <v>14385</v>
      </c>
      <c r="E280" t="s">
        <v>333</v>
      </c>
      <c r="F280">
        <v>3</v>
      </c>
      <c r="G280">
        <v>135.3555</v>
      </c>
      <c r="H280">
        <v>9.3</v>
      </c>
      <c r="I280" t="s">
        <v>33</v>
      </c>
      <c r="J280" s="1">
        <v>45276.3682291667</v>
      </c>
      <c r="K280" s="1">
        <v>45278.9186226852</v>
      </c>
      <c r="L280">
        <v>19170</v>
      </c>
      <c r="M280">
        <v>5</v>
      </c>
      <c r="N280">
        <v>4</v>
      </c>
    </row>
    <row r="281" spans="1:14">
      <c r="A281">
        <v>1207</v>
      </c>
      <c r="B281">
        <v>17984</v>
      </c>
      <c r="C281">
        <v>346650</v>
      </c>
      <c r="D281">
        <v>14699</v>
      </c>
      <c r="E281" t="s">
        <v>334</v>
      </c>
      <c r="F281">
        <v>8</v>
      </c>
      <c r="G281">
        <v>253.68</v>
      </c>
      <c r="H281">
        <v>5.1</v>
      </c>
      <c r="I281" t="s">
        <v>33</v>
      </c>
      <c r="J281" s="1">
        <v>45276.3682291667</v>
      </c>
      <c r="K281" s="1">
        <v>45278.9186226852</v>
      </c>
      <c r="L281">
        <v>19985</v>
      </c>
      <c r="M281">
        <v>5</v>
      </c>
      <c r="N281">
        <v>3</v>
      </c>
    </row>
    <row r="282" spans="1:14">
      <c r="A282">
        <v>1208</v>
      </c>
      <c r="B282">
        <v>17982</v>
      </c>
      <c r="C282">
        <v>347141</v>
      </c>
      <c r="D282">
        <v>14414</v>
      </c>
      <c r="E282" t="s">
        <v>335</v>
      </c>
      <c r="F282">
        <v>2</v>
      </c>
      <c r="G282">
        <v>43.869</v>
      </c>
      <c r="H282">
        <v>9.8</v>
      </c>
      <c r="I282" t="s">
        <v>33</v>
      </c>
      <c r="J282" s="1">
        <v>45276.3682291667</v>
      </c>
      <c r="K282" s="1">
        <v>45278.9186226852</v>
      </c>
      <c r="L282">
        <v>19362</v>
      </c>
      <c r="M282">
        <v>6</v>
      </c>
      <c r="N282">
        <v>3</v>
      </c>
    </row>
    <row r="283" spans="1:14">
      <c r="A283">
        <v>1208</v>
      </c>
      <c r="B283">
        <v>17984</v>
      </c>
      <c r="C283">
        <v>347290</v>
      </c>
      <c r="D283">
        <v>14752</v>
      </c>
      <c r="E283" t="s">
        <v>336</v>
      </c>
      <c r="F283">
        <v>10</v>
      </c>
      <c r="G283">
        <v>951.825</v>
      </c>
      <c r="H283">
        <v>7.3</v>
      </c>
      <c r="I283" t="s">
        <v>33</v>
      </c>
      <c r="J283" s="1">
        <v>45276.3682291667</v>
      </c>
      <c r="K283" s="1">
        <v>45278.9186226852</v>
      </c>
      <c r="L283">
        <v>19848</v>
      </c>
      <c r="M283">
        <v>5</v>
      </c>
      <c r="N283">
        <v>3</v>
      </c>
    </row>
    <row r="284" spans="1:14">
      <c r="A284">
        <v>1208</v>
      </c>
      <c r="B284">
        <v>17984</v>
      </c>
      <c r="C284">
        <v>346587</v>
      </c>
      <c r="D284">
        <v>14416</v>
      </c>
      <c r="E284" t="s">
        <v>337</v>
      </c>
      <c r="F284">
        <v>1</v>
      </c>
      <c r="G284">
        <v>92.295</v>
      </c>
      <c r="H284">
        <v>6.7</v>
      </c>
      <c r="I284" t="s">
        <v>33</v>
      </c>
      <c r="J284" s="1">
        <v>45276.3682291667</v>
      </c>
      <c r="K284" s="1">
        <v>45278.9186226852</v>
      </c>
      <c r="L284">
        <v>19774</v>
      </c>
      <c r="M284">
        <v>6</v>
      </c>
      <c r="N284">
        <v>3</v>
      </c>
    </row>
    <row r="285" spans="1:14">
      <c r="A285">
        <v>1207</v>
      </c>
      <c r="B285">
        <v>17982</v>
      </c>
      <c r="C285">
        <v>346496</v>
      </c>
      <c r="D285">
        <v>14301</v>
      </c>
      <c r="E285" t="s">
        <v>338</v>
      </c>
      <c r="F285">
        <v>10</v>
      </c>
      <c r="G285">
        <v>488.985</v>
      </c>
      <c r="H285">
        <v>7.6</v>
      </c>
      <c r="I285" t="s">
        <v>33</v>
      </c>
      <c r="J285" s="1">
        <v>45276.3682291667</v>
      </c>
      <c r="K285" s="1">
        <v>45278.9186226852</v>
      </c>
      <c r="L285">
        <v>19163</v>
      </c>
      <c r="M285">
        <v>5</v>
      </c>
      <c r="N285">
        <v>3</v>
      </c>
    </row>
    <row r="286" spans="1:14">
      <c r="A286">
        <v>1207</v>
      </c>
      <c r="B286">
        <v>17982</v>
      </c>
      <c r="C286">
        <v>346831</v>
      </c>
      <c r="D286">
        <v>14381</v>
      </c>
      <c r="E286" t="s">
        <v>339</v>
      </c>
      <c r="F286">
        <v>4</v>
      </c>
      <c r="G286">
        <v>310.59</v>
      </c>
      <c r="H286">
        <v>6.1</v>
      </c>
      <c r="I286" t="s">
        <v>33</v>
      </c>
      <c r="J286" s="1">
        <v>45276.3682291667</v>
      </c>
      <c r="K286" s="1">
        <v>45278.9186226852</v>
      </c>
      <c r="L286">
        <v>19305</v>
      </c>
      <c r="M286">
        <v>5</v>
      </c>
      <c r="N286">
        <v>4</v>
      </c>
    </row>
    <row r="287" spans="1:14">
      <c r="A287">
        <v>1207</v>
      </c>
      <c r="B287">
        <v>17982</v>
      </c>
      <c r="C287">
        <v>347364</v>
      </c>
      <c r="D287">
        <v>14382</v>
      </c>
      <c r="E287" t="s">
        <v>340</v>
      </c>
      <c r="F287">
        <v>7</v>
      </c>
      <c r="G287">
        <v>671.79</v>
      </c>
      <c r="H287">
        <v>9.5</v>
      </c>
      <c r="I287" t="s">
        <v>33</v>
      </c>
      <c r="J287" s="1">
        <v>45276.3682291667</v>
      </c>
      <c r="K287" s="1">
        <v>45278.9186226852</v>
      </c>
      <c r="L287">
        <v>19276</v>
      </c>
      <c r="M287">
        <v>6</v>
      </c>
      <c r="N287">
        <v>3</v>
      </c>
    </row>
    <row r="288" spans="1:14">
      <c r="A288">
        <v>1206</v>
      </c>
      <c r="B288">
        <v>17982</v>
      </c>
      <c r="C288">
        <v>347257</v>
      </c>
      <c r="D288">
        <v>14136</v>
      </c>
      <c r="E288" t="s">
        <v>341</v>
      </c>
      <c r="F288">
        <v>6</v>
      </c>
      <c r="G288">
        <v>457.38</v>
      </c>
      <c r="H288">
        <v>6.9</v>
      </c>
      <c r="I288" t="s">
        <v>33</v>
      </c>
      <c r="J288" s="1">
        <v>45276.3682291667</v>
      </c>
      <c r="K288" s="1">
        <v>45278.9186226852</v>
      </c>
      <c r="L288">
        <v>19326</v>
      </c>
      <c r="M288">
        <v>6</v>
      </c>
      <c r="N288">
        <v>3</v>
      </c>
    </row>
    <row r="289" spans="1:14">
      <c r="A289">
        <v>1208</v>
      </c>
      <c r="B289">
        <v>17983</v>
      </c>
      <c r="C289">
        <v>346491</v>
      </c>
      <c r="D289">
        <v>14224</v>
      </c>
      <c r="E289" t="s">
        <v>342</v>
      </c>
      <c r="F289">
        <v>3</v>
      </c>
      <c r="G289">
        <v>172.2105</v>
      </c>
      <c r="H289">
        <v>8.6</v>
      </c>
      <c r="I289" t="s">
        <v>33</v>
      </c>
      <c r="J289" s="1">
        <v>45276.3682291667</v>
      </c>
      <c r="K289" s="1">
        <v>45278.9186226852</v>
      </c>
      <c r="L289">
        <v>19421</v>
      </c>
      <c r="M289">
        <v>6</v>
      </c>
      <c r="N289">
        <v>4</v>
      </c>
    </row>
    <row r="290" spans="1:14">
      <c r="A290">
        <v>1208</v>
      </c>
      <c r="B290">
        <v>17982</v>
      </c>
      <c r="C290">
        <v>346538</v>
      </c>
      <c r="D290">
        <v>14984</v>
      </c>
      <c r="E290" t="s">
        <v>343</v>
      </c>
      <c r="F290">
        <v>7</v>
      </c>
      <c r="G290">
        <v>74.088</v>
      </c>
      <c r="H290">
        <v>4.2</v>
      </c>
      <c r="I290" t="s">
        <v>33</v>
      </c>
      <c r="J290" s="1">
        <v>45276.3682291667</v>
      </c>
      <c r="K290" s="1">
        <v>45278.9186226852</v>
      </c>
      <c r="L290">
        <v>19228</v>
      </c>
      <c r="M290">
        <v>6</v>
      </c>
      <c r="N290">
        <v>3</v>
      </c>
    </row>
    <row r="291" spans="1:14">
      <c r="A291">
        <v>1207</v>
      </c>
      <c r="B291">
        <v>17984</v>
      </c>
      <c r="C291">
        <v>346915</v>
      </c>
      <c r="D291">
        <v>14928</v>
      </c>
      <c r="E291" t="s">
        <v>344</v>
      </c>
      <c r="F291">
        <v>8</v>
      </c>
      <c r="G291">
        <v>461.328</v>
      </c>
      <c r="H291">
        <v>7.6</v>
      </c>
      <c r="I291" t="s">
        <v>33</v>
      </c>
      <c r="J291" s="1">
        <v>45276.3682291667</v>
      </c>
      <c r="K291" s="1">
        <v>45278.9186226852</v>
      </c>
      <c r="L291">
        <v>19810</v>
      </c>
      <c r="M291">
        <v>5</v>
      </c>
      <c r="N291">
        <v>4</v>
      </c>
    </row>
    <row r="292" spans="1:14">
      <c r="A292">
        <v>1208</v>
      </c>
      <c r="B292">
        <v>17984</v>
      </c>
      <c r="C292">
        <v>346832</v>
      </c>
      <c r="D292">
        <v>14938</v>
      </c>
      <c r="E292" t="s">
        <v>345</v>
      </c>
      <c r="F292">
        <v>2</v>
      </c>
      <c r="G292">
        <v>147.672</v>
      </c>
      <c r="H292">
        <v>9.6</v>
      </c>
      <c r="I292" t="s">
        <v>33</v>
      </c>
      <c r="J292" s="1">
        <v>45276.3682291667</v>
      </c>
      <c r="K292" s="1">
        <v>45278.9186226852</v>
      </c>
      <c r="L292">
        <v>19852</v>
      </c>
      <c r="M292">
        <v>5</v>
      </c>
      <c r="N292">
        <v>3</v>
      </c>
    </row>
    <row r="293" spans="1:14">
      <c r="A293">
        <v>1207</v>
      </c>
      <c r="B293">
        <v>17983</v>
      </c>
      <c r="C293">
        <v>347228</v>
      </c>
      <c r="D293">
        <v>14822</v>
      </c>
      <c r="E293" t="s">
        <v>346</v>
      </c>
      <c r="F293">
        <v>8</v>
      </c>
      <c r="G293">
        <v>536.844</v>
      </c>
      <c r="H293">
        <v>4.6</v>
      </c>
      <c r="I293" t="s">
        <v>33</v>
      </c>
      <c r="J293" s="1">
        <v>45276.3682291667</v>
      </c>
      <c r="K293" s="1">
        <v>45278.9186226852</v>
      </c>
      <c r="L293">
        <v>19398</v>
      </c>
      <c r="M293">
        <v>6</v>
      </c>
      <c r="N293">
        <v>3</v>
      </c>
    </row>
    <row r="294" spans="1:14">
      <c r="A294">
        <v>1207</v>
      </c>
      <c r="B294">
        <v>17982</v>
      </c>
      <c r="C294">
        <v>347267</v>
      </c>
      <c r="D294">
        <v>14417</v>
      </c>
      <c r="E294" t="s">
        <v>347</v>
      </c>
      <c r="F294">
        <v>10</v>
      </c>
      <c r="G294">
        <v>720.3</v>
      </c>
      <c r="H294">
        <v>9.1</v>
      </c>
      <c r="I294" t="s">
        <v>33</v>
      </c>
      <c r="J294" s="1">
        <v>45276.3682291667</v>
      </c>
      <c r="K294" s="1">
        <v>45278.9186226852</v>
      </c>
      <c r="L294">
        <v>19277</v>
      </c>
      <c r="M294">
        <v>5</v>
      </c>
      <c r="N294">
        <v>3</v>
      </c>
    </row>
    <row r="295" spans="1:14">
      <c r="A295">
        <v>1206</v>
      </c>
      <c r="B295">
        <v>17983</v>
      </c>
      <c r="C295">
        <v>346938</v>
      </c>
      <c r="D295">
        <v>14045</v>
      </c>
      <c r="E295" t="s">
        <v>348</v>
      </c>
      <c r="F295">
        <v>1</v>
      </c>
      <c r="G295">
        <v>77.658</v>
      </c>
      <c r="H295">
        <v>5</v>
      </c>
      <c r="I295" t="s">
        <v>33</v>
      </c>
      <c r="J295" s="1">
        <v>45276.3682291667</v>
      </c>
      <c r="K295" s="1">
        <v>45278.9186226852</v>
      </c>
      <c r="L295">
        <v>19646</v>
      </c>
      <c r="M295">
        <v>5</v>
      </c>
      <c r="N295">
        <v>3</v>
      </c>
    </row>
    <row r="296" spans="1:14">
      <c r="A296">
        <v>1207</v>
      </c>
      <c r="B296">
        <v>17983</v>
      </c>
      <c r="C296">
        <v>346679</v>
      </c>
      <c r="D296">
        <v>14506</v>
      </c>
      <c r="E296" t="s">
        <v>349</v>
      </c>
      <c r="F296">
        <v>2</v>
      </c>
      <c r="G296">
        <v>195.258</v>
      </c>
      <c r="H296">
        <v>8</v>
      </c>
      <c r="I296" t="s">
        <v>33</v>
      </c>
      <c r="J296" s="1">
        <v>45276.3682291667</v>
      </c>
      <c r="K296" s="1">
        <v>45278.9186226852</v>
      </c>
      <c r="L296">
        <v>19628</v>
      </c>
      <c r="M296">
        <v>5</v>
      </c>
      <c r="N296">
        <v>3</v>
      </c>
    </row>
    <row r="297" spans="1:14">
      <c r="A297">
        <v>1206</v>
      </c>
      <c r="B297">
        <v>17984</v>
      </c>
      <c r="C297">
        <v>347384</v>
      </c>
      <c r="D297">
        <v>14131</v>
      </c>
      <c r="E297" t="s">
        <v>350</v>
      </c>
      <c r="F297">
        <v>2</v>
      </c>
      <c r="G297">
        <v>125.706</v>
      </c>
      <c r="H297">
        <v>6.7</v>
      </c>
      <c r="I297" t="s">
        <v>33</v>
      </c>
      <c r="J297" s="1">
        <v>45276.3682291667</v>
      </c>
      <c r="K297" s="1">
        <v>45278.9186226852</v>
      </c>
      <c r="L297">
        <v>19719</v>
      </c>
      <c r="M297">
        <v>6</v>
      </c>
      <c r="N297">
        <v>3</v>
      </c>
    </row>
    <row r="298" spans="1:14">
      <c r="A298">
        <v>1206</v>
      </c>
      <c r="B298">
        <v>17984</v>
      </c>
      <c r="C298">
        <v>347161</v>
      </c>
      <c r="D298">
        <v>14669</v>
      </c>
      <c r="E298" t="s">
        <v>351</v>
      </c>
      <c r="F298">
        <v>7</v>
      </c>
      <c r="G298">
        <v>597.6285</v>
      </c>
      <c r="H298">
        <v>6.3</v>
      </c>
      <c r="I298" t="s">
        <v>33</v>
      </c>
      <c r="J298" s="1">
        <v>45276.3682291667</v>
      </c>
      <c r="K298" s="1">
        <v>45278.9186226852</v>
      </c>
      <c r="L298">
        <v>19757</v>
      </c>
      <c r="M298">
        <v>6</v>
      </c>
      <c r="N298">
        <v>3</v>
      </c>
    </row>
    <row r="299" spans="1:14">
      <c r="A299">
        <v>1208</v>
      </c>
      <c r="B299">
        <v>17982</v>
      </c>
      <c r="C299">
        <v>346842</v>
      </c>
      <c r="D299">
        <v>14266</v>
      </c>
      <c r="E299" t="s">
        <v>352</v>
      </c>
      <c r="F299">
        <v>4</v>
      </c>
      <c r="G299">
        <v>168.21</v>
      </c>
      <c r="H299">
        <v>9.7</v>
      </c>
      <c r="I299" t="s">
        <v>33</v>
      </c>
      <c r="J299" s="1">
        <v>45276.3682291667</v>
      </c>
      <c r="K299" s="1">
        <v>45278.9186226852</v>
      </c>
      <c r="L299">
        <v>19289</v>
      </c>
      <c r="M299">
        <v>5</v>
      </c>
      <c r="N299">
        <v>3</v>
      </c>
    </row>
    <row r="300" spans="1:14">
      <c r="A300">
        <v>1208</v>
      </c>
      <c r="B300">
        <v>17982</v>
      </c>
      <c r="C300">
        <v>347162</v>
      </c>
      <c r="D300">
        <v>14944</v>
      </c>
      <c r="E300" t="s">
        <v>353</v>
      </c>
      <c r="F300">
        <v>4</v>
      </c>
      <c r="G300">
        <v>152.712</v>
      </c>
      <c r="H300">
        <v>7.6</v>
      </c>
      <c r="I300" t="s">
        <v>33</v>
      </c>
      <c r="J300" s="1">
        <v>45276.3682291667</v>
      </c>
      <c r="K300" s="1">
        <v>45278.9186226852</v>
      </c>
      <c r="L300">
        <v>19296</v>
      </c>
      <c r="M300">
        <v>6</v>
      </c>
      <c r="N300">
        <v>3</v>
      </c>
    </row>
    <row r="301" spans="1:14">
      <c r="A301">
        <v>1207</v>
      </c>
      <c r="B301">
        <v>17984</v>
      </c>
      <c r="C301">
        <v>346707</v>
      </c>
      <c r="D301">
        <v>14319</v>
      </c>
      <c r="E301" t="s">
        <v>354</v>
      </c>
      <c r="F301">
        <v>3</v>
      </c>
      <c r="G301">
        <v>273.42</v>
      </c>
      <c r="H301">
        <v>9.9</v>
      </c>
      <c r="I301" t="s">
        <v>33</v>
      </c>
      <c r="J301" s="1">
        <v>45276.3682291667</v>
      </c>
      <c r="K301" s="1">
        <v>45278.9186226852</v>
      </c>
      <c r="L301">
        <v>19782</v>
      </c>
      <c r="M301">
        <v>6</v>
      </c>
      <c r="N301">
        <v>3</v>
      </c>
    </row>
    <row r="302" spans="1:14">
      <c r="A302">
        <v>1206</v>
      </c>
      <c r="B302">
        <v>17982</v>
      </c>
      <c r="C302">
        <v>347160</v>
      </c>
      <c r="D302">
        <v>14329</v>
      </c>
      <c r="E302" t="s">
        <v>355</v>
      </c>
      <c r="F302">
        <v>10</v>
      </c>
      <c r="G302">
        <v>280.035</v>
      </c>
      <c r="H302">
        <v>8.6</v>
      </c>
      <c r="I302" t="s">
        <v>33</v>
      </c>
      <c r="J302" s="1">
        <v>45276.3682291667</v>
      </c>
      <c r="K302" s="1">
        <v>45278.9186226852</v>
      </c>
      <c r="L302">
        <v>19338</v>
      </c>
      <c r="M302">
        <v>6</v>
      </c>
      <c r="N302">
        <v>3</v>
      </c>
    </row>
    <row r="303" spans="1:14">
      <c r="A303">
        <v>1206</v>
      </c>
      <c r="B303">
        <v>17982</v>
      </c>
      <c r="C303">
        <v>347014</v>
      </c>
      <c r="D303">
        <v>14098</v>
      </c>
      <c r="E303" t="s">
        <v>356</v>
      </c>
      <c r="F303">
        <v>8</v>
      </c>
      <c r="G303">
        <v>99.54</v>
      </c>
      <c r="H303">
        <v>4.1</v>
      </c>
      <c r="I303" t="s">
        <v>33</v>
      </c>
      <c r="J303" s="1">
        <v>45276.3682291667</v>
      </c>
      <c r="K303" s="1">
        <v>45278.9186226852</v>
      </c>
      <c r="L303">
        <v>19160</v>
      </c>
      <c r="M303">
        <v>5</v>
      </c>
      <c r="N303">
        <v>3</v>
      </c>
    </row>
    <row r="304" spans="1:14">
      <c r="A304">
        <v>1207</v>
      </c>
      <c r="B304">
        <v>17983</v>
      </c>
      <c r="C304">
        <v>346494</v>
      </c>
      <c r="D304">
        <v>14030</v>
      </c>
      <c r="E304" t="s">
        <v>357</v>
      </c>
      <c r="F304">
        <v>1</v>
      </c>
      <c r="G304">
        <v>79.674</v>
      </c>
      <c r="H304">
        <v>7.1</v>
      </c>
      <c r="I304" t="s">
        <v>33</v>
      </c>
      <c r="J304" s="1">
        <v>45276.3682291667</v>
      </c>
      <c r="K304" s="1">
        <v>45278.9186226852</v>
      </c>
      <c r="L304">
        <v>19471</v>
      </c>
      <c r="M304">
        <v>6</v>
      </c>
      <c r="N304">
        <v>3</v>
      </c>
    </row>
    <row r="305" spans="1:14">
      <c r="A305">
        <v>1208</v>
      </c>
      <c r="B305">
        <v>17983</v>
      </c>
      <c r="C305">
        <v>347207</v>
      </c>
      <c r="D305">
        <v>14755</v>
      </c>
      <c r="E305" t="s">
        <v>358</v>
      </c>
      <c r="F305">
        <v>6</v>
      </c>
      <c r="G305">
        <v>214.137</v>
      </c>
      <c r="H305">
        <v>7.7</v>
      </c>
      <c r="I305" t="s">
        <v>33</v>
      </c>
      <c r="J305" s="1">
        <v>45276.3682291667</v>
      </c>
      <c r="K305" s="1">
        <v>45278.9186226852</v>
      </c>
      <c r="L305">
        <v>19469</v>
      </c>
      <c r="M305">
        <v>6</v>
      </c>
      <c r="N305">
        <v>4</v>
      </c>
    </row>
    <row r="306" spans="1:14">
      <c r="A306">
        <v>1207</v>
      </c>
      <c r="B306">
        <v>17983</v>
      </c>
      <c r="C306">
        <v>346654</v>
      </c>
      <c r="D306">
        <v>14025</v>
      </c>
      <c r="E306" t="s">
        <v>359</v>
      </c>
      <c r="F306">
        <v>8</v>
      </c>
      <c r="G306">
        <v>266.028</v>
      </c>
      <c r="H306">
        <v>5.6</v>
      </c>
      <c r="I306" t="s">
        <v>33</v>
      </c>
      <c r="J306" s="1">
        <v>45276.3682291667</v>
      </c>
      <c r="K306" s="1">
        <v>45278.9186226852</v>
      </c>
      <c r="L306">
        <v>19399</v>
      </c>
      <c r="M306">
        <v>5</v>
      </c>
      <c r="N306">
        <v>3</v>
      </c>
    </row>
    <row r="307" spans="1:14">
      <c r="A307">
        <v>1206</v>
      </c>
      <c r="B307">
        <v>17982</v>
      </c>
      <c r="C307">
        <v>347391</v>
      </c>
      <c r="D307">
        <v>14711</v>
      </c>
      <c r="E307" t="s">
        <v>360</v>
      </c>
      <c r="F307">
        <v>9</v>
      </c>
      <c r="G307">
        <v>181.818</v>
      </c>
      <c r="H307">
        <v>8</v>
      </c>
      <c r="I307" t="s">
        <v>33</v>
      </c>
      <c r="J307" s="1">
        <v>45276.3682291667</v>
      </c>
      <c r="K307" s="1">
        <v>45278.9186226852</v>
      </c>
      <c r="L307">
        <v>19177</v>
      </c>
      <c r="M307">
        <v>6</v>
      </c>
      <c r="N307">
        <v>3</v>
      </c>
    </row>
    <row r="308" spans="1:14">
      <c r="A308">
        <v>1206</v>
      </c>
      <c r="B308">
        <v>17982</v>
      </c>
      <c r="C308">
        <v>347132</v>
      </c>
      <c r="D308">
        <v>14685</v>
      </c>
      <c r="E308" t="s">
        <v>361</v>
      </c>
      <c r="F308">
        <v>5</v>
      </c>
      <c r="G308">
        <v>69.405</v>
      </c>
      <c r="H308">
        <v>4.3</v>
      </c>
      <c r="I308" t="s">
        <v>33</v>
      </c>
      <c r="J308" s="1">
        <v>45276.3682291667</v>
      </c>
      <c r="K308" s="1">
        <v>45278.9186226852</v>
      </c>
      <c r="L308">
        <v>19184</v>
      </c>
      <c r="M308">
        <v>5</v>
      </c>
      <c r="N308">
        <v>3</v>
      </c>
    </row>
    <row r="309" spans="1:14">
      <c r="A309">
        <v>1206</v>
      </c>
      <c r="B309">
        <v>17984</v>
      </c>
      <c r="C309">
        <v>347112</v>
      </c>
      <c r="D309">
        <v>14386</v>
      </c>
      <c r="E309" t="s">
        <v>362</v>
      </c>
      <c r="F309">
        <v>9</v>
      </c>
      <c r="G309">
        <v>520.4115</v>
      </c>
      <c r="H309">
        <v>10</v>
      </c>
      <c r="I309" t="s">
        <v>33</v>
      </c>
      <c r="J309" s="1">
        <v>45276.3682291667</v>
      </c>
      <c r="K309" s="1">
        <v>45278.9186226852</v>
      </c>
      <c r="L309">
        <v>19838</v>
      </c>
      <c r="M309">
        <v>5</v>
      </c>
      <c r="N309">
        <v>3</v>
      </c>
    </row>
    <row r="310" spans="1:14">
      <c r="A310">
        <v>1208</v>
      </c>
      <c r="B310">
        <v>17982</v>
      </c>
      <c r="C310">
        <v>347302</v>
      </c>
      <c r="D310">
        <v>14596</v>
      </c>
      <c r="E310" t="s">
        <v>363</v>
      </c>
      <c r="F310">
        <v>1</v>
      </c>
      <c r="G310">
        <v>69.111</v>
      </c>
      <c r="H310">
        <v>4.1</v>
      </c>
      <c r="I310" t="s">
        <v>33</v>
      </c>
      <c r="J310" s="1">
        <v>45276.3682291667</v>
      </c>
      <c r="K310" s="1">
        <v>45278.9186226852</v>
      </c>
      <c r="L310">
        <v>19130</v>
      </c>
      <c r="M310">
        <v>6</v>
      </c>
      <c r="N310">
        <v>4</v>
      </c>
    </row>
    <row r="311" spans="1:14">
      <c r="A311">
        <v>1206</v>
      </c>
      <c r="B311">
        <v>17983</v>
      </c>
      <c r="C311">
        <v>347321</v>
      </c>
      <c r="D311">
        <v>14169</v>
      </c>
      <c r="E311" t="s">
        <v>364</v>
      </c>
      <c r="F311">
        <v>7</v>
      </c>
      <c r="G311">
        <v>666.939</v>
      </c>
      <c r="H311">
        <v>6.2</v>
      </c>
      <c r="I311" t="s">
        <v>33</v>
      </c>
      <c r="J311" s="1">
        <v>45276.3682291667</v>
      </c>
      <c r="K311" s="1">
        <v>45278.9186226852</v>
      </c>
      <c r="L311">
        <v>19676</v>
      </c>
      <c r="M311">
        <v>5</v>
      </c>
      <c r="N311">
        <v>3</v>
      </c>
    </row>
    <row r="312" spans="1:14">
      <c r="A312">
        <v>1206</v>
      </c>
      <c r="B312">
        <v>17984</v>
      </c>
      <c r="C312">
        <v>346466</v>
      </c>
      <c r="D312">
        <v>14174</v>
      </c>
      <c r="E312" t="s">
        <v>365</v>
      </c>
      <c r="F312">
        <v>2</v>
      </c>
      <c r="G312">
        <v>121.569</v>
      </c>
      <c r="H312">
        <v>8.9</v>
      </c>
      <c r="I312" t="s">
        <v>33</v>
      </c>
      <c r="J312" s="1">
        <v>45276.3682291667</v>
      </c>
      <c r="K312" s="1">
        <v>45278.9186226852</v>
      </c>
      <c r="L312">
        <v>19779</v>
      </c>
      <c r="M312">
        <v>6</v>
      </c>
      <c r="N312">
        <v>3</v>
      </c>
    </row>
    <row r="313" spans="1:14">
      <c r="A313">
        <v>1206</v>
      </c>
      <c r="B313">
        <v>17984</v>
      </c>
      <c r="C313">
        <v>346881</v>
      </c>
      <c r="D313">
        <v>14426</v>
      </c>
      <c r="E313" t="s">
        <v>366</v>
      </c>
      <c r="F313">
        <v>4</v>
      </c>
      <c r="G313">
        <v>60.816</v>
      </c>
      <c r="H313">
        <v>4.5</v>
      </c>
      <c r="I313" t="s">
        <v>33</v>
      </c>
      <c r="J313" s="1">
        <v>45276.3682291667</v>
      </c>
      <c r="K313" s="1">
        <v>45278.9186226852</v>
      </c>
      <c r="L313">
        <v>19825</v>
      </c>
      <c r="M313">
        <v>5</v>
      </c>
      <c r="N313">
        <v>3</v>
      </c>
    </row>
    <row r="314" spans="1:14">
      <c r="A314">
        <v>1206</v>
      </c>
      <c r="B314">
        <v>17982</v>
      </c>
      <c r="C314">
        <v>346888</v>
      </c>
      <c r="D314">
        <v>14457</v>
      </c>
      <c r="E314" t="s">
        <v>367</v>
      </c>
      <c r="F314">
        <v>6</v>
      </c>
      <c r="G314">
        <v>435.456</v>
      </c>
      <c r="H314">
        <v>5.6</v>
      </c>
      <c r="I314" t="s">
        <v>33</v>
      </c>
      <c r="J314" s="1">
        <v>45276.3682291667</v>
      </c>
      <c r="K314" s="1">
        <v>45278.9186226852</v>
      </c>
      <c r="L314">
        <v>19063</v>
      </c>
      <c r="M314">
        <v>5</v>
      </c>
      <c r="N314">
        <v>3</v>
      </c>
    </row>
    <row r="315" spans="1:14">
      <c r="A315">
        <v>1208</v>
      </c>
      <c r="B315">
        <v>17982</v>
      </c>
      <c r="C315">
        <v>346501</v>
      </c>
      <c r="D315">
        <v>14560</v>
      </c>
      <c r="E315" t="s">
        <v>368</v>
      </c>
      <c r="F315">
        <v>6</v>
      </c>
      <c r="G315">
        <v>216.846</v>
      </c>
      <c r="H315">
        <v>9.8</v>
      </c>
      <c r="I315" t="s">
        <v>33</v>
      </c>
      <c r="J315" s="1">
        <v>45276.3682291667</v>
      </c>
      <c r="K315" s="1">
        <v>45278.9186226852</v>
      </c>
      <c r="L315">
        <v>19349</v>
      </c>
      <c r="M315">
        <v>5</v>
      </c>
      <c r="N315">
        <v>3</v>
      </c>
    </row>
    <row r="316" spans="1:14">
      <c r="A316">
        <v>1206</v>
      </c>
      <c r="B316">
        <v>17983</v>
      </c>
      <c r="C316">
        <v>347166</v>
      </c>
      <c r="D316">
        <v>14137</v>
      </c>
      <c r="E316" t="s">
        <v>369</v>
      </c>
      <c r="F316">
        <v>2</v>
      </c>
      <c r="G316">
        <v>152.019</v>
      </c>
      <c r="H316">
        <v>8.1</v>
      </c>
      <c r="I316" t="s">
        <v>33</v>
      </c>
      <c r="J316" s="1">
        <v>45276.3682291667</v>
      </c>
      <c r="K316" s="1">
        <v>45278.9186226852</v>
      </c>
      <c r="L316">
        <v>19459</v>
      </c>
      <c r="M316">
        <v>6</v>
      </c>
      <c r="N316">
        <v>4</v>
      </c>
    </row>
    <row r="317" spans="1:14">
      <c r="A317">
        <v>1208</v>
      </c>
      <c r="B317">
        <v>17984</v>
      </c>
      <c r="C317">
        <v>346826</v>
      </c>
      <c r="D317">
        <v>14621</v>
      </c>
      <c r="E317" t="s">
        <v>370</v>
      </c>
      <c r="F317">
        <v>6</v>
      </c>
      <c r="G317">
        <v>433.692</v>
      </c>
      <c r="H317">
        <v>5.8</v>
      </c>
      <c r="I317" t="s">
        <v>33</v>
      </c>
      <c r="J317" s="1">
        <v>45276.3682291667</v>
      </c>
      <c r="K317" s="1">
        <v>45278.9186226852</v>
      </c>
      <c r="L317">
        <v>19899</v>
      </c>
      <c r="M317">
        <v>5</v>
      </c>
      <c r="N317">
        <v>3</v>
      </c>
    </row>
    <row r="318" spans="1:14">
      <c r="A318">
        <v>1206</v>
      </c>
      <c r="B318">
        <v>17983</v>
      </c>
      <c r="C318">
        <v>346683</v>
      </c>
      <c r="D318">
        <v>14211</v>
      </c>
      <c r="E318" t="s">
        <v>371</v>
      </c>
      <c r="F318">
        <v>3</v>
      </c>
      <c r="G318">
        <v>118.062</v>
      </c>
      <c r="H318">
        <v>7.7</v>
      </c>
      <c r="I318" t="s">
        <v>33</v>
      </c>
      <c r="J318" s="1">
        <v>45276.3682291667</v>
      </c>
      <c r="K318" s="1">
        <v>45278.9186226852</v>
      </c>
      <c r="L318">
        <v>19445</v>
      </c>
      <c r="M318">
        <v>6</v>
      </c>
      <c r="N318">
        <v>4</v>
      </c>
    </row>
    <row r="319" spans="1:14">
      <c r="A319">
        <v>1207</v>
      </c>
      <c r="B319">
        <v>17984</v>
      </c>
      <c r="C319">
        <v>346847</v>
      </c>
      <c r="D319">
        <v>14364</v>
      </c>
      <c r="E319" t="s">
        <v>372</v>
      </c>
      <c r="F319">
        <v>6</v>
      </c>
      <c r="G319">
        <v>551.124</v>
      </c>
      <c r="H319">
        <v>5.1</v>
      </c>
      <c r="I319" t="s">
        <v>33</v>
      </c>
      <c r="J319" s="1">
        <v>45276.3682291667</v>
      </c>
      <c r="K319" s="1">
        <v>45278.9186226852</v>
      </c>
      <c r="L319">
        <v>19973</v>
      </c>
      <c r="M319">
        <v>5</v>
      </c>
      <c r="N319">
        <v>3</v>
      </c>
    </row>
    <row r="320" spans="1:14">
      <c r="A320">
        <v>1206</v>
      </c>
      <c r="B320">
        <v>17983</v>
      </c>
      <c r="C320">
        <v>347062</v>
      </c>
      <c r="D320">
        <v>14148</v>
      </c>
      <c r="E320" t="s">
        <v>373</v>
      </c>
      <c r="F320">
        <v>4</v>
      </c>
      <c r="G320">
        <v>75.936</v>
      </c>
      <c r="H320">
        <v>9.5</v>
      </c>
      <c r="I320" t="s">
        <v>33</v>
      </c>
      <c r="J320" s="1">
        <v>45276.3682291667</v>
      </c>
      <c r="K320" s="1">
        <v>45278.9186226852</v>
      </c>
      <c r="L320">
        <v>19378</v>
      </c>
      <c r="M320">
        <v>5</v>
      </c>
      <c r="N320">
        <v>3</v>
      </c>
    </row>
    <row r="321" spans="1:14">
      <c r="A321">
        <v>1206</v>
      </c>
      <c r="B321">
        <v>17983</v>
      </c>
      <c r="C321">
        <v>347353</v>
      </c>
      <c r="D321">
        <v>14843</v>
      </c>
      <c r="E321" t="s">
        <v>374</v>
      </c>
      <c r="F321">
        <v>1</v>
      </c>
      <c r="G321">
        <v>97.419</v>
      </c>
      <c r="H321">
        <v>9.8</v>
      </c>
      <c r="I321" t="s">
        <v>33</v>
      </c>
      <c r="J321" s="1">
        <v>45276.3682291667</v>
      </c>
      <c r="K321" s="1">
        <v>45278.9186226852</v>
      </c>
      <c r="L321">
        <v>19436</v>
      </c>
      <c r="M321">
        <v>6</v>
      </c>
      <c r="N321">
        <v>4</v>
      </c>
    </row>
    <row r="322" spans="1:14">
      <c r="A322">
        <v>1207</v>
      </c>
      <c r="B322">
        <v>17982</v>
      </c>
      <c r="C322">
        <v>347221</v>
      </c>
      <c r="D322">
        <v>14762</v>
      </c>
      <c r="E322" t="s">
        <v>375</v>
      </c>
      <c r="F322">
        <v>5</v>
      </c>
      <c r="G322">
        <v>256.7775</v>
      </c>
      <c r="H322">
        <v>6.6</v>
      </c>
      <c r="I322" t="s">
        <v>33</v>
      </c>
      <c r="J322" s="1">
        <v>45276.3682291667</v>
      </c>
      <c r="K322" s="1">
        <v>45278.9186226852</v>
      </c>
      <c r="L322">
        <v>19250</v>
      </c>
      <c r="M322">
        <v>6</v>
      </c>
      <c r="N322">
        <v>3</v>
      </c>
    </row>
    <row r="323" spans="1:14">
      <c r="A323">
        <v>1206</v>
      </c>
      <c r="B323">
        <v>17983</v>
      </c>
      <c r="C323">
        <v>347191</v>
      </c>
      <c r="D323">
        <v>14849</v>
      </c>
      <c r="E323" t="s">
        <v>376</v>
      </c>
      <c r="F323">
        <v>8</v>
      </c>
      <c r="G323">
        <v>760.452</v>
      </c>
      <c r="H323">
        <v>6.5</v>
      </c>
      <c r="I323" t="s">
        <v>33</v>
      </c>
      <c r="J323" s="1">
        <v>45276.3682291667</v>
      </c>
      <c r="K323" s="1">
        <v>45278.9186226852</v>
      </c>
      <c r="L323">
        <v>19441</v>
      </c>
      <c r="M323">
        <v>6</v>
      </c>
      <c r="N323">
        <v>3</v>
      </c>
    </row>
    <row r="324" spans="1:14">
      <c r="A324">
        <v>1208</v>
      </c>
      <c r="B324">
        <v>17982</v>
      </c>
      <c r="C324">
        <v>347285</v>
      </c>
      <c r="D324">
        <v>14993</v>
      </c>
      <c r="E324" t="s">
        <v>377</v>
      </c>
      <c r="F324">
        <v>5</v>
      </c>
      <c r="G324">
        <v>469.77</v>
      </c>
      <c r="H324">
        <v>7.4</v>
      </c>
      <c r="I324" t="s">
        <v>33</v>
      </c>
      <c r="J324" s="1">
        <v>45276.3682291667</v>
      </c>
      <c r="K324" s="1">
        <v>45278.9186226852</v>
      </c>
      <c r="L324">
        <v>19324</v>
      </c>
      <c r="M324">
        <v>5</v>
      </c>
      <c r="N324">
        <v>4</v>
      </c>
    </row>
    <row r="325" spans="1:14">
      <c r="A325">
        <v>1207</v>
      </c>
      <c r="B325">
        <v>17982</v>
      </c>
      <c r="C325">
        <v>347120</v>
      </c>
      <c r="D325">
        <v>14943</v>
      </c>
      <c r="E325" t="s">
        <v>378</v>
      </c>
      <c r="F325">
        <v>5</v>
      </c>
      <c r="G325">
        <v>401.73</v>
      </c>
      <c r="H325">
        <v>9.9</v>
      </c>
      <c r="I325" t="s">
        <v>33</v>
      </c>
      <c r="J325" s="1">
        <v>45276.3682291667</v>
      </c>
      <c r="K325" s="1">
        <v>45278.9186226852</v>
      </c>
      <c r="L325">
        <v>19031</v>
      </c>
      <c r="M325">
        <v>6</v>
      </c>
      <c r="N325">
        <v>4</v>
      </c>
    </row>
    <row r="326" spans="1:14">
      <c r="A326">
        <v>1206</v>
      </c>
      <c r="B326">
        <v>17982</v>
      </c>
      <c r="C326">
        <v>346886</v>
      </c>
      <c r="D326">
        <v>14754</v>
      </c>
      <c r="E326" t="s">
        <v>379</v>
      </c>
      <c r="F326">
        <v>5</v>
      </c>
      <c r="G326">
        <v>92.5575</v>
      </c>
      <c r="H326">
        <v>8.5</v>
      </c>
      <c r="I326" t="s">
        <v>33</v>
      </c>
      <c r="J326" s="1">
        <v>45276.3682291667</v>
      </c>
      <c r="K326" s="1">
        <v>45278.9186226852</v>
      </c>
      <c r="L326">
        <v>19196</v>
      </c>
      <c r="M326">
        <v>5</v>
      </c>
      <c r="N326">
        <v>3</v>
      </c>
    </row>
    <row r="327" spans="1:14">
      <c r="A327">
        <v>1207</v>
      </c>
      <c r="B327">
        <v>17982</v>
      </c>
      <c r="C327">
        <v>346855</v>
      </c>
      <c r="D327">
        <v>15003</v>
      </c>
      <c r="E327" t="s">
        <v>380</v>
      </c>
      <c r="F327">
        <v>3</v>
      </c>
      <c r="G327">
        <v>304.983</v>
      </c>
      <c r="H327">
        <v>6.7</v>
      </c>
      <c r="I327" t="s">
        <v>33</v>
      </c>
      <c r="J327" s="1">
        <v>45276.3682291667</v>
      </c>
      <c r="K327" s="1">
        <v>45278.9186226852</v>
      </c>
      <c r="L327">
        <v>19235</v>
      </c>
      <c r="M327">
        <v>6</v>
      </c>
      <c r="N327">
        <v>3</v>
      </c>
    </row>
    <row r="328" spans="1:14">
      <c r="A328">
        <v>1206</v>
      </c>
      <c r="B328">
        <v>17984</v>
      </c>
      <c r="C328">
        <v>346521</v>
      </c>
      <c r="D328">
        <v>14613</v>
      </c>
      <c r="E328" t="s">
        <v>381</v>
      </c>
      <c r="F328">
        <v>8</v>
      </c>
      <c r="G328">
        <v>222.012</v>
      </c>
      <c r="H328">
        <v>8.9</v>
      </c>
      <c r="I328" t="s">
        <v>33</v>
      </c>
      <c r="J328" s="1">
        <v>45276.3682291667</v>
      </c>
      <c r="K328" s="1">
        <v>45278.9186226852</v>
      </c>
      <c r="L328">
        <v>19836</v>
      </c>
      <c r="M328">
        <v>5</v>
      </c>
      <c r="N328">
        <v>4</v>
      </c>
    </row>
    <row r="329" spans="1:14">
      <c r="A329">
        <v>1208</v>
      </c>
      <c r="B329">
        <v>17984</v>
      </c>
      <c r="C329">
        <v>346869</v>
      </c>
      <c r="D329">
        <v>14494</v>
      </c>
      <c r="E329" t="s">
        <v>382</v>
      </c>
      <c r="F329">
        <v>5</v>
      </c>
      <c r="G329">
        <v>246.4875</v>
      </c>
      <c r="H329">
        <v>7.1</v>
      </c>
      <c r="I329" t="s">
        <v>33</v>
      </c>
      <c r="J329" s="1">
        <v>45276.3682291667</v>
      </c>
      <c r="K329" s="1">
        <v>45278.9186226852</v>
      </c>
      <c r="L329">
        <v>19789</v>
      </c>
      <c r="M329">
        <v>5</v>
      </c>
      <c r="N329">
        <v>4</v>
      </c>
    </row>
    <row r="330" spans="1:14">
      <c r="A330">
        <v>1208</v>
      </c>
      <c r="B330">
        <v>17984</v>
      </c>
      <c r="C330">
        <v>347230</v>
      </c>
      <c r="D330">
        <v>15010</v>
      </c>
      <c r="E330" t="s">
        <v>383</v>
      </c>
      <c r="F330">
        <v>5</v>
      </c>
      <c r="G330">
        <v>246.4875</v>
      </c>
      <c r="H330">
        <v>7.1</v>
      </c>
      <c r="I330" t="s">
        <v>33</v>
      </c>
      <c r="J330" s="1">
        <v>45276.3682291667</v>
      </c>
      <c r="K330" s="1">
        <v>45278.9186226852</v>
      </c>
      <c r="L330">
        <v>19881</v>
      </c>
      <c r="M330">
        <v>5</v>
      </c>
      <c r="N330">
        <v>4</v>
      </c>
    </row>
    <row r="331" spans="1:14">
      <c r="A331">
        <v>1208</v>
      </c>
      <c r="B331">
        <v>17982</v>
      </c>
      <c r="C331">
        <v>347344</v>
      </c>
      <c r="D331">
        <v>15008</v>
      </c>
      <c r="E331" t="s">
        <v>384</v>
      </c>
      <c r="F331">
        <v>10</v>
      </c>
      <c r="G331">
        <v>749.49</v>
      </c>
      <c r="H331">
        <v>5.7</v>
      </c>
      <c r="I331" t="s">
        <v>33</v>
      </c>
      <c r="J331" s="1">
        <v>45276.3682291667</v>
      </c>
      <c r="K331" s="1">
        <v>45278.9186226852</v>
      </c>
      <c r="L331">
        <v>19341</v>
      </c>
      <c r="M331">
        <v>5</v>
      </c>
      <c r="N331">
        <v>4</v>
      </c>
    </row>
    <row r="332" spans="1:14">
      <c r="A332">
        <v>1208</v>
      </c>
      <c r="B332">
        <v>17983</v>
      </c>
      <c r="C332">
        <v>346530</v>
      </c>
      <c r="D332">
        <v>15016</v>
      </c>
      <c r="E332" t="s">
        <v>385</v>
      </c>
      <c r="F332">
        <v>7</v>
      </c>
      <c r="G332">
        <v>506.6355</v>
      </c>
      <c r="H332">
        <v>4.6</v>
      </c>
      <c r="I332" t="s">
        <v>33</v>
      </c>
      <c r="J332" s="1">
        <v>45276.3682291667</v>
      </c>
      <c r="K332" s="1">
        <v>45278.9186226852</v>
      </c>
      <c r="L332">
        <v>19658</v>
      </c>
      <c r="M332">
        <v>5</v>
      </c>
      <c r="N332">
        <v>3</v>
      </c>
    </row>
    <row r="333" spans="1:14">
      <c r="A333">
        <v>1208</v>
      </c>
      <c r="B333">
        <v>17983</v>
      </c>
      <c r="C333">
        <v>347373</v>
      </c>
      <c r="D333">
        <v>15006</v>
      </c>
      <c r="E333" t="s">
        <v>386</v>
      </c>
      <c r="F333">
        <v>3</v>
      </c>
      <c r="G333">
        <v>172.2105</v>
      </c>
      <c r="H333">
        <v>8.6</v>
      </c>
      <c r="I333" t="s">
        <v>33</v>
      </c>
      <c r="J333" s="1">
        <v>45276.3682291667</v>
      </c>
      <c r="K333" s="1">
        <v>45278.9186226852</v>
      </c>
      <c r="L333">
        <v>19604</v>
      </c>
      <c r="M333">
        <v>6</v>
      </c>
      <c r="N333">
        <v>4</v>
      </c>
    </row>
    <row r="334" spans="1:14">
      <c r="A334">
        <v>1207</v>
      </c>
      <c r="B334">
        <v>17984</v>
      </c>
      <c r="C334">
        <v>346674</v>
      </c>
      <c r="D334">
        <v>15012</v>
      </c>
      <c r="E334" t="s">
        <v>387</v>
      </c>
      <c r="F334">
        <v>5</v>
      </c>
      <c r="G334">
        <v>451.71</v>
      </c>
      <c r="H334">
        <v>4.8</v>
      </c>
      <c r="I334" t="s">
        <v>33</v>
      </c>
      <c r="J334" s="1">
        <v>45276.3682291667</v>
      </c>
      <c r="K334" s="1">
        <v>45278.9186226852</v>
      </c>
      <c r="L334">
        <v>19687</v>
      </c>
      <c r="M334">
        <v>6</v>
      </c>
      <c r="N334">
        <v>3</v>
      </c>
    </row>
    <row r="335" spans="1:14">
      <c r="A335">
        <v>1206</v>
      </c>
      <c r="B335">
        <v>17983</v>
      </c>
      <c r="C335">
        <v>346841</v>
      </c>
      <c r="D335">
        <v>15018</v>
      </c>
      <c r="E335" t="s">
        <v>388</v>
      </c>
      <c r="F335">
        <v>2</v>
      </c>
      <c r="G335">
        <v>69.72</v>
      </c>
      <c r="H335">
        <v>4.4</v>
      </c>
      <c r="I335" t="s">
        <v>33</v>
      </c>
      <c r="J335" s="1">
        <v>45276.3682291667</v>
      </c>
      <c r="K335" s="1">
        <v>45278.9186226852</v>
      </c>
      <c r="L335">
        <v>19404</v>
      </c>
      <c r="M335">
        <v>6</v>
      </c>
      <c r="N335">
        <v>4</v>
      </c>
    </row>
    <row r="336" spans="1:14">
      <c r="A336">
        <v>1208</v>
      </c>
      <c r="B336">
        <v>17984</v>
      </c>
      <c r="C336">
        <v>347142</v>
      </c>
      <c r="D336">
        <v>15013</v>
      </c>
      <c r="E336" t="s">
        <v>389</v>
      </c>
      <c r="F336">
        <v>3</v>
      </c>
      <c r="G336">
        <v>279.1845</v>
      </c>
      <c r="H336">
        <v>6</v>
      </c>
      <c r="I336" t="s">
        <v>33</v>
      </c>
      <c r="J336" s="1">
        <v>45276.3682291667</v>
      </c>
      <c r="K336" s="1">
        <v>45278.9186226852</v>
      </c>
      <c r="L336">
        <v>19699</v>
      </c>
      <c r="M336">
        <v>6</v>
      </c>
      <c r="N336">
        <v>3</v>
      </c>
    </row>
    <row r="337" spans="1:14">
      <c r="A337">
        <v>1206</v>
      </c>
      <c r="B337">
        <v>17982</v>
      </c>
      <c r="C337">
        <v>347126</v>
      </c>
      <c r="D337">
        <v>15009</v>
      </c>
      <c r="E337" t="s">
        <v>390</v>
      </c>
      <c r="F337">
        <v>1</v>
      </c>
      <c r="G337">
        <v>35.196</v>
      </c>
      <c r="H337">
        <v>6.7</v>
      </c>
      <c r="I337" t="s">
        <v>33</v>
      </c>
      <c r="J337" s="1">
        <v>45276.3682291667</v>
      </c>
      <c r="K337" s="1">
        <v>45278.9186226852</v>
      </c>
      <c r="L337">
        <v>19333</v>
      </c>
      <c r="M337">
        <v>6</v>
      </c>
      <c r="N337">
        <v>4</v>
      </c>
    </row>
    <row r="338" spans="1:14">
      <c r="A338">
        <v>1206</v>
      </c>
      <c r="B338">
        <v>17984</v>
      </c>
      <c r="C338">
        <v>347172</v>
      </c>
      <c r="D338">
        <v>14946</v>
      </c>
      <c r="E338" t="s">
        <v>391</v>
      </c>
      <c r="F338">
        <v>4</v>
      </c>
      <c r="G338">
        <v>222.138</v>
      </c>
      <c r="H338">
        <v>6.7</v>
      </c>
      <c r="I338" t="s">
        <v>33</v>
      </c>
      <c r="J338" s="1">
        <v>45276.3682291667</v>
      </c>
      <c r="K338" s="1">
        <v>45278.9186226852</v>
      </c>
      <c r="L338">
        <v>20008</v>
      </c>
      <c r="M338">
        <v>6</v>
      </c>
      <c r="N338">
        <v>4</v>
      </c>
    </row>
    <row r="339" spans="1:14">
      <c r="A339">
        <v>1208</v>
      </c>
      <c r="B339">
        <v>17983</v>
      </c>
      <c r="C339">
        <v>347146</v>
      </c>
      <c r="D339">
        <v>14350</v>
      </c>
      <c r="E339" t="s">
        <v>392</v>
      </c>
      <c r="F339">
        <v>1</v>
      </c>
      <c r="G339">
        <v>69.6675</v>
      </c>
      <c r="H339">
        <v>9.7</v>
      </c>
      <c r="I339" t="s">
        <v>33</v>
      </c>
      <c r="J339" s="1">
        <v>45276.3682291667</v>
      </c>
      <c r="K339" s="1">
        <v>45278.9186226852</v>
      </c>
      <c r="L339">
        <v>19512</v>
      </c>
      <c r="M339">
        <v>6</v>
      </c>
      <c r="N339">
        <v>3</v>
      </c>
    </row>
    <row r="340" spans="1:14">
      <c r="A340">
        <v>1206</v>
      </c>
      <c r="B340">
        <v>17984</v>
      </c>
      <c r="C340">
        <v>347179</v>
      </c>
      <c r="D340">
        <v>14160</v>
      </c>
      <c r="E340" t="s">
        <v>393</v>
      </c>
      <c r="F340">
        <v>5</v>
      </c>
      <c r="G340">
        <v>397.215</v>
      </c>
      <c r="H340">
        <v>7.8</v>
      </c>
      <c r="I340" t="s">
        <v>33</v>
      </c>
      <c r="J340" s="1">
        <v>45276.3682291667</v>
      </c>
      <c r="K340" s="1">
        <v>45278.9186226852</v>
      </c>
      <c r="L340">
        <v>19920</v>
      </c>
      <c r="M340">
        <v>6</v>
      </c>
      <c r="N340">
        <v>4</v>
      </c>
    </row>
    <row r="341" spans="1:14">
      <c r="A341">
        <v>1206</v>
      </c>
      <c r="B341">
        <v>17983</v>
      </c>
      <c r="C341">
        <v>346894</v>
      </c>
      <c r="D341">
        <v>14648</v>
      </c>
      <c r="E341" t="s">
        <v>394</v>
      </c>
      <c r="F341">
        <v>9</v>
      </c>
      <c r="G341">
        <v>535.7205</v>
      </c>
      <c r="H341">
        <v>8.4</v>
      </c>
      <c r="I341" t="s">
        <v>33</v>
      </c>
      <c r="J341" s="1">
        <v>45276.3682291667</v>
      </c>
      <c r="K341" s="1">
        <v>45278.9186226852</v>
      </c>
      <c r="L341">
        <v>19442</v>
      </c>
      <c r="M341">
        <v>6</v>
      </c>
      <c r="N341">
        <v>3</v>
      </c>
    </row>
    <row r="342" spans="1:14">
      <c r="A342">
        <v>1207</v>
      </c>
      <c r="B342">
        <v>17984</v>
      </c>
      <c r="C342">
        <v>347041</v>
      </c>
      <c r="D342">
        <v>14096</v>
      </c>
      <c r="E342" t="s">
        <v>395</v>
      </c>
      <c r="F342">
        <v>6</v>
      </c>
      <c r="G342">
        <v>310.716</v>
      </c>
      <c r="H342">
        <v>7.1</v>
      </c>
      <c r="I342" t="s">
        <v>33</v>
      </c>
      <c r="J342" s="1">
        <v>45276.3682291667</v>
      </c>
      <c r="K342" s="1">
        <v>45278.9186226852</v>
      </c>
      <c r="L342">
        <v>19887</v>
      </c>
      <c r="M342">
        <v>5</v>
      </c>
      <c r="N342">
        <v>4</v>
      </c>
    </row>
    <row r="343" spans="1:14">
      <c r="A343">
        <v>1206</v>
      </c>
      <c r="B343">
        <v>17984</v>
      </c>
      <c r="C343">
        <v>347198</v>
      </c>
      <c r="D343">
        <v>14714</v>
      </c>
      <c r="E343" t="s">
        <v>396</v>
      </c>
      <c r="F343">
        <v>3</v>
      </c>
      <c r="G343">
        <v>277.137</v>
      </c>
      <c r="H343">
        <v>5.1</v>
      </c>
      <c r="I343" t="s">
        <v>33</v>
      </c>
      <c r="J343" s="1">
        <v>45276.3682291667</v>
      </c>
      <c r="K343" s="1">
        <v>45278.9186226852</v>
      </c>
      <c r="L343">
        <v>19970</v>
      </c>
      <c r="M343">
        <v>6</v>
      </c>
      <c r="N343">
        <v>4</v>
      </c>
    </row>
    <row r="344" spans="1:14">
      <c r="A344">
        <v>1207</v>
      </c>
      <c r="B344">
        <v>17984</v>
      </c>
      <c r="C344">
        <v>347034</v>
      </c>
      <c r="D344">
        <v>14323</v>
      </c>
      <c r="E344" t="s">
        <v>397</v>
      </c>
      <c r="F344">
        <v>5</v>
      </c>
      <c r="G344">
        <v>125.055</v>
      </c>
      <c r="H344">
        <v>5.4</v>
      </c>
      <c r="I344" t="s">
        <v>33</v>
      </c>
      <c r="J344" s="1">
        <v>45276.3682291667</v>
      </c>
      <c r="K344" s="1">
        <v>45278.9186226852</v>
      </c>
      <c r="L344">
        <v>19880</v>
      </c>
      <c r="M344">
        <v>5</v>
      </c>
      <c r="N344">
        <v>4</v>
      </c>
    </row>
    <row r="345" spans="1:14">
      <c r="A345">
        <v>1207</v>
      </c>
      <c r="B345">
        <v>17982</v>
      </c>
      <c r="C345">
        <v>347041</v>
      </c>
      <c r="D345">
        <v>14165</v>
      </c>
      <c r="E345" t="s">
        <v>398</v>
      </c>
      <c r="F345">
        <v>9</v>
      </c>
      <c r="G345">
        <v>497.07</v>
      </c>
      <c r="H345">
        <v>7.6</v>
      </c>
      <c r="I345" t="s">
        <v>33</v>
      </c>
      <c r="J345" s="1">
        <v>45276.3682291667</v>
      </c>
      <c r="K345" s="1">
        <v>45278.9186226852</v>
      </c>
      <c r="L345">
        <v>19339</v>
      </c>
      <c r="M345">
        <v>5</v>
      </c>
      <c r="N345">
        <v>4</v>
      </c>
    </row>
    <row r="346" spans="1:14">
      <c r="A346">
        <v>1208</v>
      </c>
      <c r="B346">
        <v>17984</v>
      </c>
      <c r="C346">
        <v>347333</v>
      </c>
      <c r="D346">
        <v>14533</v>
      </c>
      <c r="E346" t="s">
        <v>399</v>
      </c>
      <c r="F346">
        <v>6</v>
      </c>
      <c r="G346">
        <v>96.138</v>
      </c>
      <c r="H346">
        <v>9.8</v>
      </c>
      <c r="I346" t="s">
        <v>33</v>
      </c>
      <c r="J346" s="1">
        <v>45276.3682291667</v>
      </c>
      <c r="K346" s="1">
        <v>45278.9186226852</v>
      </c>
      <c r="L346">
        <v>19926</v>
      </c>
      <c r="M346">
        <v>6</v>
      </c>
      <c r="N346">
        <v>4</v>
      </c>
    </row>
    <row r="347" spans="1:14">
      <c r="A347">
        <v>1207</v>
      </c>
      <c r="B347">
        <v>17984</v>
      </c>
      <c r="C347">
        <v>346835</v>
      </c>
      <c r="D347">
        <v>14840</v>
      </c>
      <c r="E347" t="s">
        <v>400</v>
      </c>
      <c r="F347">
        <v>10</v>
      </c>
      <c r="G347">
        <v>814.38</v>
      </c>
      <c r="H347">
        <v>6.9</v>
      </c>
      <c r="I347" t="s">
        <v>33</v>
      </c>
      <c r="J347" s="1">
        <v>45276.3682291667</v>
      </c>
      <c r="K347" s="1">
        <v>45278.9186226852</v>
      </c>
      <c r="L347">
        <v>19739</v>
      </c>
      <c r="M347">
        <v>6</v>
      </c>
      <c r="N347">
        <v>4</v>
      </c>
    </row>
    <row r="348" spans="1:14">
      <c r="A348">
        <v>1208</v>
      </c>
      <c r="B348">
        <v>17984</v>
      </c>
      <c r="C348">
        <v>346549</v>
      </c>
      <c r="D348">
        <v>14496</v>
      </c>
      <c r="E348" t="s">
        <v>401</v>
      </c>
      <c r="F348">
        <v>2</v>
      </c>
      <c r="G348">
        <v>150.423</v>
      </c>
      <c r="H348">
        <v>8.8</v>
      </c>
      <c r="I348" t="s">
        <v>33</v>
      </c>
      <c r="J348" s="1">
        <v>45276.3682291667</v>
      </c>
      <c r="K348" s="1">
        <v>45278.9186226852</v>
      </c>
      <c r="L348">
        <v>19870</v>
      </c>
      <c r="M348">
        <v>5</v>
      </c>
      <c r="N348">
        <v>3</v>
      </c>
    </row>
    <row r="349" spans="1:14">
      <c r="A349">
        <v>1208</v>
      </c>
      <c r="B349">
        <v>17984</v>
      </c>
      <c r="C349">
        <v>346987</v>
      </c>
      <c r="D349">
        <v>14450</v>
      </c>
      <c r="E349" t="s">
        <v>402</v>
      </c>
      <c r="F349">
        <v>7</v>
      </c>
      <c r="G349">
        <v>634.3785</v>
      </c>
      <c r="H349">
        <v>5.3</v>
      </c>
      <c r="I349" t="s">
        <v>33</v>
      </c>
      <c r="J349" s="1">
        <v>45276.3682291667</v>
      </c>
      <c r="K349" s="1">
        <v>45278.9186226852</v>
      </c>
      <c r="L349">
        <v>20012</v>
      </c>
      <c r="M349">
        <v>6</v>
      </c>
      <c r="N349">
        <v>4</v>
      </c>
    </row>
    <row r="350" spans="1:14">
      <c r="A350">
        <v>1207</v>
      </c>
      <c r="B350">
        <v>17984</v>
      </c>
      <c r="C350">
        <v>346641</v>
      </c>
      <c r="D350">
        <v>14428</v>
      </c>
      <c r="E350" t="s">
        <v>403</v>
      </c>
      <c r="F350">
        <v>5</v>
      </c>
      <c r="G350">
        <v>188.0025</v>
      </c>
      <c r="H350">
        <v>7.9</v>
      </c>
      <c r="I350" t="s">
        <v>33</v>
      </c>
      <c r="J350" s="1">
        <v>45276.3682291667</v>
      </c>
      <c r="K350" s="1">
        <v>45278.9186226852</v>
      </c>
      <c r="L350">
        <v>19955</v>
      </c>
      <c r="M350">
        <v>6</v>
      </c>
      <c r="N350">
        <v>3</v>
      </c>
    </row>
    <row r="351" spans="1:14">
      <c r="A351">
        <v>1206</v>
      </c>
      <c r="B351">
        <v>17983</v>
      </c>
      <c r="C351">
        <v>346608</v>
      </c>
      <c r="D351">
        <v>14413</v>
      </c>
      <c r="E351" t="s">
        <v>404</v>
      </c>
      <c r="F351">
        <v>9</v>
      </c>
      <c r="G351">
        <v>404.649</v>
      </c>
      <c r="H351">
        <v>8.9</v>
      </c>
      <c r="I351" t="s">
        <v>33</v>
      </c>
      <c r="J351" s="1">
        <v>45276.3682291667</v>
      </c>
      <c r="K351" s="1">
        <v>45278.9186226852</v>
      </c>
      <c r="L351">
        <v>19559</v>
      </c>
      <c r="M351">
        <v>5</v>
      </c>
      <c r="N351">
        <v>3</v>
      </c>
    </row>
    <row r="352" spans="1:14">
      <c r="A352">
        <v>1206</v>
      </c>
      <c r="B352">
        <v>17984</v>
      </c>
      <c r="C352">
        <v>346713</v>
      </c>
      <c r="D352">
        <v>14448</v>
      </c>
      <c r="E352" t="s">
        <v>405</v>
      </c>
      <c r="F352">
        <v>5</v>
      </c>
      <c r="G352">
        <v>334.4775</v>
      </c>
      <c r="H352">
        <v>8.5</v>
      </c>
      <c r="I352" t="s">
        <v>33</v>
      </c>
      <c r="J352" s="1">
        <v>45276.3682291667</v>
      </c>
      <c r="K352" s="1">
        <v>45278.9186226852</v>
      </c>
      <c r="L352">
        <v>19824</v>
      </c>
      <c r="M352">
        <v>5</v>
      </c>
      <c r="N352">
        <v>4</v>
      </c>
    </row>
    <row r="353" spans="1:14">
      <c r="A353">
        <v>1206</v>
      </c>
      <c r="B353">
        <v>17984</v>
      </c>
      <c r="C353">
        <v>346933</v>
      </c>
      <c r="D353">
        <v>14201</v>
      </c>
      <c r="E353" t="s">
        <v>406</v>
      </c>
      <c r="F353">
        <v>3</v>
      </c>
      <c r="G353">
        <v>198.639</v>
      </c>
      <c r="H353">
        <v>7</v>
      </c>
      <c r="I353" t="s">
        <v>33</v>
      </c>
      <c r="J353" s="1">
        <v>45276.3682291667</v>
      </c>
      <c r="K353" s="1">
        <v>45278.9186226852</v>
      </c>
      <c r="L353">
        <v>19971</v>
      </c>
      <c r="M353">
        <v>6</v>
      </c>
      <c r="N353">
        <v>4</v>
      </c>
    </row>
    <row r="354" spans="1:14">
      <c r="A354">
        <v>1206</v>
      </c>
      <c r="B354">
        <v>17983</v>
      </c>
      <c r="C354">
        <v>347044</v>
      </c>
      <c r="D354">
        <v>14375</v>
      </c>
      <c r="E354" t="s">
        <v>407</v>
      </c>
      <c r="F354">
        <v>8</v>
      </c>
      <c r="G354">
        <v>788.508</v>
      </c>
      <c r="H354">
        <v>8.3</v>
      </c>
      <c r="I354" t="s">
        <v>33</v>
      </c>
      <c r="J354" s="1">
        <v>45276.3682291667</v>
      </c>
      <c r="K354" s="1">
        <v>45278.9186226852</v>
      </c>
      <c r="L354">
        <v>19634</v>
      </c>
      <c r="M354">
        <v>6</v>
      </c>
      <c r="N354">
        <v>4</v>
      </c>
    </row>
    <row r="355" spans="1:14">
      <c r="A355">
        <v>1207</v>
      </c>
      <c r="B355">
        <v>17984</v>
      </c>
      <c r="C355">
        <v>346676</v>
      </c>
      <c r="D355">
        <v>14369</v>
      </c>
      <c r="E355" t="s">
        <v>408</v>
      </c>
      <c r="F355">
        <v>4</v>
      </c>
      <c r="G355">
        <v>400.764</v>
      </c>
      <c r="H355">
        <v>6.4</v>
      </c>
      <c r="I355" t="s">
        <v>33</v>
      </c>
      <c r="J355" s="1">
        <v>45276.3682291667</v>
      </c>
      <c r="K355" s="1">
        <v>45278.9186226852</v>
      </c>
      <c r="L355">
        <v>20021</v>
      </c>
      <c r="M355">
        <v>5</v>
      </c>
      <c r="N355">
        <v>4</v>
      </c>
    </row>
    <row r="356" spans="1:14">
      <c r="A356">
        <v>1207</v>
      </c>
      <c r="B356">
        <v>17983</v>
      </c>
      <c r="C356">
        <v>347109</v>
      </c>
      <c r="D356">
        <v>14144</v>
      </c>
      <c r="E356" t="s">
        <v>409</v>
      </c>
      <c r="F356">
        <v>9</v>
      </c>
      <c r="G356">
        <v>423.738</v>
      </c>
      <c r="H356">
        <v>7.5</v>
      </c>
      <c r="I356" t="s">
        <v>33</v>
      </c>
      <c r="J356" s="1">
        <v>45276.3682291667</v>
      </c>
      <c r="K356" s="1">
        <v>45278.9186226852</v>
      </c>
      <c r="L356">
        <v>19601</v>
      </c>
      <c r="M356">
        <v>5</v>
      </c>
      <c r="N356">
        <v>3</v>
      </c>
    </row>
    <row r="357" spans="1:14">
      <c r="A357">
        <v>1206</v>
      </c>
      <c r="B357">
        <v>17983</v>
      </c>
      <c r="C357">
        <v>347079</v>
      </c>
      <c r="D357">
        <v>14483</v>
      </c>
      <c r="E357" t="s">
        <v>410</v>
      </c>
      <c r="F357">
        <v>3</v>
      </c>
      <c r="G357">
        <v>151.4835</v>
      </c>
      <c r="H357">
        <v>7.8</v>
      </c>
      <c r="I357" t="s">
        <v>33</v>
      </c>
      <c r="J357" s="1">
        <v>45276.3682291667</v>
      </c>
      <c r="K357" s="1">
        <v>45278.9186226852</v>
      </c>
      <c r="L357">
        <v>19462</v>
      </c>
      <c r="M357">
        <v>6</v>
      </c>
      <c r="N357">
        <v>3</v>
      </c>
    </row>
    <row r="358" spans="1:14">
      <c r="A358">
        <v>1206</v>
      </c>
      <c r="B358">
        <v>17984</v>
      </c>
      <c r="C358">
        <v>347037</v>
      </c>
      <c r="D358">
        <v>14218</v>
      </c>
      <c r="E358" t="s">
        <v>411</v>
      </c>
      <c r="F358">
        <v>2</v>
      </c>
      <c r="G358">
        <v>112.224</v>
      </c>
      <c r="H358">
        <v>4.1</v>
      </c>
      <c r="I358" t="s">
        <v>33</v>
      </c>
      <c r="J358" s="1">
        <v>45276.3682291667</v>
      </c>
      <c r="K358" s="1">
        <v>45278.9186226852</v>
      </c>
      <c r="L358">
        <v>19938</v>
      </c>
      <c r="M358">
        <v>6</v>
      </c>
      <c r="N358">
        <v>4</v>
      </c>
    </row>
    <row r="359" spans="1:14">
      <c r="A359">
        <v>1207</v>
      </c>
      <c r="B359">
        <v>17982</v>
      </c>
      <c r="C359">
        <v>347077</v>
      </c>
      <c r="D359">
        <v>14823</v>
      </c>
      <c r="E359" t="s">
        <v>412</v>
      </c>
      <c r="F359">
        <v>10</v>
      </c>
      <c r="G359">
        <v>625.905</v>
      </c>
      <c r="H359">
        <v>5.3</v>
      </c>
      <c r="I359" t="s">
        <v>33</v>
      </c>
      <c r="J359" s="1">
        <v>45276.3682291667</v>
      </c>
      <c r="K359" s="1">
        <v>45278.9186226852</v>
      </c>
      <c r="L359">
        <v>19158</v>
      </c>
      <c r="M359">
        <v>6</v>
      </c>
      <c r="N359">
        <v>4</v>
      </c>
    </row>
    <row r="360" spans="1:14">
      <c r="A360">
        <v>1208</v>
      </c>
      <c r="B360">
        <v>17983</v>
      </c>
      <c r="C360">
        <v>347392</v>
      </c>
      <c r="D360">
        <v>14615</v>
      </c>
      <c r="E360" t="s">
        <v>413</v>
      </c>
      <c r="F360">
        <v>10</v>
      </c>
      <c r="G360">
        <v>422.73</v>
      </c>
      <c r="H360">
        <v>5</v>
      </c>
      <c r="I360" t="s">
        <v>33</v>
      </c>
      <c r="J360" s="1">
        <v>45276.3682291667</v>
      </c>
      <c r="K360" s="1">
        <v>45278.9186226852</v>
      </c>
      <c r="L360">
        <v>19544</v>
      </c>
      <c r="M360">
        <v>5</v>
      </c>
      <c r="N360">
        <v>4</v>
      </c>
    </row>
    <row r="361" spans="1:14">
      <c r="A361">
        <v>1207</v>
      </c>
      <c r="B361">
        <v>17983</v>
      </c>
      <c r="C361">
        <v>346965</v>
      </c>
      <c r="D361">
        <v>14436</v>
      </c>
      <c r="E361" t="s">
        <v>414</v>
      </c>
      <c r="F361">
        <v>4</v>
      </c>
      <c r="G361">
        <v>276.948</v>
      </c>
      <c r="H361">
        <v>6.9</v>
      </c>
      <c r="I361" t="s">
        <v>33</v>
      </c>
      <c r="J361" s="1">
        <v>45276.3682291667</v>
      </c>
      <c r="K361" s="1">
        <v>45278.9186226852</v>
      </c>
      <c r="L361">
        <v>19387</v>
      </c>
      <c r="M361">
        <v>6</v>
      </c>
      <c r="N361">
        <v>3</v>
      </c>
    </row>
    <row r="362" spans="1:14">
      <c r="A362">
        <v>1208</v>
      </c>
      <c r="B362">
        <v>17983</v>
      </c>
      <c r="C362">
        <v>347332</v>
      </c>
      <c r="D362">
        <v>14121</v>
      </c>
      <c r="E362" t="s">
        <v>415</v>
      </c>
      <c r="F362">
        <v>9</v>
      </c>
      <c r="G362">
        <v>189.0945</v>
      </c>
      <c r="H362">
        <v>5.7</v>
      </c>
      <c r="I362" t="s">
        <v>33</v>
      </c>
      <c r="J362" s="1">
        <v>45276.3682291667</v>
      </c>
      <c r="K362" s="1">
        <v>45278.9186226852</v>
      </c>
      <c r="L362">
        <v>19599</v>
      </c>
      <c r="M362">
        <v>5</v>
      </c>
      <c r="N362">
        <v>3</v>
      </c>
    </row>
    <row r="363" spans="1:14">
      <c r="A363">
        <v>1208</v>
      </c>
      <c r="B363">
        <v>17982</v>
      </c>
      <c r="C363">
        <v>346858</v>
      </c>
      <c r="D363">
        <v>14376</v>
      </c>
      <c r="E363" t="s">
        <v>416</v>
      </c>
      <c r="F363">
        <v>1</v>
      </c>
      <c r="G363">
        <v>19.2465</v>
      </c>
      <c r="H363">
        <v>4.3</v>
      </c>
      <c r="I363" t="s">
        <v>33</v>
      </c>
      <c r="J363" s="1">
        <v>45276.3682291667</v>
      </c>
      <c r="K363" s="1">
        <v>45278.9186226852</v>
      </c>
      <c r="L363">
        <v>19331</v>
      </c>
      <c r="M363">
        <v>5</v>
      </c>
      <c r="N363">
        <v>3</v>
      </c>
    </row>
    <row r="364" spans="1:14">
      <c r="A364">
        <v>1207</v>
      </c>
      <c r="B364">
        <v>17982</v>
      </c>
      <c r="C364">
        <v>346811</v>
      </c>
      <c r="D364">
        <v>14331</v>
      </c>
      <c r="E364" t="s">
        <v>417</v>
      </c>
      <c r="F364">
        <v>6</v>
      </c>
      <c r="G364">
        <v>265.104</v>
      </c>
      <c r="H364">
        <v>8.9</v>
      </c>
      <c r="I364" t="s">
        <v>33</v>
      </c>
      <c r="J364" s="1">
        <v>45276.3682291667</v>
      </c>
      <c r="K364" s="1">
        <v>45278.9186226852</v>
      </c>
      <c r="L364">
        <v>19179</v>
      </c>
      <c r="M364">
        <v>6</v>
      </c>
      <c r="N364">
        <v>4</v>
      </c>
    </row>
    <row r="365" spans="1:14">
      <c r="A365">
        <v>1208</v>
      </c>
      <c r="B365">
        <v>17982</v>
      </c>
      <c r="C365">
        <v>347140</v>
      </c>
      <c r="D365">
        <v>14567</v>
      </c>
      <c r="E365" t="s">
        <v>418</v>
      </c>
      <c r="F365">
        <v>9</v>
      </c>
      <c r="G365">
        <v>932.337</v>
      </c>
      <c r="H365">
        <v>8.4</v>
      </c>
      <c r="I365" t="s">
        <v>33</v>
      </c>
      <c r="J365" s="1">
        <v>45276.3682291667</v>
      </c>
      <c r="K365" s="1">
        <v>45278.9186226852</v>
      </c>
      <c r="L365">
        <v>19238</v>
      </c>
      <c r="M365">
        <v>5</v>
      </c>
      <c r="N365">
        <v>3</v>
      </c>
    </row>
    <row r="366" spans="1:14">
      <c r="A366">
        <v>1207</v>
      </c>
      <c r="B366">
        <v>17983</v>
      </c>
      <c r="C366">
        <v>346483</v>
      </c>
      <c r="D366">
        <v>14929</v>
      </c>
      <c r="E366" t="s">
        <v>419</v>
      </c>
      <c r="F366">
        <v>7</v>
      </c>
      <c r="G366">
        <v>596.82</v>
      </c>
      <c r="H366">
        <v>8.1</v>
      </c>
      <c r="I366" t="s">
        <v>33</v>
      </c>
      <c r="J366" s="1">
        <v>45276.3682291667</v>
      </c>
      <c r="K366" s="1">
        <v>45278.9186226852</v>
      </c>
      <c r="L366">
        <v>19391</v>
      </c>
      <c r="M366">
        <v>5</v>
      </c>
      <c r="N366">
        <v>3</v>
      </c>
    </row>
    <row r="367" spans="1:14">
      <c r="A367">
        <v>1206</v>
      </c>
      <c r="B367">
        <v>17982</v>
      </c>
      <c r="C367">
        <v>347355</v>
      </c>
      <c r="D367">
        <v>14076</v>
      </c>
      <c r="E367" t="s">
        <v>420</v>
      </c>
      <c r="F367">
        <v>3</v>
      </c>
      <c r="G367">
        <v>152.775</v>
      </c>
      <c r="H367">
        <v>6.7</v>
      </c>
      <c r="I367" t="s">
        <v>33</v>
      </c>
      <c r="J367" s="1">
        <v>45276.3682291667</v>
      </c>
      <c r="K367" s="1">
        <v>45278.9186226852</v>
      </c>
      <c r="L367">
        <v>19186</v>
      </c>
      <c r="M367">
        <v>5</v>
      </c>
      <c r="N367">
        <v>3</v>
      </c>
    </row>
    <row r="368" spans="1:14">
      <c r="A368">
        <v>1206</v>
      </c>
      <c r="B368">
        <v>17982</v>
      </c>
      <c r="C368">
        <v>346918</v>
      </c>
      <c r="D368">
        <v>14505</v>
      </c>
      <c r="E368" t="s">
        <v>421</v>
      </c>
      <c r="F368">
        <v>6</v>
      </c>
      <c r="G368">
        <v>86.247</v>
      </c>
      <c r="H368">
        <v>6.3</v>
      </c>
      <c r="I368" t="s">
        <v>33</v>
      </c>
      <c r="J368" s="1">
        <v>45276.3682291667</v>
      </c>
      <c r="K368" s="1">
        <v>45278.9186226852</v>
      </c>
      <c r="L368">
        <v>19352</v>
      </c>
      <c r="M368">
        <v>6</v>
      </c>
      <c r="N368">
        <v>4</v>
      </c>
    </row>
    <row r="369" spans="1:14">
      <c r="A369">
        <v>1207</v>
      </c>
      <c r="B369">
        <v>17982</v>
      </c>
      <c r="C369">
        <v>347009</v>
      </c>
      <c r="D369">
        <v>14553</v>
      </c>
      <c r="E369" t="s">
        <v>422</v>
      </c>
      <c r="F369">
        <v>5</v>
      </c>
      <c r="G369">
        <v>62.0025</v>
      </c>
      <c r="H369">
        <v>9.4</v>
      </c>
      <c r="I369" t="s">
        <v>33</v>
      </c>
      <c r="J369" s="1">
        <v>45276.3682291667</v>
      </c>
      <c r="K369" s="1">
        <v>45278.9186226852</v>
      </c>
      <c r="L369">
        <v>19319</v>
      </c>
      <c r="M369">
        <v>6</v>
      </c>
      <c r="N369">
        <v>4</v>
      </c>
    </row>
    <row r="370" spans="1:14">
      <c r="A370">
        <v>1207</v>
      </c>
      <c r="B370">
        <v>17982</v>
      </c>
      <c r="C370">
        <v>346829</v>
      </c>
      <c r="D370">
        <v>14583</v>
      </c>
      <c r="E370" t="s">
        <v>423</v>
      </c>
      <c r="F370">
        <v>5</v>
      </c>
      <c r="G370">
        <v>439.215</v>
      </c>
      <c r="H370">
        <v>7.2</v>
      </c>
      <c r="I370" t="s">
        <v>33</v>
      </c>
      <c r="J370" s="1">
        <v>45276.3682291667</v>
      </c>
      <c r="K370" s="1">
        <v>45278.9186226852</v>
      </c>
      <c r="L370">
        <v>19345</v>
      </c>
      <c r="M370">
        <v>5</v>
      </c>
      <c r="N370">
        <v>4</v>
      </c>
    </row>
    <row r="371" spans="1:14">
      <c r="A371">
        <v>1207</v>
      </c>
      <c r="B371">
        <v>17982</v>
      </c>
      <c r="C371">
        <v>346653</v>
      </c>
      <c r="D371">
        <v>14373</v>
      </c>
      <c r="E371" t="s">
        <v>424</v>
      </c>
      <c r="F371">
        <v>1</v>
      </c>
      <c r="G371">
        <v>40.341</v>
      </c>
      <c r="H371">
        <v>8.6</v>
      </c>
      <c r="I371" t="s">
        <v>33</v>
      </c>
      <c r="J371" s="1">
        <v>45276.3682291667</v>
      </c>
      <c r="K371" s="1">
        <v>45278.9186226852</v>
      </c>
      <c r="L371">
        <v>19129</v>
      </c>
      <c r="M371">
        <v>5</v>
      </c>
      <c r="N371">
        <v>3</v>
      </c>
    </row>
    <row r="372" spans="1:14">
      <c r="A372">
        <v>1207</v>
      </c>
      <c r="B372">
        <v>17982</v>
      </c>
      <c r="C372">
        <v>347077</v>
      </c>
      <c r="D372">
        <v>14069</v>
      </c>
      <c r="E372" t="s">
        <v>425</v>
      </c>
      <c r="F372">
        <v>3</v>
      </c>
      <c r="G372">
        <v>85.743</v>
      </c>
      <c r="H372">
        <v>7.3</v>
      </c>
      <c r="I372" t="s">
        <v>33</v>
      </c>
      <c r="J372" s="1">
        <v>45276.3682291667</v>
      </c>
      <c r="K372" s="1">
        <v>45278.9186226852</v>
      </c>
      <c r="L372">
        <v>19094</v>
      </c>
      <c r="M372">
        <v>6</v>
      </c>
      <c r="N372">
        <v>4</v>
      </c>
    </row>
    <row r="373" spans="1:14">
      <c r="A373">
        <v>1206</v>
      </c>
      <c r="B373">
        <v>17983</v>
      </c>
      <c r="C373">
        <v>346961</v>
      </c>
      <c r="D373">
        <v>14322</v>
      </c>
      <c r="E373" t="s">
        <v>426</v>
      </c>
      <c r="F373">
        <v>1</v>
      </c>
      <c r="G373">
        <v>20.1075</v>
      </c>
      <c r="H373">
        <v>9.5</v>
      </c>
      <c r="I373" t="s">
        <v>33</v>
      </c>
      <c r="J373" s="1">
        <v>45276.3682291667</v>
      </c>
      <c r="K373" s="1">
        <v>45278.9186226852</v>
      </c>
      <c r="L373">
        <v>19672</v>
      </c>
      <c r="M373">
        <v>5</v>
      </c>
      <c r="N373">
        <v>3</v>
      </c>
    </row>
    <row r="374" spans="1:14">
      <c r="A374">
        <v>1207</v>
      </c>
      <c r="B374">
        <v>17983</v>
      </c>
      <c r="C374">
        <v>347114</v>
      </c>
      <c r="D374">
        <v>14061</v>
      </c>
      <c r="E374" t="s">
        <v>427</v>
      </c>
      <c r="F374">
        <v>10</v>
      </c>
      <c r="G374">
        <v>939.54</v>
      </c>
      <c r="H374">
        <v>9.6</v>
      </c>
      <c r="I374" t="s">
        <v>33</v>
      </c>
      <c r="J374" s="1">
        <v>45276.3682291667</v>
      </c>
      <c r="K374" s="1">
        <v>45278.9186226852</v>
      </c>
      <c r="L374">
        <v>19422</v>
      </c>
      <c r="M374">
        <v>6</v>
      </c>
      <c r="N374">
        <v>4</v>
      </c>
    </row>
    <row r="375" spans="1:14">
      <c r="A375">
        <v>1206</v>
      </c>
      <c r="B375">
        <v>17983</v>
      </c>
      <c r="C375">
        <v>347219</v>
      </c>
      <c r="D375">
        <v>14919</v>
      </c>
      <c r="E375" t="s">
        <v>428</v>
      </c>
      <c r="F375">
        <v>8</v>
      </c>
      <c r="G375">
        <v>742.812</v>
      </c>
      <c r="H375">
        <v>4.3</v>
      </c>
      <c r="I375" t="s">
        <v>33</v>
      </c>
      <c r="J375" s="1">
        <v>45276.3682291667</v>
      </c>
      <c r="K375" s="1">
        <v>45278.9186226852</v>
      </c>
      <c r="L375">
        <v>19680</v>
      </c>
      <c r="M375">
        <v>5</v>
      </c>
      <c r="N375">
        <v>3</v>
      </c>
    </row>
    <row r="376" spans="1:14">
      <c r="A376">
        <v>1207</v>
      </c>
      <c r="B376">
        <v>17984</v>
      </c>
      <c r="C376">
        <v>347271</v>
      </c>
      <c r="D376">
        <v>14304</v>
      </c>
      <c r="E376" t="s">
        <v>429</v>
      </c>
      <c r="F376">
        <v>9</v>
      </c>
      <c r="G376">
        <v>510.9615</v>
      </c>
      <c r="H376">
        <v>9.5</v>
      </c>
      <c r="I376" t="s">
        <v>33</v>
      </c>
      <c r="J376" s="1">
        <v>45276.3682291667</v>
      </c>
      <c r="K376" s="1">
        <v>45278.9186226852</v>
      </c>
      <c r="L376">
        <v>19986</v>
      </c>
      <c r="M376">
        <v>5</v>
      </c>
      <c r="N376">
        <v>3</v>
      </c>
    </row>
    <row r="377" spans="1:14">
      <c r="A377">
        <v>1206</v>
      </c>
      <c r="B377">
        <v>17983</v>
      </c>
      <c r="C377">
        <v>346585</v>
      </c>
      <c r="D377">
        <v>14522</v>
      </c>
      <c r="E377" t="s">
        <v>430</v>
      </c>
      <c r="F377">
        <v>5</v>
      </c>
      <c r="G377">
        <v>93.2925</v>
      </c>
      <c r="H377">
        <v>5.4</v>
      </c>
      <c r="I377" t="s">
        <v>33</v>
      </c>
      <c r="J377" s="1">
        <v>45276.3682291667</v>
      </c>
      <c r="K377" s="1">
        <v>45278.9186226852</v>
      </c>
      <c r="L377">
        <v>19406</v>
      </c>
      <c r="M377">
        <v>6</v>
      </c>
      <c r="N377">
        <v>3</v>
      </c>
    </row>
    <row r="378" spans="1:14">
      <c r="A378">
        <v>1207</v>
      </c>
      <c r="B378">
        <v>17982</v>
      </c>
      <c r="C378">
        <v>346950</v>
      </c>
      <c r="D378">
        <v>14269</v>
      </c>
      <c r="E378" t="s">
        <v>431</v>
      </c>
      <c r="F378">
        <v>9</v>
      </c>
      <c r="G378">
        <v>663.2955</v>
      </c>
      <c r="H378">
        <v>6.7</v>
      </c>
      <c r="I378" t="s">
        <v>33</v>
      </c>
      <c r="J378" s="1">
        <v>45276.3682291667</v>
      </c>
      <c r="K378" s="1">
        <v>45278.9186226852</v>
      </c>
      <c r="L378">
        <v>19137</v>
      </c>
      <c r="M378">
        <v>5</v>
      </c>
      <c r="N378">
        <v>3</v>
      </c>
    </row>
    <row r="379" spans="1:14">
      <c r="A379">
        <v>1206</v>
      </c>
      <c r="B379">
        <v>17982</v>
      </c>
      <c r="C379">
        <v>346690</v>
      </c>
      <c r="D379">
        <v>14601</v>
      </c>
      <c r="E379" t="s">
        <v>432</v>
      </c>
      <c r="F379">
        <v>8</v>
      </c>
      <c r="G379">
        <v>125.664</v>
      </c>
      <c r="H379">
        <v>8.6</v>
      </c>
      <c r="I379" t="s">
        <v>33</v>
      </c>
      <c r="J379" s="1">
        <v>45276.3682291667</v>
      </c>
      <c r="K379" s="1">
        <v>45278.9186226852</v>
      </c>
      <c r="L379">
        <v>19035</v>
      </c>
      <c r="M379">
        <v>5</v>
      </c>
      <c r="N379">
        <v>4</v>
      </c>
    </row>
    <row r="380" spans="1:14">
      <c r="A380">
        <v>1208</v>
      </c>
      <c r="B380">
        <v>17983</v>
      </c>
      <c r="C380">
        <v>347357</v>
      </c>
      <c r="D380">
        <v>14133</v>
      </c>
      <c r="E380" t="s">
        <v>433</v>
      </c>
      <c r="F380">
        <v>9</v>
      </c>
      <c r="G380">
        <v>374.409</v>
      </c>
      <c r="H380">
        <v>6.8</v>
      </c>
      <c r="I380" t="s">
        <v>33</v>
      </c>
      <c r="J380" s="1">
        <v>45276.3682291667</v>
      </c>
      <c r="K380" s="1">
        <v>45278.9186226852</v>
      </c>
      <c r="L380">
        <v>19528</v>
      </c>
      <c r="M380">
        <v>5</v>
      </c>
      <c r="N380">
        <v>3</v>
      </c>
    </row>
    <row r="381" spans="1:14">
      <c r="A381">
        <v>1207</v>
      </c>
      <c r="B381">
        <v>17982</v>
      </c>
      <c r="C381">
        <v>347113</v>
      </c>
      <c r="D381">
        <v>14658</v>
      </c>
      <c r="E381" t="s">
        <v>434</v>
      </c>
      <c r="F381">
        <v>8</v>
      </c>
      <c r="G381">
        <v>722.232</v>
      </c>
      <c r="H381">
        <v>8.2</v>
      </c>
      <c r="I381" t="s">
        <v>33</v>
      </c>
      <c r="J381" s="1">
        <v>45276.3682291667</v>
      </c>
      <c r="K381" s="1">
        <v>45278.9186226852</v>
      </c>
      <c r="L381">
        <v>19079</v>
      </c>
      <c r="M381">
        <v>5</v>
      </c>
      <c r="N381">
        <v>4</v>
      </c>
    </row>
    <row r="382" spans="1:14">
      <c r="A382">
        <v>1207</v>
      </c>
      <c r="B382">
        <v>17983</v>
      </c>
      <c r="C382">
        <v>346837</v>
      </c>
      <c r="D382">
        <v>14742</v>
      </c>
      <c r="E382" t="s">
        <v>435</v>
      </c>
      <c r="F382">
        <v>6</v>
      </c>
      <c r="G382">
        <v>139.923</v>
      </c>
      <c r="H382">
        <v>8.6</v>
      </c>
      <c r="I382" t="s">
        <v>33</v>
      </c>
      <c r="J382" s="1">
        <v>45276.3682291667</v>
      </c>
      <c r="K382" s="1">
        <v>45278.9186226852</v>
      </c>
      <c r="L382">
        <v>19497</v>
      </c>
      <c r="M382">
        <v>6</v>
      </c>
      <c r="N382">
        <v>4</v>
      </c>
    </row>
    <row r="383" spans="1:14">
      <c r="A383">
        <v>1206</v>
      </c>
      <c r="B383">
        <v>17983</v>
      </c>
      <c r="C383">
        <v>346803</v>
      </c>
      <c r="D383">
        <v>14642</v>
      </c>
      <c r="E383" t="s">
        <v>436</v>
      </c>
      <c r="F383">
        <v>10</v>
      </c>
      <c r="G383">
        <v>141.75</v>
      </c>
      <c r="H383">
        <v>4.8</v>
      </c>
      <c r="I383" t="s">
        <v>33</v>
      </c>
      <c r="J383" s="1">
        <v>45276.3682291667</v>
      </c>
      <c r="K383" s="1">
        <v>45278.9186226852</v>
      </c>
      <c r="L383">
        <v>19530</v>
      </c>
      <c r="M383">
        <v>5</v>
      </c>
      <c r="N383">
        <v>4</v>
      </c>
    </row>
    <row r="384" spans="1:14">
      <c r="A384">
        <v>1208</v>
      </c>
      <c r="B384">
        <v>17984</v>
      </c>
      <c r="C384">
        <v>347334</v>
      </c>
      <c r="D384">
        <v>14477</v>
      </c>
      <c r="E384" t="s">
        <v>437</v>
      </c>
      <c r="F384">
        <v>1</v>
      </c>
      <c r="G384">
        <v>77.7735</v>
      </c>
      <c r="H384">
        <v>9.9</v>
      </c>
      <c r="I384" t="s">
        <v>33</v>
      </c>
      <c r="J384" s="1">
        <v>45276.3682291667</v>
      </c>
      <c r="K384" s="1">
        <v>45278.9186226852</v>
      </c>
      <c r="L384">
        <v>19923</v>
      </c>
      <c r="M384">
        <v>6</v>
      </c>
      <c r="N384">
        <v>4</v>
      </c>
    </row>
    <row r="385" spans="1:14">
      <c r="A385">
        <v>1207</v>
      </c>
      <c r="B385">
        <v>17983</v>
      </c>
      <c r="C385">
        <v>346592</v>
      </c>
      <c r="D385">
        <v>14534</v>
      </c>
      <c r="E385" t="s">
        <v>438</v>
      </c>
      <c r="F385">
        <v>4</v>
      </c>
      <c r="G385">
        <v>287.91</v>
      </c>
      <c r="H385">
        <v>9.2</v>
      </c>
      <c r="I385" t="s">
        <v>33</v>
      </c>
      <c r="J385" s="1">
        <v>45276.3682291667</v>
      </c>
      <c r="K385" s="1">
        <v>45278.9186226852</v>
      </c>
      <c r="L385">
        <v>19457</v>
      </c>
      <c r="M385">
        <v>6</v>
      </c>
      <c r="N385">
        <v>3</v>
      </c>
    </row>
    <row r="386" spans="1:14">
      <c r="A386">
        <v>1207</v>
      </c>
      <c r="B386">
        <v>17982</v>
      </c>
      <c r="C386">
        <v>346822</v>
      </c>
      <c r="D386">
        <v>14314</v>
      </c>
      <c r="E386" t="s">
        <v>439</v>
      </c>
      <c r="F386">
        <v>8</v>
      </c>
      <c r="G386">
        <v>680.148</v>
      </c>
      <c r="H386">
        <v>9.3</v>
      </c>
      <c r="I386" t="s">
        <v>33</v>
      </c>
      <c r="J386" s="1">
        <v>45276.3682291667</v>
      </c>
      <c r="K386" s="1">
        <v>45278.9186226852</v>
      </c>
      <c r="L386">
        <v>19167</v>
      </c>
      <c r="M386">
        <v>5</v>
      </c>
      <c r="N386">
        <v>4</v>
      </c>
    </row>
    <row r="387" spans="1:14">
      <c r="A387">
        <v>1207</v>
      </c>
      <c r="B387">
        <v>17984</v>
      </c>
      <c r="C387">
        <v>346929</v>
      </c>
      <c r="D387">
        <v>14493</v>
      </c>
      <c r="E387" t="s">
        <v>440</v>
      </c>
      <c r="F387">
        <v>5</v>
      </c>
      <c r="G387">
        <v>455.1225</v>
      </c>
      <c r="H387">
        <v>9.4</v>
      </c>
      <c r="I387" t="s">
        <v>33</v>
      </c>
      <c r="J387" s="1">
        <v>45276.3682291667</v>
      </c>
      <c r="K387" s="1">
        <v>45278.9186226852</v>
      </c>
      <c r="L387">
        <v>19941</v>
      </c>
      <c r="M387">
        <v>6</v>
      </c>
      <c r="N387">
        <v>3</v>
      </c>
    </row>
    <row r="388" spans="1:14">
      <c r="A388">
        <v>1206</v>
      </c>
      <c r="B388">
        <v>17982</v>
      </c>
      <c r="C388">
        <v>346628</v>
      </c>
      <c r="D388">
        <v>14222</v>
      </c>
      <c r="E388" t="s">
        <v>441</v>
      </c>
      <c r="F388">
        <v>1</v>
      </c>
      <c r="G388">
        <v>103.0365</v>
      </c>
      <c r="H388">
        <v>8.9</v>
      </c>
      <c r="I388" t="s">
        <v>33</v>
      </c>
      <c r="J388" s="1">
        <v>45276.3682291667</v>
      </c>
      <c r="K388" s="1">
        <v>45278.9186226852</v>
      </c>
      <c r="L388">
        <v>19188</v>
      </c>
      <c r="M388">
        <v>5</v>
      </c>
      <c r="N388">
        <v>3</v>
      </c>
    </row>
    <row r="389" spans="1:14">
      <c r="A389">
        <v>1208</v>
      </c>
      <c r="B389">
        <v>17983</v>
      </c>
      <c r="C389">
        <v>346919</v>
      </c>
      <c r="D389">
        <v>14401</v>
      </c>
      <c r="E389" t="s">
        <v>442</v>
      </c>
      <c r="F389">
        <v>7</v>
      </c>
      <c r="G389">
        <v>548.163</v>
      </c>
      <c r="H389">
        <v>9</v>
      </c>
      <c r="I389" t="s">
        <v>33</v>
      </c>
      <c r="J389" s="1">
        <v>45276.3682291667</v>
      </c>
      <c r="K389" s="1">
        <v>45278.9186226852</v>
      </c>
      <c r="L389">
        <v>19652</v>
      </c>
      <c r="M389">
        <v>6</v>
      </c>
      <c r="N389">
        <v>4</v>
      </c>
    </row>
    <row r="390" spans="1:14">
      <c r="A390">
        <v>1208</v>
      </c>
      <c r="B390">
        <v>17983</v>
      </c>
      <c r="C390">
        <v>347130</v>
      </c>
      <c r="D390">
        <v>14374</v>
      </c>
      <c r="E390" t="s">
        <v>443</v>
      </c>
      <c r="F390">
        <v>10</v>
      </c>
      <c r="G390">
        <v>452.865</v>
      </c>
      <c r="H390">
        <v>5.5</v>
      </c>
      <c r="I390" t="s">
        <v>33</v>
      </c>
      <c r="J390" s="1">
        <v>45276.3682291667</v>
      </c>
      <c r="K390" s="1">
        <v>45278.9186226852</v>
      </c>
      <c r="L390">
        <v>19585</v>
      </c>
      <c r="M390">
        <v>6</v>
      </c>
      <c r="N390">
        <v>3</v>
      </c>
    </row>
    <row r="391" spans="1:14">
      <c r="A391">
        <v>1208</v>
      </c>
      <c r="B391">
        <v>17982</v>
      </c>
      <c r="C391">
        <v>347340</v>
      </c>
      <c r="D391">
        <v>14111</v>
      </c>
      <c r="E391" t="s">
        <v>444</v>
      </c>
      <c r="F391">
        <v>6</v>
      </c>
      <c r="G391">
        <v>608.076</v>
      </c>
      <c r="H391">
        <v>4.5</v>
      </c>
      <c r="I391" t="s">
        <v>33</v>
      </c>
      <c r="J391" s="1">
        <v>45276.3682291667</v>
      </c>
      <c r="K391" s="1">
        <v>45278.9186226852</v>
      </c>
      <c r="L391">
        <v>19083</v>
      </c>
      <c r="M391">
        <v>5</v>
      </c>
      <c r="N391">
        <v>4</v>
      </c>
    </row>
    <row r="392" spans="1:14">
      <c r="A392">
        <v>1208</v>
      </c>
      <c r="B392">
        <v>17984</v>
      </c>
      <c r="C392">
        <v>346772</v>
      </c>
      <c r="D392">
        <v>14931</v>
      </c>
      <c r="E392" t="s">
        <v>445</v>
      </c>
      <c r="F392">
        <v>6</v>
      </c>
      <c r="G392">
        <v>465.444</v>
      </c>
      <c r="H392">
        <v>4.4</v>
      </c>
      <c r="I392" t="s">
        <v>33</v>
      </c>
      <c r="J392" s="1">
        <v>45276.3682291667</v>
      </c>
      <c r="K392" s="1">
        <v>45278.9186226852</v>
      </c>
      <c r="L392">
        <v>19723</v>
      </c>
      <c r="M392">
        <v>6</v>
      </c>
      <c r="N392">
        <v>4</v>
      </c>
    </row>
    <row r="393" spans="1:14">
      <c r="A393">
        <v>1207</v>
      </c>
      <c r="B393">
        <v>17984</v>
      </c>
      <c r="C393">
        <v>346572</v>
      </c>
      <c r="D393">
        <v>14680</v>
      </c>
      <c r="E393" t="s">
        <v>446</v>
      </c>
      <c r="F393">
        <v>7</v>
      </c>
      <c r="G393">
        <v>543.753</v>
      </c>
      <c r="H393">
        <v>4.1</v>
      </c>
      <c r="I393" t="s">
        <v>33</v>
      </c>
      <c r="J393" s="1">
        <v>45276.3682291667</v>
      </c>
      <c r="K393" s="1">
        <v>45278.9186226852</v>
      </c>
      <c r="L393">
        <v>19785</v>
      </c>
      <c r="M393">
        <v>5</v>
      </c>
      <c r="N393">
        <v>4</v>
      </c>
    </row>
    <row r="394" spans="1:14">
      <c r="A394">
        <v>1207</v>
      </c>
      <c r="B394">
        <v>17984</v>
      </c>
      <c r="C394">
        <v>346868</v>
      </c>
      <c r="D394">
        <v>14539</v>
      </c>
      <c r="E394" t="s">
        <v>447</v>
      </c>
      <c r="F394">
        <v>6</v>
      </c>
      <c r="G394">
        <v>300.573</v>
      </c>
      <c r="H394">
        <v>4.4</v>
      </c>
      <c r="I394" t="s">
        <v>33</v>
      </c>
      <c r="J394" s="1">
        <v>45276.3682291667</v>
      </c>
      <c r="K394" s="1">
        <v>45278.9186226852</v>
      </c>
      <c r="L394">
        <v>19978</v>
      </c>
      <c r="M394">
        <v>5</v>
      </c>
      <c r="N394">
        <v>3</v>
      </c>
    </row>
    <row r="395" spans="1:14">
      <c r="A395">
        <v>1208</v>
      </c>
      <c r="B395">
        <v>17984</v>
      </c>
      <c r="C395">
        <v>346891</v>
      </c>
      <c r="D395">
        <v>14564</v>
      </c>
      <c r="E395" t="s">
        <v>448</v>
      </c>
      <c r="F395">
        <v>2</v>
      </c>
      <c r="G395">
        <v>206.808</v>
      </c>
      <c r="H395">
        <v>9.2</v>
      </c>
      <c r="I395" t="s">
        <v>33</v>
      </c>
      <c r="J395" s="1">
        <v>45276.3682291667</v>
      </c>
      <c r="K395" s="1">
        <v>45278.9186226852</v>
      </c>
      <c r="L395">
        <v>19804</v>
      </c>
      <c r="M395">
        <v>5</v>
      </c>
      <c r="N395">
        <v>4</v>
      </c>
    </row>
    <row r="396" spans="1:14">
      <c r="A396">
        <v>1207</v>
      </c>
      <c r="B396">
        <v>17982</v>
      </c>
      <c r="C396">
        <v>347107</v>
      </c>
      <c r="D396">
        <v>14407</v>
      </c>
      <c r="E396" t="s">
        <v>449</v>
      </c>
      <c r="F396">
        <v>6</v>
      </c>
      <c r="G396">
        <v>297.801</v>
      </c>
      <c r="H396">
        <v>8.8</v>
      </c>
      <c r="I396" t="s">
        <v>33</v>
      </c>
      <c r="J396" s="1">
        <v>45276.3682291667</v>
      </c>
      <c r="K396" s="1">
        <v>45278.9186226852</v>
      </c>
      <c r="L396">
        <v>19135</v>
      </c>
      <c r="M396">
        <v>5</v>
      </c>
      <c r="N396">
        <v>3</v>
      </c>
    </row>
    <row r="397" spans="1:14">
      <c r="A397">
        <v>1208</v>
      </c>
      <c r="B397">
        <v>17984</v>
      </c>
      <c r="C397">
        <v>346722</v>
      </c>
      <c r="D397">
        <v>14215</v>
      </c>
      <c r="E397" t="s">
        <v>450</v>
      </c>
      <c r="F397">
        <v>8</v>
      </c>
      <c r="G397">
        <v>536.592</v>
      </c>
      <c r="H397">
        <v>9.9</v>
      </c>
      <c r="I397" t="s">
        <v>33</v>
      </c>
      <c r="J397" s="1">
        <v>45276.3682291667</v>
      </c>
      <c r="K397" s="1">
        <v>45278.9186226852</v>
      </c>
      <c r="L397">
        <v>19865</v>
      </c>
      <c r="M397">
        <v>5</v>
      </c>
      <c r="N397">
        <v>3</v>
      </c>
    </row>
    <row r="398" spans="1:14">
      <c r="A398">
        <v>1208</v>
      </c>
      <c r="B398">
        <v>17984</v>
      </c>
      <c r="C398">
        <v>346579</v>
      </c>
      <c r="D398">
        <v>14963</v>
      </c>
      <c r="E398" t="s">
        <v>451</v>
      </c>
      <c r="F398">
        <v>7</v>
      </c>
      <c r="G398">
        <v>530.67</v>
      </c>
      <c r="H398">
        <v>4.3</v>
      </c>
      <c r="I398" t="s">
        <v>33</v>
      </c>
      <c r="J398" s="1">
        <v>45276.3682291667</v>
      </c>
      <c r="K398" s="1">
        <v>45278.9186226852</v>
      </c>
      <c r="L398">
        <v>19700</v>
      </c>
      <c r="M398">
        <v>6</v>
      </c>
      <c r="N398">
        <v>3</v>
      </c>
    </row>
    <row r="399" spans="1:14">
      <c r="A399">
        <v>1207</v>
      </c>
      <c r="B399">
        <v>17984</v>
      </c>
      <c r="C399">
        <v>346843</v>
      </c>
      <c r="D399">
        <v>14871</v>
      </c>
      <c r="E399" t="s">
        <v>452</v>
      </c>
      <c r="F399">
        <v>1</v>
      </c>
      <c r="G399">
        <v>54.0435</v>
      </c>
      <c r="H399">
        <v>8.5</v>
      </c>
      <c r="I399" t="s">
        <v>33</v>
      </c>
      <c r="J399" s="1">
        <v>45276.3682291667</v>
      </c>
      <c r="K399" s="1">
        <v>45278.9186226852</v>
      </c>
      <c r="L399">
        <v>19994</v>
      </c>
      <c r="M399">
        <v>5</v>
      </c>
      <c r="N399">
        <v>3</v>
      </c>
    </row>
    <row r="400" spans="1:14">
      <c r="A400">
        <v>1206</v>
      </c>
      <c r="B400">
        <v>17984</v>
      </c>
      <c r="C400">
        <v>347236</v>
      </c>
      <c r="D400">
        <v>14185</v>
      </c>
      <c r="E400" t="s">
        <v>453</v>
      </c>
      <c r="F400">
        <v>8</v>
      </c>
      <c r="G400">
        <v>166.236</v>
      </c>
      <c r="H400">
        <v>8.7</v>
      </c>
      <c r="I400" t="s">
        <v>33</v>
      </c>
      <c r="J400" s="1">
        <v>45276.3682291667</v>
      </c>
      <c r="K400" s="1">
        <v>45278.9186226852</v>
      </c>
      <c r="L400">
        <v>20029</v>
      </c>
      <c r="M400">
        <v>6</v>
      </c>
      <c r="N400">
        <v>4</v>
      </c>
    </row>
    <row r="401" spans="1:14">
      <c r="A401">
        <v>1207</v>
      </c>
      <c r="B401">
        <v>17984</v>
      </c>
      <c r="C401">
        <v>346541</v>
      </c>
      <c r="D401">
        <v>14342</v>
      </c>
      <c r="E401" t="s">
        <v>454</v>
      </c>
      <c r="F401">
        <v>5</v>
      </c>
      <c r="G401">
        <v>509.4075</v>
      </c>
      <c r="H401">
        <v>9.3</v>
      </c>
      <c r="I401" t="s">
        <v>33</v>
      </c>
      <c r="J401" s="1">
        <v>45276.3682291667</v>
      </c>
      <c r="K401" s="1">
        <v>45278.9186226852</v>
      </c>
      <c r="L401">
        <v>19981</v>
      </c>
      <c r="M401">
        <v>5</v>
      </c>
      <c r="N401">
        <v>4</v>
      </c>
    </row>
    <row r="402" spans="1:14">
      <c r="A402">
        <v>1208</v>
      </c>
      <c r="B402">
        <v>17983</v>
      </c>
      <c r="C402">
        <v>347115</v>
      </c>
      <c r="D402">
        <v>14015</v>
      </c>
      <c r="E402" t="s">
        <v>455</v>
      </c>
      <c r="F402">
        <v>10</v>
      </c>
      <c r="G402">
        <v>779.31</v>
      </c>
      <c r="H402">
        <v>4.3</v>
      </c>
      <c r="I402" t="s">
        <v>33</v>
      </c>
      <c r="J402" s="1">
        <v>45276.3682291667</v>
      </c>
      <c r="K402" s="1">
        <v>45278.9186226852</v>
      </c>
      <c r="L402">
        <v>19624</v>
      </c>
      <c r="M402">
        <v>5</v>
      </c>
      <c r="N402">
        <v>3</v>
      </c>
    </row>
    <row r="403" spans="1:14">
      <c r="A403">
        <v>1206</v>
      </c>
      <c r="B403">
        <v>17982</v>
      </c>
      <c r="C403">
        <v>346792</v>
      </c>
      <c r="D403">
        <v>14488</v>
      </c>
      <c r="E403" t="s">
        <v>456</v>
      </c>
      <c r="F403">
        <v>9</v>
      </c>
      <c r="G403">
        <v>794.6505</v>
      </c>
      <c r="H403">
        <v>8</v>
      </c>
      <c r="I403" t="s">
        <v>33</v>
      </c>
      <c r="J403" s="1">
        <v>45276.3682291667</v>
      </c>
      <c r="K403" s="1">
        <v>45278.9186226852</v>
      </c>
      <c r="L403">
        <v>19308</v>
      </c>
      <c r="M403">
        <v>5</v>
      </c>
      <c r="N403">
        <v>4</v>
      </c>
    </row>
    <row r="404" spans="1:14">
      <c r="A404">
        <v>1206</v>
      </c>
      <c r="B404">
        <v>17982</v>
      </c>
      <c r="C404">
        <v>346530</v>
      </c>
      <c r="D404">
        <v>14379</v>
      </c>
      <c r="E404" t="s">
        <v>457</v>
      </c>
      <c r="F404">
        <v>7</v>
      </c>
      <c r="G404">
        <v>187.866</v>
      </c>
      <c r="H404">
        <v>7.1</v>
      </c>
      <c r="I404" t="s">
        <v>33</v>
      </c>
      <c r="J404" s="1">
        <v>45276.3682291667</v>
      </c>
      <c r="K404" s="1">
        <v>45278.9186226852</v>
      </c>
      <c r="L404">
        <v>19109</v>
      </c>
      <c r="M404">
        <v>5</v>
      </c>
      <c r="N404">
        <v>4</v>
      </c>
    </row>
    <row r="405" spans="1:14">
      <c r="A405">
        <v>1206</v>
      </c>
      <c r="B405">
        <v>17984</v>
      </c>
      <c r="C405">
        <v>346937</v>
      </c>
      <c r="D405">
        <v>14868</v>
      </c>
      <c r="E405" t="s">
        <v>458</v>
      </c>
      <c r="F405">
        <v>3</v>
      </c>
      <c r="G405">
        <v>314.055</v>
      </c>
      <c r="H405">
        <v>4.7</v>
      </c>
      <c r="I405" t="s">
        <v>33</v>
      </c>
      <c r="J405" s="1">
        <v>45276.3682291667</v>
      </c>
      <c r="K405" s="1">
        <v>45278.9186226852</v>
      </c>
      <c r="L405">
        <v>19930</v>
      </c>
      <c r="M405">
        <v>6</v>
      </c>
      <c r="N405">
        <v>4</v>
      </c>
    </row>
    <row r="406" spans="1:14">
      <c r="A406">
        <v>1207</v>
      </c>
      <c r="B406">
        <v>17983</v>
      </c>
      <c r="C406">
        <v>346970</v>
      </c>
      <c r="D406">
        <v>14556</v>
      </c>
      <c r="E406" t="s">
        <v>459</v>
      </c>
      <c r="F406">
        <v>5</v>
      </c>
      <c r="G406">
        <v>374.7975</v>
      </c>
      <c r="H406">
        <v>5.5</v>
      </c>
      <c r="I406" t="s">
        <v>33</v>
      </c>
      <c r="J406" s="1">
        <v>45276.3682291667</v>
      </c>
      <c r="K406" s="1">
        <v>45278.9186226852</v>
      </c>
      <c r="L406">
        <v>19592</v>
      </c>
      <c r="M406">
        <v>5</v>
      </c>
      <c r="N406">
        <v>3</v>
      </c>
    </row>
    <row r="407" spans="1:14">
      <c r="A407">
        <v>1208</v>
      </c>
      <c r="B407">
        <v>17982</v>
      </c>
      <c r="C407">
        <v>346866</v>
      </c>
      <c r="D407">
        <v>14372</v>
      </c>
      <c r="E407" t="s">
        <v>460</v>
      </c>
      <c r="F407">
        <v>8</v>
      </c>
      <c r="G407">
        <v>432.768</v>
      </c>
      <c r="H407">
        <v>9.6</v>
      </c>
      <c r="I407" t="s">
        <v>33</v>
      </c>
      <c r="J407" s="1">
        <v>45276.3682291667</v>
      </c>
      <c r="K407" s="1">
        <v>45278.9186226852</v>
      </c>
      <c r="L407">
        <v>19291</v>
      </c>
      <c r="M407">
        <v>5</v>
      </c>
      <c r="N407">
        <v>3</v>
      </c>
    </row>
    <row r="408" spans="1:14">
      <c r="A408">
        <v>1208</v>
      </c>
      <c r="B408">
        <v>17983</v>
      </c>
      <c r="C408">
        <v>346911</v>
      </c>
      <c r="D408">
        <v>14978</v>
      </c>
      <c r="E408" t="s">
        <v>461</v>
      </c>
      <c r="F408">
        <v>3</v>
      </c>
      <c r="G408">
        <v>225.792</v>
      </c>
      <c r="H408">
        <v>9.2</v>
      </c>
      <c r="I408" t="s">
        <v>33</v>
      </c>
      <c r="J408" s="1">
        <v>45276.3682291667</v>
      </c>
      <c r="K408" s="1">
        <v>45278.9186226852</v>
      </c>
      <c r="L408">
        <v>19552</v>
      </c>
      <c r="M408">
        <v>5</v>
      </c>
      <c r="N408">
        <v>4</v>
      </c>
    </row>
    <row r="409" spans="1:14">
      <c r="A409">
        <v>1208</v>
      </c>
      <c r="B409">
        <v>17983</v>
      </c>
      <c r="C409">
        <v>346727</v>
      </c>
      <c r="D409">
        <v>14432</v>
      </c>
      <c r="E409" t="s">
        <v>462</v>
      </c>
      <c r="F409">
        <v>1</v>
      </c>
      <c r="G409">
        <v>30.408</v>
      </c>
      <c r="H409">
        <v>6.2</v>
      </c>
      <c r="I409" t="s">
        <v>33</v>
      </c>
      <c r="J409" s="1">
        <v>45276.3682291667</v>
      </c>
      <c r="K409" s="1">
        <v>45278.9186226852</v>
      </c>
      <c r="L409">
        <v>19532</v>
      </c>
      <c r="M409">
        <v>5</v>
      </c>
      <c r="N409">
        <v>4</v>
      </c>
    </row>
    <row r="410" spans="1:14">
      <c r="A410">
        <v>1208</v>
      </c>
      <c r="B410">
        <v>17983</v>
      </c>
      <c r="C410">
        <v>347163</v>
      </c>
      <c r="D410">
        <v>14034</v>
      </c>
      <c r="E410" t="s">
        <v>463</v>
      </c>
      <c r="F410">
        <v>5</v>
      </c>
      <c r="G410">
        <v>352.2225</v>
      </c>
      <c r="H410">
        <v>9.1</v>
      </c>
      <c r="I410" t="s">
        <v>33</v>
      </c>
      <c r="J410" s="1">
        <v>45276.3682291667</v>
      </c>
      <c r="K410" s="1">
        <v>45278.9186226852</v>
      </c>
      <c r="L410">
        <v>19513</v>
      </c>
      <c r="M410">
        <v>5</v>
      </c>
      <c r="N410">
        <v>4</v>
      </c>
    </row>
    <row r="411" spans="1:14">
      <c r="A411">
        <v>1206</v>
      </c>
      <c r="B411">
        <v>17984</v>
      </c>
      <c r="C411">
        <v>347024</v>
      </c>
      <c r="D411">
        <v>14972</v>
      </c>
      <c r="E411" t="s">
        <v>464</v>
      </c>
      <c r="F411">
        <v>6</v>
      </c>
      <c r="G411">
        <v>588.357</v>
      </c>
      <c r="H411">
        <v>10</v>
      </c>
      <c r="I411" t="s">
        <v>33</v>
      </c>
      <c r="J411" s="1">
        <v>45276.3682291667</v>
      </c>
      <c r="K411" s="1">
        <v>45278.9186226852</v>
      </c>
      <c r="L411">
        <v>19931</v>
      </c>
      <c r="M411">
        <v>6</v>
      </c>
      <c r="N411">
        <v>4</v>
      </c>
    </row>
    <row r="412" spans="1:14">
      <c r="A412">
        <v>1208</v>
      </c>
      <c r="B412">
        <v>17982</v>
      </c>
      <c r="C412">
        <v>347071</v>
      </c>
      <c r="D412">
        <v>14745</v>
      </c>
      <c r="E412" t="s">
        <v>465</v>
      </c>
      <c r="F412">
        <v>9</v>
      </c>
      <c r="G412">
        <v>146.9475</v>
      </c>
      <c r="H412">
        <v>5</v>
      </c>
      <c r="I412" t="s">
        <v>33</v>
      </c>
      <c r="J412" s="1">
        <v>45276.3682291667</v>
      </c>
      <c r="K412" s="1">
        <v>45278.9186226852</v>
      </c>
      <c r="L412">
        <v>19091</v>
      </c>
      <c r="M412">
        <v>5</v>
      </c>
      <c r="N412">
        <v>3</v>
      </c>
    </row>
    <row r="413" spans="1:14">
      <c r="A413">
        <v>1207</v>
      </c>
      <c r="B413">
        <v>17984</v>
      </c>
      <c r="C413">
        <v>347254</v>
      </c>
      <c r="D413">
        <v>14344</v>
      </c>
      <c r="E413" t="s">
        <v>466</v>
      </c>
      <c r="F413">
        <v>2</v>
      </c>
      <c r="G413">
        <v>160.44</v>
      </c>
      <c r="H413">
        <v>6.5</v>
      </c>
      <c r="I413" t="s">
        <v>33</v>
      </c>
      <c r="J413" s="1">
        <v>45276.3682291667</v>
      </c>
      <c r="K413" s="1">
        <v>45278.9186226852</v>
      </c>
      <c r="L413">
        <v>19919</v>
      </c>
      <c r="M413">
        <v>6</v>
      </c>
      <c r="N413">
        <v>4</v>
      </c>
    </row>
    <row r="414" spans="1:14">
      <c r="A414">
        <v>1206</v>
      </c>
      <c r="B414">
        <v>17984</v>
      </c>
      <c r="C414">
        <v>346879</v>
      </c>
      <c r="D414">
        <v>14989</v>
      </c>
      <c r="E414" t="s">
        <v>467</v>
      </c>
      <c r="F414">
        <v>5</v>
      </c>
      <c r="G414">
        <v>288.015</v>
      </c>
      <c r="H414">
        <v>9.8</v>
      </c>
      <c r="I414" t="s">
        <v>33</v>
      </c>
      <c r="J414" s="1">
        <v>45276.3682291667</v>
      </c>
      <c r="K414" s="1">
        <v>45278.9186226852</v>
      </c>
      <c r="L414">
        <v>19717</v>
      </c>
      <c r="M414">
        <v>6</v>
      </c>
      <c r="N414">
        <v>3</v>
      </c>
    </row>
    <row r="415" spans="1:14">
      <c r="A415">
        <v>1207</v>
      </c>
      <c r="B415">
        <v>17982</v>
      </c>
      <c r="C415">
        <v>347142</v>
      </c>
      <c r="D415">
        <v>14138</v>
      </c>
      <c r="E415" t="s">
        <v>468</v>
      </c>
      <c r="F415">
        <v>7</v>
      </c>
      <c r="G415">
        <v>451.3635</v>
      </c>
      <c r="H415">
        <v>9.8</v>
      </c>
      <c r="I415" t="s">
        <v>33</v>
      </c>
      <c r="J415" s="1">
        <v>45276.3682291667</v>
      </c>
      <c r="K415" s="1">
        <v>45278.9186226852</v>
      </c>
      <c r="L415">
        <v>19358</v>
      </c>
      <c r="M415">
        <v>6</v>
      </c>
      <c r="N415">
        <v>4</v>
      </c>
    </row>
    <row r="416" spans="1:14">
      <c r="A416">
        <v>1206</v>
      </c>
      <c r="B416">
        <v>17984</v>
      </c>
      <c r="C416">
        <v>346786</v>
      </c>
      <c r="D416">
        <v>14801</v>
      </c>
      <c r="E416" t="s">
        <v>469</v>
      </c>
      <c r="F416">
        <v>7</v>
      </c>
      <c r="G416">
        <v>299.3655</v>
      </c>
      <c r="H416">
        <v>5.4</v>
      </c>
      <c r="I416" t="s">
        <v>33</v>
      </c>
      <c r="J416" s="1">
        <v>45276.3682291667</v>
      </c>
      <c r="K416" s="1">
        <v>45278.9186226852</v>
      </c>
      <c r="L416">
        <v>19989</v>
      </c>
      <c r="M416">
        <v>5</v>
      </c>
      <c r="N416">
        <v>3</v>
      </c>
    </row>
    <row r="417" spans="1:14">
      <c r="A417">
        <v>1207</v>
      </c>
      <c r="B417">
        <v>17982</v>
      </c>
      <c r="C417">
        <v>347091</v>
      </c>
      <c r="D417">
        <v>14464</v>
      </c>
      <c r="E417" t="s">
        <v>470</v>
      </c>
      <c r="F417">
        <v>3</v>
      </c>
      <c r="G417">
        <v>66.402</v>
      </c>
      <c r="H417">
        <v>7.3</v>
      </c>
      <c r="I417" t="s">
        <v>33</v>
      </c>
      <c r="J417" s="1">
        <v>45276.3682291667</v>
      </c>
      <c r="K417" s="1">
        <v>45278.9186226852</v>
      </c>
      <c r="L417">
        <v>19044</v>
      </c>
      <c r="M417">
        <v>5</v>
      </c>
      <c r="N417">
        <v>3</v>
      </c>
    </row>
    <row r="418" spans="1:14">
      <c r="A418">
        <v>1206</v>
      </c>
      <c r="B418">
        <v>17982</v>
      </c>
      <c r="C418">
        <v>346528</v>
      </c>
      <c r="D418">
        <v>14442</v>
      </c>
      <c r="E418" t="s">
        <v>471</v>
      </c>
      <c r="F418">
        <v>6</v>
      </c>
      <c r="G418">
        <v>289.926</v>
      </c>
      <c r="H418">
        <v>7.1</v>
      </c>
      <c r="I418" t="s">
        <v>33</v>
      </c>
      <c r="J418" s="1">
        <v>45276.3682291667</v>
      </c>
      <c r="K418" s="1">
        <v>45278.9186226852</v>
      </c>
      <c r="L418">
        <v>19197</v>
      </c>
      <c r="M418">
        <v>6</v>
      </c>
      <c r="N418">
        <v>4</v>
      </c>
    </row>
    <row r="419" spans="1:14">
      <c r="A419">
        <v>1206</v>
      </c>
      <c r="B419">
        <v>17983</v>
      </c>
      <c r="C419">
        <v>347197</v>
      </c>
      <c r="D419">
        <v>14317</v>
      </c>
      <c r="E419" t="s">
        <v>472</v>
      </c>
      <c r="F419">
        <v>8</v>
      </c>
      <c r="G419">
        <v>633.108</v>
      </c>
      <c r="H419">
        <v>8.4</v>
      </c>
      <c r="I419" t="s">
        <v>33</v>
      </c>
      <c r="J419" s="1">
        <v>45276.3682291667</v>
      </c>
      <c r="K419" s="1">
        <v>45278.9186226852</v>
      </c>
      <c r="L419">
        <v>19408</v>
      </c>
      <c r="M419">
        <v>6</v>
      </c>
      <c r="N419">
        <v>3</v>
      </c>
    </row>
    <row r="420" spans="1:14">
      <c r="A420">
        <v>1208</v>
      </c>
      <c r="B420">
        <v>17982</v>
      </c>
      <c r="C420">
        <v>347074</v>
      </c>
      <c r="D420">
        <v>14388</v>
      </c>
      <c r="E420" t="s">
        <v>473</v>
      </c>
      <c r="F420">
        <v>7</v>
      </c>
      <c r="G420">
        <v>697.368</v>
      </c>
      <c r="H420">
        <v>4.2</v>
      </c>
      <c r="I420" t="s">
        <v>33</v>
      </c>
      <c r="J420" s="1">
        <v>45276.3682291667</v>
      </c>
      <c r="K420" s="1">
        <v>45278.9186226852</v>
      </c>
      <c r="L420">
        <v>19261</v>
      </c>
      <c r="M420">
        <v>5</v>
      </c>
      <c r="N420">
        <v>3</v>
      </c>
    </row>
    <row r="421" spans="1:14">
      <c r="A421">
        <v>1206</v>
      </c>
      <c r="B421">
        <v>17983</v>
      </c>
      <c r="C421">
        <v>346990</v>
      </c>
      <c r="D421">
        <v>14535</v>
      </c>
      <c r="E421" t="s">
        <v>474</v>
      </c>
      <c r="F421">
        <v>9</v>
      </c>
      <c r="G421">
        <v>833.9625</v>
      </c>
      <c r="H421">
        <v>7.6</v>
      </c>
      <c r="I421" t="s">
        <v>33</v>
      </c>
      <c r="J421" s="1">
        <v>45276.3682291667</v>
      </c>
      <c r="K421" s="1">
        <v>45278.9186226852</v>
      </c>
      <c r="L421">
        <v>19619</v>
      </c>
      <c r="M421">
        <v>5</v>
      </c>
      <c r="N421">
        <v>4</v>
      </c>
    </row>
    <row r="422" spans="1:14">
      <c r="A422">
        <v>1207</v>
      </c>
      <c r="B422">
        <v>17984</v>
      </c>
      <c r="C422">
        <v>346827</v>
      </c>
      <c r="D422">
        <v>14051</v>
      </c>
      <c r="E422" t="s">
        <v>475</v>
      </c>
      <c r="F422">
        <v>7</v>
      </c>
      <c r="G422">
        <v>579.8415</v>
      </c>
      <c r="H422">
        <v>7.5</v>
      </c>
      <c r="I422" t="s">
        <v>33</v>
      </c>
      <c r="J422" s="1">
        <v>45276.3682291667</v>
      </c>
      <c r="K422" s="1">
        <v>45278.9186226852</v>
      </c>
      <c r="L422">
        <v>19844</v>
      </c>
      <c r="M422">
        <v>5</v>
      </c>
      <c r="N422">
        <v>4</v>
      </c>
    </row>
    <row r="423" spans="1:14">
      <c r="A423">
        <v>1206</v>
      </c>
      <c r="B423">
        <v>17984</v>
      </c>
      <c r="C423">
        <v>346605</v>
      </c>
      <c r="D423">
        <v>14727</v>
      </c>
      <c r="E423" t="s">
        <v>476</v>
      </c>
      <c r="F423">
        <v>7</v>
      </c>
      <c r="G423">
        <v>411.3795</v>
      </c>
      <c r="H423">
        <v>8.9</v>
      </c>
      <c r="I423" t="s">
        <v>33</v>
      </c>
      <c r="J423" s="1">
        <v>45276.3682291667</v>
      </c>
      <c r="K423" s="1">
        <v>45278.9186226852</v>
      </c>
      <c r="L423">
        <v>19991</v>
      </c>
      <c r="M423">
        <v>5</v>
      </c>
      <c r="N423">
        <v>3</v>
      </c>
    </row>
    <row r="424" spans="1:14">
      <c r="A424">
        <v>1206</v>
      </c>
      <c r="B424">
        <v>17984</v>
      </c>
      <c r="C424">
        <v>346526</v>
      </c>
      <c r="D424">
        <v>14403</v>
      </c>
      <c r="E424" t="s">
        <v>477</v>
      </c>
      <c r="F424">
        <v>4</v>
      </c>
      <c r="G424">
        <v>98.028</v>
      </c>
      <c r="H424">
        <v>7.4</v>
      </c>
      <c r="I424" t="s">
        <v>33</v>
      </c>
      <c r="J424" s="1">
        <v>45276.3682291667</v>
      </c>
      <c r="K424" s="1">
        <v>45278.9186226852</v>
      </c>
      <c r="L424">
        <v>19695</v>
      </c>
      <c r="M424">
        <v>6</v>
      </c>
      <c r="N424">
        <v>3</v>
      </c>
    </row>
    <row r="425" spans="1:14">
      <c r="A425">
        <v>1207</v>
      </c>
      <c r="B425">
        <v>17982</v>
      </c>
      <c r="C425">
        <v>346972</v>
      </c>
      <c r="D425">
        <v>14240</v>
      </c>
      <c r="E425" t="s">
        <v>478</v>
      </c>
      <c r="F425">
        <v>8</v>
      </c>
      <c r="G425">
        <v>323.148</v>
      </c>
      <c r="H425">
        <v>7.7</v>
      </c>
      <c r="I425" t="s">
        <v>33</v>
      </c>
      <c r="J425" s="1">
        <v>45276.3682291667</v>
      </c>
      <c r="K425" s="1">
        <v>45278.9186226852</v>
      </c>
      <c r="L425">
        <v>19306</v>
      </c>
      <c r="M425">
        <v>6</v>
      </c>
      <c r="N425">
        <v>3</v>
      </c>
    </row>
    <row r="426" spans="1:14">
      <c r="A426">
        <v>1208</v>
      </c>
      <c r="B426">
        <v>17983</v>
      </c>
      <c r="C426">
        <v>347398</v>
      </c>
      <c r="D426">
        <v>14259</v>
      </c>
      <c r="E426" t="s">
        <v>479</v>
      </c>
      <c r="F426">
        <v>8</v>
      </c>
      <c r="G426">
        <v>728.112</v>
      </c>
      <c r="H426">
        <v>7.2</v>
      </c>
      <c r="I426" t="s">
        <v>33</v>
      </c>
      <c r="J426" s="1">
        <v>45276.3682291667</v>
      </c>
      <c r="K426" s="1">
        <v>45278.9186226852</v>
      </c>
      <c r="L426">
        <v>19644</v>
      </c>
      <c r="M426">
        <v>6</v>
      </c>
      <c r="N426">
        <v>3</v>
      </c>
    </row>
    <row r="427" spans="1:14">
      <c r="A427">
        <v>1208</v>
      </c>
      <c r="B427">
        <v>17982</v>
      </c>
      <c r="C427">
        <v>347242</v>
      </c>
      <c r="D427">
        <v>14903</v>
      </c>
      <c r="E427" t="s">
        <v>480</v>
      </c>
      <c r="F427">
        <v>1</v>
      </c>
      <c r="G427">
        <v>96.1905</v>
      </c>
      <c r="H427">
        <v>9.8</v>
      </c>
      <c r="I427" t="s">
        <v>33</v>
      </c>
      <c r="J427" s="1">
        <v>45276.3682291667</v>
      </c>
      <c r="K427" s="1">
        <v>45278.9186226852</v>
      </c>
      <c r="L427">
        <v>19070</v>
      </c>
      <c r="M427">
        <v>5</v>
      </c>
      <c r="N427">
        <v>3</v>
      </c>
    </row>
    <row r="428" spans="1:14">
      <c r="A428">
        <v>1206</v>
      </c>
      <c r="B428">
        <v>17984</v>
      </c>
      <c r="C428">
        <v>347362</v>
      </c>
      <c r="D428">
        <v>14633</v>
      </c>
      <c r="E428" t="s">
        <v>481</v>
      </c>
      <c r="F428">
        <v>2</v>
      </c>
      <c r="G428">
        <v>209.769</v>
      </c>
      <c r="H428">
        <v>7.1</v>
      </c>
      <c r="I428" t="s">
        <v>33</v>
      </c>
      <c r="J428" s="1">
        <v>45276.3682291667</v>
      </c>
      <c r="K428" s="1">
        <v>45278.9186226852</v>
      </c>
      <c r="L428">
        <v>20009</v>
      </c>
      <c r="M428">
        <v>6</v>
      </c>
      <c r="N428">
        <v>4</v>
      </c>
    </row>
    <row r="429" spans="1:14">
      <c r="A429">
        <v>1206</v>
      </c>
      <c r="B429">
        <v>17984</v>
      </c>
      <c r="C429">
        <v>346790</v>
      </c>
      <c r="D429">
        <v>14153</v>
      </c>
      <c r="E429" t="s">
        <v>482</v>
      </c>
      <c r="F429">
        <v>2</v>
      </c>
      <c r="G429">
        <v>154.392</v>
      </c>
      <c r="H429">
        <v>4.6</v>
      </c>
      <c r="I429" t="s">
        <v>33</v>
      </c>
      <c r="J429" s="1">
        <v>45276.3682291667</v>
      </c>
      <c r="K429" s="1">
        <v>45278.9186226852</v>
      </c>
      <c r="L429">
        <v>19874</v>
      </c>
      <c r="M429">
        <v>5</v>
      </c>
      <c r="N429">
        <v>4</v>
      </c>
    </row>
    <row r="430" spans="1:14">
      <c r="A430">
        <v>1206</v>
      </c>
      <c r="B430">
        <v>17984</v>
      </c>
      <c r="C430">
        <v>347238</v>
      </c>
      <c r="D430">
        <v>14908</v>
      </c>
      <c r="E430" t="s">
        <v>483</v>
      </c>
      <c r="F430">
        <v>4</v>
      </c>
      <c r="G430">
        <v>207.858</v>
      </c>
      <c r="H430">
        <v>6.6</v>
      </c>
      <c r="I430" t="s">
        <v>33</v>
      </c>
      <c r="J430" s="1">
        <v>45276.3682291667</v>
      </c>
      <c r="K430" s="1">
        <v>45278.9186226852</v>
      </c>
      <c r="L430">
        <v>19831</v>
      </c>
      <c r="M430">
        <v>5</v>
      </c>
      <c r="N430">
        <v>3</v>
      </c>
    </row>
    <row r="431" spans="1:14">
      <c r="A431">
        <v>1206</v>
      </c>
      <c r="B431">
        <v>17984</v>
      </c>
      <c r="C431">
        <v>346926</v>
      </c>
      <c r="D431">
        <v>14252</v>
      </c>
      <c r="E431" t="s">
        <v>484</v>
      </c>
      <c r="F431">
        <v>7</v>
      </c>
      <c r="G431">
        <v>557.718</v>
      </c>
      <c r="H431">
        <v>8.9</v>
      </c>
      <c r="I431" t="s">
        <v>33</v>
      </c>
      <c r="J431" s="1">
        <v>45276.3682291667</v>
      </c>
      <c r="K431" s="1">
        <v>45278.9186226852</v>
      </c>
      <c r="L431">
        <v>19959</v>
      </c>
      <c r="M431">
        <v>6</v>
      </c>
      <c r="N431">
        <v>4</v>
      </c>
    </row>
    <row r="432" spans="1:14">
      <c r="A432">
        <v>1208</v>
      </c>
      <c r="B432">
        <v>17983</v>
      </c>
      <c r="C432">
        <v>346533</v>
      </c>
      <c r="D432">
        <v>14873</v>
      </c>
      <c r="E432" t="s">
        <v>485</v>
      </c>
      <c r="F432">
        <v>4</v>
      </c>
      <c r="G432">
        <v>214.998</v>
      </c>
      <c r="H432">
        <v>4.7</v>
      </c>
      <c r="I432" t="s">
        <v>33</v>
      </c>
      <c r="J432" s="1">
        <v>45276.3682291667</v>
      </c>
      <c r="K432" s="1">
        <v>45278.9186226852</v>
      </c>
      <c r="L432">
        <v>19543</v>
      </c>
      <c r="M432">
        <v>5</v>
      </c>
      <c r="N432">
        <v>4</v>
      </c>
    </row>
    <row r="433" spans="1:14">
      <c r="A433">
        <v>1207</v>
      </c>
      <c r="B433">
        <v>17983</v>
      </c>
      <c r="C433">
        <v>347090</v>
      </c>
      <c r="D433">
        <v>14458</v>
      </c>
      <c r="E433" t="s">
        <v>486</v>
      </c>
      <c r="F433">
        <v>7</v>
      </c>
      <c r="G433">
        <v>273.0525</v>
      </c>
      <c r="H433">
        <v>7.7</v>
      </c>
      <c r="I433" t="s">
        <v>33</v>
      </c>
      <c r="J433" s="1">
        <v>45276.3682291667</v>
      </c>
      <c r="K433" s="1">
        <v>45278.9186226852</v>
      </c>
      <c r="L433">
        <v>19639</v>
      </c>
      <c r="M433">
        <v>5</v>
      </c>
      <c r="N433">
        <v>3</v>
      </c>
    </row>
    <row r="434" spans="1:14">
      <c r="A434">
        <v>1208</v>
      </c>
      <c r="B434">
        <v>17982</v>
      </c>
      <c r="C434">
        <v>346931</v>
      </c>
      <c r="D434">
        <v>14396</v>
      </c>
      <c r="E434" t="s">
        <v>487</v>
      </c>
      <c r="F434">
        <v>1</v>
      </c>
      <c r="G434">
        <v>75.5475</v>
      </c>
      <c r="H434">
        <v>7.3</v>
      </c>
      <c r="I434" t="s">
        <v>33</v>
      </c>
      <c r="J434" s="1">
        <v>45276.3682291667</v>
      </c>
      <c r="K434" s="1">
        <v>45278.9186226852</v>
      </c>
      <c r="L434">
        <v>19298</v>
      </c>
      <c r="M434">
        <v>6</v>
      </c>
      <c r="N434">
        <v>3</v>
      </c>
    </row>
    <row r="435" spans="1:14">
      <c r="A435">
        <v>1207</v>
      </c>
      <c r="B435">
        <v>17983</v>
      </c>
      <c r="C435">
        <v>347349</v>
      </c>
      <c r="D435">
        <v>14074</v>
      </c>
      <c r="E435" t="s">
        <v>488</v>
      </c>
      <c r="F435">
        <v>3</v>
      </c>
      <c r="G435">
        <v>175.0455</v>
      </c>
      <c r="H435">
        <v>5.9</v>
      </c>
      <c r="I435" t="s">
        <v>33</v>
      </c>
      <c r="J435" s="1">
        <v>45276.3682291667</v>
      </c>
      <c r="K435" s="1">
        <v>45278.9186226852</v>
      </c>
      <c r="L435">
        <v>19477</v>
      </c>
      <c r="M435">
        <v>6</v>
      </c>
      <c r="N435">
        <v>3</v>
      </c>
    </row>
    <row r="436" spans="1:14">
      <c r="A436">
        <v>1208</v>
      </c>
      <c r="B436">
        <v>17983</v>
      </c>
      <c r="C436">
        <v>347155</v>
      </c>
      <c r="D436">
        <v>14825</v>
      </c>
      <c r="E436" t="s">
        <v>489</v>
      </c>
      <c r="F436">
        <v>2</v>
      </c>
      <c r="G436">
        <v>49.308</v>
      </c>
      <c r="H436">
        <v>7.9</v>
      </c>
      <c r="I436" t="s">
        <v>33</v>
      </c>
      <c r="J436" s="1">
        <v>45276.3682291667</v>
      </c>
      <c r="K436" s="1">
        <v>45278.9186226852</v>
      </c>
      <c r="L436">
        <v>19508</v>
      </c>
      <c r="M436">
        <v>6</v>
      </c>
      <c r="N436">
        <v>3</v>
      </c>
    </row>
    <row r="437" spans="1:14">
      <c r="A437">
        <v>1208</v>
      </c>
      <c r="B437">
        <v>17984</v>
      </c>
      <c r="C437">
        <v>346561</v>
      </c>
      <c r="D437">
        <v>14384</v>
      </c>
      <c r="E437" t="s">
        <v>490</v>
      </c>
      <c r="F437">
        <v>10</v>
      </c>
      <c r="G437">
        <v>708.225</v>
      </c>
      <c r="H437">
        <v>4.2</v>
      </c>
      <c r="I437" t="s">
        <v>33</v>
      </c>
      <c r="J437" s="1">
        <v>45276.3682291667</v>
      </c>
      <c r="K437" s="1">
        <v>45278.9186226852</v>
      </c>
      <c r="L437">
        <v>19777</v>
      </c>
      <c r="M437">
        <v>6</v>
      </c>
      <c r="N437">
        <v>3</v>
      </c>
    </row>
    <row r="438" spans="1:14">
      <c r="A438">
        <v>1207</v>
      </c>
      <c r="B438">
        <v>17982</v>
      </c>
      <c r="C438">
        <v>346864</v>
      </c>
      <c r="D438">
        <v>14255</v>
      </c>
      <c r="E438" t="s">
        <v>491</v>
      </c>
      <c r="F438">
        <v>1</v>
      </c>
      <c r="G438">
        <v>63.9135</v>
      </c>
      <c r="H438">
        <v>5.5</v>
      </c>
      <c r="I438" t="s">
        <v>33</v>
      </c>
      <c r="J438" s="1">
        <v>45276.3682291667</v>
      </c>
      <c r="K438" s="1">
        <v>45278.9186226852</v>
      </c>
      <c r="L438">
        <v>19147</v>
      </c>
      <c r="M438">
        <v>5</v>
      </c>
      <c r="N438">
        <v>3</v>
      </c>
    </row>
    <row r="439" spans="1:14">
      <c r="A439">
        <v>1208</v>
      </c>
      <c r="B439">
        <v>17982</v>
      </c>
      <c r="C439">
        <v>347241</v>
      </c>
      <c r="D439">
        <v>14365</v>
      </c>
      <c r="E439" t="s">
        <v>492</v>
      </c>
      <c r="F439">
        <v>4</v>
      </c>
      <c r="G439">
        <v>326.256</v>
      </c>
      <c r="H439">
        <v>8.4</v>
      </c>
      <c r="I439" t="s">
        <v>33</v>
      </c>
      <c r="J439" s="1">
        <v>45276.3682291667</v>
      </c>
      <c r="K439" s="1">
        <v>45278.9186226852</v>
      </c>
      <c r="L439">
        <v>19266</v>
      </c>
      <c r="M439">
        <v>5</v>
      </c>
      <c r="N439">
        <v>3</v>
      </c>
    </row>
    <row r="440" spans="1:14">
      <c r="A440">
        <v>1208</v>
      </c>
      <c r="B440">
        <v>17984</v>
      </c>
      <c r="C440">
        <v>347263</v>
      </c>
      <c r="D440">
        <v>14182</v>
      </c>
      <c r="E440" t="s">
        <v>493</v>
      </c>
      <c r="F440">
        <v>3</v>
      </c>
      <c r="G440">
        <v>80.955</v>
      </c>
      <c r="H440">
        <v>6.1</v>
      </c>
      <c r="I440" t="s">
        <v>33</v>
      </c>
      <c r="J440" s="1">
        <v>45276.3682291667</v>
      </c>
      <c r="K440" s="1">
        <v>45278.9186226852</v>
      </c>
      <c r="L440">
        <v>20006</v>
      </c>
      <c r="M440">
        <v>6</v>
      </c>
      <c r="N440">
        <v>4</v>
      </c>
    </row>
    <row r="441" spans="1:14">
      <c r="A441">
        <v>1207</v>
      </c>
      <c r="B441">
        <v>17983</v>
      </c>
      <c r="C441">
        <v>346668</v>
      </c>
      <c r="D441">
        <v>14027</v>
      </c>
      <c r="E441" t="s">
        <v>494</v>
      </c>
      <c r="F441">
        <v>2</v>
      </c>
      <c r="G441">
        <v>209.622</v>
      </c>
      <c r="H441">
        <v>6.7</v>
      </c>
      <c r="I441" t="s">
        <v>33</v>
      </c>
      <c r="J441" s="1">
        <v>45276.3682291667</v>
      </c>
      <c r="K441" s="1">
        <v>45278.9186226852</v>
      </c>
      <c r="L441">
        <v>19431</v>
      </c>
      <c r="M441">
        <v>6</v>
      </c>
      <c r="N441">
        <v>4</v>
      </c>
    </row>
    <row r="442" spans="1:14">
      <c r="A442">
        <v>1208</v>
      </c>
      <c r="B442">
        <v>17982</v>
      </c>
      <c r="C442">
        <v>346589</v>
      </c>
      <c r="D442">
        <v>14465</v>
      </c>
      <c r="E442" t="s">
        <v>495</v>
      </c>
      <c r="F442">
        <v>10</v>
      </c>
      <c r="G442">
        <v>233.52</v>
      </c>
      <c r="H442">
        <v>4.2</v>
      </c>
      <c r="I442" t="s">
        <v>33</v>
      </c>
      <c r="J442" s="1">
        <v>45276.3682291667</v>
      </c>
      <c r="K442" s="1">
        <v>45278.9186226852</v>
      </c>
      <c r="L442">
        <v>19107</v>
      </c>
      <c r="M442">
        <v>5</v>
      </c>
      <c r="N442">
        <v>3</v>
      </c>
    </row>
    <row r="443" spans="1:14">
      <c r="A443">
        <v>1206</v>
      </c>
      <c r="B443">
        <v>17984</v>
      </c>
      <c r="C443">
        <v>346613</v>
      </c>
      <c r="D443">
        <v>14479</v>
      </c>
      <c r="E443" t="s">
        <v>496</v>
      </c>
      <c r="F443">
        <v>7</v>
      </c>
      <c r="G443">
        <v>271.2885</v>
      </c>
      <c r="H443">
        <v>6.7</v>
      </c>
      <c r="I443" t="s">
        <v>33</v>
      </c>
      <c r="J443" s="1">
        <v>45276.3682291667</v>
      </c>
      <c r="K443" s="1">
        <v>45278.9186226852</v>
      </c>
      <c r="L443">
        <v>19759</v>
      </c>
      <c r="M443">
        <v>6</v>
      </c>
      <c r="N443">
        <v>3</v>
      </c>
    </row>
    <row r="444" spans="1:14">
      <c r="A444">
        <v>1208</v>
      </c>
      <c r="B444">
        <v>17983</v>
      </c>
      <c r="C444">
        <v>346745</v>
      </c>
      <c r="D444">
        <v>14909</v>
      </c>
      <c r="E444" t="s">
        <v>497</v>
      </c>
      <c r="F444">
        <v>8</v>
      </c>
      <c r="G444">
        <v>756.168</v>
      </c>
      <c r="H444">
        <v>4.5</v>
      </c>
      <c r="I444" t="s">
        <v>33</v>
      </c>
      <c r="J444" s="1">
        <v>45276.3682291667</v>
      </c>
      <c r="K444" s="1">
        <v>45278.9186226852</v>
      </c>
      <c r="L444">
        <v>19590</v>
      </c>
      <c r="M444">
        <v>5</v>
      </c>
      <c r="N444">
        <v>4</v>
      </c>
    </row>
    <row r="445" spans="1:14">
      <c r="A445">
        <v>1208</v>
      </c>
      <c r="B445">
        <v>17983</v>
      </c>
      <c r="C445">
        <v>346921</v>
      </c>
      <c r="D445">
        <v>14791</v>
      </c>
      <c r="E445" t="s">
        <v>498</v>
      </c>
      <c r="F445">
        <v>2</v>
      </c>
      <c r="G445">
        <v>125.517</v>
      </c>
      <c r="H445">
        <v>5.8</v>
      </c>
      <c r="I445" t="s">
        <v>33</v>
      </c>
      <c r="J445" s="1">
        <v>45276.3682291667</v>
      </c>
      <c r="K445" s="1">
        <v>45278.9186226852</v>
      </c>
      <c r="L445">
        <v>19413</v>
      </c>
      <c r="M445">
        <v>6</v>
      </c>
      <c r="N445">
        <v>4</v>
      </c>
    </row>
    <row r="446" spans="1:14">
      <c r="A446">
        <v>1208</v>
      </c>
      <c r="B446">
        <v>17983</v>
      </c>
      <c r="C446">
        <v>347072</v>
      </c>
      <c r="D446">
        <v>14566</v>
      </c>
      <c r="E446" t="s">
        <v>499</v>
      </c>
      <c r="F446">
        <v>5</v>
      </c>
      <c r="G446">
        <v>266.6475</v>
      </c>
      <c r="H446">
        <v>5.3</v>
      </c>
      <c r="I446" t="s">
        <v>33</v>
      </c>
      <c r="J446" s="1">
        <v>45276.3682291667</v>
      </c>
      <c r="K446" s="1">
        <v>45278.9186226852</v>
      </c>
      <c r="L446">
        <v>19425</v>
      </c>
      <c r="M446">
        <v>6</v>
      </c>
      <c r="N446">
        <v>4</v>
      </c>
    </row>
    <row r="447" spans="1:14">
      <c r="A447">
        <v>1206</v>
      </c>
      <c r="B447">
        <v>17983</v>
      </c>
      <c r="C447">
        <v>346988</v>
      </c>
      <c r="D447">
        <v>14954</v>
      </c>
      <c r="E447" t="s">
        <v>500</v>
      </c>
      <c r="F447">
        <v>1</v>
      </c>
      <c r="G447">
        <v>41.076</v>
      </c>
      <c r="H447">
        <v>9.6</v>
      </c>
      <c r="I447" t="s">
        <v>33</v>
      </c>
      <c r="J447" s="1">
        <v>45276.3682291667</v>
      </c>
      <c r="K447" s="1">
        <v>45278.9186226852</v>
      </c>
      <c r="L447">
        <v>19667</v>
      </c>
      <c r="M447">
        <v>5</v>
      </c>
      <c r="N447">
        <v>3</v>
      </c>
    </row>
    <row r="448" spans="1:14">
      <c r="A448">
        <v>1207</v>
      </c>
      <c r="B448">
        <v>17982</v>
      </c>
      <c r="C448">
        <v>346848</v>
      </c>
      <c r="D448">
        <v>14161</v>
      </c>
      <c r="E448" t="s">
        <v>501</v>
      </c>
      <c r="F448">
        <v>5</v>
      </c>
      <c r="G448">
        <v>91.56</v>
      </c>
      <c r="H448">
        <v>8.1</v>
      </c>
      <c r="I448" t="s">
        <v>33</v>
      </c>
      <c r="J448" s="1">
        <v>45276.3682291667</v>
      </c>
      <c r="K448" s="1">
        <v>45278.9186226852</v>
      </c>
      <c r="L448">
        <v>19223</v>
      </c>
      <c r="M448">
        <v>6</v>
      </c>
      <c r="N448">
        <v>3</v>
      </c>
    </row>
    <row r="449" spans="1:14">
      <c r="A449">
        <v>1207</v>
      </c>
      <c r="B449">
        <v>17983</v>
      </c>
      <c r="C449">
        <v>347281</v>
      </c>
      <c r="D449">
        <v>14471</v>
      </c>
      <c r="E449" t="s">
        <v>502</v>
      </c>
      <c r="F449">
        <v>10</v>
      </c>
      <c r="G449">
        <v>888.405</v>
      </c>
      <c r="H449">
        <v>8.8</v>
      </c>
      <c r="I449" t="s">
        <v>33</v>
      </c>
      <c r="J449" s="1">
        <v>45276.3682291667</v>
      </c>
      <c r="K449" s="1">
        <v>45278.9186226852</v>
      </c>
      <c r="L449">
        <v>19394</v>
      </c>
      <c r="M449">
        <v>6</v>
      </c>
      <c r="N449">
        <v>4</v>
      </c>
    </row>
    <row r="450" spans="1:14">
      <c r="A450">
        <v>1207</v>
      </c>
      <c r="B450">
        <v>17982</v>
      </c>
      <c r="C450">
        <v>347396</v>
      </c>
      <c r="D450">
        <v>14891</v>
      </c>
      <c r="E450" t="s">
        <v>503</v>
      </c>
      <c r="F450">
        <v>6</v>
      </c>
      <c r="G450">
        <v>523.971</v>
      </c>
      <c r="H450">
        <v>7.3</v>
      </c>
      <c r="I450" t="s">
        <v>33</v>
      </c>
      <c r="J450" s="1">
        <v>45276.3682291667</v>
      </c>
      <c r="K450" s="1">
        <v>45278.9186226852</v>
      </c>
      <c r="L450">
        <v>19155</v>
      </c>
      <c r="M450">
        <v>5</v>
      </c>
      <c r="N450">
        <v>3</v>
      </c>
    </row>
    <row r="451" spans="1:14">
      <c r="A451">
        <v>1207</v>
      </c>
      <c r="B451">
        <v>17984</v>
      </c>
      <c r="C451">
        <v>346838</v>
      </c>
      <c r="D451">
        <v>14146</v>
      </c>
      <c r="E451" t="s">
        <v>504</v>
      </c>
      <c r="F451">
        <v>1</v>
      </c>
      <c r="G451">
        <v>89.0715</v>
      </c>
      <c r="H451">
        <v>8.8</v>
      </c>
      <c r="I451" t="s">
        <v>33</v>
      </c>
      <c r="J451" s="1">
        <v>45276.3682291667</v>
      </c>
      <c r="K451" s="1">
        <v>45278.9186226852</v>
      </c>
      <c r="L451">
        <v>19742</v>
      </c>
      <c r="M451">
        <v>6</v>
      </c>
      <c r="N451">
        <v>4</v>
      </c>
    </row>
    <row r="452" spans="1:14">
      <c r="A452">
        <v>1206</v>
      </c>
      <c r="B452">
        <v>17982</v>
      </c>
      <c r="C452">
        <v>347350</v>
      </c>
      <c r="D452">
        <v>14287</v>
      </c>
      <c r="E452" t="s">
        <v>505</v>
      </c>
      <c r="F452">
        <v>7</v>
      </c>
      <c r="G452">
        <v>640.038</v>
      </c>
      <c r="H452">
        <v>5.5</v>
      </c>
      <c r="I452" t="s">
        <v>33</v>
      </c>
      <c r="J452" s="1">
        <v>45276.3682291667</v>
      </c>
      <c r="K452" s="1">
        <v>45278.9186226852</v>
      </c>
      <c r="L452">
        <v>19086</v>
      </c>
      <c r="M452">
        <v>6</v>
      </c>
      <c r="N452">
        <v>4</v>
      </c>
    </row>
    <row r="453" spans="1:14">
      <c r="A453">
        <v>1207</v>
      </c>
      <c r="B453">
        <v>17983</v>
      </c>
      <c r="C453">
        <v>347127</v>
      </c>
      <c r="D453">
        <v>14782</v>
      </c>
      <c r="E453" t="s">
        <v>506</v>
      </c>
      <c r="F453">
        <v>3</v>
      </c>
      <c r="G453">
        <v>144.081</v>
      </c>
      <c r="H453">
        <v>6.5</v>
      </c>
      <c r="I453" t="s">
        <v>33</v>
      </c>
      <c r="J453" s="1">
        <v>45276.3682291667</v>
      </c>
      <c r="K453" s="1">
        <v>45278.9186226852</v>
      </c>
      <c r="L453">
        <v>19675</v>
      </c>
      <c r="M453">
        <v>6</v>
      </c>
      <c r="N453">
        <v>4</v>
      </c>
    </row>
    <row r="454" spans="1:14">
      <c r="A454">
        <v>1208</v>
      </c>
      <c r="B454">
        <v>17982</v>
      </c>
      <c r="C454">
        <v>346716</v>
      </c>
      <c r="D454">
        <v>14431</v>
      </c>
      <c r="E454" t="s">
        <v>507</v>
      </c>
      <c r="F454">
        <v>8</v>
      </c>
      <c r="G454">
        <v>782.208</v>
      </c>
      <c r="H454">
        <v>6.8</v>
      </c>
      <c r="I454" t="s">
        <v>33</v>
      </c>
      <c r="J454" s="1">
        <v>45276.3682291667</v>
      </c>
      <c r="K454" s="1">
        <v>45278.9186226852</v>
      </c>
      <c r="L454">
        <v>19303</v>
      </c>
      <c r="M454">
        <v>5</v>
      </c>
      <c r="N454">
        <v>4</v>
      </c>
    </row>
    <row r="455" spans="1:14">
      <c r="A455">
        <v>1206</v>
      </c>
      <c r="B455">
        <v>17984</v>
      </c>
      <c r="C455">
        <v>346802</v>
      </c>
      <c r="D455">
        <v>14666</v>
      </c>
      <c r="E455" t="s">
        <v>508</v>
      </c>
      <c r="F455">
        <v>3</v>
      </c>
      <c r="G455">
        <v>86.625</v>
      </c>
      <c r="H455">
        <v>6.5</v>
      </c>
      <c r="I455" t="s">
        <v>33</v>
      </c>
      <c r="J455" s="1">
        <v>45276.3682291667</v>
      </c>
      <c r="K455" s="1">
        <v>45278.9186226852</v>
      </c>
      <c r="L455">
        <v>19769</v>
      </c>
      <c r="M455">
        <v>6</v>
      </c>
      <c r="N455">
        <v>4</v>
      </c>
    </row>
    <row r="456" spans="1:14">
      <c r="A456">
        <v>1207</v>
      </c>
      <c r="B456">
        <v>17984</v>
      </c>
      <c r="C456">
        <v>346930</v>
      </c>
      <c r="D456">
        <v>14828</v>
      </c>
      <c r="E456" t="s">
        <v>509</v>
      </c>
      <c r="F456">
        <v>6</v>
      </c>
      <c r="G456">
        <v>221.886</v>
      </c>
      <c r="H456">
        <v>6.5</v>
      </c>
      <c r="I456" t="s">
        <v>33</v>
      </c>
      <c r="J456" s="1">
        <v>45276.3682291667</v>
      </c>
      <c r="K456" s="1">
        <v>45278.9186226852</v>
      </c>
      <c r="L456">
        <v>19841</v>
      </c>
      <c r="M456">
        <v>5</v>
      </c>
      <c r="N456">
        <v>3</v>
      </c>
    </row>
    <row r="457" spans="1:14">
      <c r="A457">
        <v>1206</v>
      </c>
      <c r="B457">
        <v>17983</v>
      </c>
      <c r="C457">
        <v>347284</v>
      </c>
      <c r="D457">
        <v>14087</v>
      </c>
      <c r="E457" t="s">
        <v>510</v>
      </c>
      <c r="F457">
        <v>10</v>
      </c>
      <c r="G457">
        <v>684.915</v>
      </c>
      <c r="H457">
        <v>5.2</v>
      </c>
      <c r="I457" t="s">
        <v>33</v>
      </c>
      <c r="J457" s="1">
        <v>45276.3682291667</v>
      </c>
      <c r="K457" s="1">
        <v>45278.9186226852</v>
      </c>
      <c r="L457">
        <v>19377</v>
      </c>
      <c r="M457">
        <v>6</v>
      </c>
      <c r="N457">
        <v>3</v>
      </c>
    </row>
    <row r="458" spans="1:14">
      <c r="A458">
        <v>1206</v>
      </c>
      <c r="B458">
        <v>17984</v>
      </c>
      <c r="C458">
        <v>346787</v>
      </c>
      <c r="D458">
        <v>14359</v>
      </c>
      <c r="E458" t="s">
        <v>511</v>
      </c>
      <c r="F458">
        <v>9</v>
      </c>
      <c r="G458">
        <v>830.3715</v>
      </c>
      <c r="H458">
        <v>5.6</v>
      </c>
      <c r="I458" t="s">
        <v>33</v>
      </c>
      <c r="J458" s="1">
        <v>45276.3682291667</v>
      </c>
      <c r="K458" s="1">
        <v>45278.9186226852</v>
      </c>
      <c r="L458">
        <v>19698</v>
      </c>
      <c r="M458">
        <v>6</v>
      </c>
      <c r="N458">
        <v>3</v>
      </c>
    </row>
    <row r="459" spans="1:14">
      <c r="A459">
        <v>1207</v>
      </c>
      <c r="B459">
        <v>17984</v>
      </c>
      <c r="C459">
        <v>346828</v>
      </c>
      <c r="D459">
        <v>14210</v>
      </c>
      <c r="E459" t="s">
        <v>512</v>
      </c>
      <c r="F459">
        <v>7</v>
      </c>
      <c r="G459">
        <v>470.988</v>
      </c>
      <c r="H459">
        <v>7.6</v>
      </c>
      <c r="I459" t="s">
        <v>33</v>
      </c>
      <c r="J459" s="1">
        <v>45276.3682291667</v>
      </c>
      <c r="K459" s="1">
        <v>45278.9186226852</v>
      </c>
      <c r="L459">
        <v>19740</v>
      </c>
      <c r="M459">
        <v>6</v>
      </c>
      <c r="N459">
        <v>4</v>
      </c>
    </row>
    <row r="460" spans="1:14">
      <c r="A460">
        <v>1207</v>
      </c>
      <c r="B460">
        <v>17983</v>
      </c>
      <c r="C460">
        <v>347249</v>
      </c>
      <c r="D460">
        <v>14758</v>
      </c>
      <c r="E460" t="s">
        <v>513</v>
      </c>
      <c r="F460">
        <v>6</v>
      </c>
      <c r="G460">
        <v>291.438</v>
      </c>
      <c r="H460">
        <v>9.5</v>
      </c>
      <c r="I460" t="s">
        <v>33</v>
      </c>
      <c r="J460" s="1">
        <v>45276.3682291667</v>
      </c>
      <c r="K460" s="1">
        <v>45278.9186226852</v>
      </c>
      <c r="L460">
        <v>19665</v>
      </c>
      <c r="M460">
        <v>5</v>
      </c>
      <c r="N460">
        <v>4</v>
      </c>
    </row>
    <row r="461" spans="1:14">
      <c r="A461">
        <v>1206</v>
      </c>
      <c r="B461">
        <v>17982</v>
      </c>
      <c r="C461">
        <v>347387</v>
      </c>
      <c r="D461">
        <v>14582</v>
      </c>
      <c r="E461" t="s">
        <v>514</v>
      </c>
      <c r="F461">
        <v>4</v>
      </c>
      <c r="G461">
        <v>253.26</v>
      </c>
      <c r="H461">
        <v>5.8</v>
      </c>
      <c r="I461" t="s">
        <v>33</v>
      </c>
      <c r="J461" s="1">
        <v>45276.3682291667</v>
      </c>
      <c r="K461" s="1">
        <v>45278.9186226852</v>
      </c>
      <c r="L461">
        <v>19100</v>
      </c>
      <c r="M461">
        <v>6</v>
      </c>
      <c r="N461">
        <v>4</v>
      </c>
    </row>
    <row r="462" spans="1:14">
      <c r="A462">
        <v>1208</v>
      </c>
      <c r="B462">
        <v>17982</v>
      </c>
      <c r="C462">
        <v>347337</v>
      </c>
      <c r="D462">
        <v>14628</v>
      </c>
      <c r="E462" t="s">
        <v>515</v>
      </c>
      <c r="F462">
        <v>3</v>
      </c>
      <c r="G462">
        <v>313.74</v>
      </c>
      <c r="H462">
        <v>5.8</v>
      </c>
      <c r="I462" t="s">
        <v>33</v>
      </c>
      <c r="J462" s="1">
        <v>45276.3682291667</v>
      </c>
      <c r="K462" s="1">
        <v>45278.9186226852</v>
      </c>
      <c r="L462">
        <v>19259</v>
      </c>
      <c r="M462">
        <v>5</v>
      </c>
      <c r="N462">
        <v>3</v>
      </c>
    </row>
    <row r="463" spans="1:14">
      <c r="A463">
        <v>1208</v>
      </c>
      <c r="B463">
        <v>17984</v>
      </c>
      <c r="C463">
        <v>346728</v>
      </c>
      <c r="D463">
        <v>14134</v>
      </c>
      <c r="E463" t="s">
        <v>516</v>
      </c>
      <c r="F463">
        <v>6</v>
      </c>
      <c r="G463">
        <v>147.798</v>
      </c>
      <c r="H463">
        <v>6.4</v>
      </c>
      <c r="I463" t="s">
        <v>33</v>
      </c>
      <c r="J463" s="1">
        <v>45276.3682291667</v>
      </c>
      <c r="K463" s="1">
        <v>45278.9186226852</v>
      </c>
      <c r="L463">
        <v>19903</v>
      </c>
      <c r="M463">
        <v>5</v>
      </c>
      <c r="N463">
        <v>4</v>
      </c>
    </row>
    <row r="464" spans="1:14">
      <c r="A464">
        <v>1208</v>
      </c>
      <c r="B464">
        <v>17984</v>
      </c>
      <c r="C464">
        <v>347289</v>
      </c>
      <c r="D464">
        <v>14229</v>
      </c>
      <c r="E464" t="s">
        <v>517</v>
      </c>
      <c r="F464">
        <v>3</v>
      </c>
      <c r="G464">
        <v>96.642</v>
      </c>
      <c r="H464">
        <v>9.1</v>
      </c>
      <c r="I464" t="s">
        <v>33</v>
      </c>
      <c r="J464" s="1">
        <v>45276.3682291667</v>
      </c>
      <c r="K464" s="1">
        <v>45278.9186226852</v>
      </c>
      <c r="L464">
        <v>19710</v>
      </c>
      <c r="M464">
        <v>6</v>
      </c>
      <c r="N464">
        <v>4</v>
      </c>
    </row>
    <row r="465" spans="1:14">
      <c r="A465">
        <v>1208</v>
      </c>
      <c r="B465">
        <v>17982</v>
      </c>
      <c r="C465">
        <v>346774</v>
      </c>
      <c r="D465">
        <v>14128</v>
      </c>
      <c r="E465" t="s">
        <v>518</v>
      </c>
      <c r="F465">
        <v>7</v>
      </c>
      <c r="G465">
        <v>335.013</v>
      </c>
      <c r="H465">
        <v>5</v>
      </c>
      <c r="I465" t="s">
        <v>33</v>
      </c>
      <c r="J465" s="1">
        <v>45276.3682291667</v>
      </c>
      <c r="K465" s="1">
        <v>45278.9186226852</v>
      </c>
      <c r="L465">
        <v>19217</v>
      </c>
      <c r="M465">
        <v>6</v>
      </c>
      <c r="N465">
        <v>4</v>
      </c>
    </row>
    <row r="466" spans="1:14">
      <c r="A466">
        <v>1208</v>
      </c>
      <c r="B466">
        <v>17982</v>
      </c>
      <c r="C466">
        <v>347057</v>
      </c>
      <c r="D466">
        <v>14223</v>
      </c>
      <c r="E466" t="s">
        <v>519</v>
      </c>
      <c r="F466">
        <v>6</v>
      </c>
      <c r="G466">
        <v>461.286</v>
      </c>
      <c r="H466">
        <v>7.2</v>
      </c>
      <c r="I466" t="s">
        <v>33</v>
      </c>
      <c r="J466" s="1">
        <v>45276.3682291667</v>
      </c>
      <c r="K466" s="1">
        <v>45278.9186226852</v>
      </c>
      <c r="L466">
        <v>19034</v>
      </c>
      <c r="M466">
        <v>6</v>
      </c>
      <c r="N466">
        <v>4</v>
      </c>
    </row>
    <row r="467" spans="1:14">
      <c r="A467">
        <v>1207</v>
      </c>
      <c r="B467">
        <v>17982</v>
      </c>
      <c r="C467">
        <v>346810</v>
      </c>
      <c r="D467">
        <v>14882</v>
      </c>
      <c r="E467" t="s">
        <v>520</v>
      </c>
      <c r="F467">
        <v>2</v>
      </c>
      <c r="G467">
        <v>55.881</v>
      </c>
      <c r="H467">
        <v>4.2</v>
      </c>
      <c r="I467" t="s">
        <v>33</v>
      </c>
      <c r="J467" s="1">
        <v>45276.3682291667</v>
      </c>
      <c r="K467" s="1">
        <v>45278.9186226852</v>
      </c>
      <c r="L467">
        <v>19119</v>
      </c>
      <c r="M467">
        <v>5</v>
      </c>
      <c r="N467">
        <v>4</v>
      </c>
    </row>
    <row r="468" spans="1:14">
      <c r="A468">
        <v>1206</v>
      </c>
      <c r="B468">
        <v>17982</v>
      </c>
      <c r="C468">
        <v>347339</v>
      </c>
      <c r="D468">
        <v>14632</v>
      </c>
      <c r="E468" t="s">
        <v>521</v>
      </c>
      <c r="F468">
        <v>6</v>
      </c>
      <c r="G468">
        <v>571.41</v>
      </c>
      <c r="H468">
        <v>5.3</v>
      </c>
      <c r="I468" t="s">
        <v>33</v>
      </c>
      <c r="J468" s="1">
        <v>45276.3682291667</v>
      </c>
      <c r="K468" s="1">
        <v>45278.9186226852</v>
      </c>
      <c r="L468">
        <v>19057</v>
      </c>
      <c r="M468">
        <v>5</v>
      </c>
      <c r="N468">
        <v>3</v>
      </c>
    </row>
    <row r="469" spans="1:14">
      <c r="A469">
        <v>1206</v>
      </c>
      <c r="B469">
        <v>17984</v>
      </c>
      <c r="C469">
        <v>347016</v>
      </c>
      <c r="D469">
        <v>14736</v>
      </c>
      <c r="E469" t="s">
        <v>522</v>
      </c>
      <c r="F469">
        <v>7</v>
      </c>
      <c r="G469">
        <v>456.288</v>
      </c>
      <c r="H469">
        <v>5.4</v>
      </c>
      <c r="I469" t="s">
        <v>33</v>
      </c>
      <c r="J469" s="1">
        <v>45276.3682291667</v>
      </c>
      <c r="K469" s="1">
        <v>45278.9186226852</v>
      </c>
      <c r="L469">
        <v>19934</v>
      </c>
      <c r="M469">
        <v>6</v>
      </c>
      <c r="N469">
        <v>4</v>
      </c>
    </row>
    <row r="470" spans="1:14">
      <c r="A470">
        <v>1208</v>
      </c>
      <c r="B470">
        <v>17982</v>
      </c>
      <c r="C470">
        <v>347322</v>
      </c>
      <c r="D470">
        <v>14933</v>
      </c>
      <c r="E470" t="s">
        <v>523</v>
      </c>
      <c r="F470">
        <v>4</v>
      </c>
      <c r="G470">
        <v>276.948</v>
      </c>
      <c r="H470">
        <v>6</v>
      </c>
      <c r="I470" t="s">
        <v>33</v>
      </c>
      <c r="J470" s="1">
        <v>45276.3682291667</v>
      </c>
      <c r="K470" s="1">
        <v>45278.9186226852</v>
      </c>
      <c r="L470">
        <v>19292</v>
      </c>
      <c r="M470">
        <v>6</v>
      </c>
      <c r="N470">
        <v>3</v>
      </c>
    </row>
    <row r="471" spans="1:14">
      <c r="A471">
        <v>1207</v>
      </c>
      <c r="B471">
        <v>17982</v>
      </c>
      <c r="C471">
        <v>347013</v>
      </c>
      <c r="D471">
        <v>14696</v>
      </c>
      <c r="E471" t="s">
        <v>524</v>
      </c>
      <c r="F471">
        <v>8</v>
      </c>
      <c r="G471">
        <v>369.684</v>
      </c>
      <c r="H471">
        <v>8.8</v>
      </c>
      <c r="I471" t="s">
        <v>33</v>
      </c>
      <c r="J471" s="1">
        <v>45276.3682291667</v>
      </c>
      <c r="K471" s="1">
        <v>45278.9186226852</v>
      </c>
      <c r="L471">
        <v>19203</v>
      </c>
      <c r="M471">
        <v>5</v>
      </c>
      <c r="N471">
        <v>4</v>
      </c>
    </row>
    <row r="472" spans="1:14">
      <c r="A472">
        <v>1206</v>
      </c>
      <c r="B472">
        <v>17983</v>
      </c>
      <c r="C472">
        <v>346776</v>
      </c>
      <c r="D472">
        <v>14662</v>
      </c>
      <c r="E472" t="s">
        <v>525</v>
      </c>
      <c r="F472">
        <v>3</v>
      </c>
      <c r="G472">
        <v>46.683</v>
      </c>
      <c r="H472">
        <v>8.7</v>
      </c>
      <c r="I472" t="s">
        <v>33</v>
      </c>
      <c r="J472" s="1">
        <v>45276.3682291667</v>
      </c>
      <c r="K472" s="1">
        <v>45278.9186226852</v>
      </c>
      <c r="L472">
        <v>19417</v>
      </c>
      <c r="M472">
        <v>6</v>
      </c>
      <c r="N472">
        <v>4</v>
      </c>
    </row>
    <row r="473" spans="1:14">
      <c r="A473">
        <v>1208</v>
      </c>
      <c r="B473">
        <v>17983</v>
      </c>
      <c r="C473">
        <v>346808</v>
      </c>
      <c r="D473">
        <v>14979</v>
      </c>
      <c r="E473" t="s">
        <v>526</v>
      </c>
      <c r="F473">
        <v>5</v>
      </c>
      <c r="G473">
        <v>269.535</v>
      </c>
      <c r="H473">
        <v>9.1</v>
      </c>
      <c r="I473" t="s">
        <v>33</v>
      </c>
      <c r="J473" s="1">
        <v>45276.3682291667</v>
      </c>
      <c r="K473" s="1">
        <v>45278.9186226852</v>
      </c>
      <c r="L473">
        <v>19588</v>
      </c>
      <c r="M473">
        <v>6</v>
      </c>
      <c r="N473">
        <v>3</v>
      </c>
    </row>
    <row r="474" spans="1:14">
      <c r="A474">
        <v>1207</v>
      </c>
      <c r="B474">
        <v>17983</v>
      </c>
      <c r="C474">
        <v>347011</v>
      </c>
      <c r="D474">
        <v>14418</v>
      </c>
      <c r="E474" t="s">
        <v>527</v>
      </c>
      <c r="F474">
        <v>1</v>
      </c>
      <c r="G474">
        <v>55.041</v>
      </c>
      <c r="H474">
        <v>6.3</v>
      </c>
      <c r="I474" t="s">
        <v>33</v>
      </c>
      <c r="J474" s="1">
        <v>45276.3682291667</v>
      </c>
      <c r="K474" s="1">
        <v>45278.9186226852</v>
      </c>
      <c r="L474">
        <v>19578</v>
      </c>
      <c r="M474">
        <v>5</v>
      </c>
      <c r="N474">
        <v>4</v>
      </c>
    </row>
    <row r="475" spans="1:14">
      <c r="A475">
        <v>1207</v>
      </c>
      <c r="B475">
        <v>17984</v>
      </c>
      <c r="C475">
        <v>347126</v>
      </c>
      <c r="D475">
        <v>14750</v>
      </c>
      <c r="E475" t="s">
        <v>528</v>
      </c>
      <c r="F475">
        <v>2</v>
      </c>
      <c r="G475">
        <v>209.559</v>
      </c>
      <c r="H475">
        <v>8</v>
      </c>
      <c r="I475" t="s">
        <v>33</v>
      </c>
      <c r="J475" s="1">
        <v>45276.3682291667</v>
      </c>
      <c r="K475" s="1">
        <v>45278.9186226852</v>
      </c>
      <c r="L475">
        <v>19927</v>
      </c>
      <c r="M475">
        <v>6</v>
      </c>
      <c r="N475">
        <v>4</v>
      </c>
    </row>
    <row r="476" spans="1:14">
      <c r="A476">
        <v>1208</v>
      </c>
      <c r="B476">
        <v>17984</v>
      </c>
      <c r="C476">
        <v>346718</v>
      </c>
      <c r="D476">
        <v>14920</v>
      </c>
      <c r="E476" t="s">
        <v>529</v>
      </c>
      <c r="F476">
        <v>8</v>
      </c>
      <c r="G476">
        <v>427.812</v>
      </c>
      <c r="H476">
        <v>9.2</v>
      </c>
      <c r="I476" t="s">
        <v>33</v>
      </c>
      <c r="J476" s="1">
        <v>45276.3682291667</v>
      </c>
      <c r="K476" s="1">
        <v>45278.9186226852</v>
      </c>
      <c r="L476">
        <v>19935</v>
      </c>
      <c r="M476">
        <v>6</v>
      </c>
      <c r="N476">
        <v>4</v>
      </c>
    </row>
    <row r="477" spans="1:14">
      <c r="A477">
        <v>1207</v>
      </c>
      <c r="B477">
        <v>17984</v>
      </c>
      <c r="C477">
        <v>347323</v>
      </c>
      <c r="D477">
        <v>14927</v>
      </c>
      <c r="E477" t="s">
        <v>530</v>
      </c>
      <c r="F477">
        <v>7</v>
      </c>
      <c r="G477">
        <v>495.3165</v>
      </c>
      <c r="H477">
        <v>6.9</v>
      </c>
      <c r="I477" t="s">
        <v>33</v>
      </c>
      <c r="J477" s="1">
        <v>45276.3682291667</v>
      </c>
      <c r="K477" s="1">
        <v>45278.9186226852</v>
      </c>
      <c r="L477">
        <v>19780</v>
      </c>
      <c r="M477">
        <v>6</v>
      </c>
      <c r="N477">
        <v>3</v>
      </c>
    </row>
    <row r="478" spans="1:14">
      <c r="A478">
        <v>1206</v>
      </c>
      <c r="B478">
        <v>17984</v>
      </c>
      <c r="C478">
        <v>347202</v>
      </c>
      <c r="D478">
        <v>14637</v>
      </c>
      <c r="E478" t="s">
        <v>531</v>
      </c>
      <c r="F478">
        <v>6</v>
      </c>
      <c r="G478">
        <v>628.173</v>
      </c>
      <c r="H478">
        <v>7.9</v>
      </c>
      <c r="I478" t="s">
        <v>33</v>
      </c>
      <c r="J478" s="1">
        <v>45276.3682291667</v>
      </c>
      <c r="K478" s="1">
        <v>45278.9186226852</v>
      </c>
      <c r="L478">
        <v>19797</v>
      </c>
      <c r="M478">
        <v>5</v>
      </c>
      <c r="N478">
        <v>4</v>
      </c>
    </row>
    <row r="479" spans="1:14">
      <c r="A479">
        <v>1207</v>
      </c>
      <c r="B479">
        <v>17982</v>
      </c>
      <c r="C479">
        <v>347070</v>
      </c>
      <c r="D479">
        <v>14238</v>
      </c>
      <c r="E479" t="s">
        <v>532</v>
      </c>
      <c r="F479">
        <v>7</v>
      </c>
      <c r="G479">
        <v>333.984</v>
      </c>
      <c r="H479">
        <v>9.2</v>
      </c>
      <c r="I479" t="s">
        <v>33</v>
      </c>
      <c r="J479" s="1">
        <v>45276.3682291667</v>
      </c>
      <c r="K479" s="1">
        <v>45278.9186226852</v>
      </c>
      <c r="L479">
        <v>19117</v>
      </c>
      <c r="M479">
        <v>5</v>
      </c>
      <c r="N479">
        <v>4</v>
      </c>
    </row>
    <row r="480" spans="1:14">
      <c r="A480">
        <v>1208</v>
      </c>
      <c r="B480">
        <v>17984</v>
      </c>
      <c r="C480">
        <v>346981</v>
      </c>
      <c r="D480">
        <v>14110</v>
      </c>
      <c r="E480" t="s">
        <v>533</v>
      </c>
      <c r="F480">
        <v>1</v>
      </c>
      <c r="G480">
        <v>94.1745</v>
      </c>
      <c r="H480">
        <v>4.9</v>
      </c>
      <c r="I480" t="s">
        <v>33</v>
      </c>
      <c r="J480" s="1">
        <v>45276.3682291667</v>
      </c>
      <c r="K480" s="1">
        <v>45278.9186226852</v>
      </c>
      <c r="L480">
        <v>19961</v>
      </c>
      <c r="M480">
        <v>6</v>
      </c>
      <c r="N480">
        <v>4</v>
      </c>
    </row>
    <row r="481" spans="1:14">
      <c r="A481">
        <v>1206</v>
      </c>
      <c r="B481">
        <v>17984</v>
      </c>
      <c r="C481">
        <v>346901</v>
      </c>
      <c r="D481">
        <v>14409</v>
      </c>
      <c r="E481" t="s">
        <v>534</v>
      </c>
      <c r="F481">
        <v>2</v>
      </c>
      <c r="G481">
        <v>34.629</v>
      </c>
      <c r="H481">
        <v>4.6</v>
      </c>
      <c r="I481" t="s">
        <v>33</v>
      </c>
      <c r="J481" s="1">
        <v>45276.3682291667</v>
      </c>
      <c r="K481" s="1">
        <v>45278.9186226852</v>
      </c>
      <c r="L481">
        <v>19803</v>
      </c>
      <c r="M481">
        <v>5</v>
      </c>
      <c r="N481">
        <v>3</v>
      </c>
    </row>
    <row r="482" spans="1:14">
      <c r="A482">
        <v>1207</v>
      </c>
      <c r="B482">
        <v>17984</v>
      </c>
      <c r="C482">
        <v>346554</v>
      </c>
      <c r="D482">
        <v>14250</v>
      </c>
      <c r="E482" t="s">
        <v>535</v>
      </c>
      <c r="F482">
        <v>8</v>
      </c>
      <c r="G482">
        <v>161.7</v>
      </c>
      <c r="H482">
        <v>6.6</v>
      </c>
      <c r="I482" t="s">
        <v>33</v>
      </c>
      <c r="J482" s="1">
        <v>45276.3682291667</v>
      </c>
      <c r="K482" s="1">
        <v>45278.9186226852</v>
      </c>
      <c r="L482">
        <v>19933</v>
      </c>
      <c r="M482">
        <v>6</v>
      </c>
      <c r="N482">
        <v>4</v>
      </c>
    </row>
    <row r="483" spans="1:14">
      <c r="A483">
        <v>1208</v>
      </c>
      <c r="B483">
        <v>17983</v>
      </c>
      <c r="C483">
        <v>346545</v>
      </c>
      <c r="D483">
        <v>14197</v>
      </c>
      <c r="E483" t="s">
        <v>536</v>
      </c>
      <c r="F483">
        <v>3</v>
      </c>
      <c r="G483">
        <v>37.611</v>
      </c>
      <c r="H483">
        <v>8.1</v>
      </c>
      <c r="I483" t="s">
        <v>33</v>
      </c>
      <c r="J483" s="1">
        <v>45276.3682291667</v>
      </c>
      <c r="K483" s="1">
        <v>45278.9186226852</v>
      </c>
      <c r="L483">
        <v>19502</v>
      </c>
      <c r="M483">
        <v>6</v>
      </c>
      <c r="N483">
        <v>3</v>
      </c>
    </row>
    <row r="484" spans="1:14">
      <c r="A484">
        <v>1207</v>
      </c>
      <c r="B484">
        <v>17984</v>
      </c>
      <c r="C484">
        <v>347110</v>
      </c>
      <c r="D484">
        <v>14756</v>
      </c>
      <c r="E484" t="s">
        <v>537</v>
      </c>
      <c r="F484">
        <v>6</v>
      </c>
      <c r="G484">
        <v>512.19</v>
      </c>
      <c r="H484">
        <v>5.3</v>
      </c>
      <c r="I484" t="s">
        <v>33</v>
      </c>
      <c r="J484" s="1">
        <v>45276.3682291667</v>
      </c>
      <c r="K484" s="1">
        <v>45278.9186226852</v>
      </c>
      <c r="L484">
        <v>19816</v>
      </c>
      <c r="M484">
        <v>5</v>
      </c>
      <c r="N484">
        <v>4</v>
      </c>
    </row>
    <row r="485" spans="1:14">
      <c r="A485">
        <v>1207</v>
      </c>
      <c r="B485">
        <v>17982</v>
      </c>
      <c r="C485">
        <v>347319</v>
      </c>
      <c r="D485">
        <v>14090</v>
      </c>
      <c r="E485" t="s">
        <v>538</v>
      </c>
      <c r="F485">
        <v>7</v>
      </c>
      <c r="G485">
        <v>381.3915</v>
      </c>
      <c r="H485">
        <v>4.5</v>
      </c>
      <c r="I485" t="s">
        <v>33</v>
      </c>
      <c r="J485" s="1">
        <v>45276.3682291667</v>
      </c>
      <c r="K485" s="1">
        <v>45278.9186226852</v>
      </c>
      <c r="L485">
        <v>19165</v>
      </c>
      <c r="M485">
        <v>5</v>
      </c>
      <c r="N485">
        <v>3</v>
      </c>
    </row>
    <row r="486" spans="1:14">
      <c r="A486">
        <v>1208</v>
      </c>
      <c r="B486">
        <v>17983</v>
      </c>
      <c r="C486">
        <v>347313</v>
      </c>
      <c r="D486">
        <v>14872</v>
      </c>
      <c r="E486" t="s">
        <v>539</v>
      </c>
      <c r="F486">
        <v>5</v>
      </c>
      <c r="G486">
        <v>174.615</v>
      </c>
      <c r="H486">
        <v>4.2</v>
      </c>
      <c r="I486" t="s">
        <v>33</v>
      </c>
      <c r="J486" s="1">
        <v>45276.3682291667</v>
      </c>
      <c r="K486" s="1">
        <v>45278.9186226852</v>
      </c>
      <c r="L486">
        <v>19555</v>
      </c>
      <c r="M486">
        <v>5</v>
      </c>
      <c r="N486">
        <v>4</v>
      </c>
    </row>
    <row r="487" spans="1:14">
      <c r="A487">
        <v>1206</v>
      </c>
      <c r="B487">
        <v>17983</v>
      </c>
      <c r="C487">
        <v>347283</v>
      </c>
      <c r="D487">
        <v>14961</v>
      </c>
      <c r="E487" t="s">
        <v>540</v>
      </c>
      <c r="F487">
        <v>9</v>
      </c>
      <c r="G487">
        <v>116.1405</v>
      </c>
      <c r="H487">
        <v>8</v>
      </c>
      <c r="I487" t="s">
        <v>33</v>
      </c>
      <c r="J487" s="1">
        <v>45276.3682291667</v>
      </c>
      <c r="K487" s="1">
        <v>45278.9186226852</v>
      </c>
      <c r="L487">
        <v>19666</v>
      </c>
      <c r="M487">
        <v>5</v>
      </c>
      <c r="N487">
        <v>3</v>
      </c>
    </row>
    <row r="488" spans="1:14">
      <c r="A488">
        <v>1207</v>
      </c>
      <c r="B488">
        <v>17983</v>
      </c>
      <c r="C488">
        <v>346974</v>
      </c>
      <c r="D488">
        <v>14589</v>
      </c>
      <c r="E488" t="s">
        <v>541</v>
      </c>
      <c r="F488">
        <v>1</v>
      </c>
      <c r="G488">
        <v>31.9305</v>
      </c>
      <c r="H488">
        <v>8.4</v>
      </c>
      <c r="I488" t="s">
        <v>33</v>
      </c>
      <c r="J488" s="1">
        <v>45276.3682291667</v>
      </c>
      <c r="K488" s="1">
        <v>45278.9186226852</v>
      </c>
      <c r="L488">
        <v>19498</v>
      </c>
      <c r="M488">
        <v>5</v>
      </c>
      <c r="N488">
        <v>3</v>
      </c>
    </row>
    <row r="489" spans="1:14">
      <c r="A489">
        <v>1207</v>
      </c>
      <c r="B489">
        <v>17982</v>
      </c>
      <c r="C489">
        <v>347033</v>
      </c>
      <c r="D489">
        <v>14771</v>
      </c>
      <c r="E489" t="s">
        <v>542</v>
      </c>
      <c r="F489">
        <v>1</v>
      </c>
      <c r="G489">
        <v>17.094</v>
      </c>
      <c r="H489">
        <v>5</v>
      </c>
      <c r="I489" t="s">
        <v>33</v>
      </c>
      <c r="J489" s="1">
        <v>45276.3682291667</v>
      </c>
      <c r="K489" s="1">
        <v>45278.9186226852</v>
      </c>
      <c r="L489">
        <v>19215</v>
      </c>
      <c r="M489">
        <v>6</v>
      </c>
      <c r="N489">
        <v>4</v>
      </c>
    </row>
    <row r="490" spans="1:14">
      <c r="A490">
        <v>1208</v>
      </c>
      <c r="B490">
        <v>17983</v>
      </c>
      <c r="C490">
        <v>347096</v>
      </c>
      <c r="D490">
        <v>14046</v>
      </c>
      <c r="E490" t="s">
        <v>543</v>
      </c>
      <c r="F490">
        <v>7</v>
      </c>
      <c r="G490">
        <v>690.018</v>
      </c>
      <c r="H490">
        <v>7.3</v>
      </c>
      <c r="I490" t="s">
        <v>33</v>
      </c>
      <c r="J490" s="1">
        <v>45276.3682291667</v>
      </c>
      <c r="K490" s="1">
        <v>45278.9186226852</v>
      </c>
      <c r="L490">
        <v>19499</v>
      </c>
      <c r="M490">
        <v>5</v>
      </c>
      <c r="N490">
        <v>4</v>
      </c>
    </row>
    <row r="491" spans="1:14">
      <c r="A491">
        <v>1208</v>
      </c>
      <c r="B491">
        <v>17982</v>
      </c>
      <c r="C491">
        <v>347327</v>
      </c>
      <c r="D491">
        <v>14056</v>
      </c>
      <c r="E491" t="s">
        <v>544</v>
      </c>
      <c r="F491">
        <v>1</v>
      </c>
      <c r="G491">
        <v>16.107</v>
      </c>
      <c r="H491">
        <v>6.5</v>
      </c>
      <c r="I491" t="s">
        <v>33</v>
      </c>
      <c r="J491" s="1">
        <v>45276.3682291667</v>
      </c>
      <c r="K491" s="1">
        <v>45278.9186226852</v>
      </c>
      <c r="L491">
        <v>19230</v>
      </c>
      <c r="M491">
        <v>5</v>
      </c>
      <c r="N491">
        <v>4</v>
      </c>
    </row>
    <row r="492" spans="1:14">
      <c r="A492">
        <v>1206</v>
      </c>
      <c r="B492">
        <v>17984</v>
      </c>
      <c r="C492">
        <v>346785</v>
      </c>
      <c r="D492">
        <v>14081</v>
      </c>
      <c r="E492" t="s">
        <v>545</v>
      </c>
      <c r="F492">
        <v>10</v>
      </c>
      <c r="G492">
        <v>348.705</v>
      </c>
      <c r="H492">
        <v>6</v>
      </c>
      <c r="I492" t="s">
        <v>33</v>
      </c>
      <c r="J492" s="1">
        <v>45276.3682291667</v>
      </c>
      <c r="K492" s="1">
        <v>45278.9186226852</v>
      </c>
      <c r="L492">
        <v>19993</v>
      </c>
      <c r="M492">
        <v>5</v>
      </c>
      <c r="N492">
        <v>3</v>
      </c>
    </row>
    <row r="493" spans="1:14">
      <c r="A493">
        <v>1208</v>
      </c>
      <c r="B493">
        <v>17983</v>
      </c>
      <c r="C493">
        <v>346575</v>
      </c>
      <c r="D493">
        <v>14638</v>
      </c>
      <c r="E493" t="s">
        <v>546</v>
      </c>
      <c r="F493">
        <v>1</v>
      </c>
      <c r="G493">
        <v>58.2225</v>
      </c>
      <c r="H493">
        <v>4.9</v>
      </c>
      <c r="I493" t="s">
        <v>33</v>
      </c>
      <c r="J493" s="1">
        <v>45276.3682291667</v>
      </c>
      <c r="K493" s="1">
        <v>45278.9186226852</v>
      </c>
      <c r="L493">
        <v>19587</v>
      </c>
      <c r="M493">
        <v>6</v>
      </c>
      <c r="N493">
        <v>3</v>
      </c>
    </row>
    <row r="494" spans="1:14">
      <c r="A494">
        <v>1207</v>
      </c>
      <c r="B494">
        <v>17983</v>
      </c>
      <c r="C494">
        <v>346699</v>
      </c>
      <c r="D494">
        <v>14020</v>
      </c>
      <c r="E494" t="s">
        <v>547</v>
      </c>
      <c r="F494">
        <v>10</v>
      </c>
      <c r="G494">
        <v>388.29</v>
      </c>
      <c r="H494">
        <v>7</v>
      </c>
      <c r="I494" t="s">
        <v>33</v>
      </c>
      <c r="J494" s="1">
        <v>45276.3682291667</v>
      </c>
      <c r="K494" s="1">
        <v>45278.9186226852</v>
      </c>
      <c r="L494">
        <v>19641</v>
      </c>
      <c r="M494">
        <v>5</v>
      </c>
      <c r="N494">
        <v>3</v>
      </c>
    </row>
    <row r="495" spans="1:14">
      <c r="A495">
        <v>1208</v>
      </c>
      <c r="B495">
        <v>17982</v>
      </c>
      <c r="C495">
        <v>347105</v>
      </c>
      <c r="D495">
        <v>14528</v>
      </c>
      <c r="E495" t="s">
        <v>548</v>
      </c>
      <c r="F495">
        <v>3</v>
      </c>
      <c r="G495">
        <v>163.611</v>
      </c>
      <c r="H495">
        <v>7.9</v>
      </c>
      <c r="I495" t="s">
        <v>33</v>
      </c>
      <c r="J495" s="1">
        <v>45276.3682291667</v>
      </c>
      <c r="K495" s="1">
        <v>45278.9186226852</v>
      </c>
      <c r="L495">
        <v>19212</v>
      </c>
      <c r="M495">
        <v>6</v>
      </c>
      <c r="N495">
        <v>4</v>
      </c>
    </row>
    <row r="496" spans="1:14">
      <c r="A496">
        <v>1208</v>
      </c>
      <c r="B496">
        <v>17984</v>
      </c>
      <c r="C496">
        <v>346596</v>
      </c>
      <c r="D496">
        <v>14179</v>
      </c>
      <c r="E496" t="s">
        <v>549</v>
      </c>
      <c r="F496">
        <v>7</v>
      </c>
      <c r="G496">
        <v>432.9885</v>
      </c>
      <c r="H496">
        <v>9.7</v>
      </c>
      <c r="I496" t="s">
        <v>33</v>
      </c>
      <c r="J496" s="1">
        <v>45276.3682291667</v>
      </c>
      <c r="K496" s="1">
        <v>45278.9186226852</v>
      </c>
      <c r="L496">
        <v>19963</v>
      </c>
      <c r="M496">
        <v>6</v>
      </c>
      <c r="N496">
        <v>4</v>
      </c>
    </row>
    <row r="497" spans="1:14">
      <c r="A497">
        <v>1206</v>
      </c>
      <c r="B497">
        <v>17982</v>
      </c>
      <c r="C497">
        <v>346805</v>
      </c>
      <c r="D497">
        <v>14581</v>
      </c>
      <c r="E497" t="s">
        <v>550</v>
      </c>
      <c r="F497">
        <v>5</v>
      </c>
      <c r="G497">
        <v>350.07</v>
      </c>
      <c r="H497">
        <v>7.6</v>
      </c>
      <c r="I497" t="s">
        <v>33</v>
      </c>
      <c r="J497" s="1">
        <v>45276.3682291667</v>
      </c>
      <c r="K497" s="1">
        <v>45278.9186226852</v>
      </c>
      <c r="L497">
        <v>19126</v>
      </c>
      <c r="M497">
        <v>6</v>
      </c>
      <c r="N497">
        <v>4</v>
      </c>
    </row>
    <row r="498" spans="1:14">
      <c r="A498">
        <v>1206</v>
      </c>
      <c r="B498">
        <v>17984</v>
      </c>
      <c r="C498">
        <v>347351</v>
      </c>
      <c r="D498">
        <v>14833</v>
      </c>
      <c r="E498" t="s">
        <v>551</v>
      </c>
      <c r="F498">
        <v>8</v>
      </c>
      <c r="G498">
        <v>446.964</v>
      </c>
      <c r="H498">
        <v>5</v>
      </c>
      <c r="I498" t="s">
        <v>33</v>
      </c>
      <c r="J498" s="1">
        <v>45276.3682291667</v>
      </c>
      <c r="K498" s="1">
        <v>45278.9186226852</v>
      </c>
      <c r="L498">
        <v>19990</v>
      </c>
      <c r="M498">
        <v>5</v>
      </c>
      <c r="N498">
        <v>4</v>
      </c>
    </row>
    <row r="499" spans="1:14">
      <c r="A499">
        <v>1207</v>
      </c>
      <c r="B499">
        <v>17984</v>
      </c>
      <c r="C499">
        <v>346827</v>
      </c>
      <c r="D499">
        <v>14911</v>
      </c>
      <c r="E499" t="s">
        <v>552</v>
      </c>
      <c r="F499">
        <v>6</v>
      </c>
      <c r="G499">
        <v>360.927</v>
      </c>
      <c r="H499">
        <v>5.9</v>
      </c>
      <c r="I499" t="s">
        <v>33</v>
      </c>
      <c r="J499" s="1">
        <v>45276.3682291667</v>
      </c>
      <c r="K499" s="1">
        <v>45278.9186226852</v>
      </c>
      <c r="L499">
        <v>19787</v>
      </c>
      <c r="M499">
        <v>5</v>
      </c>
      <c r="N499">
        <v>4</v>
      </c>
    </row>
    <row r="500" spans="1:14">
      <c r="A500">
        <v>1206</v>
      </c>
      <c r="B500">
        <v>17984</v>
      </c>
      <c r="C500">
        <v>347225</v>
      </c>
      <c r="D500">
        <v>14037</v>
      </c>
      <c r="E500" t="s">
        <v>553</v>
      </c>
      <c r="F500">
        <v>6</v>
      </c>
      <c r="G500">
        <v>397.845</v>
      </c>
      <c r="H500">
        <v>9.8</v>
      </c>
      <c r="I500" t="s">
        <v>33</v>
      </c>
      <c r="J500" s="1">
        <v>45276.3682291667</v>
      </c>
      <c r="K500" s="1">
        <v>45278.9186226852</v>
      </c>
      <c r="L500">
        <v>19842</v>
      </c>
      <c r="M500">
        <v>5</v>
      </c>
      <c r="N500">
        <v>4</v>
      </c>
    </row>
    <row r="501" spans="1:14">
      <c r="A501">
        <v>1208</v>
      </c>
      <c r="B501">
        <v>17983</v>
      </c>
      <c r="C501">
        <v>346490</v>
      </c>
      <c r="D501">
        <v>14631</v>
      </c>
      <c r="E501" t="s">
        <v>554</v>
      </c>
      <c r="F501">
        <v>3</v>
      </c>
      <c r="G501">
        <v>205.317</v>
      </c>
      <c r="H501">
        <v>6.3</v>
      </c>
      <c r="I501" t="s">
        <v>33</v>
      </c>
      <c r="J501" s="1">
        <v>45276.3682291667</v>
      </c>
      <c r="K501" s="1">
        <v>45278.9186226852</v>
      </c>
      <c r="L501">
        <v>19465</v>
      </c>
      <c r="M501">
        <v>6</v>
      </c>
      <c r="N501">
        <v>4</v>
      </c>
    </row>
    <row r="502" spans="1:14">
      <c r="A502">
        <v>1207</v>
      </c>
      <c r="B502">
        <v>17983</v>
      </c>
      <c r="C502">
        <v>346962</v>
      </c>
      <c r="D502">
        <v>14605</v>
      </c>
      <c r="E502" t="s">
        <v>555</v>
      </c>
      <c r="F502">
        <v>7</v>
      </c>
      <c r="G502">
        <v>429.1665</v>
      </c>
      <c r="H502">
        <v>8.2</v>
      </c>
      <c r="I502" t="s">
        <v>33</v>
      </c>
      <c r="J502" s="1">
        <v>45276.3682291667</v>
      </c>
      <c r="K502" s="1">
        <v>45278.9186226852</v>
      </c>
      <c r="L502">
        <v>19389</v>
      </c>
      <c r="M502">
        <v>6</v>
      </c>
      <c r="N502">
        <v>3</v>
      </c>
    </row>
    <row r="503" spans="1:14">
      <c r="A503">
        <v>1206</v>
      </c>
      <c r="B503">
        <v>17984</v>
      </c>
      <c r="C503">
        <v>346614</v>
      </c>
      <c r="D503">
        <v>14586</v>
      </c>
      <c r="E503" t="s">
        <v>556</v>
      </c>
      <c r="F503">
        <v>3</v>
      </c>
      <c r="G503">
        <v>125.7165</v>
      </c>
      <c r="H503">
        <v>9.3</v>
      </c>
      <c r="I503" t="s">
        <v>33</v>
      </c>
      <c r="J503" s="1">
        <v>45276.3682291667</v>
      </c>
      <c r="K503" s="1">
        <v>45278.9186226852</v>
      </c>
      <c r="L503">
        <v>19696</v>
      </c>
      <c r="M503">
        <v>6</v>
      </c>
      <c r="N503">
        <v>3</v>
      </c>
    </row>
    <row r="504" spans="1:14">
      <c r="A504">
        <v>1208</v>
      </c>
      <c r="B504">
        <v>17982</v>
      </c>
      <c r="C504">
        <v>346497</v>
      </c>
      <c r="D504">
        <v>14026</v>
      </c>
      <c r="E504" t="s">
        <v>557</v>
      </c>
      <c r="F504">
        <v>1</v>
      </c>
      <c r="G504">
        <v>44.5935</v>
      </c>
      <c r="H504">
        <v>5.7</v>
      </c>
      <c r="I504" t="s">
        <v>33</v>
      </c>
      <c r="J504" s="1">
        <v>45276.3682291667</v>
      </c>
      <c r="K504" s="1">
        <v>45278.9186226852</v>
      </c>
      <c r="L504">
        <v>19038</v>
      </c>
      <c r="M504">
        <v>6</v>
      </c>
      <c r="N504">
        <v>4</v>
      </c>
    </row>
    <row r="505" spans="1:14">
      <c r="A505">
        <v>1206</v>
      </c>
      <c r="B505">
        <v>17984</v>
      </c>
      <c r="C505">
        <v>347385</v>
      </c>
      <c r="D505">
        <v>14620</v>
      </c>
      <c r="E505" t="s">
        <v>558</v>
      </c>
      <c r="F505">
        <v>8</v>
      </c>
      <c r="G505">
        <v>357.588</v>
      </c>
      <c r="H505">
        <v>5.6</v>
      </c>
      <c r="I505" t="s">
        <v>33</v>
      </c>
      <c r="J505" s="1">
        <v>45276.3682291667</v>
      </c>
      <c r="K505" s="1">
        <v>45278.9186226852</v>
      </c>
      <c r="L505">
        <v>19746</v>
      </c>
      <c r="M505">
        <v>6</v>
      </c>
      <c r="N505">
        <v>3</v>
      </c>
    </row>
    <row r="506" spans="1:14">
      <c r="A506">
        <v>1206</v>
      </c>
      <c r="B506">
        <v>17984</v>
      </c>
      <c r="C506">
        <v>347342</v>
      </c>
      <c r="D506">
        <v>14467</v>
      </c>
      <c r="E506" t="s">
        <v>559</v>
      </c>
      <c r="F506">
        <v>4</v>
      </c>
      <c r="G506">
        <v>193.074</v>
      </c>
      <c r="H506">
        <v>5.1</v>
      </c>
      <c r="I506" t="s">
        <v>33</v>
      </c>
      <c r="J506" s="1">
        <v>45276.3682291667</v>
      </c>
      <c r="K506" s="1">
        <v>45278.9186226852</v>
      </c>
      <c r="L506">
        <v>20033</v>
      </c>
      <c r="M506">
        <v>6</v>
      </c>
      <c r="N506">
        <v>4</v>
      </c>
    </row>
    <row r="507" spans="1:14">
      <c r="A507">
        <v>1208</v>
      </c>
      <c r="B507">
        <v>17984</v>
      </c>
      <c r="C507">
        <v>347081</v>
      </c>
      <c r="D507">
        <v>14893</v>
      </c>
      <c r="E507" t="s">
        <v>560</v>
      </c>
      <c r="F507">
        <v>9</v>
      </c>
      <c r="G507">
        <v>365.904</v>
      </c>
      <c r="H507">
        <v>4.2</v>
      </c>
      <c r="I507" t="s">
        <v>33</v>
      </c>
      <c r="J507" s="1">
        <v>45276.3682291667</v>
      </c>
      <c r="K507" s="1">
        <v>45278.9186226852</v>
      </c>
      <c r="L507">
        <v>19849</v>
      </c>
      <c r="M507">
        <v>5</v>
      </c>
      <c r="N507">
        <v>3</v>
      </c>
    </row>
    <row r="508" spans="1:14">
      <c r="A508">
        <v>1208</v>
      </c>
      <c r="B508">
        <v>17983</v>
      </c>
      <c r="C508">
        <v>346951</v>
      </c>
      <c r="D508">
        <v>14852</v>
      </c>
      <c r="E508" t="s">
        <v>561</v>
      </c>
      <c r="F508">
        <v>10</v>
      </c>
      <c r="G508">
        <v>206.43</v>
      </c>
      <c r="H508">
        <v>7.2</v>
      </c>
      <c r="I508" t="s">
        <v>33</v>
      </c>
      <c r="J508" s="1">
        <v>45276.3682291667</v>
      </c>
      <c r="K508" s="1">
        <v>45278.9186226852</v>
      </c>
      <c r="L508">
        <v>19678</v>
      </c>
      <c r="M508">
        <v>5</v>
      </c>
      <c r="N508">
        <v>3</v>
      </c>
    </row>
    <row r="509" spans="1:14">
      <c r="A509">
        <v>1206</v>
      </c>
      <c r="B509">
        <v>17984</v>
      </c>
      <c r="C509">
        <v>346489</v>
      </c>
      <c r="D509">
        <v>14261</v>
      </c>
      <c r="E509" t="s">
        <v>562</v>
      </c>
      <c r="F509">
        <v>6</v>
      </c>
      <c r="G509">
        <v>145.404</v>
      </c>
      <c r="H509">
        <v>4.9</v>
      </c>
      <c r="I509" t="s">
        <v>33</v>
      </c>
      <c r="J509" s="1">
        <v>45276.3682291667</v>
      </c>
      <c r="K509" s="1">
        <v>45278.9186226852</v>
      </c>
      <c r="L509">
        <v>19909</v>
      </c>
      <c r="M509">
        <v>5</v>
      </c>
      <c r="N509">
        <v>3</v>
      </c>
    </row>
    <row r="510" spans="1:14">
      <c r="A510">
        <v>1206</v>
      </c>
      <c r="B510">
        <v>17984</v>
      </c>
      <c r="C510">
        <v>346625</v>
      </c>
      <c r="D510">
        <v>14726</v>
      </c>
      <c r="E510" t="s">
        <v>563</v>
      </c>
      <c r="F510">
        <v>3</v>
      </c>
      <c r="G510">
        <v>152.838</v>
      </c>
      <c r="H510">
        <v>4</v>
      </c>
      <c r="I510" t="s">
        <v>33</v>
      </c>
      <c r="J510" s="1">
        <v>45276.3682291667</v>
      </c>
      <c r="K510" s="1">
        <v>45278.9186226852</v>
      </c>
      <c r="L510">
        <v>19811</v>
      </c>
      <c r="M510">
        <v>5</v>
      </c>
      <c r="N510">
        <v>3</v>
      </c>
    </row>
    <row r="511" spans="1:14">
      <c r="A511">
        <v>1206</v>
      </c>
      <c r="B511">
        <v>17983</v>
      </c>
      <c r="C511">
        <v>346686</v>
      </c>
      <c r="D511">
        <v>14625</v>
      </c>
      <c r="E511" t="s">
        <v>564</v>
      </c>
      <c r="F511">
        <v>1</v>
      </c>
      <c r="G511">
        <v>92.8725</v>
      </c>
      <c r="H511">
        <v>9.5</v>
      </c>
      <c r="I511" t="s">
        <v>33</v>
      </c>
      <c r="J511" s="1">
        <v>45276.3682291667</v>
      </c>
      <c r="K511" s="1">
        <v>45278.9186226852</v>
      </c>
      <c r="L511">
        <v>19456</v>
      </c>
      <c r="M511">
        <v>6</v>
      </c>
      <c r="N511">
        <v>4</v>
      </c>
    </row>
    <row r="512" spans="1:14">
      <c r="A512">
        <v>1207</v>
      </c>
      <c r="B512">
        <v>17983</v>
      </c>
      <c r="C512">
        <v>347121</v>
      </c>
      <c r="D512">
        <v>14430</v>
      </c>
      <c r="E512" t="s">
        <v>565</v>
      </c>
      <c r="F512">
        <v>1</v>
      </c>
      <c r="G512">
        <v>94.2375</v>
      </c>
      <c r="H512">
        <v>6.6</v>
      </c>
      <c r="I512" t="s">
        <v>33</v>
      </c>
      <c r="J512" s="1">
        <v>45276.3682291667</v>
      </c>
      <c r="K512" s="1">
        <v>45278.9186226852</v>
      </c>
      <c r="L512">
        <v>19416</v>
      </c>
      <c r="M512">
        <v>6</v>
      </c>
      <c r="N512">
        <v>4</v>
      </c>
    </row>
    <row r="513" spans="1:14">
      <c r="A513">
        <v>1208</v>
      </c>
      <c r="B513">
        <v>17984</v>
      </c>
      <c r="C513">
        <v>346782</v>
      </c>
      <c r="D513">
        <v>14907</v>
      </c>
      <c r="E513" t="s">
        <v>566</v>
      </c>
      <c r="F513">
        <v>3</v>
      </c>
      <c r="G513">
        <v>83.412</v>
      </c>
      <c r="H513">
        <v>4.7</v>
      </c>
      <c r="I513" t="s">
        <v>33</v>
      </c>
      <c r="J513" s="1">
        <v>45276.3682291667</v>
      </c>
      <c r="K513" s="1">
        <v>45278.9186226852</v>
      </c>
      <c r="L513">
        <v>19846</v>
      </c>
      <c r="M513">
        <v>5</v>
      </c>
      <c r="N513">
        <v>3</v>
      </c>
    </row>
    <row r="514" spans="1:14">
      <c r="A514">
        <v>1206</v>
      </c>
      <c r="B514">
        <v>17982</v>
      </c>
      <c r="C514">
        <v>346681</v>
      </c>
      <c r="D514">
        <v>14894</v>
      </c>
      <c r="E514" t="s">
        <v>567</v>
      </c>
      <c r="F514">
        <v>2</v>
      </c>
      <c r="G514">
        <v>208.425</v>
      </c>
      <c r="H514">
        <v>9</v>
      </c>
      <c r="I514" t="s">
        <v>33</v>
      </c>
      <c r="J514" s="1">
        <v>45276.3682291667</v>
      </c>
      <c r="K514" s="1">
        <v>45278.9186226852</v>
      </c>
      <c r="L514">
        <v>19125</v>
      </c>
      <c r="M514">
        <v>6</v>
      </c>
      <c r="N514">
        <v>4</v>
      </c>
    </row>
    <row r="515" spans="1:14">
      <c r="A515">
        <v>1207</v>
      </c>
      <c r="B515">
        <v>17984</v>
      </c>
      <c r="C515">
        <v>346865</v>
      </c>
      <c r="D515">
        <v>14612</v>
      </c>
      <c r="E515" t="s">
        <v>568</v>
      </c>
      <c r="F515">
        <v>5</v>
      </c>
      <c r="G515">
        <v>53.34</v>
      </c>
      <c r="H515">
        <v>4.1</v>
      </c>
      <c r="I515" t="s">
        <v>33</v>
      </c>
      <c r="J515" s="1">
        <v>45276.3682291667</v>
      </c>
      <c r="K515" s="1">
        <v>45278.9186226852</v>
      </c>
      <c r="L515">
        <v>19835</v>
      </c>
      <c r="M515">
        <v>5</v>
      </c>
      <c r="N515">
        <v>3</v>
      </c>
    </row>
    <row r="516" spans="1:14">
      <c r="A516">
        <v>1208</v>
      </c>
      <c r="B516">
        <v>17984</v>
      </c>
      <c r="C516">
        <v>347117</v>
      </c>
      <c r="D516">
        <v>14400</v>
      </c>
      <c r="E516" t="s">
        <v>569</v>
      </c>
      <c r="F516">
        <v>4</v>
      </c>
      <c r="G516">
        <v>204.246</v>
      </c>
      <c r="H516">
        <v>7.6</v>
      </c>
      <c r="I516" t="s">
        <v>33</v>
      </c>
      <c r="J516" s="1">
        <v>45276.3682291667</v>
      </c>
      <c r="K516" s="1">
        <v>45278.9186226852</v>
      </c>
      <c r="L516">
        <v>19788</v>
      </c>
      <c r="M516">
        <v>5</v>
      </c>
      <c r="N516">
        <v>4</v>
      </c>
    </row>
    <row r="517" spans="1:14">
      <c r="A517">
        <v>1206</v>
      </c>
      <c r="B517">
        <v>17984</v>
      </c>
      <c r="C517">
        <v>347184</v>
      </c>
      <c r="D517">
        <v>14636</v>
      </c>
      <c r="E517" t="s">
        <v>570</v>
      </c>
      <c r="F517">
        <v>6</v>
      </c>
      <c r="G517">
        <v>167.58</v>
      </c>
      <c r="H517">
        <v>4.9</v>
      </c>
      <c r="I517" t="s">
        <v>33</v>
      </c>
      <c r="J517" s="1">
        <v>45276.3682291667</v>
      </c>
      <c r="K517" s="1">
        <v>45278.9186226852</v>
      </c>
      <c r="L517">
        <v>19755</v>
      </c>
      <c r="M517">
        <v>6</v>
      </c>
      <c r="N517">
        <v>3</v>
      </c>
    </row>
    <row r="518" spans="1:14">
      <c r="A518">
        <v>1207</v>
      </c>
      <c r="B518">
        <v>17983</v>
      </c>
      <c r="C518">
        <v>346977</v>
      </c>
      <c r="D518">
        <v>14233</v>
      </c>
      <c r="E518" t="s">
        <v>571</v>
      </c>
      <c r="F518">
        <v>5</v>
      </c>
      <c r="G518">
        <v>206.7975</v>
      </c>
      <c r="H518">
        <v>8.7</v>
      </c>
      <c r="I518" t="s">
        <v>33</v>
      </c>
      <c r="J518" s="1">
        <v>45276.3682291667</v>
      </c>
      <c r="K518" s="1">
        <v>45278.9186226852</v>
      </c>
      <c r="L518">
        <v>19473</v>
      </c>
      <c r="M518">
        <v>6</v>
      </c>
      <c r="N518">
        <v>3</v>
      </c>
    </row>
    <row r="519" spans="1:14">
      <c r="A519">
        <v>1208</v>
      </c>
      <c r="B519">
        <v>17984</v>
      </c>
      <c r="C519">
        <v>346741</v>
      </c>
      <c r="D519">
        <v>14347</v>
      </c>
      <c r="E519" t="s">
        <v>572</v>
      </c>
      <c r="F519">
        <v>8</v>
      </c>
      <c r="G519">
        <v>431.256</v>
      </c>
      <c r="H519">
        <v>7.6</v>
      </c>
      <c r="I519" t="s">
        <v>33</v>
      </c>
      <c r="J519" s="1">
        <v>45276.3682291667</v>
      </c>
      <c r="K519" s="1">
        <v>45278.9186226852</v>
      </c>
      <c r="L519">
        <v>19947</v>
      </c>
      <c r="M519">
        <v>6</v>
      </c>
      <c r="N519">
        <v>3</v>
      </c>
    </row>
    <row r="520" spans="1:14">
      <c r="A520">
        <v>1207</v>
      </c>
      <c r="B520">
        <v>17983</v>
      </c>
      <c r="C520">
        <v>347246</v>
      </c>
      <c r="D520">
        <v>14735</v>
      </c>
      <c r="E520" t="s">
        <v>573</v>
      </c>
      <c r="F520">
        <v>1</v>
      </c>
      <c r="G520">
        <v>38.85</v>
      </c>
      <c r="H520">
        <v>7.9</v>
      </c>
      <c r="I520" t="s">
        <v>33</v>
      </c>
      <c r="J520" s="1">
        <v>45276.3682291667</v>
      </c>
      <c r="K520" s="1">
        <v>45278.9186226852</v>
      </c>
      <c r="L520">
        <v>19466</v>
      </c>
      <c r="M520">
        <v>6</v>
      </c>
      <c r="N520">
        <v>4</v>
      </c>
    </row>
    <row r="521" spans="1:14">
      <c r="A521">
        <v>1206</v>
      </c>
      <c r="B521">
        <v>17983</v>
      </c>
      <c r="C521">
        <v>346537</v>
      </c>
      <c r="D521">
        <v>14356</v>
      </c>
      <c r="E521" t="s">
        <v>574</v>
      </c>
      <c r="F521">
        <v>10</v>
      </c>
      <c r="G521">
        <v>757.365</v>
      </c>
      <c r="H521">
        <v>4.2</v>
      </c>
      <c r="I521" t="s">
        <v>33</v>
      </c>
      <c r="J521" s="1">
        <v>45276.3682291667</v>
      </c>
      <c r="K521" s="1">
        <v>45278.9186226852</v>
      </c>
      <c r="L521">
        <v>19439</v>
      </c>
      <c r="M521">
        <v>6</v>
      </c>
      <c r="N521">
        <v>4</v>
      </c>
    </row>
    <row r="522" spans="1:14">
      <c r="A522">
        <v>1206</v>
      </c>
      <c r="B522">
        <v>17982</v>
      </c>
      <c r="C522">
        <v>346606</v>
      </c>
      <c r="D522">
        <v>14352</v>
      </c>
      <c r="E522" t="s">
        <v>575</v>
      </c>
      <c r="F522">
        <v>1</v>
      </c>
      <c r="G522">
        <v>79.611</v>
      </c>
      <c r="H522">
        <v>5.8</v>
      </c>
      <c r="I522" t="s">
        <v>33</v>
      </c>
      <c r="J522" s="1">
        <v>45276.3682291667</v>
      </c>
      <c r="K522" s="1">
        <v>45278.9186226852</v>
      </c>
      <c r="L522">
        <v>19175</v>
      </c>
      <c r="M522">
        <v>6</v>
      </c>
      <c r="N522">
        <v>3</v>
      </c>
    </row>
    <row r="523" spans="1:14">
      <c r="A523">
        <v>1207</v>
      </c>
      <c r="B523">
        <v>17982</v>
      </c>
      <c r="C523">
        <v>346705</v>
      </c>
      <c r="D523">
        <v>14072</v>
      </c>
      <c r="E523" t="s">
        <v>576</v>
      </c>
      <c r="F523">
        <v>10</v>
      </c>
      <c r="G523">
        <v>229.11</v>
      </c>
      <c r="H523">
        <v>7.1</v>
      </c>
      <c r="I523" t="s">
        <v>33</v>
      </c>
      <c r="J523" s="1">
        <v>45276.3682291667</v>
      </c>
      <c r="K523" s="1">
        <v>45278.9186226852</v>
      </c>
      <c r="L523">
        <v>19295</v>
      </c>
      <c r="M523">
        <v>5</v>
      </c>
      <c r="N523">
        <v>3</v>
      </c>
    </row>
    <row r="524" spans="1:14">
      <c r="A524">
        <v>1208</v>
      </c>
      <c r="B524">
        <v>17983</v>
      </c>
      <c r="C524">
        <v>346794</v>
      </c>
      <c r="D524">
        <v>14906</v>
      </c>
      <c r="E524" t="s">
        <v>577</v>
      </c>
      <c r="F524">
        <v>5</v>
      </c>
      <c r="G524">
        <v>149.3625</v>
      </c>
      <c r="H524">
        <v>9.1</v>
      </c>
      <c r="I524" t="s">
        <v>33</v>
      </c>
      <c r="J524" s="1">
        <v>45276.3682291667</v>
      </c>
      <c r="K524" s="1">
        <v>45278.9186226852</v>
      </c>
      <c r="L524">
        <v>19496</v>
      </c>
      <c r="M524">
        <v>5</v>
      </c>
      <c r="N524">
        <v>3</v>
      </c>
    </row>
    <row r="525" spans="1:14">
      <c r="A525">
        <v>1208</v>
      </c>
      <c r="B525">
        <v>17984</v>
      </c>
      <c r="C525">
        <v>347119</v>
      </c>
      <c r="D525">
        <v>14514</v>
      </c>
      <c r="E525" t="s">
        <v>578</v>
      </c>
      <c r="F525">
        <v>1</v>
      </c>
      <c r="G525">
        <v>95.865</v>
      </c>
      <c r="H525">
        <v>9.2</v>
      </c>
      <c r="I525" t="s">
        <v>33</v>
      </c>
      <c r="J525" s="1">
        <v>45276.3682291667</v>
      </c>
      <c r="K525" s="1">
        <v>45278.9186226852</v>
      </c>
      <c r="L525">
        <v>19748</v>
      </c>
      <c r="M525">
        <v>6</v>
      </c>
      <c r="N525">
        <v>3</v>
      </c>
    </row>
    <row r="526" spans="1:14">
      <c r="A526">
        <v>1206</v>
      </c>
      <c r="B526">
        <v>17982</v>
      </c>
      <c r="C526">
        <v>347275</v>
      </c>
      <c r="D526">
        <v>14501</v>
      </c>
      <c r="E526" t="s">
        <v>579</v>
      </c>
      <c r="F526">
        <v>1</v>
      </c>
      <c r="G526">
        <v>41.454</v>
      </c>
      <c r="H526">
        <v>6.5</v>
      </c>
      <c r="I526" t="s">
        <v>33</v>
      </c>
      <c r="J526" s="1">
        <v>45276.3682291667</v>
      </c>
      <c r="K526" s="1">
        <v>45278.9186226852</v>
      </c>
      <c r="L526">
        <v>19045</v>
      </c>
      <c r="M526">
        <v>5</v>
      </c>
      <c r="N526">
        <v>3</v>
      </c>
    </row>
    <row r="527" spans="1:14">
      <c r="A527">
        <v>1206</v>
      </c>
      <c r="B527">
        <v>17982</v>
      </c>
      <c r="C527">
        <v>346883</v>
      </c>
      <c r="D527">
        <v>14772</v>
      </c>
      <c r="E527" t="s">
        <v>580</v>
      </c>
      <c r="F527">
        <v>4</v>
      </c>
      <c r="G527">
        <v>107.142</v>
      </c>
      <c r="H527">
        <v>6.8</v>
      </c>
      <c r="I527" t="s">
        <v>33</v>
      </c>
      <c r="J527" s="1">
        <v>45276.3682291667</v>
      </c>
      <c r="K527" s="1">
        <v>45278.9186226852</v>
      </c>
      <c r="L527">
        <v>19093</v>
      </c>
      <c r="M527">
        <v>6</v>
      </c>
      <c r="N527">
        <v>3</v>
      </c>
    </row>
    <row r="528" spans="1:14">
      <c r="A528">
        <v>1206</v>
      </c>
      <c r="B528">
        <v>17982</v>
      </c>
      <c r="C528">
        <v>347118</v>
      </c>
      <c r="D528">
        <v>15015</v>
      </c>
      <c r="E528" t="s">
        <v>581</v>
      </c>
      <c r="F528">
        <v>4</v>
      </c>
      <c r="G528">
        <v>107.142</v>
      </c>
      <c r="H528">
        <v>6.8</v>
      </c>
      <c r="I528" t="s">
        <v>33</v>
      </c>
      <c r="J528" s="1">
        <v>45276.3682291667</v>
      </c>
      <c r="K528" s="1">
        <v>45278.9186226852</v>
      </c>
      <c r="L528">
        <v>19278</v>
      </c>
      <c r="M528">
        <v>6</v>
      </c>
      <c r="N528">
        <v>3</v>
      </c>
    </row>
    <row r="529" spans="1:14">
      <c r="A529">
        <v>1208</v>
      </c>
      <c r="B529">
        <v>17984</v>
      </c>
      <c r="C529">
        <v>346967</v>
      </c>
      <c r="D529">
        <v>15007</v>
      </c>
      <c r="E529" t="s">
        <v>582</v>
      </c>
      <c r="F529">
        <v>10</v>
      </c>
      <c r="G529">
        <v>453.495</v>
      </c>
      <c r="H529">
        <v>8.2</v>
      </c>
      <c r="I529" t="s">
        <v>33</v>
      </c>
      <c r="J529" s="1">
        <v>45276.3682291667</v>
      </c>
      <c r="K529" s="1">
        <v>45278.9186226852</v>
      </c>
      <c r="L529">
        <v>20026</v>
      </c>
      <c r="M529">
        <v>6</v>
      </c>
      <c r="N529">
        <v>4</v>
      </c>
    </row>
    <row r="530" spans="1:14">
      <c r="A530">
        <v>1206</v>
      </c>
      <c r="B530">
        <v>17982</v>
      </c>
      <c r="C530">
        <v>346713</v>
      </c>
      <c r="D530">
        <v>15005</v>
      </c>
      <c r="E530" t="s">
        <v>583</v>
      </c>
      <c r="F530">
        <v>6</v>
      </c>
      <c r="G530">
        <v>590.436</v>
      </c>
      <c r="H530">
        <v>4.5</v>
      </c>
      <c r="I530" t="s">
        <v>33</v>
      </c>
      <c r="J530" s="1">
        <v>45276.3682291667</v>
      </c>
      <c r="K530" s="1">
        <v>45278.9186226852</v>
      </c>
      <c r="L530">
        <v>19251</v>
      </c>
      <c r="M530">
        <v>5</v>
      </c>
      <c r="N530">
        <v>3</v>
      </c>
    </row>
    <row r="531" spans="1:14">
      <c r="A531">
        <v>1208</v>
      </c>
      <c r="B531">
        <v>17983</v>
      </c>
      <c r="C531">
        <v>346849</v>
      </c>
      <c r="D531">
        <v>15004</v>
      </c>
      <c r="E531" t="s">
        <v>584</v>
      </c>
      <c r="F531">
        <v>6</v>
      </c>
      <c r="G531">
        <v>457.443</v>
      </c>
      <c r="H531">
        <v>6.9</v>
      </c>
      <c r="I531" t="s">
        <v>33</v>
      </c>
      <c r="J531" s="1">
        <v>45276.3682291667</v>
      </c>
      <c r="K531" s="1">
        <v>45278.9186226852</v>
      </c>
      <c r="L531">
        <v>19402</v>
      </c>
      <c r="M531">
        <v>6</v>
      </c>
      <c r="N531">
        <v>4</v>
      </c>
    </row>
    <row r="532" spans="1:14">
      <c r="A532">
        <v>1206</v>
      </c>
      <c r="B532">
        <v>17984</v>
      </c>
      <c r="C532">
        <v>346800</v>
      </c>
      <c r="D532">
        <v>15017</v>
      </c>
      <c r="E532" t="s">
        <v>585</v>
      </c>
      <c r="F532">
        <v>4</v>
      </c>
      <c r="G532">
        <v>84.63</v>
      </c>
      <c r="H532">
        <v>4.4</v>
      </c>
      <c r="I532" t="s">
        <v>33</v>
      </c>
      <c r="J532" s="1">
        <v>45276.3682291667</v>
      </c>
      <c r="K532" s="1">
        <v>45278.9186226852</v>
      </c>
      <c r="L532">
        <v>19792</v>
      </c>
      <c r="M532">
        <v>5</v>
      </c>
      <c r="N532">
        <v>4</v>
      </c>
    </row>
    <row r="533" spans="1:14">
      <c r="A533">
        <v>1206</v>
      </c>
      <c r="B533">
        <v>17984</v>
      </c>
      <c r="C533">
        <v>346615</v>
      </c>
      <c r="D533">
        <v>15014</v>
      </c>
      <c r="E533" t="s">
        <v>586</v>
      </c>
      <c r="F533">
        <v>3</v>
      </c>
      <c r="G533">
        <v>277.137</v>
      </c>
      <c r="H533">
        <v>5.1</v>
      </c>
      <c r="I533" t="s">
        <v>33</v>
      </c>
      <c r="J533" s="1">
        <v>45276.3682291667</v>
      </c>
      <c r="K533" s="1">
        <v>45278.9186226852</v>
      </c>
      <c r="L533">
        <v>19917</v>
      </c>
      <c r="M533">
        <v>6</v>
      </c>
      <c r="N533">
        <v>4</v>
      </c>
    </row>
    <row r="534" spans="1:14">
      <c r="A534">
        <v>1208</v>
      </c>
      <c r="B534">
        <v>17984</v>
      </c>
      <c r="C534">
        <v>346574</v>
      </c>
      <c r="D534">
        <v>15011</v>
      </c>
      <c r="E534" t="s">
        <v>587</v>
      </c>
      <c r="F534">
        <v>5</v>
      </c>
      <c r="G534">
        <v>181.44</v>
      </c>
      <c r="H534">
        <v>9.9</v>
      </c>
      <c r="I534" t="s">
        <v>33</v>
      </c>
      <c r="J534" s="1">
        <v>45276.3682291667</v>
      </c>
      <c r="K534" s="1">
        <v>45278.9186226852</v>
      </c>
      <c r="L534">
        <v>20027</v>
      </c>
      <c r="M534">
        <v>6</v>
      </c>
      <c r="N534">
        <v>4</v>
      </c>
    </row>
    <row r="535" spans="1:14">
      <c r="A535">
        <v>1208</v>
      </c>
      <c r="B535">
        <v>17983</v>
      </c>
      <c r="C535">
        <v>346996</v>
      </c>
      <c r="D535">
        <v>15019</v>
      </c>
      <c r="E535" t="s">
        <v>588</v>
      </c>
      <c r="F535">
        <v>8</v>
      </c>
      <c r="G535">
        <v>441.756</v>
      </c>
      <c r="H535">
        <v>8.5</v>
      </c>
      <c r="I535" t="s">
        <v>33</v>
      </c>
      <c r="J535" s="1">
        <v>45276.3682291667</v>
      </c>
      <c r="K535" s="1">
        <v>45278.9186226852</v>
      </c>
      <c r="L535">
        <v>19616</v>
      </c>
      <c r="M535">
        <v>5</v>
      </c>
      <c r="N535">
        <v>3</v>
      </c>
    </row>
    <row r="536" spans="1:14">
      <c r="A536">
        <v>1208</v>
      </c>
      <c r="B536">
        <v>17982</v>
      </c>
      <c r="C536">
        <v>346873</v>
      </c>
      <c r="D536">
        <v>14016</v>
      </c>
      <c r="E536" t="s">
        <v>589</v>
      </c>
      <c r="F536">
        <v>8</v>
      </c>
      <c r="G536">
        <v>399.756</v>
      </c>
      <c r="H536">
        <v>5.7</v>
      </c>
      <c r="I536" t="s">
        <v>33</v>
      </c>
      <c r="J536" s="1">
        <v>45276.3682291667</v>
      </c>
      <c r="K536" s="1">
        <v>45278.9186226852</v>
      </c>
      <c r="L536">
        <v>19329</v>
      </c>
      <c r="M536">
        <v>6</v>
      </c>
      <c r="N536">
        <v>3</v>
      </c>
    </row>
    <row r="537" spans="1:14">
      <c r="A537">
        <v>1208</v>
      </c>
      <c r="B537">
        <v>17982</v>
      </c>
      <c r="C537">
        <v>346874</v>
      </c>
      <c r="D537">
        <v>14489</v>
      </c>
      <c r="E537" t="s">
        <v>590</v>
      </c>
      <c r="F537">
        <v>3</v>
      </c>
      <c r="G537">
        <v>252.252</v>
      </c>
      <c r="H537">
        <v>5.4</v>
      </c>
      <c r="I537" t="s">
        <v>33</v>
      </c>
      <c r="J537" s="1">
        <v>45276.3682291667</v>
      </c>
      <c r="K537" s="1">
        <v>45278.9186226852</v>
      </c>
      <c r="L537">
        <v>19156</v>
      </c>
      <c r="M537">
        <v>6</v>
      </c>
      <c r="N537">
        <v>4</v>
      </c>
    </row>
    <row r="538" spans="1:14">
      <c r="A538">
        <v>1208</v>
      </c>
      <c r="B538">
        <v>17982</v>
      </c>
      <c r="C538">
        <v>346912</v>
      </c>
      <c r="D538">
        <v>14982</v>
      </c>
      <c r="E538" t="s">
        <v>591</v>
      </c>
      <c r="F538">
        <v>7</v>
      </c>
      <c r="G538">
        <v>191.247</v>
      </c>
      <c r="H538">
        <v>5.1</v>
      </c>
      <c r="I538" t="s">
        <v>33</v>
      </c>
      <c r="J538" s="1">
        <v>45276.3682291667</v>
      </c>
      <c r="K538" s="1">
        <v>45278.9186226852</v>
      </c>
      <c r="L538">
        <v>19114</v>
      </c>
      <c r="M538">
        <v>6</v>
      </c>
      <c r="N538">
        <v>4</v>
      </c>
    </row>
    <row r="539" spans="1:14">
      <c r="A539">
        <v>1206</v>
      </c>
      <c r="B539">
        <v>17982</v>
      </c>
      <c r="C539">
        <v>346612</v>
      </c>
      <c r="D539">
        <v>14355</v>
      </c>
      <c r="E539" t="s">
        <v>592</v>
      </c>
      <c r="F539">
        <v>6</v>
      </c>
      <c r="G539">
        <v>503.559</v>
      </c>
      <c r="H539">
        <v>5.5</v>
      </c>
      <c r="I539" t="s">
        <v>33</v>
      </c>
      <c r="J539" s="1">
        <v>45276.3682291667</v>
      </c>
      <c r="K539" s="1">
        <v>45278.9186226852</v>
      </c>
      <c r="L539">
        <v>19059</v>
      </c>
      <c r="M539">
        <v>6</v>
      </c>
      <c r="N539">
        <v>3</v>
      </c>
    </row>
    <row r="540" spans="1:14">
      <c r="A540">
        <v>1206</v>
      </c>
      <c r="B540">
        <v>17982</v>
      </c>
      <c r="C540">
        <v>346797</v>
      </c>
      <c r="D540">
        <v>14449</v>
      </c>
      <c r="E540" t="s">
        <v>593</v>
      </c>
      <c r="F540">
        <v>10</v>
      </c>
      <c r="G540">
        <v>833.595</v>
      </c>
      <c r="H540">
        <v>6.2</v>
      </c>
      <c r="I540" t="s">
        <v>33</v>
      </c>
      <c r="J540" s="1">
        <v>45276.3682291667</v>
      </c>
      <c r="K540" s="1">
        <v>45278.9186226852</v>
      </c>
      <c r="L540">
        <v>19190</v>
      </c>
      <c r="M540">
        <v>6</v>
      </c>
      <c r="N540">
        <v>4</v>
      </c>
    </row>
    <row r="541" spans="1:14">
      <c r="A541">
        <v>1206</v>
      </c>
      <c r="B541">
        <v>17982</v>
      </c>
      <c r="C541">
        <v>347345</v>
      </c>
      <c r="D541">
        <v>14118</v>
      </c>
      <c r="E541" t="s">
        <v>594</v>
      </c>
      <c r="F541">
        <v>7</v>
      </c>
      <c r="G541">
        <v>375.3645</v>
      </c>
      <c r="H541">
        <v>7</v>
      </c>
      <c r="I541" t="s">
        <v>33</v>
      </c>
      <c r="J541" s="1">
        <v>45276.3682291667</v>
      </c>
      <c r="K541" s="1">
        <v>45278.9186226852</v>
      </c>
      <c r="L541">
        <v>19141</v>
      </c>
      <c r="M541">
        <v>5</v>
      </c>
      <c r="N541">
        <v>4</v>
      </c>
    </row>
    <row r="542" spans="1:14">
      <c r="A542">
        <v>1208</v>
      </c>
      <c r="B542">
        <v>17983</v>
      </c>
      <c r="C542">
        <v>346783</v>
      </c>
      <c r="D542">
        <v>14303</v>
      </c>
      <c r="E542" t="s">
        <v>595</v>
      </c>
      <c r="F542">
        <v>6</v>
      </c>
      <c r="G542">
        <v>514.773</v>
      </c>
      <c r="H542">
        <v>8</v>
      </c>
      <c r="I542" t="s">
        <v>33</v>
      </c>
      <c r="J542" s="1">
        <v>45276.3682291667</v>
      </c>
      <c r="K542" s="1">
        <v>45278.9186226852</v>
      </c>
      <c r="L542">
        <v>19648</v>
      </c>
      <c r="M542">
        <v>6</v>
      </c>
      <c r="N542">
        <v>4</v>
      </c>
    </row>
    <row r="543" spans="1:14">
      <c r="A543">
        <v>1208</v>
      </c>
      <c r="B543">
        <v>17984</v>
      </c>
      <c r="C543">
        <v>346597</v>
      </c>
      <c r="D543">
        <v>14491</v>
      </c>
      <c r="E543" t="s">
        <v>596</v>
      </c>
      <c r="F543">
        <v>4</v>
      </c>
      <c r="G543">
        <v>397.992</v>
      </c>
      <c r="H543">
        <v>7.8</v>
      </c>
      <c r="I543" t="s">
        <v>33</v>
      </c>
      <c r="J543" s="1">
        <v>45276.3682291667</v>
      </c>
      <c r="K543" s="1">
        <v>45278.9186226852</v>
      </c>
      <c r="L543">
        <v>19799</v>
      </c>
      <c r="M543">
        <v>5</v>
      </c>
      <c r="N543">
        <v>4</v>
      </c>
    </row>
    <row r="544" spans="1:14">
      <c r="A544">
        <v>1207</v>
      </c>
      <c r="B544">
        <v>17982</v>
      </c>
      <c r="C544">
        <v>346853</v>
      </c>
      <c r="D544">
        <v>14899</v>
      </c>
      <c r="E544" t="s">
        <v>597</v>
      </c>
      <c r="F544">
        <v>10</v>
      </c>
      <c r="G544">
        <v>745.395</v>
      </c>
      <c r="H544">
        <v>5.7</v>
      </c>
      <c r="I544" t="s">
        <v>33</v>
      </c>
      <c r="J544" s="1">
        <v>45276.3682291667</v>
      </c>
      <c r="K544" s="1">
        <v>45278.9186226852</v>
      </c>
      <c r="L544">
        <v>19344</v>
      </c>
      <c r="M544">
        <v>6</v>
      </c>
      <c r="N544">
        <v>3</v>
      </c>
    </row>
    <row r="545" spans="1:14">
      <c r="A545">
        <v>1207</v>
      </c>
      <c r="B545">
        <v>17982</v>
      </c>
      <c r="C545">
        <v>347070</v>
      </c>
      <c r="D545">
        <v>14942</v>
      </c>
      <c r="E545" t="s">
        <v>598</v>
      </c>
      <c r="F545">
        <v>10</v>
      </c>
      <c r="G545">
        <v>681.975</v>
      </c>
      <c r="H545">
        <v>5.2</v>
      </c>
      <c r="I545" t="s">
        <v>33</v>
      </c>
      <c r="J545" s="1">
        <v>45276.3682291667</v>
      </c>
      <c r="K545" s="1">
        <v>45278.9186226852</v>
      </c>
      <c r="L545">
        <v>19150</v>
      </c>
      <c r="M545">
        <v>6</v>
      </c>
      <c r="N545">
        <v>4</v>
      </c>
    </row>
    <row r="546" spans="1:14">
      <c r="A546">
        <v>1206</v>
      </c>
      <c r="B546">
        <v>17982</v>
      </c>
      <c r="C546">
        <v>347399</v>
      </c>
      <c r="D546">
        <v>14289</v>
      </c>
      <c r="E546" t="s">
        <v>599</v>
      </c>
      <c r="F546">
        <v>5</v>
      </c>
      <c r="G546">
        <v>270.585</v>
      </c>
      <c r="H546">
        <v>4.2</v>
      </c>
      <c r="I546" t="s">
        <v>33</v>
      </c>
      <c r="J546" s="1">
        <v>45276.3682291667</v>
      </c>
      <c r="K546" s="1">
        <v>45278.9186226852</v>
      </c>
      <c r="L546">
        <v>19314</v>
      </c>
      <c r="M546">
        <v>5</v>
      </c>
      <c r="N546">
        <v>4</v>
      </c>
    </row>
    <row r="547" spans="1:14">
      <c r="A547">
        <v>1208</v>
      </c>
      <c r="B547">
        <v>17983</v>
      </c>
      <c r="C547">
        <v>346975</v>
      </c>
      <c r="D547">
        <v>14114</v>
      </c>
      <c r="E547" t="s">
        <v>600</v>
      </c>
      <c r="F547">
        <v>9</v>
      </c>
      <c r="G547">
        <v>235.683</v>
      </c>
      <c r="H547">
        <v>5.6</v>
      </c>
      <c r="I547" t="s">
        <v>33</v>
      </c>
      <c r="J547" s="1">
        <v>45276.3682291667</v>
      </c>
      <c r="K547" s="1">
        <v>45278.9186226852</v>
      </c>
      <c r="L547">
        <v>19407</v>
      </c>
      <c r="M547">
        <v>6</v>
      </c>
      <c r="N547">
        <v>4</v>
      </c>
    </row>
    <row r="548" spans="1:14">
      <c r="A548">
        <v>1207</v>
      </c>
      <c r="B548">
        <v>17982</v>
      </c>
      <c r="C548">
        <v>347133</v>
      </c>
      <c r="D548">
        <v>14378</v>
      </c>
      <c r="E548" t="s">
        <v>601</v>
      </c>
      <c r="F548">
        <v>8</v>
      </c>
      <c r="G548">
        <v>554.148</v>
      </c>
      <c r="H548">
        <v>8.4</v>
      </c>
      <c r="I548" t="s">
        <v>33</v>
      </c>
      <c r="J548" s="1">
        <v>45276.3682291667</v>
      </c>
      <c r="K548" s="1">
        <v>45278.9186226852</v>
      </c>
      <c r="L548">
        <v>19036</v>
      </c>
      <c r="M548">
        <v>6</v>
      </c>
      <c r="N548">
        <v>4</v>
      </c>
    </row>
    <row r="549" spans="1:14">
      <c r="A549">
        <v>1208</v>
      </c>
      <c r="B549">
        <v>17983</v>
      </c>
      <c r="C549">
        <v>346871</v>
      </c>
      <c r="D549">
        <v>14066</v>
      </c>
      <c r="E549" t="s">
        <v>602</v>
      </c>
      <c r="F549">
        <v>9</v>
      </c>
      <c r="G549">
        <v>575.9775</v>
      </c>
      <c r="H549">
        <v>6</v>
      </c>
      <c r="I549" t="s">
        <v>33</v>
      </c>
      <c r="J549" s="1">
        <v>45276.3682291667</v>
      </c>
      <c r="K549" s="1">
        <v>45278.9186226852</v>
      </c>
      <c r="L549">
        <v>19388</v>
      </c>
      <c r="M549">
        <v>6</v>
      </c>
      <c r="N549">
        <v>4</v>
      </c>
    </row>
    <row r="550" spans="1:14">
      <c r="A550">
        <v>1207</v>
      </c>
      <c r="B550">
        <v>17982</v>
      </c>
      <c r="C550">
        <v>347264</v>
      </c>
      <c r="D550">
        <v>14521</v>
      </c>
      <c r="E550" t="s">
        <v>603</v>
      </c>
      <c r="F550">
        <v>3</v>
      </c>
      <c r="G550">
        <v>253.512</v>
      </c>
      <c r="H550">
        <v>8.1</v>
      </c>
      <c r="I550" t="s">
        <v>33</v>
      </c>
      <c r="J550" s="1">
        <v>45276.3682291667</v>
      </c>
      <c r="K550" s="1">
        <v>45278.9186226852</v>
      </c>
      <c r="L550">
        <v>19293</v>
      </c>
      <c r="M550">
        <v>5</v>
      </c>
      <c r="N550">
        <v>3</v>
      </c>
    </row>
    <row r="551" spans="1:14">
      <c r="A551">
        <v>1206</v>
      </c>
      <c r="B551">
        <v>17982</v>
      </c>
      <c r="C551">
        <v>346633</v>
      </c>
      <c r="D551">
        <v>14844</v>
      </c>
      <c r="E551" t="s">
        <v>604</v>
      </c>
      <c r="F551">
        <v>4</v>
      </c>
      <c r="G551">
        <v>241.458</v>
      </c>
      <c r="H551">
        <v>6.6</v>
      </c>
      <c r="I551" t="s">
        <v>33</v>
      </c>
      <c r="J551" s="1">
        <v>45276.3682291667</v>
      </c>
      <c r="K551" s="1">
        <v>45278.9186226852</v>
      </c>
      <c r="L551">
        <v>19211</v>
      </c>
      <c r="M551">
        <v>5</v>
      </c>
      <c r="N551">
        <v>3</v>
      </c>
    </row>
    <row r="552" spans="1:14">
      <c r="A552">
        <v>1207</v>
      </c>
      <c r="B552">
        <v>17983</v>
      </c>
      <c r="C552">
        <v>346706</v>
      </c>
      <c r="D552">
        <v>14983</v>
      </c>
      <c r="E552" t="s">
        <v>605</v>
      </c>
      <c r="F552">
        <v>4</v>
      </c>
      <c r="G552">
        <v>209.118</v>
      </c>
      <c r="H552">
        <v>6.4</v>
      </c>
      <c r="I552" t="s">
        <v>33</v>
      </c>
      <c r="J552" s="1">
        <v>45276.3682291667</v>
      </c>
      <c r="K552" s="1">
        <v>45278.9186226852</v>
      </c>
      <c r="L552">
        <v>19598</v>
      </c>
      <c r="M552">
        <v>5</v>
      </c>
      <c r="N552">
        <v>3</v>
      </c>
    </row>
    <row r="553" spans="1:14">
      <c r="A553">
        <v>1206</v>
      </c>
      <c r="B553">
        <v>17982</v>
      </c>
      <c r="C553">
        <v>346611</v>
      </c>
      <c r="D553">
        <v>14312</v>
      </c>
      <c r="E553" t="s">
        <v>606</v>
      </c>
      <c r="F553">
        <v>10</v>
      </c>
      <c r="G553">
        <v>225.015</v>
      </c>
      <c r="H553">
        <v>6.2</v>
      </c>
      <c r="I553" t="s">
        <v>33</v>
      </c>
      <c r="J553" s="1">
        <v>45276.3682291667</v>
      </c>
      <c r="K553" s="1">
        <v>45278.9186226852</v>
      </c>
      <c r="L553">
        <v>19154</v>
      </c>
      <c r="M553">
        <v>5</v>
      </c>
      <c r="N553">
        <v>3</v>
      </c>
    </row>
    <row r="554" spans="1:14">
      <c r="A554">
        <v>1207</v>
      </c>
      <c r="B554">
        <v>17984</v>
      </c>
      <c r="C554">
        <v>347281</v>
      </c>
      <c r="D554">
        <v>14512</v>
      </c>
      <c r="E554" t="s">
        <v>607</v>
      </c>
      <c r="F554">
        <v>2</v>
      </c>
      <c r="G554">
        <v>122.472</v>
      </c>
      <c r="H554">
        <v>6</v>
      </c>
      <c r="I554" t="s">
        <v>33</v>
      </c>
      <c r="J554" s="1">
        <v>45276.3682291667</v>
      </c>
      <c r="K554" s="1">
        <v>45278.9186226852</v>
      </c>
      <c r="L554">
        <v>19885</v>
      </c>
      <c r="M554">
        <v>5</v>
      </c>
      <c r="N554">
        <v>4</v>
      </c>
    </row>
    <row r="555" spans="1:14">
      <c r="A555">
        <v>1206</v>
      </c>
      <c r="B555">
        <v>17983</v>
      </c>
      <c r="C555">
        <v>346882</v>
      </c>
      <c r="D555">
        <v>14804</v>
      </c>
      <c r="E555" t="s">
        <v>608</v>
      </c>
      <c r="F555">
        <v>3</v>
      </c>
      <c r="G555">
        <v>33.3585</v>
      </c>
      <c r="H555">
        <v>8.7</v>
      </c>
      <c r="I555" t="s">
        <v>33</v>
      </c>
      <c r="J555" s="1">
        <v>45276.3682291667</v>
      </c>
      <c r="K555" s="1">
        <v>45278.9186226852</v>
      </c>
      <c r="L555">
        <v>19595</v>
      </c>
      <c r="M555">
        <v>5</v>
      </c>
      <c r="N555">
        <v>3</v>
      </c>
    </row>
    <row r="556" spans="1:14">
      <c r="A556">
        <v>1208</v>
      </c>
      <c r="B556">
        <v>17984</v>
      </c>
      <c r="C556">
        <v>347102</v>
      </c>
      <c r="D556">
        <v>14578</v>
      </c>
      <c r="E556" t="s">
        <v>609</v>
      </c>
      <c r="F556">
        <v>2</v>
      </c>
      <c r="G556">
        <v>79.149</v>
      </c>
      <c r="H556">
        <v>9.5</v>
      </c>
      <c r="I556" t="s">
        <v>33</v>
      </c>
      <c r="J556" s="1">
        <v>45276.3682291667</v>
      </c>
      <c r="K556" s="1">
        <v>45278.9186226852</v>
      </c>
      <c r="L556">
        <v>19758</v>
      </c>
      <c r="M556">
        <v>6</v>
      </c>
      <c r="N556">
        <v>3</v>
      </c>
    </row>
    <row r="557" spans="1:14">
      <c r="A557">
        <v>1206</v>
      </c>
      <c r="B557">
        <v>17983</v>
      </c>
      <c r="C557">
        <v>347042</v>
      </c>
      <c r="D557">
        <v>14577</v>
      </c>
      <c r="E557" t="s">
        <v>610</v>
      </c>
      <c r="F557">
        <v>10</v>
      </c>
      <c r="G557">
        <v>418.95</v>
      </c>
      <c r="H557">
        <v>5.9</v>
      </c>
      <c r="I557" t="s">
        <v>33</v>
      </c>
      <c r="J557" s="1">
        <v>45276.3682291667</v>
      </c>
      <c r="K557" s="1">
        <v>45278.9186226852</v>
      </c>
      <c r="L557">
        <v>19432</v>
      </c>
      <c r="M557">
        <v>6</v>
      </c>
      <c r="N557">
        <v>4</v>
      </c>
    </row>
    <row r="558" spans="1:14">
      <c r="A558">
        <v>1208</v>
      </c>
      <c r="B558">
        <v>17982</v>
      </c>
      <c r="C558">
        <v>346944</v>
      </c>
      <c r="D558">
        <v>14880</v>
      </c>
      <c r="E558" t="s">
        <v>611</v>
      </c>
      <c r="F558">
        <v>2</v>
      </c>
      <c r="G558">
        <v>175.014</v>
      </c>
      <c r="H558">
        <v>7.6</v>
      </c>
      <c r="I558" t="s">
        <v>33</v>
      </c>
      <c r="J558" s="1">
        <v>45276.3682291667</v>
      </c>
      <c r="K558" s="1">
        <v>45278.9186226852</v>
      </c>
      <c r="L558">
        <v>19365</v>
      </c>
      <c r="M558">
        <v>5</v>
      </c>
      <c r="N558">
        <v>3</v>
      </c>
    </row>
    <row r="559" spans="1:14">
      <c r="A559">
        <v>1206</v>
      </c>
      <c r="B559">
        <v>17984</v>
      </c>
      <c r="C559">
        <v>346692</v>
      </c>
      <c r="D559">
        <v>14495</v>
      </c>
      <c r="E559" t="s">
        <v>612</v>
      </c>
      <c r="F559">
        <v>8</v>
      </c>
      <c r="G559">
        <v>796.908</v>
      </c>
      <c r="H559">
        <v>8.7</v>
      </c>
      <c r="I559" t="s">
        <v>33</v>
      </c>
      <c r="J559" s="1">
        <v>45276.3682291667</v>
      </c>
      <c r="K559" s="1">
        <v>45278.9186226852</v>
      </c>
      <c r="L559">
        <v>19771</v>
      </c>
      <c r="M559">
        <v>6</v>
      </c>
      <c r="N559">
        <v>4</v>
      </c>
    </row>
    <row r="560" spans="1:14">
      <c r="A560">
        <v>1207</v>
      </c>
      <c r="B560">
        <v>17983</v>
      </c>
      <c r="C560">
        <v>346648</v>
      </c>
      <c r="D560">
        <v>14508</v>
      </c>
      <c r="E560" t="s">
        <v>613</v>
      </c>
      <c r="F560">
        <v>2</v>
      </c>
      <c r="G560">
        <v>31.227</v>
      </c>
      <c r="H560">
        <v>8.9</v>
      </c>
      <c r="I560" t="s">
        <v>33</v>
      </c>
      <c r="J560" s="1">
        <v>45276.3682291667</v>
      </c>
      <c r="K560" s="1">
        <v>45278.9186226852</v>
      </c>
      <c r="L560">
        <v>19493</v>
      </c>
      <c r="M560">
        <v>5</v>
      </c>
      <c r="N560">
        <v>3</v>
      </c>
    </row>
    <row r="561" spans="1:14">
      <c r="A561">
        <v>1208</v>
      </c>
      <c r="B561">
        <v>17984</v>
      </c>
      <c r="C561">
        <v>346750</v>
      </c>
      <c r="D561">
        <v>14682</v>
      </c>
      <c r="E561" t="s">
        <v>614</v>
      </c>
      <c r="F561">
        <v>3</v>
      </c>
      <c r="G561">
        <v>279.1845</v>
      </c>
      <c r="H561">
        <v>6</v>
      </c>
      <c r="I561" t="s">
        <v>33</v>
      </c>
      <c r="J561" s="1">
        <v>45276.3682291667</v>
      </c>
      <c r="K561" s="1">
        <v>45278.9186226852</v>
      </c>
      <c r="L561">
        <v>19760</v>
      </c>
      <c r="M561">
        <v>6</v>
      </c>
      <c r="N561">
        <v>3</v>
      </c>
    </row>
    <row r="562" spans="1:14">
      <c r="A562">
        <v>1206</v>
      </c>
      <c r="B562">
        <v>17984</v>
      </c>
      <c r="C562">
        <v>346694</v>
      </c>
      <c r="D562">
        <v>14453</v>
      </c>
      <c r="E562" t="s">
        <v>615</v>
      </c>
      <c r="F562">
        <v>9</v>
      </c>
      <c r="G562">
        <v>853.146</v>
      </c>
      <c r="H562">
        <v>7.2</v>
      </c>
      <c r="I562" t="s">
        <v>33</v>
      </c>
      <c r="J562" s="1">
        <v>45276.3682291667</v>
      </c>
      <c r="K562" s="1">
        <v>45278.9186226852</v>
      </c>
      <c r="L562">
        <v>19867</v>
      </c>
      <c r="M562">
        <v>5</v>
      </c>
      <c r="N562">
        <v>4</v>
      </c>
    </row>
    <row r="563" spans="1:14">
      <c r="A563">
        <v>1207</v>
      </c>
      <c r="B563">
        <v>17984</v>
      </c>
      <c r="C563">
        <v>347260</v>
      </c>
      <c r="D563">
        <v>14760</v>
      </c>
      <c r="E563" t="s">
        <v>616</v>
      </c>
      <c r="F563">
        <v>4</v>
      </c>
      <c r="G563">
        <v>71.568</v>
      </c>
      <c r="H563">
        <v>7</v>
      </c>
      <c r="I563" t="s">
        <v>33</v>
      </c>
      <c r="J563" s="1">
        <v>45276.3682291667</v>
      </c>
      <c r="K563" s="1">
        <v>45278.9186226852</v>
      </c>
      <c r="L563">
        <v>19967</v>
      </c>
      <c r="M563">
        <v>6</v>
      </c>
      <c r="N563">
        <v>3</v>
      </c>
    </row>
    <row r="564" spans="1:14">
      <c r="A564">
        <v>1208</v>
      </c>
      <c r="B564">
        <v>17983</v>
      </c>
      <c r="C564">
        <v>346749</v>
      </c>
      <c r="D564">
        <v>14913</v>
      </c>
      <c r="E564" t="s">
        <v>617</v>
      </c>
      <c r="F564">
        <v>5</v>
      </c>
      <c r="G564">
        <v>451.0275</v>
      </c>
      <c r="H564">
        <v>8.6</v>
      </c>
      <c r="I564" t="s">
        <v>33</v>
      </c>
      <c r="J564" s="1">
        <v>45276.3682291667</v>
      </c>
      <c r="K564" s="1">
        <v>45278.9186226852</v>
      </c>
      <c r="L564">
        <v>19434</v>
      </c>
      <c r="M564">
        <v>6</v>
      </c>
      <c r="N564">
        <v>4</v>
      </c>
    </row>
    <row r="565" spans="1:14">
      <c r="A565">
        <v>1207</v>
      </c>
      <c r="B565">
        <v>17982</v>
      </c>
      <c r="C565">
        <v>346820</v>
      </c>
      <c r="D565">
        <v>14362</v>
      </c>
      <c r="E565" t="s">
        <v>618</v>
      </c>
      <c r="F565">
        <v>9</v>
      </c>
      <c r="G565">
        <v>218.0115</v>
      </c>
      <c r="H565">
        <v>4.9</v>
      </c>
      <c r="I565" t="s">
        <v>33</v>
      </c>
      <c r="J565" s="1">
        <v>45276.3682291667</v>
      </c>
      <c r="K565" s="1">
        <v>45278.9186226852</v>
      </c>
      <c r="L565">
        <v>19124</v>
      </c>
      <c r="M565">
        <v>5</v>
      </c>
      <c r="N565">
        <v>4</v>
      </c>
    </row>
    <row r="566" spans="1:14">
      <c r="A566">
        <v>1206</v>
      </c>
      <c r="B566">
        <v>17983</v>
      </c>
      <c r="C566">
        <v>347189</v>
      </c>
      <c r="D566">
        <v>14035</v>
      </c>
      <c r="E566" t="s">
        <v>619</v>
      </c>
      <c r="F566">
        <v>8</v>
      </c>
      <c r="G566">
        <v>520.8</v>
      </c>
      <c r="H566">
        <v>6.2</v>
      </c>
      <c r="I566" t="s">
        <v>33</v>
      </c>
      <c r="J566" s="1">
        <v>45276.3682291667</v>
      </c>
      <c r="K566" s="1">
        <v>45278.9186226852</v>
      </c>
      <c r="L566">
        <v>19415</v>
      </c>
      <c r="M566">
        <v>6</v>
      </c>
      <c r="N566">
        <v>3</v>
      </c>
    </row>
    <row r="567" spans="1:14">
      <c r="A567">
        <v>1207</v>
      </c>
      <c r="B567">
        <v>17982</v>
      </c>
      <c r="C567">
        <v>347147</v>
      </c>
      <c r="D567">
        <v>14095</v>
      </c>
      <c r="E567" t="s">
        <v>620</v>
      </c>
      <c r="F567">
        <v>10</v>
      </c>
      <c r="G567">
        <v>1002.12</v>
      </c>
      <c r="H567">
        <v>5.2</v>
      </c>
      <c r="I567" t="s">
        <v>33</v>
      </c>
      <c r="J567" s="1">
        <v>45276.3682291667</v>
      </c>
      <c r="K567" s="1">
        <v>45278.9186226852</v>
      </c>
      <c r="L567">
        <v>19132</v>
      </c>
      <c r="M567">
        <v>5</v>
      </c>
      <c r="N567">
        <v>4</v>
      </c>
    </row>
    <row r="568" spans="1:14">
      <c r="A568">
        <v>1206</v>
      </c>
      <c r="B568">
        <v>17982</v>
      </c>
      <c r="C568">
        <v>346504</v>
      </c>
      <c r="D568">
        <v>14916</v>
      </c>
      <c r="E568" t="s">
        <v>621</v>
      </c>
      <c r="F568">
        <v>6</v>
      </c>
      <c r="G568">
        <v>233.226</v>
      </c>
      <c r="H568">
        <v>4.5</v>
      </c>
      <c r="I568" t="s">
        <v>33</v>
      </c>
      <c r="J568" s="1">
        <v>45276.3682291667</v>
      </c>
      <c r="K568" s="1">
        <v>45278.9186226852</v>
      </c>
      <c r="L568">
        <v>19172</v>
      </c>
      <c r="M568">
        <v>6</v>
      </c>
      <c r="N568">
        <v>4</v>
      </c>
    </row>
    <row r="569" spans="1:14">
      <c r="A569">
        <v>1207</v>
      </c>
      <c r="B569">
        <v>17982</v>
      </c>
      <c r="C569">
        <v>346769</v>
      </c>
      <c r="D569">
        <v>14367</v>
      </c>
      <c r="E569" t="s">
        <v>622</v>
      </c>
      <c r="F569">
        <v>2</v>
      </c>
      <c r="G569">
        <v>117.831</v>
      </c>
      <c r="H569">
        <v>6.3</v>
      </c>
      <c r="I569" t="s">
        <v>33</v>
      </c>
      <c r="J569" s="1">
        <v>45276.3682291667</v>
      </c>
      <c r="K569" s="1">
        <v>45278.9186226852</v>
      </c>
      <c r="L569">
        <v>19275</v>
      </c>
      <c r="M569">
        <v>6</v>
      </c>
      <c r="N569">
        <v>3</v>
      </c>
    </row>
    <row r="570" spans="1:14">
      <c r="A570">
        <v>1207</v>
      </c>
      <c r="B570">
        <v>17983</v>
      </c>
      <c r="C570">
        <v>346663</v>
      </c>
      <c r="D570">
        <v>14530</v>
      </c>
      <c r="E570" t="s">
        <v>623</v>
      </c>
      <c r="F570">
        <v>8</v>
      </c>
      <c r="G570">
        <v>282.576</v>
      </c>
      <c r="H570">
        <v>9.3</v>
      </c>
      <c r="I570" t="s">
        <v>33</v>
      </c>
      <c r="J570" s="1">
        <v>45276.3682291667</v>
      </c>
      <c r="K570" s="1">
        <v>45278.9186226852</v>
      </c>
      <c r="L570">
        <v>19523</v>
      </c>
      <c r="M570">
        <v>6</v>
      </c>
      <c r="N570">
        <v>4</v>
      </c>
    </row>
    <row r="571" spans="1:14">
      <c r="A571">
        <v>1207</v>
      </c>
      <c r="B571">
        <v>17982</v>
      </c>
      <c r="C571">
        <v>347299</v>
      </c>
      <c r="D571">
        <v>14346</v>
      </c>
      <c r="E571" t="s">
        <v>624</v>
      </c>
      <c r="F571">
        <v>1</v>
      </c>
      <c r="G571">
        <v>24.108</v>
      </c>
      <c r="H571">
        <v>4.3</v>
      </c>
      <c r="I571" t="s">
        <v>33</v>
      </c>
      <c r="J571" s="1">
        <v>45276.3682291667</v>
      </c>
      <c r="K571" s="1">
        <v>45278.9186226852</v>
      </c>
      <c r="L571">
        <v>19043</v>
      </c>
      <c r="M571">
        <v>6</v>
      </c>
      <c r="N571">
        <v>4</v>
      </c>
    </row>
    <row r="572" spans="1:14">
      <c r="A572">
        <v>1207</v>
      </c>
      <c r="B572">
        <v>17982</v>
      </c>
      <c r="C572">
        <v>347270</v>
      </c>
      <c r="D572">
        <v>14135</v>
      </c>
      <c r="E572" t="s">
        <v>625</v>
      </c>
      <c r="F572">
        <v>1</v>
      </c>
      <c r="G572">
        <v>78.0045</v>
      </c>
      <c r="H572">
        <v>5</v>
      </c>
      <c r="I572" t="s">
        <v>33</v>
      </c>
      <c r="J572" s="1">
        <v>45276.3682291667</v>
      </c>
      <c r="K572" s="1">
        <v>45278.9186226852</v>
      </c>
      <c r="L572">
        <v>19166</v>
      </c>
      <c r="M572">
        <v>5</v>
      </c>
      <c r="N572">
        <v>3</v>
      </c>
    </row>
    <row r="573" spans="1:14">
      <c r="A573">
        <v>1207</v>
      </c>
      <c r="B573">
        <v>17982</v>
      </c>
      <c r="C573">
        <v>347299</v>
      </c>
      <c r="D573">
        <v>14017</v>
      </c>
      <c r="E573" t="s">
        <v>626</v>
      </c>
      <c r="F573">
        <v>2</v>
      </c>
      <c r="G573">
        <v>132.762</v>
      </c>
      <c r="H573">
        <v>8.5</v>
      </c>
      <c r="I573" t="s">
        <v>33</v>
      </c>
      <c r="J573" s="1">
        <v>45276.3682291667</v>
      </c>
      <c r="K573" s="1">
        <v>45278.9186226852</v>
      </c>
      <c r="L573">
        <v>19218</v>
      </c>
      <c r="M573">
        <v>5</v>
      </c>
      <c r="N573">
        <v>4</v>
      </c>
    </row>
    <row r="574" spans="1:14">
      <c r="A574">
        <v>1208</v>
      </c>
      <c r="B574">
        <v>17984</v>
      </c>
      <c r="C574">
        <v>347007</v>
      </c>
      <c r="D574">
        <v>14709</v>
      </c>
      <c r="E574" t="s">
        <v>627</v>
      </c>
      <c r="F574">
        <v>9</v>
      </c>
      <c r="G574">
        <v>314.685</v>
      </c>
      <c r="H574">
        <v>7.2</v>
      </c>
      <c r="I574" t="s">
        <v>33</v>
      </c>
      <c r="J574" s="1">
        <v>45276.3682291667</v>
      </c>
      <c r="K574" s="1">
        <v>45278.9186226852</v>
      </c>
      <c r="L574">
        <v>19786</v>
      </c>
      <c r="M574">
        <v>5</v>
      </c>
      <c r="N574">
        <v>4</v>
      </c>
    </row>
    <row r="575" spans="1:14">
      <c r="A575">
        <v>1207</v>
      </c>
      <c r="B575">
        <v>17984</v>
      </c>
      <c r="C575">
        <v>346543</v>
      </c>
      <c r="D575">
        <v>14834</v>
      </c>
      <c r="E575" t="s">
        <v>628</v>
      </c>
      <c r="F575">
        <v>7</v>
      </c>
      <c r="G575">
        <v>204.6975</v>
      </c>
      <c r="H575">
        <v>6</v>
      </c>
      <c r="I575" t="s">
        <v>33</v>
      </c>
      <c r="J575" s="1">
        <v>45276.3682291667</v>
      </c>
      <c r="K575" s="1">
        <v>45278.9186226852</v>
      </c>
      <c r="L575">
        <v>20031</v>
      </c>
      <c r="M575">
        <v>6</v>
      </c>
      <c r="N575">
        <v>4</v>
      </c>
    </row>
    <row r="576" spans="1:14">
      <c r="A576">
        <v>1206</v>
      </c>
      <c r="B576">
        <v>17982</v>
      </c>
      <c r="C576">
        <v>347352</v>
      </c>
      <c r="D576">
        <v>14140</v>
      </c>
      <c r="E576" t="s">
        <v>629</v>
      </c>
      <c r="F576">
        <v>1</v>
      </c>
      <c r="G576">
        <v>18.6375</v>
      </c>
      <c r="H576">
        <v>8.6</v>
      </c>
      <c r="I576" t="s">
        <v>33</v>
      </c>
      <c r="J576" s="1">
        <v>45276.3682291667</v>
      </c>
      <c r="K576" s="1">
        <v>45278.9186226852</v>
      </c>
      <c r="L576">
        <v>19072</v>
      </c>
      <c r="M576">
        <v>5</v>
      </c>
      <c r="N576">
        <v>4</v>
      </c>
    </row>
    <row r="577" spans="1:14">
      <c r="A577">
        <v>1208</v>
      </c>
      <c r="B577">
        <v>17984</v>
      </c>
      <c r="C577">
        <v>346564</v>
      </c>
      <c r="D577">
        <v>14478</v>
      </c>
      <c r="E577" t="s">
        <v>630</v>
      </c>
      <c r="F577">
        <v>7</v>
      </c>
      <c r="G577">
        <v>394.3275</v>
      </c>
      <c r="H577">
        <v>5.2</v>
      </c>
      <c r="I577" t="s">
        <v>33</v>
      </c>
      <c r="J577" s="1">
        <v>45276.3682291667</v>
      </c>
      <c r="K577" s="1">
        <v>45278.9186226852</v>
      </c>
      <c r="L577">
        <v>19850</v>
      </c>
      <c r="M577">
        <v>5</v>
      </c>
      <c r="N577">
        <v>3</v>
      </c>
    </row>
    <row r="578" spans="1:14">
      <c r="A578">
        <v>1206</v>
      </c>
      <c r="B578">
        <v>17982</v>
      </c>
      <c r="C578">
        <v>347008</v>
      </c>
      <c r="D578">
        <v>14942</v>
      </c>
      <c r="E578" t="s">
        <v>631</v>
      </c>
      <c r="F578">
        <v>5</v>
      </c>
      <c r="G578">
        <v>130.0425</v>
      </c>
      <c r="H578">
        <v>8.5</v>
      </c>
      <c r="I578" t="s">
        <v>33</v>
      </c>
      <c r="J578" s="1">
        <v>45276.3682291667</v>
      </c>
      <c r="K578" s="1">
        <v>45278.9186226852</v>
      </c>
      <c r="L578">
        <v>19351</v>
      </c>
      <c r="M578">
        <v>5</v>
      </c>
      <c r="N578">
        <v>4</v>
      </c>
    </row>
    <row r="579" spans="1:14">
      <c r="A579">
        <v>1208</v>
      </c>
      <c r="B579">
        <v>17982</v>
      </c>
      <c r="C579">
        <v>346560</v>
      </c>
      <c r="D579">
        <v>14437</v>
      </c>
      <c r="E579" t="s">
        <v>632</v>
      </c>
      <c r="F579">
        <v>1</v>
      </c>
      <c r="G579">
        <v>47.859</v>
      </c>
      <c r="H579">
        <v>9.8</v>
      </c>
      <c r="I579" t="s">
        <v>33</v>
      </c>
      <c r="J579" s="1">
        <v>45276.3682291667</v>
      </c>
      <c r="K579" s="1">
        <v>45278.9186226852</v>
      </c>
      <c r="L579">
        <v>19262</v>
      </c>
      <c r="M579">
        <v>5</v>
      </c>
      <c r="N579">
        <v>3</v>
      </c>
    </row>
    <row r="580" spans="1:14">
      <c r="A580">
        <v>1208</v>
      </c>
      <c r="B580">
        <v>17984</v>
      </c>
      <c r="C580">
        <v>347082</v>
      </c>
      <c r="D580">
        <v>14184</v>
      </c>
      <c r="E580" t="s">
        <v>633</v>
      </c>
      <c r="F580">
        <v>3</v>
      </c>
      <c r="G580">
        <v>277.6725</v>
      </c>
      <c r="H580">
        <v>7.9</v>
      </c>
      <c r="I580" t="s">
        <v>33</v>
      </c>
      <c r="J580" s="1">
        <v>45276.3682291667</v>
      </c>
      <c r="K580" s="1">
        <v>45278.9186226852</v>
      </c>
      <c r="L580">
        <v>19783</v>
      </c>
      <c r="M580">
        <v>5</v>
      </c>
      <c r="N580">
        <v>3</v>
      </c>
    </row>
    <row r="581" spans="1:14">
      <c r="A581">
        <v>1208</v>
      </c>
      <c r="B581">
        <v>17984</v>
      </c>
      <c r="C581">
        <v>346768</v>
      </c>
      <c r="D581">
        <v>14509</v>
      </c>
      <c r="E581" t="s">
        <v>634</v>
      </c>
      <c r="F581">
        <v>1</v>
      </c>
      <c r="G581">
        <v>80.661</v>
      </c>
      <c r="H581">
        <v>7.2</v>
      </c>
      <c r="I581" t="s">
        <v>33</v>
      </c>
      <c r="J581" s="1">
        <v>45276.3682291667</v>
      </c>
      <c r="K581" s="1">
        <v>45278.9186226852</v>
      </c>
      <c r="L581">
        <v>19693</v>
      </c>
      <c r="M581">
        <v>6</v>
      </c>
      <c r="N581">
        <v>3</v>
      </c>
    </row>
    <row r="582" spans="1:14">
      <c r="A582">
        <v>1206</v>
      </c>
      <c r="B582">
        <v>17982</v>
      </c>
      <c r="C582">
        <v>346520</v>
      </c>
      <c r="D582">
        <v>14230</v>
      </c>
      <c r="E582" t="s">
        <v>635</v>
      </c>
      <c r="F582">
        <v>6</v>
      </c>
      <c r="G582">
        <v>351.603</v>
      </c>
      <c r="H582">
        <v>9.9</v>
      </c>
      <c r="I582" t="s">
        <v>33</v>
      </c>
      <c r="J582" s="1">
        <v>45276.3682291667</v>
      </c>
      <c r="K582" s="1">
        <v>45278.9186226852</v>
      </c>
      <c r="L582">
        <v>19290</v>
      </c>
      <c r="M582">
        <v>5</v>
      </c>
      <c r="N582">
        <v>4</v>
      </c>
    </row>
    <row r="583" spans="1:14">
      <c r="A583">
        <v>1208</v>
      </c>
      <c r="B583">
        <v>17982</v>
      </c>
      <c r="C583">
        <v>346949</v>
      </c>
      <c r="D583">
        <v>14753</v>
      </c>
      <c r="E583" t="s">
        <v>636</v>
      </c>
      <c r="F583">
        <v>5</v>
      </c>
      <c r="G583">
        <v>324.2925</v>
      </c>
      <c r="H583">
        <v>6.7</v>
      </c>
      <c r="I583" t="s">
        <v>33</v>
      </c>
      <c r="J583" s="1">
        <v>45276.3682291667</v>
      </c>
      <c r="K583" s="1">
        <v>45278.9186226852</v>
      </c>
      <c r="L583">
        <v>19315</v>
      </c>
      <c r="M583">
        <v>5</v>
      </c>
      <c r="N583">
        <v>4</v>
      </c>
    </row>
    <row r="584" spans="1:14">
      <c r="A584">
        <v>1208</v>
      </c>
      <c r="B584">
        <v>17982</v>
      </c>
      <c r="C584">
        <v>347206</v>
      </c>
      <c r="D584">
        <v>14805</v>
      </c>
      <c r="E584" t="s">
        <v>637</v>
      </c>
      <c r="F584">
        <v>4</v>
      </c>
      <c r="G584">
        <v>200.214</v>
      </c>
      <c r="H584">
        <v>9.1</v>
      </c>
      <c r="I584" t="s">
        <v>33</v>
      </c>
      <c r="J584" s="1">
        <v>45276.3682291667</v>
      </c>
      <c r="K584" s="1">
        <v>45278.9186226852</v>
      </c>
      <c r="L584">
        <v>19285</v>
      </c>
      <c r="M584">
        <v>5</v>
      </c>
      <c r="N584">
        <v>3</v>
      </c>
    </row>
    <row r="585" spans="1:14">
      <c r="A585">
        <v>1206</v>
      </c>
      <c r="B585">
        <v>17982</v>
      </c>
      <c r="C585">
        <v>347086</v>
      </c>
      <c r="D585">
        <v>14677</v>
      </c>
      <c r="E585" t="s">
        <v>638</v>
      </c>
      <c r="F585">
        <v>9</v>
      </c>
      <c r="G585">
        <v>255.15</v>
      </c>
      <c r="H585">
        <v>4.8</v>
      </c>
      <c r="I585" t="s">
        <v>33</v>
      </c>
      <c r="J585" s="1">
        <v>45276.3682291667</v>
      </c>
      <c r="K585" s="1">
        <v>45278.9186226852</v>
      </c>
      <c r="L585">
        <v>19191</v>
      </c>
      <c r="M585">
        <v>6</v>
      </c>
      <c r="N585">
        <v>3</v>
      </c>
    </row>
    <row r="586" spans="1:14">
      <c r="A586">
        <v>1207</v>
      </c>
      <c r="B586">
        <v>17982</v>
      </c>
      <c r="C586">
        <v>346956</v>
      </c>
      <c r="D586">
        <v>14235</v>
      </c>
      <c r="E586" t="s">
        <v>639</v>
      </c>
      <c r="F586">
        <v>4</v>
      </c>
      <c r="G586">
        <v>198.996</v>
      </c>
      <c r="H586">
        <v>7.1</v>
      </c>
      <c r="I586" t="s">
        <v>33</v>
      </c>
      <c r="J586" s="1">
        <v>45276.3682291667</v>
      </c>
      <c r="K586" s="1">
        <v>45278.9186226852</v>
      </c>
      <c r="L586">
        <v>19268</v>
      </c>
      <c r="M586">
        <v>5</v>
      </c>
      <c r="N586">
        <v>3</v>
      </c>
    </row>
    <row r="587" spans="1:14">
      <c r="A587">
        <v>1206</v>
      </c>
      <c r="B587">
        <v>17984</v>
      </c>
      <c r="C587">
        <v>347215</v>
      </c>
      <c r="D587">
        <v>14848</v>
      </c>
      <c r="E587" t="s">
        <v>640</v>
      </c>
      <c r="F587">
        <v>8</v>
      </c>
      <c r="G587">
        <v>90.3</v>
      </c>
      <c r="H587">
        <v>6.2</v>
      </c>
      <c r="I587" t="s">
        <v>33</v>
      </c>
      <c r="J587" s="1">
        <v>45276.3682291667</v>
      </c>
      <c r="K587" s="1">
        <v>45278.9186226852</v>
      </c>
      <c r="L587">
        <v>19960</v>
      </c>
      <c r="M587">
        <v>6</v>
      </c>
      <c r="N587">
        <v>4</v>
      </c>
    </row>
    <row r="588" spans="1:14">
      <c r="A588">
        <v>1206</v>
      </c>
      <c r="B588">
        <v>17982</v>
      </c>
      <c r="C588">
        <v>346510</v>
      </c>
      <c r="D588">
        <v>14073</v>
      </c>
      <c r="E588" t="s">
        <v>641</v>
      </c>
      <c r="F588">
        <v>7</v>
      </c>
      <c r="G588">
        <v>352.5795</v>
      </c>
      <c r="H588">
        <v>6.2</v>
      </c>
      <c r="I588" t="s">
        <v>33</v>
      </c>
      <c r="J588" s="1">
        <v>45276.3682291667</v>
      </c>
      <c r="K588" s="1">
        <v>45278.9186226852</v>
      </c>
      <c r="L588">
        <v>19123</v>
      </c>
      <c r="M588">
        <v>6</v>
      </c>
      <c r="N588">
        <v>4</v>
      </c>
    </row>
    <row r="589" spans="1:14">
      <c r="A589">
        <v>1208</v>
      </c>
      <c r="B589">
        <v>17982</v>
      </c>
      <c r="C589">
        <v>346928</v>
      </c>
      <c r="D589">
        <v>14391</v>
      </c>
      <c r="E589" t="s">
        <v>642</v>
      </c>
      <c r="F589">
        <v>5</v>
      </c>
      <c r="G589">
        <v>404.355</v>
      </c>
      <c r="H589">
        <v>5.5</v>
      </c>
      <c r="I589" t="s">
        <v>33</v>
      </c>
      <c r="J589" s="1">
        <v>45276.3682291667</v>
      </c>
      <c r="K589" s="1">
        <v>45278.9186226852</v>
      </c>
      <c r="L589">
        <v>19062</v>
      </c>
      <c r="M589">
        <v>6</v>
      </c>
      <c r="N589">
        <v>4</v>
      </c>
    </row>
    <row r="590" spans="1:14">
      <c r="A590">
        <v>1208</v>
      </c>
      <c r="B590">
        <v>17984</v>
      </c>
      <c r="C590">
        <v>347244</v>
      </c>
      <c r="D590">
        <v>14694</v>
      </c>
      <c r="E590" t="s">
        <v>643</v>
      </c>
      <c r="F590">
        <v>1</v>
      </c>
      <c r="G590">
        <v>26.25</v>
      </c>
      <c r="H590">
        <v>5.5</v>
      </c>
      <c r="I590" t="s">
        <v>33</v>
      </c>
      <c r="J590" s="1">
        <v>45276.3682291667</v>
      </c>
      <c r="K590" s="1">
        <v>45278.9186226852</v>
      </c>
      <c r="L590">
        <v>19912</v>
      </c>
      <c r="M590">
        <v>6</v>
      </c>
      <c r="N590">
        <v>4</v>
      </c>
    </row>
    <row r="591" spans="1:14">
      <c r="A591">
        <v>1207</v>
      </c>
      <c r="B591">
        <v>17983</v>
      </c>
      <c r="C591">
        <v>346673</v>
      </c>
      <c r="D591">
        <v>14878</v>
      </c>
      <c r="E591" t="s">
        <v>644</v>
      </c>
      <c r="F591">
        <v>4</v>
      </c>
      <c r="G591">
        <v>277.788</v>
      </c>
      <c r="H591">
        <v>5.6</v>
      </c>
      <c r="I591" t="s">
        <v>33</v>
      </c>
      <c r="J591" s="1">
        <v>45276.3682291667</v>
      </c>
      <c r="K591" s="1">
        <v>45278.9186226852</v>
      </c>
      <c r="L591">
        <v>19470</v>
      </c>
      <c r="M591">
        <v>6</v>
      </c>
      <c r="N591">
        <v>4</v>
      </c>
    </row>
    <row r="592" spans="1:14">
      <c r="A592">
        <v>1206</v>
      </c>
      <c r="B592">
        <v>17984</v>
      </c>
      <c r="C592">
        <v>346506</v>
      </c>
      <c r="D592">
        <v>14272</v>
      </c>
      <c r="E592" t="s">
        <v>645</v>
      </c>
      <c r="F592">
        <v>2</v>
      </c>
      <c r="G592">
        <v>45.927</v>
      </c>
      <c r="H592">
        <v>6.9</v>
      </c>
      <c r="I592" t="s">
        <v>33</v>
      </c>
      <c r="J592" s="1">
        <v>45276.3682291667</v>
      </c>
      <c r="K592" s="1">
        <v>45278.9186226852</v>
      </c>
      <c r="L592">
        <v>19686</v>
      </c>
      <c r="M592">
        <v>6</v>
      </c>
      <c r="N592">
        <v>4</v>
      </c>
    </row>
    <row r="593" spans="1:14">
      <c r="A593">
        <v>1208</v>
      </c>
      <c r="B593">
        <v>17983</v>
      </c>
      <c r="C593">
        <v>346731</v>
      </c>
      <c r="D593">
        <v>14336</v>
      </c>
      <c r="E593" t="s">
        <v>646</v>
      </c>
      <c r="F593">
        <v>4</v>
      </c>
      <c r="G593">
        <v>92.442</v>
      </c>
      <c r="H593">
        <v>6.6</v>
      </c>
      <c r="I593" t="s">
        <v>33</v>
      </c>
      <c r="J593" s="1">
        <v>45276.3682291667</v>
      </c>
      <c r="K593" s="1">
        <v>45278.9186226852</v>
      </c>
      <c r="L593">
        <v>19630</v>
      </c>
      <c r="M593">
        <v>5</v>
      </c>
      <c r="N593">
        <v>3</v>
      </c>
    </row>
    <row r="594" spans="1:14">
      <c r="A594">
        <v>1206</v>
      </c>
      <c r="B594">
        <v>17982</v>
      </c>
      <c r="C594">
        <v>347083</v>
      </c>
      <c r="D594">
        <v>14091</v>
      </c>
      <c r="E594" t="s">
        <v>647</v>
      </c>
      <c r="F594">
        <v>10</v>
      </c>
      <c r="G594">
        <v>783.3</v>
      </c>
      <c r="H594">
        <v>9.5</v>
      </c>
      <c r="I594" t="s">
        <v>33</v>
      </c>
      <c r="J594" s="1">
        <v>45276.3682291667</v>
      </c>
      <c r="K594" s="1">
        <v>45278.9186226852</v>
      </c>
      <c r="L594">
        <v>19181</v>
      </c>
      <c r="M594">
        <v>5</v>
      </c>
      <c r="N594">
        <v>3</v>
      </c>
    </row>
    <row r="595" spans="1:14">
      <c r="A595">
        <v>1206</v>
      </c>
      <c r="B595">
        <v>17983</v>
      </c>
      <c r="C595">
        <v>346957</v>
      </c>
      <c r="D595">
        <v>14807</v>
      </c>
      <c r="E595" t="s">
        <v>648</v>
      </c>
      <c r="F595">
        <v>1</v>
      </c>
      <c r="G595">
        <v>40.9605</v>
      </c>
      <c r="H595">
        <v>4.7</v>
      </c>
      <c r="I595" t="s">
        <v>33</v>
      </c>
      <c r="J595" s="1">
        <v>45276.3682291667</v>
      </c>
      <c r="K595" s="1">
        <v>45278.9186226852</v>
      </c>
      <c r="L595">
        <v>19468</v>
      </c>
      <c r="M595">
        <v>6</v>
      </c>
      <c r="N595">
        <v>3</v>
      </c>
    </row>
    <row r="596" spans="1:14">
      <c r="A596">
        <v>1206</v>
      </c>
      <c r="B596">
        <v>17984</v>
      </c>
      <c r="C596">
        <v>347268</v>
      </c>
      <c r="D596">
        <v>14976</v>
      </c>
      <c r="E596" t="s">
        <v>649</v>
      </c>
      <c r="F596">
        <v>3</v>
      </c>
      <c r="G596">
        <v>95.6655</v>
      </c>
      <c r="H596">
        <v>5.1</v>
      </c>
      <c r="I596" t="s">
        <v>33</v>
      </c>
      <c r="J596" s="1">
        <v>45276.3682291667</v>
      </c>
      <c r="K596" s="1">
        <v>45278.9186226852</v>
      </c>
      <c r="L596">
        <v>19879</v>
      </c>
      <c r="M596">
        <v>5</v>
      </c>
      <c r="N596">
        <v>4</v>
      </c>
    </row>
    <row r="597" spans="1:14">
      <c r="A597">
        <v>1207</v>
      </c>
      <c r="B597">
        <v>17984</v>
      </c>
      <c r="C597">
        <v>346844</v>
      </c>
      <c r="D597">
        <v>14047</v>
      </c>
      <c r="E597" t="s">
        <v>650</v>
      </c>
      <c r="F597">
        <v>1</v>
      </c>
      <c r="G597">
        <v>33.495</v>
      </c>
      <c r="H597">
        <v>9.1</v>
      </c>
      <c r="I597" t="s">
        <v>33</v>
      </c>
      <c r="J597" s="1">
        <v>45276.3682291667</v>
      </c>
      <c r="K597" s="1">
        <v>45278.9186226852</v>
      </c>
      <c r="L597">
        <v>19987</v>
      </c>
      <c r="M597">
        <v>5</v>
      </c>
      <c r="N597">
        <v>3</v>
      </c>
    </row>
    <row r="598" spans="1:14">
      <c r="A598">
        <v>1207</v>
      </c>
      <c r="B598">
        <v>17984</v>
      </c>
      <c r="C598">
        <v>346709</v>
      </c>
      <c r="D598">
        <v>14887</v>
      </c>
      <c r="E598" t="s">
        <v>651</v>
      </c>
      <c r="F598">
        <v>10</v>
      </c>
      <c r="G598">
        <v>867.615</v>
      </c>
      <c r="H598">
        <v>7.9</v>
      </c>
      <c r="I598" t="s">
        <v>33</v>
      </c>
      <c r="J598" s="1">
        <v>45276.3682291667</v>
      </c>
      <c r="K598" s="1">
        <v>45278.9186226852</v>
      </c>
      <c r="L598">
        <v>19891</v>
      </c>
      <c r="M598">
        <v>5</v>
      </c>
      <c r="N598">
        <v>3</v>
      </c>
    </row>
    <row r="599" spans="1:14">
      <c r="A599">
        <v>1206</v>
      </c>
      <c r="B599">
        <v>17982</v>
      </c>
      <c r="C599">
        <v>346889</v>
      </c>
      <c r="D599">
        <v>14904</v>
      </c>
      <c r="E599" t="s">
        <v>652</v>
      </c>
      <c r="F599">
        <v>1</v>
      </c>
      <c r="G599">
        <v>35.3115</v>
      </c>
      <c r="H599">
        <v>5.6</v>
      </c>
      <c r="I599" t="s">
        <v>33</v>
      </c>
      <c r="J599" s="1">
        <v>45276.3682291667</v>
      </c>
      <c r="K599" s="1">
        <v>45278.9186226852</v>
      </c>
      <c r="L599">
        <v>19318</v>
      </c>
      <c r="M599">
        <v>6</v>
      </c>
      <c r="N599">
        <v>3</v>
      </c>
    </row>
    <row r="600" spans="1:14">
      <c r="A600">
        <v>1207</v>
      </c>
      <c r="B600">
        <v>17984</v>
      </c>
      <c r="C600">
        <v>346665</v>
      </c>
      <c r="D600">
        <v>14757</v>
      </c>
      <c r="E600" t="s">
        <v>653</v>
      </c>
      <c r="F600">
        <v>2</v>
      </c>
      <c r="G600">
        <v>90.867</v>
      </c>
      <c r="H600">
        <v>5.7</v>
      </c>
      <c r="I600" t="s">
        <v>33</v>
      </c>
      <c r="J600" s="1">
        <v>45276.3682291667</v>
      </c>
      <c r="K600" s="1">
        <v>45278.9186226852</v>
      </c>
      <c r="L600">
        <v>19725</v>
      </c>
      <c r="M600">
        <v>6</v>
      </c>
      <c r="N600">
        <v>4</v>
      </c>
    </row>
    <row r="601" spans="1:14">
      <c r="A601">
        <v>1206</v>
      </c>
      <c r="B601">
        <v>17984</v>
      </c>
      <c r="C601">
        <v>347187</v>
      </c>
      <c r="D601">
        <v>14619</v>
      </c>
      <c r="E601" t="s">
        <v>654</v>
      </c>
      <c r="F601">
        <v>4</v>
      </c>
      <c r="G601">
        <v>263.97</v>
      </c>
      <c r="H601">
        <v>8.7</v>
      </c>
      <c r="I601" t="s">
        <v>33</v>
      </c>
      <c r="J601" s="1">
        <v>45276.3682291667</v>
      </c>
      <c r="K601" s="1">
        <v>45278.9186226852</v>
      </c>
      <c r="L601">
        <v>19995</v>
      </c>
      <c r="M601">
        <v>5</v>
      </c>
      <c r="N601">
        <v>3</v>
      </c>
    </row>
    <row r="602" spans="1:14">
      <c r="A602">
        <v>1208</v>
      </c>
      <c r="B602">
        <v>17984</v>
      </c>
      <c r="C602">
        <v>347292</v>
      </c>
      <c r="D602">
        <v>14860</v>
      </c>
      <c r="E602" t="s">
        <v>655</v>
      </c>
      <c r="F602">
        <v>8</v>
      </c>
      <c r="G602">
        <v>609</v>
      </c>
      <c r="H602">
        <v>9.2</v>
      </c>
      <c r="I602" t="s">
        <v>33</v>
      </c>
      <c r="J602" s="1">
        <v>45276.3682291667</v>
      </c>
      <c r="K602" s="1">
        <v>45278.9186226852</v>
      </c>
      <c r="L602">
        <v>19770</v>
      </c>
      <c r="M602">
        <v>6</v>
      </c>
      <c r="N602">
        <v>4</v>
      </c>
    </row>
    <row r="603" spans="1:14">
      <c r="A603">
        <v>1208</v>
      </c>
      <c r="B603">
        <v>17984</v>
      </c>
      <c r="C603">
        <v>347212</v>
      </c>
      <c r="D603">
        <v>14328</v>
      </c>
      <c r="E603" t="s">
        <v>656</v>
      </c>
      <c r="F603">
        <v>1</v>
      </c>
      <c r="G603">
        <v>40.53</v>
      </c>
      <c r="H603">
        <v>6.7</v>
      </c>
      <c r="I603" t="s">
        <v>33</v>
      </c>
      <c r="J603" s="1">
        <v>45276.3682291667</v>
      </c>
      <c r="K603" s="1">
        <v>45278.9186226852</v>
      </c>
      <c r="L603">
        <v>19712</v>
      </c>
      <c r="M603">
        <v>6</v>
      </c>
      <c r="N603">
        <v>4</v>
      </c>
    </row>
    <row r="604" spans="1:14">
      <c r="A604">
        <v>1206</v>
      </c>
      <c r="B604">
        <v>17984</v>
      </c>
      <c r="C604">
        <v>347331</v>
      </c>
      <c r="D604">
        <v>14675</v>
      </c>
      <c r="E604" t="s">
        <v>657</v>
      </c>
      <c r="F604">
        <v>3</v>
      </c>
      <c r="G604">
        <v>231.2415</v>
      </c>
      <c r="H604">
        <v>4</v>
      </c>
      <c r="I604" t="s">
        <v>33</v>
      </c>
      <c r="J604" s="1">
        <v>45276.3682291667</v>
      </c>
      <c r="K604" s="1">
        <v>45278.9186226852</v>
      </c>
      <c r="L604">
        <v>19823</v>
      </c>
      <c r="M604">
        <v>5</v>
      </c>
      <c r="N604">
        <v>4</v>
      </c>
    </row>
    <row r="605" spans="1:14">
      <c r="A605">
        <v>1207</v>
      </c>
      <c r="B605">
        <v>17982</v>
      </c>
      <c r="C605">
        <v>346943</v>
      </c>
      <c r="D605">
        <v>14108</v>
      </c>
      <c r="E605" t="s">
        <v>658</v>
      </c>
      <c r="F605">
        <v>9</v>
      </c>
      <c r="G605">
        <v>477.1305</v>
      </c>
      <c r="H605">
        <v>5.4</v>
      </c>
      <c r="I605" t="s">
        <v>33</v>
      </c>
      <c r="J605" s="1">
        <v>45276.3682291667</v>
      </c>
      <c r="K605" s="1">
        <v>45278.9186226852</v>
      </c>
      <c r="L605">
        <v>19284</v>
      </c>
      <c r="M605">
        <v>6</v>
      </c>
      <c r="N605">
        <v>3</v>
      </c>
    </row>
    <row r="606" spans="1:14">
      <c r="A606">
        <v>1206</v>
      </c>
      <c r="B606">
        <v>17982</v>
      </c>
      <c r="C606">
        <v>347073</v>
      </c>
      <c r="D606">
        <v>14857</v>
      </c>
      <c r="E606" t="s">
        <v>659</v>
      </c>
      <c r="F606">
        <v>1</v>
      </c>
      <c r="G606">
        <v>78.7185</v>
      </c>
      <c r="H606">
        <v>5.6</v>
      </c>
      <c r="I606" t="s">
        <v>33</v>
      </c>
      <c r="J606" s="1">
        <v>45276.3682291667</v>
      </c>
      <c r="K606" s="1">
        <v>45278.9186226852</v>
      </c>
      <c r="L606">
        <v>19092</v>
      </c>
      <c r="M606">
        <v>6</v>
      </c>
      <c r="N606">
        <v>4</v>
      </c>
    </row>
    <row r="607" spans="1:14">
      <c r="A607">
        <v>1206</v>
      </c>
      <c r="B607">
        <v>17982</v>
      </c>
      <c r="C607">
        <v>347152</v>
      </c>
      <c r="D607">
        <v>14591</v>
      </c>
      <c r="E607" t="s">
        <v>660</v>
      </c>
      <c r="F607">
        <v>9</v>
      </c>
      <c r="G607">
        <v>513.2295</v>
      </c>
      <c r="H607">
        <v>8.9</v>
      </c>
      <c r="I607" t="s">
        <v>33</v>
      </c>
      <c r="J607" s="1">
        <v>45276.3682291667</v>
      </c>
      <c r="K607" s="1">
        <v>45278.9186226852</v>
      </c>
      <c r="L607">
        <v>19357</v>
      </c>
      <c r="M607">
        <v>5</v>
      </c>
      <c r="N607">
        <v>4</v>
      </c>
    </row>
    <row r="608" spans="1:14">
      <c r="A608">
        <v>1207</v>
      </c>
      <c r="B608">
        <v>17984</v>
      </c>
      <c r="C608">
        <v>346837</v>
      </c>
      <c r="D608">
        <v>14434</v>
      </c>
      <c r="E608" t="s">
        <v>661</v>
      </c>
      <c r="F608">
        <v>7</v>
      </c>
      <c r="G608">
        <v>122.5245</v>
      </c>
      <c r="H608">
        <v>7.4</v>
      </c>
      <c r="I608" t="s">
        <v>33</v>
      </c>
      <c r="J608" s="1">
        <v>45276.3682291667</v>
      </c>
      <c r="K608" s="1">
        <v>45278.9186226852</v>
      </c>
      <c r="L608">
        <v>19736</v>
      </c>
      <c r="M608">
        <v>6</v>
      </c>
      <c r="N608">
        <v>4</v>
      </c>
    </row>
    <row r="609" spans="1:14">
      <c r="A609">
        <v>1207</v>
      </c>
      <c r="B609">
        <v>17984</v>
      </c>
      <c r="C609">
        <v>346465</v>
      </c>
      <c r="D609">
        <v>14357</v>
      </c>
      <c r="E609" t="s">
        <v>662</v>
      </c>
      <c r="F609">
        <v>4</v>
      </c>
      <c r="G609">
        <v>155.652</v>
      </c>
      <c r="H609">
        <v>9.7</v>
      </c>
      <c r="I609" t="s">
        <v>33</v>
      </c>
      <c r="J609" s="1">
        <v>45276.3682291667</v>
      </c>
      <c r="K609" s="1">
        <v>45278.9186226852</v>
      </c>
      <c r="L609">
        <v>19952</v>
      </c>
      <c r="M609">
        <v>6</v>
      </c>
      <c r="N609">
        <v>3</v>
      </c>
    </row>
    <row r="610" spans="1:14">
      <c r="A610">
        <v>1207</v>
      </c>
      <c r="B610">
        <v>17984</v>
      </c>
      <c r="C610">
        <v>346660</v>
      </c>
      <c r="D610">
        <v>14817</v>
      </c>
      <c r="E610" t="s">
        <v>663</v>
      </c>
      <c r="F610">
        <v>1</v>
      </c>
      <c r="G610">
        <v>59.325</v>
      </c>
      <c r="H610">
        <v>9.6</v>
      </c>
      <c r="I610" t="s">
        <v>33</v>
      </c>
      <c r="J610" s="1">
        <v>45276.3682291667</v>
      </c>
      <c r="K610" s="1">
        <v>45278.9186226852</v>
      </c>
      <c r="L610">
        <v>19765</v>
      </c>
      <c r="M610">
        <v>6</v>
      </c>
      <c r="N610">
        <v>4</v>
      </c>
    </row>
    <row r="611" spans="1:14">
      <c r="A611">
        <v>1207</v>
      </c>
      <c r="B611">
        <v>17983</v>
      </c>
      <c r="C611">
        <v>347230</v>
      </c>
      <c r="D611">
        <v>14798</v>
      </c>
      <c r="E611" t="s">
        <v>664</v>
      </c>
      <c r="F611">
        <v>7</v>
      </c>
      <c r="G611">
        <v>254.016</v>
      </c>
      <c r="H611">
        <v>7.3</v>
      </c>
      <c r="I611" t="s">
        <v>33</v>
      </c>
      <c r="J611" s="1">
        <v>45276.3682291667</v>
      </c>
      <c r="K611" s="1">
        <v>45278.9186226852</v>
      </c>
      <c r="L611">
        <v>19386</v>
      </c>
      <c r="M611">
        <v>6</v>
      </c>
      <c r="N611">
        <v>3</v>
      </c>
    </row>
    <row r="612" spans="1:14">
      <c r="A612">
        <v>1206</v>
      </c>
      <c r="B612">
        <v>17984</v>
      </c>
      <c r="C612">
        <v>347256</v>
      </c>
      <c r="D612">
        <v>14813</v>
      </c>
      <c r="E612" t="s">
        <v>665</v>
      </c>
      <c r="F612">
        <v>10</v>
      </c>
      <c r="G612">
        <v>190.155</v>
      </c>
      <c r="H612">
        <v>5.9</v>
      </c>
      <c r="I612" t="s">
        <v>33</v>
      </c>
      <c r="J612" s="1">
        <v>45276.3682291667</v>
      </c>
      <c r="K612" s="1">
        <v>45278.9186226852</v>
      </c>
      <c r="L612">
        <v>19737</v>
      </c>
      <c r="M612">
        <v>6</v>
      </c>
      <c r="N612">
        <v>4</v>
      </c>
    </row>
    <row r="613" spans="1:14">
      <c r="A613">
        <v>1206</v>
      </c>
      <c r="B613">
        <v>17982</v>
      </c>
      <c r="C613">
        <v>347183</v>
      </c>
      <c r="D613">
        <v>14846</v>
      </c>
      <c r="E613" t="s">
        <v>666</v>
      </c>
      <c r="F613">
        <v>3</v>
      </c>
      <c r="G613">
        <v>304.92</v>
      </c>
      <c r="H613">
        <v>5.3</v>
      </c>
      <c r="I613" t="s">
        <v>33</v>
      </c>
      <c r="J613" s="1">
        <v>45276.3682291667</v>
      </c>
      <c r="K613" s="1">
        <v>45278.9186226852</v>
      </c>
      <c r="L613">
        <v>19224</v>
      </c>
      <c r="M613">
        <v>6</v>
      </c>
      <c r="N613">
        <v>3</v>
      </c>
    </row>
    <row r="614" spans="1:14">
      <c r="A614">
        <v>1208</v>
      </c>
      <c r="B614">
        <v>17983</v>
      </c>
      <c r="C614">
        <v>346726</v>
      </c>
      <c r="D614">
        <v>14383</v>
      </c>
      <c r="E614" t="s">
        <v>667</v>
      </c>
      <c r="F614">
        <v>5</v>
      </c>
      <c r="G614">
        <v>143.22</v>
      </c>
      <c r="H614">
        <v>8.6</v>
      </c>
      <c r="I614" t="s">
        <v>33</v>
      </c>
      <c r="J614" s="1">
        <v>45276.3682291667</v>
      </c>
      <c r="K614" s="1">
        <v>45278.9186226852</v>
      </c>
      <c r="L614">
        <v>19591</v>
      </c>
      <c r="M614">
        <v>5</v>
      </c>
      <c r="N614">
        <v>4</v>
      </c>
    </row>
    <row r="615" spans="1:14">
      <c r="A615">
        <v>1208</v>
      </c>
      <c r="B615">
        <v>17984</v>
      </c>
      <c r="C615">
        <v>346598</v>
      </c>
      <c r="D615">
        <v>14308</v>
      </c>
      <c r="E615" t="s">
        <v>668</v>
      </c>
      <c r="F615">
        <v>1</v>
      </c>
      <c r="G615">
        <v>76.923</v>
      </c>
      <c r="H615">
        <v>9.7</v>
      </c>
      <c r="I615" t="s">
        <v>33</v>
      </c>
      <c r="J615" s="1">
        <v>45276.3682291667</v>
      </c>
      <c r="K615" s="1">
        <v>45278.9186226852</v>
      </c>
      <c r="L615">
        <v>19754</v>
      </c>
      <c r="M615">
        <v>6</v>
      </c>
      <c r="N615">
        <v>3</v>
      </c>
    </row>
    <row r="616" spans="1:14">
      <c r="A616">
        <v>1208</v>
      </c>
      <c r="B616">
        <v>17983</v>
      </c>
      <c r="C616">
        <v>346992</v>
      </c>
      <c r="D616">
        <v>14704</v>
      </c>
      <c r="E616" t="s">
        <v>669</v>
      </c>
      <c r="F616">
        <v>7</v>
      </c>
      <c r="G616">
        <v>90.699</v>
      </c>
      <c r="H616">
        <v>6.7</v>
      </c>
      <c r="I616" t="s">
        <v>33</v>
      </c>
      <c r="J616" s="1">
        <v>45276.3682291667</v>
      </c>
      <c r="K616" s="1">
        <v>45278.9186226852</v>
      </c>
      <c r="L616">
        <v>19572</v>
      </c>
      <c r="M616">
        <v>5</v>
      </c>
      <c r="N616">
        <v>4</v>
      </c>
    </row>
    <row r="617" spans="1:14">
      <c r="A617">
        <v>1207</v>
      </c>
      <c r="B617">
        <v>17984</v>
      </c>
      <c r="C617">
        <v>346973</v>
      </c>
      <c r="D617">
        <v>14542</v>
      </c>
      <c r="E617" t="s">
        <v>670</v>
      </c>
      <c r="F617">
        <v>7</v>
      </c>
      <c r="G617">
        <v>718.7565</v>
      </c>
      <c r="H617">
        <v>4.9</v>
      </c>
      <c r="I617" t="s">
        <v>33</v>
      </c>
      <c r="J617" s="1">
        <v>45276.3682291667</v>
      </c>
      <c r="K617" s="1">
        <v>45278.9186226852</v>
      </c>
      <c r="L617">
        <v>20003</v>
      </c>
      <c r="M617">
        <v>5</v>
      </c>
      <c r="N617">
        <v>3</v>
      </c>
    </row>
    <row r="618" spans="1:14">
      <c r="A618">
        <v>1208</v>
      </c>
      <c r="B618">
        <v>17984</v>
      </c>
      <c r="C618">
        <v>346550</v>
      </c>
      <c r="D618">
        <v>14955</v>
      </c>
      <c r="E618" t="s">
        <v>671</v>
      </c>
      <c r="F618">
        <v>5</v>
      </c>
      <c r="G618">
        <v>56.1225</v>
      </c>
      <c r="H618">
        <v>7.6</v>
      </c>
      <c r="I618" t="s">
        <v>33</v>
      </c>
      <c r="J618" s="1">
        <v>45276.3682291667</v>
      </c>
      <c r="K618" s="1">
        <v>45278.9186226852</v>
      </c>
      <c r="L618">
        <v>19868</v>
      </c>
      <c r="M618">
        <v>5</v>
      </c>
      <c r="N618">
        <v>3</v>
      </c>
    </row>
    <row r="619" spans="1:14">
      <c r="A619">
        <v>1207</v>
      </c>
      <c r="B619">
        <v>17982</v>
      </c>
      <c r="C619">
        <v>346674</v>
      </c>
      <c r="D619">
        <v>14934</v>
      </c>
      <c r="E619" t="s">
        <v>672</v>
      </c>
      <c r="F619">
        <v>9</v>
      </c>
      <c r="G619">
        <v>321.111</v>
      </c>
      <c r="H619">
        <v>4.2</v>
      </c>
      <c r="I619" t="s">
        <v>33</v>
      </c>
      <c r="J619" s="1">
        <v>45276.3682291667</v>
      </c>
      <c r="K619" s="1">
        <v>45278.9186226852</v>
      </c>
      <c r="L619">
        <v>19061</v>
      </c>
      <c r="M619">
        <v>5</v>
      </c>
      <c r="N619">
        <v>4</v>
      </c>
    </row>
    <row r="620" spans="1:14">
      <c r="A620">
        <v>1208</v>
      </c>
      <c r="B620">
        <v>17984</v>
      </c>
      <c r="C620">
        <v>347026</v>
      </c>
      <c r="D620">
        <v>14150</v>
      </c>
      <c r="E620" t="s">
        <v>673</v>
      </c>
      <c r="F620">
        <v>10</v>
      </c>
      <c r="G620">
        <v>588.42</v>
      </c>
      <c r="H620">
        <v>4.4</v>
      </c>
      <c r="I620" t="s">
        <v>33</v>
      </c>
      <c r="J620" s="1">
        <v>45276.3682291667</v>
      </c>
      <c r="K620" s="1">
        <v>45278.9186226852</v>
      </c>
      <c r="L620">
        <v>19950</v>
      </c>
      <c r="M620">
        <v>6</v>
      </c>
      <c r="N620">
        <v>3</v>
      </c>
    </row>
    <row r="621" spans="1:14">
      <c r="A621">
        <v>1208</v>
      </c>
      <c r="B621">
        <v>17983</v>
      </c>
      <c r="C621">
        <v>347310</v>
      </c>
      <c r="D621">
        <v>14152</v>
      </c>
      <c r="E621" t="s">
        <v>674</v>
      </c>
      <c r="F621">
        <v>2</v>
      </c>
      <c r="G621">
        <v>175.917</v>
      </c>
      <c r="H621">
        <v>7</v>
      </c>
      <c r="I621" t="s">
        <v>33</v>
      </c>
      <c r="J621" s="1">
        <v>45276.3682291667</v>
      </c>
      <c r="K621" s="1">
        <v>45278.9186226852</v>
      </c>
      <c r="L621">
        <v>19373</v>
      </c>
      <c r="M621">
        <v>6</v>
      </c>
      <c r="N621">
        <v>3</v>
      </c>
    </row>
    <row r="622" spans="1:14">
      <c r="A622">
        <v>1206</v>
      </c>
      <c r="B622">
        <v>17983</v>
      </c>
      <c r="C622">
        <v>346622</v>
      </c>
      <c r="D622">
        <v>14547</v>
      </c>
      <c r="E622" t="s">
        <v>675</v>
      </c>
      <c r="F622">
        <v>6</v>
      </c>
      <c r="G622">
        <v>550.935</v>
      </c>
      <c r="H622">
        <v>8.8</v>
      </c>
      <c r="I622" t="s">
        <v>33</v>
      </c>
      <c r="J622" s="1">
        <v>45276.3682291667</v>
      </c>
      <c r="K622" s="1">
        <v>45278.9186226852</v>
      </c>
      <c r="L622">
        <v>19403</v>
      </c>
      <c r="M622">
        <v>6</v>
      </c>
      <c r="N622">
        <v>3</v>
      </c>
    </row>
    <row r="623" spans="1:14">
      <c r="A623">
        <v>1207</v>
      </c>
      <c r="B623">
        <v>17984</v>
      </c>
      <c r="C623">
        <v>346572</v>
      </c>
      <c r="D623">
        <v>14145</v>
      </c>
      <c r="E623" t="s">
        <v>676</v>
      </c>
      <c r="F623">
        <v>4</v>
      </c>
      <c r="G623">
        <v>133.434</v>
      </c>
      <c r="H623">
        <v>6.2</v>
      </c>
      <c r="I623" t="s">
        <v>33</v>
      </c>
      <c r="J623" s="1">
        <v>45276.3682291667</v>
      </c>
      <c r="K623" s="1">
        <v>45278.9186226852</v>
      </c>
      <c r="L623">
        <v>19726</v>
      </c>
      <c r="M623">
        <v>6</v>
      </c>
      <c r="N623">
        <v>4</v>
      </c>
    </row>
    <row r="624" spans="1:14">
      <c r="A624">
        <v>1207</v>
      </c>
      <c r="B624">
        <v>17982</v>
      </c>
      <c r="C624">
        <v>346655</v>
      </c>
      <c r="D624">
        <v>14116</v>
      </c>
      <c r="E624" t="s">
        <v>677</v>
      </c>
      <c r="F624">
        <v>7</v>
      </c>
      <c r="G624">
        <v>270.2595</v>
      </c>
      <c r="H624">
        <v>7.4</v>
      </c>
      <c r="I624" t="s">
        <v>33</v>
      </c>
      <c r="J624" s="1">
        <v>45276.3682291667</v>
      </c>
      <c r="K624" s="1">
        <v>45278.9186226852</v>
      </c>
      <c r="L624">
        <v>19161</v>
      </c>
      <c r="M624">
        <v>5</v>
      </c>
      <c r="N624">
        <v>3</v>
      </c>
    </row>
    <row r="625" spans="1:14">
      <c r="A625">
        <v>1208</v>
      </c>
      <c r="B625">
        <v>17983</v>
      </c>
      <c r="C625">
        <v>346908</v>
      </c>
      <c r="D625">
        <v>14883</v>
      </c>
      <c r="E625" t="s">
        <v>678</v>
      </c>
      <c r="F625">
        <v>1</v>
      </c>
      <c r="G625">
        <v>16.275</v>
      </c>
      <c r="H625">
        <v>7.4</v>
      </c>
      <c r="I625" t="s">
        <v>33</v>
      </c>
      <c r="J625" s="1">
        <v>45276.3682291667</v>
      </c>
      <c r="K625" s="1">
        <v>45278.9186226852</v>
      </c>
      <c r="L625">
        <v>19517</v>
      </c>
      <c r="M625">
        <v>5</v>
      </c>
      <c r="N625">
        <v>4</v>
      </c>
    </row>
    <row r="626" spans="1:14">
      <c r="A626">
        <v>1206</v>
      </c>
      <c r="B626">
        <v>17984</v>
      </c>
      <c r="C626">
        <v>347180</v>
      </c>
      <c r="D626">
        <v>14728</v>
      </c>
      <c r="E626" t="s">
        <v>679</v>
      </c>
      <c r="F626">
        <v>8</v>
      </c>
      <c r="G626">
        <v>801.864</v>
      </c>
      <c r="H626">
        <v>4.7</v>
      </c>
      <c r="I626" t="s">
        <v>33</v>
      </c>
      <c r="J626" s="1">
        <v>45276.3682291667</v>
      </c>
      <c r="K626" s="1">
        <v>45278.9186226852</v>
      </c>
      <c r="L626">
        <v>19833</v>
      </c>
      <c r="M626">
        <v>5</v>
      </c>
      <c r="N626">
        <v>4</v>
      </c>
    </row>
    <row r="627" spans="1:14">
      <c r="A627">
        <v>1207</v>
      </c>
      <c r="B627">
        <v>17983</v>
      </c>
      <c r="C627">
        <v>346814</v>
      </c>
      <c r="D627">
        <v>14324</v>
      </c>
      <c r="E627" t="s">
        <v>680</v>
      </c>
      <c r="F627">
        <v>4</v>
      </c>
      <c r="G627">
        <v>293.202</v>
      </c>
      <c r="H627">
        <v>5.9</v>
      </c>
      <c r="I627" t="s">
        <v>33</v>
      </c>
      <c r="J627" s="1">
        <v>45276.3682291667</v>
      </c>
      <c r="K627" s="1">
        <v>45278.9186226852</v>
      </c>
      <c r="L627">
        <v>19491</v>
      </c>
      <c r="M627">
        <v>5</v>
      </c>
      <c r="N627">
        <v>4</v>
      </c>
    </row>
    <row r="628" spans="1:14">
      <c r="A628">
        <v>1207</v>
      </c>
      <c r="B628">
        <v>17982</v>
      </c>
      <c r="C628">
        <v>347404</v>
      </c>
      <c r="D628">
        <v>14939</v>
      </c>
      <c r="E628" t="s">
        <v>681</v>
      </c>
      <c r="F628">
        <v>1</v>
      </c>
      <c r="G628">
        <v>78.603</v>
      </c>
      <c r="H628">
        <v>6.9</v>
      </c>
      <c r="I628" t="s">
        <v>33</v>
      </c>
      <c r="J628" s="1">
        <v>45276.3682291667</v>
      </c>
      <c r="K628" s="1">
        <v>45278.9186226852</v>
      </c>
      <c r="L628">
        <v>19346</v>
      </c>
      <c r="M628">
        <v>6</v>
      </c>
      <c r="N628">
        <v>3</v>
      </c>
    </row>
    <row r="629" spans="1:14">
      <c r="A629">
        <v>1208</v>
      </c>
      <c r="B629">
        <v>17984</v>
      </c>
      <c r="C629">
        <v>346747</v>
      </c>
      <c r="D629">
        <v>14761</v>
      </c>
      <c r="E629" t="s">
        <v>682</v>
      </c>
      <c r="F629">
        <v>1</v>
      </c>
      <c r="G629">
        <v>102.018</v>
      </c>
      <c r="H629">
        <v>7.2</v>
      </c>
      <c r="I629" t="s">
        <v>33</v>
      </c>
      <c r="J629" s="1">
        <v>45276.3682291667</v>
      </c>
      <c r="K629" s="1">
        <v>45278.9186226852</v>
      </c>
      <c r="L629">
        <v>19929</v>
      </c>
      <c r="M629">
        <v>6</v>
      </c>
      <c r="N629">
        <v>4</v>
      </c>
    </row>
    <row r="630" spans="1:14">
      <c r="A630">
        <v>1208</v>
      </c>
      <c r="B630">
        <v>17983</v>
      </c>
      <c r="C630">
        <v>347098</v>
      </c>
      <c r="D630">
        <v>14841</v>
      </c>
      <c r="E630" t="s">
        <v>683</v>
      </c>
      <c r="F630">
        <v>2</v>
      </c>
      <c r="G630">
        <v>202.818</v>
      </c>
      <c r="H630">
        <v>5.1</v>
      </c>
      <c r="I630" t="s">
        <v>33</v>
      </c>
      <c r="J630" s="1">
        <v>45276.3682291667</v>
      </c>
      <c r="K630" s="1">
        <v>45278.9186226852</v>
      </c>
      <c r="L630">
        <v>19423</v>
      </c>
      <c r="M630">
        <v>6</v>
      </c>
      <c r="N630">
        <v>4</v>
      </c>
    </row>
    <row r="631" spans="1:14">
      <c r="A631">
        <v>1208</v>
      </c>
      <c r="B631">
        <v>17984</v>
      </c>
      <c r="C631">
        <v>347186</v>
      </c>
      <c r="D631">
        <v>14307</v>
      </c>
      <c r="E631" t="s">
        <v>684</v>
      </c>
      <c r="F631">
        <v>7</v>
      </c>
      <c r="G631">
        <v>398.958</v>
      </c>
      <c r="H631">
        <v>9.3</v>
      </c>
      <c r="I631" t="s">
        <v>33</v>
      </c>
      <c r="J631" s="1">
        <v>45276.3682291667</v>
      </c>
      <c r="K631" s="1">
        <v>45278.9186226852</v>
      </c>
      <c r="L631">
        <v>19801</v>
      </c>
      <c r="M631">
        <v>5</v>
      </c>
      <c r="N631">
        <v>4</v>
      </c>
    </row>
    <row r="632" spans="1:14">
      <c r="A632">
        <v>1207</v>
      </c>
      <c r="B632">
        <v>17984</v>
      </c>
      <c r="C632">
        <v>347295</v>
      </c>
      <c r="D632">
        <v>14425</v>
      </c>
      <c r="E632" t="s">
        <v>685</v>
      </c>
      <c r="F632">
        <v>4</v>
      </c>
      <c r="G632">
        <v>407.316</v>
      </c>
      <c r="H632">
        <v>9.4</v>
      </c>
      <c r="I632" t="s">
        <v>33</v>
      </c>
      <c r="J632" s="1">
        <v>45276.3682291667</v>
      </c>
      <c r="K632" s="1">
        <v>45278.9186226852</v>
      </c>
      <c r="L632">
        <v>19907</v>
      </c>
      <c r="M632">
        <v>6</v>
      </c>
      <c r="N632">
        <v>3</v>
      </c>
    </row>
    <row r="633" spans="1:14">
      <c r="A633">
        <v>1208</v>
      </c>
      <c r="B633">
        <v>17983</v>
      </c>
      <c r="C633">
        <v>346737</v>
      </c>
      <c r="D633">
        <v>14964</v>
      </c>
      <c r="E633" t="s">
        <v>686</v>
      </c>
      <c r="F633">
        <v>5</v>
      </c>
      <c r="G633">
        <v>145.5825</v>
      </c>
      <c r="H633">
        <v>4.2</v>
      </c>
      <c r="I633" t="s">
        <v>33</v>
      </c>
      <c r="J633" s="1">
        <v>45276.3682291667</v>
      </c>
      <c r="K633" s="1">
        <v>45278.9186226852</v>
      </c>
      <c r="L633">
        <v>19561</v>
      </c>
      <c r="M633">
        <v>5</v>
      </c>
      <c r="N633">
        <v>3</v>
      </c>
    </row>
    <row r="634" spans="1:14">
      <c r="A634">
        <v>1206</v>
      </c>
      <c r="B634">
        <v>17983</v>
      </c>
      <c r="C634">
        <v>347046</v>
      </c>
      <c r="D634">
        <v>14780</v>
      </c>
      <c r="E634" t="s">
        <v>687</v>
      </c>
      <c r="F634">
        <v>7</v>
      </c>
      <c r="G634">
        <v>133.917</v>
      </c>
      <c r="H634">
        <v>6.6</v>
      </c>
      <c r="I634" t="s">
        <v>33</v>
      </c>
      <c r="J634" s="1">
        <v>45276.3682291667</v>
      </c>
      <c r="K634" s="1">
        <v>45278.9186226852</v>
      </c>
      <c r="L634">
        <v>19464</v>
      </c>
      <c r="M634">
        <v>6</v>
      </c>
      <c r="N634">
        <v>4</v>
      </c>
    </row>
    <row r="635" spans="1:14">
      <c r="A635">
        <v>1207</v>
      </c>
      <c r="B635">
        <v>17982</v>
      </c>
      <c r="C635">
        <v>347061</v>
      </c>
      <c r="D635">
        <v>14562</v>
      </c>
      <c r="E635" t="s">
        <v>688</v>
      </c>
      <c r="F635">
        <v>3</v>
      </c>
      <c r="G635">
        <v>284.193</v>
      </c>
      <c r="H635">
        <v>6.2</v>
      </c>
      <c r="I635" t="s">
        <v>33</v>
      </c>
      <c r="J635" s="1">
        <v>45276.3682291667</v>
      </c>
      <c r="K635" s="1">
        <v>45278.9186226852</v>
      </c>
      <c r="L635">
        <v>19060</v>
      </c>
      <c r="M635">
        <v>6</v>
      </c>
      <c r="N635">
        <v>4</v>
      </c>
    </row>
    <row r="636" spans="1:14">
      <c r="A636">
        <v>1206</v>
      </c>
      <c r="B636">
        <v>17982</v>
      </c>
      <c r="C636">
        <v>346619</v>
      </c>
      <c r="D636">
        <v>14540</v>
      </c>
      <c r="E636" t="s">
        <v>689</v>
      </c>
      <c r="F636">
        <v>1</v>
      </c>
      <c r="G636">
        <v>95.9175</v>
      </c>
      <c r="H636">
        <v>6.8</v>
      </c>
      <c r="I636" t="s">
        <v>33</v>
      </c>
      <c r="J636" s="1">
        <v>45276.3682291667</v>
      </c>
      <c r="K636" s="1">
        <v>45278.9186226852</v>
      </c>
      <c r="L636">
        <v>19051</v>
      </c>
      <c r="M636">
        <v>6</v>
      </c>
      <c r="N636">
        <v>3</v>
      </c>
    </row>
    <row r="637" spans="1:14">
      <c r="A637">
        <v>1207</v>
      </c>
      <c r="B637">
        <v>17984</v>
      </c>
      <c r="C637">
        <v>346568</v>
      </c>
      <c r="D637">
        <v>14748</v>
      </c>
      <c r="E637" t="s">
        <v>690</v>
      </c>
      <c r="F637">
        <v>4</v>
      </c>
      <c r="G637">
        <v>353.094</v>
      </c>
      <c r="H637">
        <v>4.4</v>
      </c>
      <c r="I637" t="s">
        <v>33</v>
      </c>
      <c r="J637" s="1">
        <v>45276.3682291667</v>
      </c>
      <c r="K637" s="1">
        <v>45278.9186226852</v>
      </c>
      <c r="L637">
        <v>19768</v>
      </c>
      <c r="M637">
        <v>6</v>
      </c>
      <c r="N637">
        <v>4</v>
      </c>
    </row>
    <row r="638" spans="1:14">
      <c r="A638">
        <v>1207</v>
      </c>
      <c r="B638">
        <v>17983</v>
      </c>
      <c r="C638">
        <v>347078</v>
      </c>
      <c r="D638">
        <v>14178</v>
      </c>
      <c r="E638" t="s">
        <v>691</v>
      </c>
      <c r="F638">
        <v>5</v>
      </c>
      <c r="G638">
        <v>377.58</v>
      </c>
      <c r="H638">
        <v>4.3</v>
      </c>
      <c r="I638" t="s">
        <v>33</v>
      </c>
      <c r="J638" s="1">
        <v>45276.3682291667</v>
      </c>
      <c r="K638" s="1">
        <v>45278.9186226852</v>
      </c>
      <c r="L638">
        <v>19460</v>
      </c>
      <c r="M638">
        <v>6</v>
      </c>
      <c r="N638">
        <v>3</v>
      </c>
    </row>
    <row r="639" spans="1:14">
      <c r="A639">
        <v>1206</v>
      </c>
      <c r="B639">
        <v>17984</v>
      </c>
      <c r="C639">
        <v>346476</v>
      </c>
      <c r="D639">
        <v>14260</v>
      </c>
      <c r="E639" t="s">
        <v>692</v>
      </c>
      <c r="F639">
        <v>10</v>
      </c>
      <c r="G639">
        <v>804.3</v>
      </c>
      <c r="H639">
        <v>6</v>
      </c>
      <c r="I639" t="s">
        <v>33</v>
      </c>
      <c r="J639" s="1">
        <v>45276.3682291667</v>
      </c>
      <c r="K639" s="1">
        <v>45278.9186226852</v>
      </c>
      <c r="L639">
        <v>19820</v>
      </c>
      <c r="M639">
        <v>5</v>
      </c>
      <c r="N639">
        <v>4</v>
      </c>
    </row>
    <row r="640" spans="1:14">
      <c r="A640">
        <v>1207</v>
      </c>
      <c r="B640">
        <v>17983</v>
      </c>
      <c r="C640">
        <v>347097</v>
      </c>
      <c r="D640">
        <v>14470</v>
      </c>
      <c r="E640" t="s">
        <v>693</v>
      </c>
      <c r="F640">
        <v>6</v>
      </c>
      <c r="G640">
        <v>100.485</v>
      </c>
      <c r="H640">
        <v>5.1</v>
      </c>
      <c r="I640" t="s">
        <v>33</v>
      </c>
      <c r="J640" s="1">
        <v>45276.3682291667</v>
      </c>
      <c r="K640" s="1">
        <v>45278.9186226852</v>
      </c>
      <c r="L640">
        <v>19396</v>
      </c>
      <c r="M640">
        <v>5</v>
      </c>
      <c r="N640">
        <v>3</v>
      </c>
    </row>
    <row r="641" spans="1:14">
      <c r="A641">
        <v>1207</v>
      </c>
      <c r="B641">
        <v>17982</v>
      </c>
      <c r="C641">
        <v>347311</v>
      </c>
      <c r="D641">
        <v>14103</v>
      </c>
      <c r="E641" t="s">
        <v>694</v>
      </c>
      <c r="F641">
        <v>5</v>
      </c>
      <c r="G641">
        <v>392.6475</v>
      </c>
      <c r="H641">
        <v>4.9</v>
      </c>
      <c r="I641" t="s">
        <v>33</v>
      </c>
      <c r="J641" s="1">
        <v>45276.3682291667</v>
      </c>
      <c r="K641" s="1">
        <v>45278.9186226852</v>
      </c>
      <c r="L641">
        <v>19350</v>
      </c>
      <c r="M641">
        <v>6</v>
      </c>
      <c r="N641">
        <v>3</v>
      </c>
    </row>
    <row r="642" spans="1:14">
      <c r="A642">
        <v>1208</v>
      </c>
      <c r="B642">
        <v>17984</v>
      </c>
      <c r="C642">
        <v>347307</v>
      </c>
      <c r="D642">
        <v>14246</v>
      </c>
      <c r="E642" t="s">
        <v>695</v>
      </c>
      <c r="F642">
        <v>5</v>
      </c>
      <c r="G642">
        <v>94.185</v>
      </c>
      <c r="H642">
        <v>6.8</v>
      </c>
      <c r="I642" t="s">
        <v>33</v>
      </c>
      <c r="J642" s="1">
        <v>45276.3682291667</v>
      </c>
      <c r="K642" s="1">
        <v>45278.9186226852</v>
      </c>
      <c r="L642">
        <v>19752</v>
      </c>
      <c r="M642">
        <v>6</v>
      </c>
      <c r="N642">
        <v>3</v>
      </c>
    </row>
    <row r="643" spans="1:14">
      <c r="A643">
        <v>1208</v>
      </c>
      <c r="B643">
        <v>17982</v>
      </c>
      <c r="C643">
        <v>346565</v>
      </c>
      <c r="D643">
        <v>14948</v>
      </c>
      <c r="E643" t="s">
        <v>696</v>
      </c>
      <c r="F643">
        <v>3</v>
      </c>
      <c r="G643">
        <v>49.77</v>
      </c>
      <c r="H643">
        <v>9.5</v>
      </c>
      <c r="I643" t="s">
        <v>33</v>
      </c>
      <c r="J643" s="1">
        <v>45276.3682291667</v>
      </c>
      <c r="K643" s="1">
        <v>45278.9186226852</v>
      </c>
      <c r="L643">
        <v>19105</v>
      </c>
      <c r="M643">
        <v>5</v>
      </c>
      <c r="N643">
        <v>4</v>
      </c>
    </row>
    <row r="644" spans="1:14">
      <c r="A644">
        <v>1207</v>
      </c>
      <c r="B644">
        <v>17982</v>
      </c>
      <c r="C644">
        <v>347147</v>
      </c>
      <c r="D644">
        <v>14646</v>
      </c>
      <c r="E644" t="s">
        <v>697</v>
      </c>
      <c r="F644">
        <v>8</v>
      </c>
      <c r="G644">
        <v>793.548</v>
      </c>
      <c r="H644">
        <v>9.1</v>
      </c>
      <c r="I644" t="s">
        <v>33</v>
      </c>
      <c r="J644" s="1">
        <v>45276.3682291667</v>
      </c>
      <c r="K644" s="1">
        <v>45278.9186226852</v>
      </c>
      <c r="L644">
        <v>19157</v>
      </c>
      <c r="M644">
        <v>5</v>
      </c>
      <c r="N644">
        <v>4</v>
      </c>
    </row>
    <row r="645" spans="1:14">
      <c r="A645">
        <v>1206</v>
      </c>
      <c r="B645">
        <v>17984</v>
      </c>
      <c r="C645">
        <v>346922</v>
      </c>
      <c r="D645">
        <v>14851</v>
      </c>
      <c r="E645" t="s">
        <v>698</v>
      </c>
      <c r="F645">
        <v>2</v>
      </c>
      <c r="G645">
        <v>57.078</v>
      </c>
      <c r="H645">
        <v>4.3</v>
      </c>
      <c r="I645" t="s">
        <v>33</v>
      </c>
      <c r="J645" s="1">
        <v>45276.3682291667</v>
      </c>
      <c r="K645" s="1">
        <v>45278.9186226852</v>
      </c>
      <c r="L645">
        <v>19922</v>
      </c>
      <c r="M645">
        <v>6</v>
      </c>
      <c r="N645">
        <v>4</v>
      </c>
    </row>
    <row r="646" spans="1:14">
      <c r="A646">
        <v>1207</v>
      </c>
      <c r="B646">
        <v>17983</v>
      </c>
      <c r="C646">
        <v>346764</v>
      </c>
      <c r="D646">
        <v>14326</v>
      </c>
      <c r="E646" t="s">
        <v>699</v>
      </c>
      <c r="F646">
        <v>6</v>
      </c>
      <c r="G646">
        <v>120.645</v>
      </c>
      <c r="H646">
        <v>6.8</v>
      </c>
      <c r="I646" t="s">
        <v>33</v>
      </c>
      <c r="J646" s="1">
        <v>45276.3682291667</v>
      </c>
      <c r="K646" s="1">
        <v>45278.9186226852</v>
      </c>
      <c r="L646">
        <v>19571</v>
      </c>
      <c r="M646">
        <v>5</v>
      </c>
      <c r="N646">
        <v>3</v>
      </c>
    </row>
    <row r="647" spans="1:14">
      <c r="A647">
        <v>1207</v>
      </c>
      <c r="B647">
        <v>17983</v>
      </c>
      <c r="C647">
        <v>346867</v>
      </c>
      <c r="D647">
        <v>14779</v>
      </c>
      <c r="E647" t="s">
        <v>700</v>
      </c>
      <c r="F647">
        <v>10</v>
      </c>
      <c r="G647">
        <v>860.475</v>
      </c>
      <c r="H647">
        <v>6</v>
      </c>
      <c r="I647" t="s">
        <v>33</v>
      </c>
      <c r="J647" s="1">
        <v>45276.3682291667</v>
      </c>
      <c r="K647" s="1">
        <v>45278.9186226852</v>
      </c>
      <c r="L647">
        <v>19420</v>
      </c>
      <c r="M647">
        <v>6</v>
      </c>
      <c r="N647">
        <v>3</v>
      </c>
    </row>
    <row r="648" spans="1:14">
      <c r="A648">
        <v>1207</v>
      </c>
      <c r="B648">
        <v>17983</v>
      </c>
      <c r="C648">
        <v>347358</v>
      </c>
      <c r="D648">
        <v>14679</v>
      </c>
      <c r="E648" t="s">
        <v>701</v>
      </c>
      <c r="F648">
        <v>5</v>
      </c>
      <c r="G648">
        <v>485.5725</v>
      </c>
      <c r="H648">
        <v>8.6</v>
      </c>
      <c r="I648" t="s">
        <v>33</v>
      </c>
      <c r="J648" s="1">
        <v>45276.3682291667</v>
      </c>
      <c r="K648" s="1">
        <v>45278.9186226852</v>
      </c>
      <c r="L648">
        <v>19600</v>
      </c>
      <c r="M648">
        <v>5</v>
      </c>
      <c r="N648">
        <v>3</v>
      </c>
    </row>
    <row r="649" spans="1:14">
      <c r="A649">
        <v>1206</v>
      </c>
      <c r="B649">
        <v>17984</v>
      </c>
      <c r="C649">
        <v>346979</v>
      </c>
      <c r="D649">
        <v>14730</v>
      </c>
      <c r="E649" t="s">
        <v>702</v>
      </c>
      <c r="F649">
        <v>8</v>
      </c>
      <c r="G649">
        <v>212.688</v>
      </c>
      <c r="H649">
        <v>8.7</v>
      </c>
      <c r="I649" t="s">
        <v>33</v>
      </c>
      <c r="J649" s="1">
        <v>45276.3682291667</v>
      </c>
      <c r="K649" s="1">
        <v>45278.9186226852</v>
      </c>
      <c r="L649">
        <v>19813</v>
      </c>
      <c r="M649">
        <v>5</v>
      </c>
      <c r="N649">
        <v>3</v>
      </c>
    </row>
    <row r="650" spans="1:14">
      <c r="A650">
        <v>1206</v>
      </c>
      <c r="B650">
        <v>17982</v>
      </c>
      <c r="C650">
        <v>347196</v>
      </c>
      <c r="D650">
        <v>14630</v>
      </c>
      <c r="E650" t="s">
        <v>703</v>
      </c>
      <c r="F650">
        <v>1</v>
      </c>
      <c r="G650">
        <v>41.7375</v>
      </c>
      <c r="H650">
        <v>6.1</v>
      </c>
      <c r="I650" t="s">
        <v>33</v>
      </c>
      <c r="J650" s="1">
        <v>45276.3682291667</v>
      </c>
      <c r="K650" s="1">
        <v>45278.9186226852</v>
      </c>
      <c r="L650">
        <v>19245</v>
      </c>
      <c r="M650">
        <v>6</v>
      </c>
      <c r="N650">
        <v>3</v>
      </c>
    </row>
    <row r="651" spans="1:14">
      <c r="A651">
        <v>1206</v>
      </c>
      <c r="B651">
        <v>17983</v>
      </c>
      <c r="C651">
        <v>347123</v>
      </c>
      <c r="D651">
        <v>14204</v>
      </c>
      <c r="E651" t="s">
        <v>704</v>
      </c>
      <c r="F651">
        <v>6</v>
      </c>
      <c r="G651">
        <v>333.207</v>
      </c>
      <c r="H651">
        <v>9.8</v>
      </c>
      <c r="I651" t="s">
        <v>33</v>
      </c>
      <c r="J651" s="1">
        <v>45276.3682291667</v>
      </c>
      <c r="K651" s="1">
        <v>45278.9186226852</v>
      </c>
      <c r="L651">
        <v>19433</v>
      </c>
      <c r="M651">
        <v>6</v>
      </c>
      <c r="N651">
        <v>3</v>
      </c>
    </row>
    <row r="652" spans="1:14">
      <c r="A652">
        <v>1206</v>
      </c>
      <c r="B652">
        <v>17983</v>
      </c>
      <c r="C652">
        <v>346940</v>
      </c>
      <c r="D652">
        <v>14932</v>
      </c>
      <c r="E652" t="s">
        <v>705</v>
      </c>
      <c r="F652">
        <v>4</v>
      </c>
      <c r="G652">
        <v>384.468</v>
      </c>
      <c r="H652">
        <v>4.8</v>
      </c>
      <c r="I652" t="s">
        <v>33</v>
      </c>
      <c r="J652" s="1">
        <v>45276.3682291667</v>
      </c>
      <c r="K652" s="1">
        <v>45278.9186226852</v>
      </c>
      <c r="L652">
        <v>19635</v>
      </c>
      <c r="M652">
        <v>5</v>
      </c>
      <c r="N652">
        <v>3</v>
      </c>
    </row>
    <row r="653" spans="1:14">
      <c r="A653">
        <v>1208</v>
      </c>
      <c r="B653">
        <v>17983</v>
      </c>
      <c r="C653">
        <v>346645</v>
      </c>
      <c r="D653">
        <v>14420</v>
      </c>
      <c r="E653" t="s">
        <v>706</v>
      </c>
      <c r="F653">
        <v>6</v>
      </c>
      <c r="G653">
        <v>235.872</v>
      </c>
      <c r="H653">
        <v>5.9</v>
      </c>
      <c r="I653" t="s">
        <v>33</v>
      </c>
      <c r="J653" s="1">
        <v>45276.3682291667</v>
      </c>
      <c r="K653" s="1">
        <v>45278.9186226852</v>
      </c>
      <c r="L653">
        <v>19515</v>
      </c>
      <c r="M653">
        <v>5</v>
      </c>
      <c r="N653">
        <v>3</v>
      </c>
    </row>
    <row r="654" spans="1:14">
      <c r="A654">
        <v>1208</v>
      </c>
      <c r="B654">
        <v>17983</v>
      </c>
      <c r="C654">
        <v>346732</v>
      </c>
      <c r="D654">
        <v>14701</v>
      </c>
      <c r="E654" t="s">
        <v>707</v>
      </c>
      <c r="F654">
        <v>7</v>
      </c>
      <c r="G654">
        <v>212.7825</v>
      </c>
      <c r="H654">
        <v>6</v>
      </c>
      <c r="I654" t="s">
        <v>33</v>
      </c>
      <c r="J654" s="1">
        <v>45276.3682291667</v>
      </c>
      <c r="K654" s="1">
        <v>45278.9186226852</v>
      </c>
      <c r="L654">
        <v>19484</v>
      </c>
      <c r="M654">
        <v>6</v>
      </c>
      <c r="N654">
        <v>4</v>
      </c>
    </row>
    <row r="655" spans="1:14">
      <c r="A655">
        <v>1208</v>
      </c>
      <c r="B655">
        <v>17983</v>
      </c>
      <c r="C655">
        <v>347178</v>
      </c>
      <c r="D655">
        <v>14544</v>
      </c>
      <c r="E655" t="s">
        <v>708</v>
      </c>
      <c r="F655">
        <v>8</v>
      </c>
      <c r="G655">
        <v>680.064</v>
      </c>
      <c r="H655">
        <v>7.4</v>
      </c>
      <c r="I655" t="s">
        <v>33</v>
      </c>
      <c r="J655" s="1">
        <v>45276.3682291667</v>
      </c>
      <c r="K655" s="1">
        <v>45278.9186226852</v>
      </c>
      <c r="L655">
        <v>19575</v>
      </c>
      <c r="M655">
        <v>6</v>
      </c>
      <c r="N655">
        <v>3</v>
      </c>
    </row>
    <row r="656" spans="1:14">
      <c r="A656">
        <v>1207</v>
      </c>
      <c r="B656">
        <v>17982</v>
      </c>
      <c r="C656">
        <v>346666</v>
      </c>
      <c r="D656">
        <v>14302</v>
      </c>
      <c r="E656" t="s">
        <v>709</v>
      </c>
      <c r="F656">
        <v>10</v>
      </c>
      <c r="G656">
        <v>150.78</v>
      </c>
      <c r="H656">
        <v>5.4</v>
      </c>
      <c r="I656" t="s">
        <v>33</v>
      </c>
      <c r="J656" s="1">
        <v>45276.3682291667</v>
      </c>
      <c r="K656" s="1">
        <v>45278.9186226852</v>
      </c>
      <c r="L656">
        <v>19138</v>
      </c>
      <c r="M656">
        <v>5</v>
      </c>
      <c r="N656">
        <v>4</v>
      </c>
    </row>
    <row r="657" spans="1:14">
      <c r="A657">
        <v>1206</v>
      </c>
      <c r="B657">
        <v>17984</v>
      </c>
      <c r="C657">
        <v>346629</v>
      </c>
      <c r="D657">
        <v>14914</v>
      </c>
      <c r="E657" t="s">
        <v>710</v>
      </c>
      <c r="F657">
        <v>4</v>
      </c>
      <c r="G657">
        <v>75.054</v>
      </c>
      <c r="H657">
        <v>6.5</v>
      </c>
      <c r="I657" t="s">
        <v>33</v>
      </c>
      <c r="J657" s="1">
        <v>45276.3682291667</v>
      </c>
      <c r="K657" s="1">
        <v>45278.9186226852</v>
      </c>
      <c r="L657">
        <v>19828</v>
      </c>
      <c r="M657">
        <v>5</v>
      </c>
      <c r="N657">
        <v>3</v>
      </c>
    </row>
    <row r="658" spans="1:14">
      <c r="A658">
        <v>1206</v>
      </c>
      <c r="B658">
        <v>17983</v>
      </c>
      <c r="C658">
        <v>347372</v>
      </c>
      <c r="D658">
        <v>14769</v>
      </c>
      <c r="E658" t="s">
        <v>711</v>
      </c>
      <c r="F658">
        <v>7</v>
      </c>
      <c r="G658">
        <v>702.219</v>
      </c>
      <c r="H658">
        <v>9.6</v>
      </c>
      <c r="I658" t="s">
        <v>33</v>
      </c>
      <c r="J658" s="1">
        <v>45276.3682291667</v>
      </c>
      <c r="K658" s="1">
        <v>45278.9186226852</v>
      </c>
      <c r="L658">
        <v>19535</v>
      </c>
      <c r="M658">
        <v>6</v>
      </c>
      <c r="N658">
        <v>4</v>
      </c>
    </row>
    <row r="659" spans="1:14">
      <c r="A659">
        <v>1207</v>
      </c>
      <c r="B659">
        <v>17982</v>
      </c>
      <c r="C659">
        <v>347400</v>
      </c>
      <c r="D659">
        <v>14861</v>
      </c>
      <c r="E659" t="s">
        <v>712</v>
      </c>
      <c r="F659">
        <v>2</v>
      </c>
      <c r="G659">
        <v>32.277</v>
      </c>
      <c r="H659">
        <v>7.2</v>
      </c>
      <c r="I659" t="s">
        <v>33</v>
      </c>
      <c r="J659" s="1">
        <v>45276.3682291667</v>
      </c>
      <c r="K659" s="1">
        <v>45278.9186226852</v>
      </c>
      <c r="L659">
        <v>19272</v>
      </c>
      <c r="M659">
        <v>6</v>
      </c>
      <c r="N659">
        <v>3</v>
      </c>
    </row>
    <row r="660" spans="1:14">
      <c r="A660">
        <v>1208</v>
      </c>
      <c r="B660">
        <v>17983</v>
      </c>
      <c r="C660">
        <v>347111</v>
      </c>
      <c r="D660">
        <v>14171</v>
      </c>
      <c r="E660" t="s">
        <v>713</v>
      </c>
      <c r="F660">
        <v>2</v>
      </c>
      <c r="G660">
        <v>195.678</v>
      </c>
      <c r="H660">
        <v>8.5</v>
      </c>
      <c r="I660" t="s">
        <v>33</v>
      </c>
      <c r="J660" s="1">
        <v>45276.3682291667</v>
      </c>
      <c r="K660" s="1">
        <v>45278.9186226852</v>
      </c>
      <c r="L660">
        <v>19582</v>
      </c>
      <c r="M660">
        <v>5</v>
      </c>
      <c r="N660">
        <v>4</v>
      </c>
    </row>
    <row r="661" spans="1:14">
      <c r="A661">
        <v>1207</v>
      </c>
      <c r="B661">
        <v>17984</v>
      </c>
      <c r="C661">
        <v>347100</v>
      </c>
      <c r="D661">
        <v>14309</v>
      </c>
      <c r="E661" t="s">
        <v>714</v>
      </c>
      <c r="F661">
        <v>2</v>
      </c>
      <c r="G661">
        <v>145.74</v>
      </c>
      <c r="H661">
        <v>9</v>
      </c>
      <c r="I661" t="s">
        <v>33</v>
      </c>
      <c r="J661" s="1">
        <v>45276.3682291667</v>
      </c>
      <c r="K661" s="1">
        <v>45278.9186226852</v>
      </c>
      <c r="L661">
        <v>19745</v>
      </c>
      <c r="M661">
        <v>6</v>
      </c>
      <c r="N661">
        <v>4</v>
      </c>
    </row>
    <row r="662" spans="1:14">
      <c r="A662">
        <v>1207</v>
      </c>
      <c r="B662">
        <v>17982</v>
      </c>
      <c r="C662">
        <v>346542</v>
      </c>
      <c r="D662">
        <v>14187</v>
      </c>
      <c r="E662" t="s">
        <v>715</v>
      </c>
      <c r="F662">
        <v>1</v>
      </c>
      <c r="G662">
        <v>41.391</v>
      </c>
      <c r="H662">
        <v>8.4</v>
      </c>
      <c r="I662" t="s">
        <v>33</v>
      </c>
      <c r="J662" s="1">
        <v>45276.3682291667</v>
      </c>
      <c r="K662" s="1">
        <v>45278.9186226852</v>
      </c>
      <c r="L662">
        <v>19146</v>
      </c>
      <c r="M662">
        <v>5</v>
      </c>
      <c r="N662">
        <v>4</v>
      </c>
    </row>
    <row r="663" spans="1:14">
      <c r="A663">
        <v>1206</v>
      </c>
      <c r="B663">
        <v>17983</v>
      </c>
      <c r="C663">
        <v>346989</v>
      </c>
      <c r="D663">
        <v>14298</v>
      </c>
      <c r="E663" t="s">
        <v>716</v>
      </c>
      <c r="F663">
        <v>10</v>
      </c>
      <c r="G663">
        <v>514.605</v>
      </c>
      <c r="H663">
        <v>4.2</v>
      </c>
      <c r="I663" t="s">
        <v>33</v>
      </c>
      <c r="J663" s="1">
        <v>45276.3682291667</v>
      </c>
      <c r="K663" s="1">
        <v>45278.9186226852</v>
      </c>
      <c r="L663">
        <v>19381</v>
      </c>
      <c r="M663">
        <v>5</v>
      </c>
      <c r="N663">
        <v>4</v>
      </c>
    </row>
    <row r="664" spans="1:14">
      <c r="A664">
        <v>1207</v>
      </c>
      <c r="B664">
        <v>17984</v>
      </c>
      <c r="C664">
        <v>347312</v>
      </c>
      <c r="D664">
        <v>14435</v>
      </c>
      <c r="E664" t="s">
        <v>717</v>
      </c>
      <c r="F664">
        <v>8</v>
      </c>
      <c r="G664">
        <v>507.444</v>
      </c>
      <c r="H664">
        <v>9.6</v>
      </c>
      <c r="I664" t="s">
        <v>33</v>
      </c>
      <c r="J664" s="1">
        <v>45276.3682291667</v>
      </c>
      <c r="K664" s="1">
        <v>45278.9186226852</v>
      </c>
      <c r="L664">
        <v>19888</v>
      </c>
      <c r="M664">
        <v>5</v>
      </c>
      <c r="N664">
        <v>4</v>
      </c>
    </row>
    <row r="665" spans="1:14">
      <c r="A665">
        <v>1206</v>
      </c>
      <c r="B665">
        <v>17984</v>
      </c>
      <c r="C665">
        <v>346630</v>
      </c>
      <c r="D665">
        <v>14398</v>
      </c>
      <c r="E665" t="s">
        <v>718</v>
      </c>
      <c r="F665">
        <v>9</v>
      </c>
      <c r="G665">
        <v>734.076</v>
      </c>
      <c r="H665">
        <v>9.8</v>
      </c>
      <c r="I665" t="s">
        <v>33</v>
      </c>
      <c r="J665" s="1">
        <v>45276.3682291667</v>
      </c>
      <c r="K665" s="1">
        <v>45278.9186226852</v>
      </c>
      <c r="L665">
        <v>19830</v>
      </c>
      <c r="M665">
        <v>5</v>
      </c>
      <c r="N665">
        <v>3</v>
      </c>
    </row>
    <row r="666" spans="1:14">
      <c r="A666">
        <v>1207</v>
      </c>
      <c r="B666">
        <v>17983</v>
      </c>
      <c r="C666">
        <v>346819</v>
      </c>
      <c r="D666">
        <v>14055</v>
      </c>
      <c r="E666" t="s">
        <v>719</v>
      </c>
      <c r="F666">
        <v>6</v>
      </c>
      <c r="G666">
        <v>172.494</v>
      </c>
      <c r="H666">
        <v>7.9</v>
      </c>
      <c r="I666" t="s">
        <v>33</v>
      </c>
      <c r="J666" s="1">
        <v>45276.3682291667</v>
      </c>
      <c r="K666" s="1">
        <v>45278.9186226852</v>
      </c>
      <c r="L666">
        <v>19414</v>
      </c>
      <c r="M666">
        <v>6</v>
      </c>
      <c r="N666">
        <v>4</v>
      </c>
    </row>
    <row r="667" spans="1:14">
      <c r="A667">
        <v>1206</v>
      </c>
      <c r="B667">
        <v>17982</v>
      </c>
      <c r="C667">
        <v>346471</v>
      </c>
      <c r="D667">
        <v>14831</v>
      </c>
      <c r="E667" t="s">
        <v>720</v>
      </c>
      <c r="F667">
        <v>10</v>
      </c>
      <c r="G667">
        <v>867.09</v>
      </c>
      <c r="H667">
        <v>5</v>
      </c>
      <c r="I667" t="s">
        <v>33</v>
      </c>
      <c r="J667" s="1">
        <v>45276.3682291667</v>
      </c>
      <c r="K667" s="1">
        <v>45278.9186226852</v>
      </c>
      <c r="L667">
        <v>19325</v>
      </c>
      <c r="M667">
        <v>6</v>
      </c>
      <c r="N667">
        <v>3</v>
      </c>
    </row>
    <row r="668" spans="1:14">
      <c r="A668">
        <v>1207</v>
      </c>
      <c r="B668">
        <v>17982</v>
      </c>
      <c r="C668">
        <v>347011</v>
      </c>
      <c r="D668">
        <v>14570</v>
      </c>
      <c r="E668" t="s">
        <v>721</v>
      </c>
      <c r="F668">
        <v>8</v>
      </c>
      <c r="G668">
        <v>183.12</v>
      </c>
      <c r="H668">
        <v>8.3</v>
      </c>
      <c r="I668" t="s">
        <v>33</v>
      </c>
      <c r="J668" s="1">
        <v>45276.3682291667</v>
      </c>
      <c r="K668" s="1">
        <v>45278.9186226852</v>
      </c>
      <c r="L668">
        <v>19144</v>
      </c>
      <c r="M668">
        <v>6</v>
      </c>
      <c r="N668">
        <v>4</v>
      </c>
    </row>
    <row r="669" spans="1:14">
      <c r="A669">
        <v>1208</v>
      </c>
      <c r="B669">
        <v>17982</v>
      </c>
      <c r="C669">
        <v>347085</v>
      </c>
      <c r="D669">
        <v>14921</v>
      </c>
      <c r="E669" t="s">
        <v>722</v>
      </c>
      <c r="F669">
        <v>6</v>
      </c>
      <c r="G669">
        <v>391.419</v>
      </c>
      <c r="H669">
        <v>7.4</v>
      </c>
      <c r="I669" t="s">
        <v>33</v>
      </c>
      <c r="J669" s="1">
        <v>45276.3682291667</v>
      </c>
      <c r="K669" s="1">
        <v>45278.9186226852</v>
      </c>
      <c r="L669">
        <v>19053</v>
      </c>
      <c r="M669">
        <v>6</v>
      </c>
      <c r="N669">
        <v>4</v>
      </c>
    </row>
    <row r="670" spans="1:14">
      <c r="A670">
        <v>1207</v>
      </c>
      <c r="B670">
        <v>17983</v>
      </c>
      <c r="C670">
        <v>346942</v>
      </c>
      <c r="D670">
        <v>14088</v>
      </c>
      <c r="E670" t="s">
        <v>723</v>
      </c>
      <c r="F670">
        <v>3</v>
      </c>
      <c r="G670">
        <v>76.5765</v>
      </c>
      <c r="H670">
        <v>4.3</v>
      </c>
      <c r="I670" t="s">
        <v>33</v>
      </c>
      <c r="J670" s="1">
        <v>45276.3682291667</v>
      </c>
      <c r="K670" s="1">
        <v>45278.9186226852</v>
      </c>
      <c r="L670">
        <v>19455</v>
      </c>
      <c r="M670">
        <v>6</v>
      </c>
      <c r="N670">
        <v>3</v>
      </c>
    </row>
    <row r="671" spans="1:14">
      <c r="A671">
        <v>1208</v>
      </c>
      <c r="B671">
        <v>17983</v>
      </c>
      <c r="C671">
        <v>347138</v>
      </c>
      <c r="D671">
        <v>14691</v>
      </c>
      <c r="E671" t="s">
        <v>724</v>
      </c>
      <c r="F671">
        <v>7</v>
      </c>
      <c r="G671">
        <v>340.5255</v>
      </c>
      <c r="H671">
        <v>7.4</v>
      </c>
      <c r="I671" t="s">
        <v>33</v>
      </c>
      <c r="J671" s="1">
        <v>45276.3682291667</v>
      </c>
      <c r="K671" s="1">
        <v>45278.9186226852</v>
      </c>
      <c r="L671">
        <v>19424</v>
      </c>
      <c r="M671">
        <v>6</v>
      </c>
      <c r="N671">
        <v>4</v>
      </c>
    </row>
    <row r="672" spans="1:14">
      <c r="A672">
        <v>1206</v>
      </c>
      <c r="B672">
        <v>17982</v>
      </c>
      <c r="C672">
        <v>346978</v>
      </c>
      <c r="D672">
        <v>14896</v>
      </c>
      <c r="E672" t="s">
        <v>725</v>
      </c>
      <c r="F672">
        <v>8</v>
      </c>
      <c r="G672">
        <v>637.728</v>
      </c>
      <c r="H672">
        <v>5.5</v>
      </c>
      <c r="I672" t="s">
        <v>33</v>
      </c>
      <c r="J672" s="1">
        <v>45276.3682291667</v>
      </c>
      <c r="K672" s="1">
        <v>45278.9186226852</v>
      </c>
      <c r="L672">
        <v>19193</v>
      </c>
      <c r="M672">
        <v>6</v>
      </c>
      <c r="N672">
        <v>4</v>
      </c>
    </row>
    <row r="673" spans="1:14">
      <c r="A673">
        <v>1207</v>
      </c>
      <c r="B673">
        <v>17983</v>
      </c>
      <c r="C673">
        <v>346548</v>
      </c>
      <c r="D673">
        <v>14759</v>
      </c>
      <c r="E673" t="s">
        <v>726</v>
      </c>
      <c r="F673">
        <v>10</v>
      </c>
      <c r="G673">
        <v>394.275</v>
      </c>
      <c r="H673">
        <v>9.3</v>
      </c>
      <c r="I673" t="s">
        <v>33</v>
      </c>
      <c r="J673" s="1">
        <v>45276.3682291667</v>
      </c>
      <c r="K673" s="1">
        <v>45278.9186226852</v>
      </c>
      <c r="L673">
        <v>19375</v>
      </c>
      <c r="M673">
        <v>5</v>
      </c>
      <c r="N673">
        <v>4</v>
      </c>
    </row>
    <row r="674" spans="1:14">
      <c r="A674">
        <v>1207</v>
      </c>
      <c r="B674">
        <v>17983</v>
      </c>
      <c r="C674">
        <v>346541</v>
      </c>
      <c r="D674">
        <v>14975</v>
      </c>
      <c r="E674" t="s">
        <v>727</v>
      </c>
      <c r="F674">
        <v>3</v>
      </c>
      <c r="G674">
        <v>150.0975</v>
      </c>
      <c r="H674">
        <v>9.5</v>
      </c>
      <c r="I674" t="s">
        <v>33</v>
      </c>
      <c r="J674" s="1">
        <v>45276.3682291667</v>
      </c>
      <c r="K674" s="1">
        <v>45278.9186226852</v>
      </c>
      <c r="L674">
        <v>19382</v>
      </c>
      <c r="M674">
        <v>5</v>
      </c>
      <c r="N674">
        <v>4</v>
      </c>
    </row>
    <row r="675" spans="1:14">
      <c r="A675">
        <v>1208</v>
      </c>
      <c r="B675">
        <v>17983</v>
      </c>
      <c r="C675">
        <v>347139</v>
      </c>
      <c r="D675">
        <v>14974</v>
      </c>
      <c r="E675" t="s">
        <v>728</v>
      </c>
      <c r="F675">
        <v>7</v>
      </c>
      <c r="G675">
        <v>362.943</v>
      </c>
      <c r="H675">
        <v>7.3</v>
      </c>
      <c r="I675" t="s">
        <v>33</v>
      </c>
      <c r="J675" s="1">
        <v>45276.3682291667</v>
      </c>
      <c r="K675" s="1">
        <v>45278.9186226852</v>
      </c>
      <c r="L675">
        <v>19384</v>
      </c>
      <c r="M675">
        <v>6</v>
      </c>
      <c r="N675">
        <v>3</v>
      </c>
    </row>
    <row r="676" spans="1:14">
      <c r="A676">
        <v>1208</v>
      </c>
      <c r="B676">
        <v>17982</v>
      </c>
      <c r="C676">
        <v>347175</v>
      </c>
      <c r="D676">
        <v>14305</v>
      </c>
      <c r="E676" t="s">
        <v>729</v>
      </c>
      <c r="F676">
        <v>2</v>
      </c>
      <c r="G676">
        <v>25.263</v>
      </c>
      <c r="H676">
        <v>5.1</v>
      </c>
      <c r="I676" t="s">
        <v>33</v>
      </c>
      <c r="J676" s="1">
        <v>45276.3682291667</v>
      </c>
      <c r="K676" s="1">
        <v>45278.9186226852</v>
      </c>
      <c r="L676">
        <v>19246</v>
      </c>
      <c r="M676">
        <v>5</v>
      </c>
      <c r="N676">
        <v>4</v>
      </c>
    </row>
    <row r="677" spans="1:14">
      <c r="A677">
        <v>1208</v>
      </c>
      <c r="B677">
        <v>17983</v>
      </c>
      <c r="C677">
        <v>347151</v>
      </c>
      <c r="D677">
        <v>14552</v>
      </c>
      <c r="E677" t="s">
        <v>730</v>
      </c>
      <c r="F677">
        <v>3</v>
      </c>
      <c r="G677">
        <v>103.635</v>
      </c>
      <c r="H677">
        <v>9.1</v>
      </c>
      <c r="I677" t="s">
        <v>33</v>
      </c>
      <c r="J677" s="1">
        <v>45276.3682291667</v>
      </c>
      <c r="K677" s="1">
        <v>45278.9186226852</v>
      </c>
      <c r="L677">
        <v>19476</v>
      </c>
      <c r="M677">
        <v>6</v>
      </c>
      <c r="N677">
        <v>4</v>
      </c>
    </row>
    <row r="678" spans="1:14">
      <c r="A678">
        <v>1208</v>
      </c>
      <c r="B678">
        <v>17984</v>
      </c>
      <c r="C678">
        <v>346595</v>
      </c>
      <c r="D678">
        <v>14659</v>
      </c>
      <c r="E678" t="s">
        <v>731</v>
      </c>
      <c r="F678">
        <v>3</v>
      </c>
      <c r="G678">
        <v>176.4</v>
      </c>
      <c r="H678">
        <v>4.8</v>
      </c>
      <c r="I678" t="s">
        <v>33</v>
      </c>
      <c r="J678" s="1">
        <v>45276.3682291667</v>
      </c>
      <c r="K678" s="1">
        <v>45278.9186226852</v>
      </c>
      <c r="L678">
        <v>20025</v>
      </c>
      <c r="M678">
        <v>6</v>
      </c>
      <c r="N678">
        <v>4</v>
      </c>
    </row>
    <row r="679" spans="1:14">
      <c r="A679">
        <v>1208</v>
      </c>
      <c r="B679">
        <v>17984</v>
      </c>
      <c r="C679">
        <v>347315</v>
      </c>
      <c r="D679">
        <v>14433</v>
      </c>
      <c r="E679" t="s">
        <v>732</v>
      </c>
      <c r="F679">
        <v>8</v>
      </c>
      <c r="G679">
        <v>752.64</v>
      </c>
      <c r="H679">
        <v>6.6</v>
      </c>
      <c r="I679" t="s">
        <v>33</v>
      </c>
      <c r="J679" s="1">
        <v>45276.3682291667</v>
      </c>
      <c r="K679" s="1">
        <v>45278.9186226852</v>
      </c>
      <c r="L679">
        <v>20017</v>
      </c>
      <c r="M679">
        <v>6</v>
      </c>
      <c r="N679">
        <v>4</v>
      </c>
    </row>
    <row r="680" spans="1:14">
      <c r="A680">
        <v>1206</v>
      </c>
      <c r="B680">
        <v>17982</v>
      </c>
      <c r="C680">
        <v>346695</v>
      </c>
      <c r="D680">
        <v>14627</v>
      </c>
      <c r="E680" t="s">
        <v>733</v>
      </c>
      <c r="F680">
        <v>4</v>
      </c>
      <c r="G680">
        <v>262.794</v>
      </c>
      <c r="H680">
        <v>9.5</v>
      </c>
      <c r="I680" t="s">
        <v>33</v>
      </c>
      <c r="J680" s="1">
        <v>45276.3682291667</v>
      </c>
      <c r="K680" s="1">
        <v>45278.9186226852</v>
      </c>
      <c r="L680">
        <v>19180</v>
      </c>
      <c r="M680">
        <v>6</v>
      </c>
      <c r="N680">
        <v>4</v>
      </c>
    </row>
    <row r="681" spans="1:14">
      <c r="A681">
        <v>1208</v>
      </c>
      <c r="B681">
        <v>17984</v>
      </c>
      <c r="C681">
        <v>346739</v>
      </c>
      <c r="D681">
        <v>14545</v>
      </c>
      <c r="E681" t="s">
        <v>734</v>
      </c>
      <c r="F681">
        <v>5</v>
      </c>
      <c r="G681">
        <v>181.44</v>
      </c>
      <c r="H681">
        <v>9.9</v>
      </c>
      <c r="I681" t="s">
        <v>33</v>
      </c>
      <c r="J681" s="1">
        <v>45276.3682291667</v>
      </c>
      <c r="K681" s="1">
        <v>45278.9186226852</v>
      </c>
      <c r="L681">
        <v>19932</v>
      </c>
      <c r="M681">
        <v>6</v>
      </c>
      <c r="N681">
        <v>4</v>
      </c>
    </row>
    <row r="682" spans="1:14">
      <c r="A682">
        <v>1206</v>
      </c>
      <c r="B682">
        <v>17984</v>
      </c>
      <c r="C682">
        <v>347293</v>
      </c>
      <c r="D682">
        <v>14672</v>
      </c>
      <c r="E682" t="s">
        <v>735</v>
      </c>
      <c r="F682">
        <v>3</v>
      </c>
      <c r="G682">
        <v>82.719</v>
      </c>
      <c r="H682">
        <v>6.3</v>
      </c>
      <c r="I682" t="s">
        <v>33</v>
      </c>
      <c r="J682" s="1">
        <v>45276.3682291667</v>
      </c>
      <c r="K682" s="1">
        <v>45278.9186226852</v>
      </c>
      <c r="L682">
        <v>19840</v>
      </c>
      <c r="M682">
        <v>5</v>
      </c>
      <c r="N682">
        <v>3</v>
      </c>
    </row>
    <row r="683" spans="1:14">
      <c r="A683">
        <v>1208</v>
      </c>
      <c r="B683">
        <v>17983</v>
      </c>
      <c r="C683">
        <v>346966</v>
      </c>
      <c r="D683">
        <v>14516</v>
      </c>
      <c r="E683" t="s">
        <v>736</v>
      </c>
      <c r="F683">
        <v>8</v>
      </c>
      <c r="G683">
        <v>836.304</v>
      </c>
      <c r="H683">
        <v>5.2</v>
      </c>
      <c r="I683" t="s">
        <v>33</v>
      </c>
      <c r="J683" s="1">
        <v>45276.3682291667</v>
      </c>
      <c r="K683" s="1">
        <v>45278.9186226852</v>
      </c>
      <c r="L683">
        <v>19570</v>
      </c>
      <c r="M683">
        <v>5</v>
      </c>
      <c r="N683">
        <v>4</v>
      </c>
    </row>
    <row r="684" spans="1:14">
      <c r="A684">
        <v>1207</v>
      </c>
      <c r="B684">
        <v>17982</v>
      </c>
      <c r="C684">
        <v>346831</v>
      </c>
      <c r="D684">
        <v>14389</v>
      </c>
      <c r="E684" t="s">
        <v>737</v>
      </c>
      <c r="F684">
        <v>5</v>
      </c>
      <c r="G684">
        <v>212.73</v>
      </c>
      <c r="H684">
        <v>4.5</v>
      </c>
      <c r="I684" t="s">
        <v>33</v>
      </c>
      <c r="J684" s="1">
        <v>45276.3682291667</v>
      </c>
      <c r="K684" s="1">
        <v>45278.9186226852</v>
      </c>
      <c r="L684">
        <v>19041</v>
      </c>
      <c r="M684">
        <v>6</v>
      </c>
      <c r="N684">
        <v>4</v>
      </c>
    </row>
    <row r="685" spans="1:14">
      <c r="A685">
        <v>1206</v>
      </c>
      <c r="B685">
        <v>17982</v>
      </c>
      <c r="C685">
        <v>346898</v>
      </c>
      <c r="D685">
        <v>14673</v>
      </c>
      <c r="E685" t="s">
        <v>738</v>
      </c>
      <c r="F685">
        <v>9</v>
      </c>
      <c r="G685">
        <v>835.2855</v>
      </c>
      <c r="H685">
        <v>6.3</v>
      </c>
      <c r="I685" t="s">
        <v>33</v>
      </c>
      <c r="J685" s="1">
        <v>45276.3682291667</v>
      </c>
      <c r="K685" s="1">
        <v>45278.9186226852</v>
      </c>
      <c r="L685">
        <v>19058</v>
      </c>
      <c r="M685">
        <v>5</v>
      </c>
      <c r="N685">
        <v>3</v>
      </c>
    </row>
    <row r="686" spans="1:14">
      <c r="A686">
        <v>1206</v>
      </c>
      <c r="B686">
        <v>17982</v>
      </c>
      <c r="C686">
        <v>346677</v>
      </c>
      <c r="D686">
        <v>14105</v>
      </c>
      <c r="E686" t="s">
        <v>739</v>
      </c>
      <c r="F686">
        <v>8</v>
      </c>
      <c r="G686">
        <v>703.752</v>
      </c>
      <c r="H686">
        <v>5.1</v>
      </c>
      <c r="I686" t="s">
        <v>33</v>
      </c>
      <c r="J686" s="1">
        <v>45276.3682291667</v>
      </c>
      <c r="K686" s="1">
        <v>45278.9186226852</v>
      </c>
      <c r="L686">
        <v>19356</v>
      </c>
      <c r="M686">
        <v>6</v>
      </c>
      <c r="N686">
        <v>4</v>
      </c>
    </row>
    <row r="687" spans="1:14">
      <c r="A687">
        <v>1206</v>
      </c>
      <c r="B687">
        <v>17984</v>
      </c>
      <c r="C687">
        <v>347235</v>
      </c>
      <c r="D687">
        <v>14297</v>
      </c>
      <c r="E687" t="s">
        <v>740</v>
      </c>
      <c r="F687">
        <v>4</v>
      </c>
      <c r="G687">
        <v>107.31</v>
      </c>
      <c r="H687">
        <v>5.7</v>
      </c>
      <c r="I687" t="s">
        <v>33</v>
      </c>
      <c r="J687" s="1">
        <v>45276.3682291667</v>
      </c>
      <c r="K687" s="1">
        <v>45278.9186226852</v>
      </c>
      <c r="L687">
        <v>19925</v>
      </c>
      <c r="M687">
        <v>6</v>
      </c>
      <c r="N687">
        <v>4</v>
      </c>
    </row>
    <row r="688" spans="1:14">
      <c r="A688">
        <v>1207</v>
      </c>
      <c r="B688">
        <v>17983</v>
      </c>
      <c r="C688">
        <v>346667</v>
      </c>
      <c r="D688">
        <v>14497</v>
      </c>
      <c r="E688" t="s">
        <v>741</v>
      </c>
      <c r="F688">
        <v>10</v>
      </c>
      <c r="G688">
        <v>914.55</v>
      </c>
      <c r="H688">
        <v>9.9</v>
      </c>
      <c r="I688" t="s">
        <v>33</v>
      </c>
      <c r="J688" s="1">
        <v>45276.3682291667</v>
      </c>
      <c r="K688" s="1">
        <v>45278.9186226852</v>
      </c>
      <c r="L688">
        <v>19636</v>
      </c>
      <c r="M688">
        <v>5</v>
      </c>
      <c r="N688">
        <v>3</v>
      </c>
    </row>
    <row r="689" spans="1:14">
      <c r="A689">
        <v>1206</v>
      </c>
      <c r="B689">
        <v>17984</v>
      </c>
      <c r="C689">
        <v>347233</v>
      </c>
      <c r="D689">
        <v>14935</v>
      </c>
      <c r="E689" t="s">
        <v>742</v>
      </c>
      <c r="F689">
        <v>6</v>
      </c>
      <c r="G689">
        <v>629.496</v>
      </c>
      <c r="H689">
        <v>7.1</v>
      </c>
      <c r="I689" t="s">
        <v>33</v>
      </c>
      <c r="J689" s="1">
        <v>45276.3682291667</v>
      </c>
      <c r="K689" s="1">
        <v>45278.9186226852</v>
      </c>
      <c r="L689">
        <v>19915</v>
      </c>
      <c r="M689">
        <v>6</v>
      </c>
      <c r="N689">
        <v>4</v>
      </c>
    </row>
    <row r="690" spans="1:14">
      <c r="A690">
        <v>1207</v>
      </c>
      <c r="B690">
        <v>17984</v>
      </c>
      <c r="C690">
        <v>346678</v>
      </c>
      <c r="D690">
        <v>14444</v>
      </c>
      <c r="E690" t="s">
        <v>743</v>
      </c>
      <c r="F690">
        <v>6</v>
      </c>
      <c r="G690">
        <v>273.798</v>
      </c>
      <c r="H690">
        <v>8.5</v>
      </c>
      <c r="I690" t="s">
        <v>33</v>
      </c>
      <c r="J690" s="1">
        <v>45276.3682291667</v>
      </c>
      <c r="K690" s="1">
        <v>45278.9186226852</v>
      </c>
      <c r="L690">
        <v>19998</v>
      </c>
      <c r="M690">
        <v>5</v>
      </c>
      <c r="N690">
        <v>3</v>
      </c>
    </row>
    <row r="691" spans="1:14">
      <c r="A691">
        <v>1206</v>
      </c>
      <c r="B691">
        <v>17984</v>
      </c>
      <c r="C691">
        <v>346935</v>
      </c>
      <c r="D691">
        <v>14863</v>
      </c>
      <c r="E691" t="s">
        <v>744</v>
      </c>
      <c r="F691">
        <v>6</v>
      </c>
      <c r="G691">
        <v>343.413</v>
      </c>
      <c r="H691">
        <v>7.8</v>
      </c>
      <c r="I691" t="s">
        <v>33</v>
      </c>
      <c r="J691" s="1">
        <v>45276.3682291667</v>
      </c>
      <c r="K691" s="1">
        <v>45278.9186226852</v>
      </c>
      <c r="L691">
        <v>19860</v>
      </c>
      <c r="M691">
        <v>5</v>
      </c>
      <c r="N691">
        <v>4</v>
      </c>
    </row>
    <row r="692" spans="1:14">
      <c r="A692">
        <v>1208</v>
      </c>
      <c r="B692">
        <v>17984</v>
      </c>
      <c r="C692">
        <v>346743</v>
      </c>
      <c r="D692">
        <v>14380</v>
      </c>
      <c r="E692" t="s">
        <v>745</v>
      </c>
      <c r="F692">
        <v>10</v>
      </c>
      <c r="G692">
        <v>115.08</v>
      </c>
      <c r="H692">
        <v>6</v>
      </c>
      <c r="I692" t="s">
        <v>33</v>
      </c>
      <c r="J692" s="1">
        <v>45276.3682291667</v>
      </c>
      <c r="K692" s="1">
        <v>45278.9186226852</v>
      </c>
      <c r="L692">
        <v>19902</v>
      </c>
      <c r="M692">
        <v>5</v>
      </c>
      <c r="N692">
        <v>4</v>
      </c>
    </row>
    <row r="693" spans="1:14">
      <c r="A693">
        <v>1206</v>
      </c>
      <c r="B693">
        <v>17982</v>
      </c>
      <c r="C693">
        <v>347188</v>
      </c>
      <c r="D693">
        <v>14999</v>
      </c>
      <c r="E693" t="s">
        <v>746</v>
      </c>
      <c r="F693">
        <v>2</v>
      </c>
      <c r="G693">
        <v>196.14</v>
      </c>
      <c r="H693">
        <v>5.5</v>
      </c>
      <c r="I693" t="s">
        <v>33</v>
      </c>
      <c r="J693" s="1">
        <v>45276.3682291667</v>
      </c>
      <c r="K693" s="1">
        <v>45278.9186226852</v>
      </c>
      <c r="L693">
        <v>19271</v>
      </c>
      <c r="M693">
        <v>6</v>
      </c>
      <c r="N693">
        <v>3</v>
      </c>
    </row>
    <row r="694" spans="1:14">
      <c r="A694">
        <v>1208</v>
      </c>
      <c r="B694">
        <v>17984</v>
      </c>
      <c r="C694">
        <v>346788</v>
      </c>
      <c r="D694">
        <v>14743</v>
      </c>
      <c r="E694" t="s">
        <v>747</v>
      </c>
      <c r="F694">
        <v>1</v>
      </c>
      <c r="G694">
        <v>102.837</v>
      </c>
      <c r="H694">
        <v>6.9</v>
      </c>
      <c r="I694" t="s">
        <v>33</v>
      </c>
      <c r="J694" s="1">
        <v>45276.3682291667</v>
      </c>
      <c r="K694" s="1">
        <v>45278.9186226852</v>
      </c>
      <c r="L694">
        <v>19711</v>
      </c>
      <c r="M694">
        <v>6</v>
      </c>
      <c r="N694">
        <v>4</v>
      </c>
    </row>
    <row r="695" spans="1:14">
      <c r="A695">
        <v>1208</v>
      </c>
      <c r="B695">
        <v>17984</v>
      </c>
      <c r="C695">
        <v>346478</v>
      </c>
      <c r="D695">
        <v>14207</v>
      </c>
      <c r="E695" t="s">
        <v>748</v>
      </c>
      <c r="F695">
        <v>9</v>
      </c>
      <c r="G695">
        <v>548.7615</v>
      </c>
      <c r="H695">
        <v>4.3</v>
      </c>
      <c r="I695" t="s">
        <v>33</v>
      </c>
      <c r="J695" s="1">
        <v>45276.3682291667</v>
      </c>
      <c r="K695" s="1">
        <v>45278.9186226852</v>
      </c>
      <c r="L695">
        <v>19776</v>
      </c>
      <c r="M695">
        <v>6</v>
      </c>
      <c r="N695">
        <v>3</v>
      </c>
    </row>
    <row r="696" spans="1:14">
      <c r="A696">
        <v>1208</v>
      </c>
      <c r="B696">
        <v>17984</v>
      </c>
      <c r="C696">
        <v>346763</v>
      </c>
      <c r="D696">
        <v>14216</v>
      </c>
      <c r="E696" t="s">
        <v>749</v>
      </c>
      <c r="F696">
        <v>2</v>
      </c>
      <c r="G696">
        <v>195.594</v>
      </c>
      <c r="H696">
        <v>4.1</v>
      </c>
      <c r="I696" t="s">
        <v>33</v>
      </c>
      <c r="J696" s="1">
        <v>45276.3682291667</v>
      </c>
      <c r="K696" s="1">
        <v>45278.9186226852</v>
      </c>
      <c r="L696">
        <v>19878</v>
      </c>
      <c r="M696">
        <v>5</v>
      </c>
      <c r="N696">
        <v>4</v>
      </c>
    </row>
    <row r="697" spans="1:14">
      <c r="A697">
        <v>1208</v>
      </c>
      <c r="B697">
        <v>17984</v>
      </c>
      <c r="C697">
        <v>346519</v>
      </c>
      <c r="D697">
        <v>14123</v>
      </c>
      <c r="E697" t="s">
        <v>750</v>
      </c>
      <c r="F697">
        <v>10</v>
      </c>
      <c r="G697">
        <v>308.91</v>
      </c>
      <c r="H697">
        <v>8.9</v>
      </c>
      <c r="I697" t="s">
        <v>33</v>
      </c>
      <c r="J697" s="1">
        <v>45276.3682291667</v>
      </c>
      <c r="K697" s="1">
        <v>45278.9186226852</v>
      </c>
      <c r="L697">
        <v>19827</v>
      </c>
      <c r="M697">
        <v>5</v>
      </c>
      <c r="N697">
        <v>4</v>
      </c>
    </row>
    <row r="698" spans="1:14">
      <c r="A698">
        <v>1208</v>
      </c>
      <c r="B698">
        <v>17982</v>
      </c>
      <c r="C698">
        <v>346812</v>
      </c>
      <c r="D698">
        <v>14168</v>
      </c>
      <c r="E698" t="s">
        <v>751</v>
      </c>
      <c r="F698">
        <v>10</v>
      </c>
      <c r="G698">
        <v>667.38</v>
      </c>
      <c r="H698">
        <v>4.3</v>
      </c>
      <c r="I698" t="s">
        <v>33</v>
      </c>
      <c r="J698" s="1">
        <v>45276.3682291667</v>
      </c>
      <c r="K698" s="1">
        <v>45278.9186226852</v>
      </c>
      <c r="L698">
        <v>19243</v>
      </c>
      <c r="M698">
        <v>6</v>
      </c>
      <c r="N698">
        <v>3</v>
      </c>
    </row>
    <row r="699" spans="1:14">
      <c r="A699">
        <v>1207</v>
      </c>
      <c r="B699">
        <v>17984</v>
      </c>
      <c r="C699">
        <v>346663</v>
      </c>
      <c r="D699">
        <v>14439</v>
      </c>
      <c r="E699" t="s">
        <v>752</v>
      </c>
      <c r="F699">
        <v>10</v>
      </c>
      <c r="G699">
        <v>618.975</v>
      </c>
      <c r="H699">
        <v>8.1</v>
      </c>
      <c r="I699" t="s">
        <v>33</v>
      </c>
      <c r="J699" s="1">
        <v>45276.3682291667</v>
      </c>
      <c r="K699" s="1">
        <v>45278.9186226852</v>
      </c>
      <c r="L699">
        <v>19744</v>
      </c>
      <c r="M699">
        <v>6</v>
      </c>
      <c r="N699">
        <v>4</v>
      </c>
    </row>
    <row r="700" spans="1:14">
      <c r="A700">
        <v>1207</v>
      </c>
      <c r="B700">
        <v>17982</v>
      </c>
      <c r="C700">
        <v>346542</v>
      </c>
      <c r="D700">
        <v>14640</v>
      </c>
      <c r="E700" t="s">
        <v>753</v>
      </c>
      <c r="F700">
        <v>9</v>
      </c>
      <c r="G700">
        <v>216.6885</v>
      </c>
      <c r="H700">
        <v>5.5</v>
      </c>
      <c r="I700" t="s">
        <v>33</v>
      </c>
      <c r="J700" s="1">
        <v>45276.3682291667</v>
      </c>
      <c r="K700" s="1">
        <v>45278.9186226852</v>
      </c>
      <c r="L700">
        <v>19108</v>
      </c>
      <c r="M700">
        <v>5</v>
      </c>
      <c r="N700">
        <v>4</v>
      </c>
    </row>
    <row r="701" spans="1:14">
      <c r="A701">
        <v>1206</v>
      </c>
      <c r="B701">
        <v>17982</v>
      </c>
      <c r="C701">
        <v>347029</v>
      </c>
      <c r="D701">
        <v>14460</v>
      </c>
      <c r="E701" t="s">
        <v>754</v>
      </c>
      <c r="F701">
        <v>1</v>
      </c>
      <c r="G701">
        <v>35.196</v>
      </c>
      <c r="H701">
        <v>6.7</v>
      </c>
      <c r="I701" t="s">
        <v>33</v>
      </c>
      <c r="J701" s="1">
        <v>45276.3682291667</v>
      </c>
      <c r="K701" s="1">
        <v>45278.9186226852</v>
      </c>
      <c r="L701">
        <v>19077</v>
      </c>
      <c r="M701">
        <v>6</v>
      </c>
      <c r="N701">
        <v>4</v>
      </c>
    </row>
    <row r="702" spans="1:14">
      <c r="A702">
        <v>1206</v>
      </c>
      <c r="B702">
        <v>17983</v>
      </c>
      <c r="C702">
        <v>346634</v>
      </c>
      <c r="D702">
        <v>14895</v>
      </c>
      <c r="E702" t="s">
        <v>755</v>
      </c>
      <c r="F702">
        <v>3</v>
      </c>
      <c r="G702">
        <v>65.7405</v>
      </c>
      <c r="H702">
        <v>8</v>
      </c>
      <c r="I702" t="s">
        <v>33</v>
      </c>
      <c r="J702" s="1">
        <v>45276.3682291667</v>
      </c>
      <c r="K702" s="1">
        <v>45278.9186226852</v>
      </c>
      <c r="L702">
        <v>19605</v>
      </c>
      <c r="M702">
        <v>5</v>
      </c>
      <c r="N702">
        <v>3</v>
      </c>
    </row>
    <row r="703" spans="1:14">
      <c r="A703">
        <v>1207</v>
      </c>
      <c r="B703">
        <v>17983</v>
      </c>
      <c r="C703">
        <v>346815</v>
      </c>
      <c r="D703">
        <v>14811</v>
      </c>
      <c r="E703" t="s">
        <v>756</v>
      </c>
      <c r="F703">
        <v>4</v>
      </c>
      <c r="G703">
        <v>194.124</v>
      </c>
      <c r="H703">
        <v>6.2</v>
      </c>
      <c r="I703" t="s">
        <v>33</v>
      </c>
      <c r="J703" s="1">
        <v>45276.3682291667</v>
      </c>
      <c r="K703" s="1">
        <v>45278.9186226852</v>
      </c>
      <c r="L703">
        <v>19596</v>
      </c>
      <c r="M703">
        <v>6</v>
      </c>
      <c r="N703">
        <v>4</v>
      </c>
    </row>
    <row r="704" spans="1:14">
      <c r="A704">
        <v>1208</v>
      </c>
      <c r="B704">
        <v>17982</v>
      </c>
      <c r="C704">
        <v>346754</v>
      </c>
      <c r="D704">
        <v>14014</v>
      </c>
      <c r="E704" t="s">
        <v>757</v>
      </c>
      <c r="F704">
        <v>9</v>
      </c>
      <c r="G704">
        <v>621.243</v>
      </c>
      <c r="H704">
        <v>7.7</v>
      </c>
      <c r="I704" t="s">
        <v>33</v>
      </c>
      <c r="J704" s="1">
        <v>45276.3682291667</v>
      </c>
      <c r="K704" s="1">
        <v>45278.9186226852</v>
      </c>
      <c r="L704">
        <v>19068</v>
      </c>
      <c r="M704">
        <v>5</v>
      </c>
      <c r="N704">
        <v>4</v>
      </c>
    </row>
    <row r="705" spans="1:14">
      <c r="A705">
        <v>1208</v>
      </c>
      <c r="B705">
        <v>17983</v>
      </c>
      <c r="C705">
        <v>347317</v>
      </c>
      <c r="D705">
        <v>14700</v>
      </c>
      <c r="E705" t="s">
        <v>758</v>
      </c>
      <c r="F705">
        <v>1</v>
      </c>
      <c r="G705">
        <v>48.7305</v>
      </c>
      <c r="H705">
        <v>4</v>
      </c>
      <c r="I705" t="s">
        <v>33</v>
      </c>
      <c r="J705" s="1">
        <v>45276.3682291667</v>
      </c>
      <c r="K705" s="1">
        <v>45278.9186226852</v>
      </c>
      <c r="L705">
        <v>19390</v>
      </c>
      <c r="M705">
        <v>6</v>
      </c>
      <c r="N705">
        <v>4</v>
      </c>
    </row>
    <row r="706" spans="1:14">
      <c r="A706">
        <v>1208</v>
      </c>
      <c r="B706">
        <v>17983</v>
      </c>
      <c r="C706">
        <v>346878</v>
      </c>
      <c r="D706">
        <v>14767</v>
      </c>
      <c r="E706" t="s">
        <v>759</v>
      </c>
      <c r="F706">
        <v>8</v>
      </c>
      <c r="G706">
        <v>817.236</v>
      </c>
      <c r="H706">
        <v>6.2</v>
      </c>
      <c r="I706" t="s">
        <v>33</v>
      </c>
      <c r="J706" s="1">
        <v>45276.3682291667</v>
      </c>
      <c r="K706" s="1">
        <v>45278.9186226852</v>
      </c>
      <c r="L706">
        <v>19583</v>
      </c>
      <c r="M706">
        <v>5</v>
      </c>
      <c r="N706">
        <v>4</v>
      </c>
    </row>
    <row r="707" spans="1:14">
      <c r="A707">
        <v>1207</v>
      </c>
      <c r="B707">
        <v>17984</v>
      </c>
      <c r="C707">
        <v>346656</v>
      </c>
      <c r="D707">
        <v>14557</v>
      </c>
      <c r="E707" t="s">
        <v>760</v>
      </c>
      <c r="F707">
        <v>1</v>
      </c>
      <c r="G707">
        <v>63.9975</v>
      </c>
      <c r="H707">
        <v>5.9</v>
      </c>
      <c r="I707" t="s">
        <v>33</v>
      </c>
      <c r="J707" s="1">
        <v>45276.3682291667</v>
      </c>
      <c r="K707" s="1">
        <v>45278.9186226852</v>
      </c>
      <c r="L707">
        <v>19814</v>
      </c>
      <c r="M707">
        <v>5</v>
      </c>
      <c r="N707">
        <v>3</v>
      </c>
    </row>
    <row r="708" spans="1:14">
      <c r="A708">
        <v>1208</v>
      </c>
      <c r="B708">
        <v>17984</v>
      </c>
      <c r="C708">
        <v>346953</v>
      </c>
      <c r="D708">
        <v>14720</v>
      </c>
      <c r="E708" t="s">
        <v>761</v>
      </c>
      <c r="F708">
        <v>3</v>
      </c>
      <c r="G708">
        <v>246.6765</v>
      </c>
      <c r="H708">
        <v>5.4</v>
      </c>
      <c r="I708" t="s">
        <v>33</v>
      </c>
      <c r="J708" s="1">
        <v>45276.3682291667</v>
      </c>
      <c r="K708" s="1">
        <v>45278.9186226852</v>
      </c>
      <c r="L708">
        <v>20024</v>
      </c>
      <c r="M708">
        <v>6</v>
      </c>
      <c r="N708">
        <v>4</v>
      </c>
    </row>
    <row r="709" spans="1:14">
      <c r="A709">
        <v>1206</v>
      </c>
      <c r="B709">
        <v>17982</v>
      </c>
      <c r="C709">
        <v>346877</v>
      </c>
      <c r="D709">
        <v>14819</v>
      </c>
      <c r="E709" t="s">
        <v>762</v>
      </c>
      <c r="F709">
        <v>4</v>
      </c>
      <c r="G709">
        <v>160.86</v>
      </c>
      <c r="H709">
        <v>5.7</v>
      </c>
      <c r="I709" t="s">
        <v>33</v>
      </c>
      <c r="J709" s="1">
        <v>45276.3682291667</v>
      </c>
      <c r="K709" s="1">
        <v>45278.9186226852</v>
      </c>
      <c r="L709">
        <v>19030</v>
      </c>
      <c r="M709">
        <v>5</v>
      </c>
      <c r="N709">
        <v>3</v>
      </c>
    </row>
    <row r="710" spans="1:14">
      <c r="A710">
        <v>1206</v>
      </c>
      <c r="B710">
        <v>17983</v>
      </c>
      <c r="C710">
        <v>347266</v>
      </c>
      <c r="D710">
        <v>14039</v>
      </c>
      <c r="E710" t="s">
        <v>763</v>
      </c>
      <c r="F710">
        <v>3</v>
      </c>
      <c r="G710">
        <v>146.223</v>
      </c>
      <c r="H710">
        <v>4.4</v>
      </c>
      <c r="I710" t="s">
        <v>33</v>
      </c>
      <c r="J710" s="1">
        <v>45276.3682291667</v>
      </c>
      <c r="K710" s="1">
        <v>45278.9186226852</v>
      </c>
      <c r="L710">
        <v>19453</v>
      </c>
      <c r="M710">
        <v>6</v>
      </c>
      <c r="N710">
        <v>4</v>
      </c>
    </row>
    <row r="711" spans="1:14">
      <c r="A711">
        <v>1208</v>
      </c>
      <c r="B711">
        <v>17983</v>
      </c>
      <c r="C711">
        <v>347052</v>
      </c>
      <c r="D711">
        <v>14790</v>
      </c>
      <c r="E711" t="s">
        <v>764</v>
      </c>
      <c r="F711">
        <v>7</v>
      </c>
      <c r="G711">
        <v>506.6355</v>
      </c>
      <c r="H711">
        <v>4.6</v>
      </c>
      <c r="I711" t="s">
        <v>33</v>
      </c>
      <c r="J711" s="1">
        <v>45276.3682291667</v>
      </c>
      <c r="K711" s="1">
        <v>45278.9186226852</v>
      </c>
      <c r="L711">
        <v>19564</v>
      </c>
      <c r="M711">
        <v>5</v>
      </c>
      <c r="N711">
        <v>3</v>
      </c>
    </row>
    <row r="712" spans="1:14">
      <c r="A712">
        <v>1207</v>
      </c>
      <c r="B712">
        <v>17984</v>
      </c>
      <c r="C712">
        <v>346660</v>
      </c>
      <c r="D712">
        <v>14147</v>
      </c>
      <c r="E712" t="s">
        <v>765</v>
      </c>
      <c r="F712">
        <v>7</v>
      </c>
      <c r="G712">
        <v>390.9465</v>
      </c>
      <c r="H712">
        <v>5</v>
      </c>
      <c r="I712" t="s">
        <v>33</v>
      </c>
      <c r="J712" s="1">
        <v>45276.3682291667</v>
      </c>
      <c r="K712" s="1">
        <v>45278.9186226852</v>
      </c>
      <c r="L712">
        <v>19741</v>
      </c>
      <c r="M712">
        <v>6</v>
      </c>
      <c r="N712">
        <v>4</v>
      </c>
    </row>
    <row r="713" spans="1:14">
      <c r="A713">
        <v>1207</v>
      </c>
      <c r="B713">
        <v>17983</v>
      </c>
      <c r="C713">
        <v>347314</v>
      </c>
      <c r="D713">
        <v>14119</v>
      </c>
      <c r="E713" t="s">
        <v>766</v>
      </c>
      <c r="F713">
        <v>7</v>
      </c>
      <c r="G713">
        <v>419.832</v>
      </c>
      <c r="H713">
        <v>6.5</v>
      </c>
      <c r="I713" t="s">
        <v>33</v>
      </c>
      <c r="J713" s="1">
        <v>45276.3682291667</v>
      </c>
      <c r="K713" s="1">
        <v>45278.9186226852</v>
      </c>
      <c r="L713">
        <v>19370</v>
      </c>
      <c r="M713">
        <v>6</v>
      </c>
      <c r="N713">
        <v>3</v>
      </c>
    </row>
    <row r="714" spans="1:14">
      <c r="A714">
        <v>1206</v>
      </c>
      <c r="B714">
        <v>17984</v>
      </c>
      <c r="C714">
        <v>346557</v>
      </c>
      <c r="D714">
        <v>14167</v>
      </c>
      <c r="E714" t="s">
        <v>767</v>
      </c>
      <c r="F714">
        <v>1</v>
      </c>
      <c r="G714">
        <v>53.928</v>
      </c>
      <c r="H714">
        <v>5.2</v>
      </c>
      <c r="I714" t="s">
        <v>33</v>
      </c>
      <c r="J714" s="1">
        <v>45276.3682291667</v>
      </c>
      <c r="K714" s="1">
        <v>45278.9186226852</v>
      </c>
      <c r="L714">
        <v>19764</v>
      </c>
      <c r="M714">
        <v>6</v>
      </c>
      <c r="N714">
        <v>3</v>
      </c>
    </row>
    <row r="715" spans="1:14">
      <c r="A715">
        <v>1207</v>
      </c>
      <c r="B715">
        <v>17982</v>
      </c>
      <c r="C715">
        <v>346566</v>
      </c>
      <c r="D715">
        <v>14155</v>
      </c>
      <c r="E715" t="s">
        <v>768</v>
      </c>
      <c r="F715">
        <v>10</v>
      </c>
      <c r="G715">
        <v>586.635</v>
      </c>
      <c r="H715">
        <v>5.8</v>
      </c>
      <c r="I715" t="s">
        <v>33</v>
      </c>
      <c r="J715" s="1">
        <v>45276.3682291667</v>
      </c>
      <c r="K715" s="1">
        <v>45278.9186226852</v>
      </c>
      <c r="L715">
        <v>19121</v>
      </c>
      <c r="M715">
        <v>6</v>
      </c>
      <c r="N715">
        <v>4</v>
      </c>
    </row>
    <row r="716" spans="1:14">
      <c r="A716">
        <v>1207</v>
      </c>
      <c r="B716">
        <v>17983</v>
      </c>
      <c r="C716">
        <v>346807</v>
      </c>
      <c r="D716">
        <v>14866</v>
      </c>
      <c r="E716" t="s">
        <v>769</v>
      </c>
      <c r="F716">
        <v>10</v>
      </c>
      <c r="G716">
        <v>369.495</v>
      </c>
      <c r="H716">
        <v>8.4</v>
      </c>
      <c r="I716" t="s">
        <v>33</v>
      </c>
      <c r="J716" s="1">
        <v>45276.3682291667</v>
      </c>
      <c r="K716" s="1">
        <v>45278.9186226852</v>
      </c>
      <c r="L716">
        <v>19367</v>
      </c>
      <c r="M716">
        <v>6</v>
      </c>
      <c r="N716">
        <v>3</v>
      </c>
    </row>
    <row r="717" spans="1:14">
      <c r="A717">
        <v>1208</v>
      </c>
      <c r="B717">
        <v>17984</v>
      </c>
      <c r="C717">
        <v>347050</v>
      </c>
      <c r="D717">
        <v>14063</v>
      </c>
      <c r="E717" t="s">
        <v>770</v>
      </c>
      <c r="F717">
        <v>5</v>
      </c>
      <c r="G717">
        <v>214.935</v>
      </c>
      <c r="H717">
        <v>9.9</v>
      </c>
      <c r="I717" t="s">
        <v>33</v>
      </c>
      <c r="J717" s="1">
        <v>45276.3682291667</v>
      </c>
      <c r="K717" s="1">
        <v>45278.9186226852</v>
      </c>
      <c r="L717">
        <v>19861</v>
      </c>
      <c r="M717">
        <v>5</v>
      </c>
      <c r="N717">
        <v>4</v>
      </c>
    </row>
    <row r="718" spans="1:14">
      <c r="A718">
        <v>1207</v>
      </c>
      <c r="B718">
        <v>17984</v>
      </c>
      <c r="C718">
        <v>346468</v>
      </c>
      <c r="D718">
        <v>14083</v>
      </c>
      <c r="E718" t="s">
        <v>771</v>
      </c>
      <c r="F718">
        <v>8</v>
      </c>
      <c r="G718">
        <v>575.736</v>
      </c>
      <c r="H718">
        <v>8.5</v>
      </c>
      <c r="I718" t="s">
        <v>33</v>
      </c>
      <c r="J718" s="1">
        <v>45276.3682291667</v>
      </c>
      <c r="K718" s="1">
        <v>45278.9186226852</v>
      </c>
      <c r="L718">
        <v>19856</v>
      </c>
      <c r="M718">
        <v>5</v>
      </c>
      <c r="N718">
        <v>3</v>
      </c>
    </row>
    <row r="719" spans="1:14">
      <c r="A719">
        <v>1207</v>
      </c>
      <c r="B719">
        <v>17983</v>
      </c>
      <c r="C719">
        <v>346499</v>
      </c>
      <c r="D719">
        <v>14341</v>
      </c>
      <c r="E719" t="s">
        <v>772</v>
      </c>
      <c r="F719">
        <v>5</v>
      </c>
      <c r="G719">
        <v>55.2825</v>
      </c>
      <c r="H719">
        <v>5.8</v>
      </c>
      <c r="I719" t="s">
        <v>33</v>
      </c>
      <c r="J719" s="1">
        <v>45276.3682291667</v>
      </c>
      <c r="K719" s="1">
        <v>45278.9186226852</v>
      </c>
      <c r="L719">
        <v>19385</v>
      </c>
      <c r="M719">
        <v>5</v>
      </c>
      <c r="N719">
        <v>3</v>
      </c>
    </row>
    <row r="720" spans="1:14">
      <c r="A720">
        <v>1208</v>
      </c>
      <c r="B720">
        <v>17983</v>
      </c>
      <c r="C720">
        <v>346563</v>
      </c>
      <c r="D720">
        <v>14107</v>
      </c>
      <c r="E720" t="s">
        <v>773</v>
      </c>
      <c r="F720">
        <v>2</v>
      </c>
      <c r="G720">
        <v>76.146</v>
      </c>
      <c r="H720">
        <v>7.2</v>
      </c>
      <c r="I720" t="s">
        <v>33</v>
      </c>
      <c r="J720" s="1">
        <v>45276.3682291667</v>
      </c>
      <c r="K720" s="1">
        <v>45278.9186226852</v>
      </c>
      <c r="L720">
        <v>19563</v>
      </c>
      <c r="M720">
        <v>5</v>
      </c>
      <c r="N720">
        <v>3</v>
      </c>
    </row>
    <row r="721" spans="1:14">
      <c r="A721">
        <v>1206</v>
      </c>
      <c r="B721">
        <v>17984</v>
      </c>
      <c r="C721">
        <v>347360</v>
      </c>
      <c r="D721">
        <v>14650</v>
      </c>
      <c r="E721" t="s">
        <v>774</v>
      </c>
      <c r="F721">
        <v>3</v>
      </c>
      <c r="G721">
        <v>165.123</v>
      </c>
      <c r="H721">
        <v>7.5</v>
      </c>
      <c r="I721" t="s">
        <v>33</v>
      </c>
      <c r="J721" s="1">
        <v>45276.3682291667</v>
      </c>
      <c r="K721" s="1">
        <v>45278.9186226852</v>
      </c>
      <c r="L721">
        <v>19918</v>
      </c>
      <c r="M721">
        <v>6</v>
      </c>
      <c r="N721">
        <v>4</v>
      </c>
    </row>
    <row r="722" spans="1:14">
      <c r="A722">
        <v>1208</v>
      </c>
      <c r="B722">
        <v>17984</v>
      </c>
      <c r="C722">
        <v>347171</v>
      </c>
      <c r="D722">
        <v>14143</v>
      </c>
      <c r="E722" t="s">
        <v>775</v>
      </c>
      <c r="F722">
        <v>5</v>
      </c>
      <c r="G722">
        <v>507.675</v>
      </c>
      <c r="H722">
        <v>7</v>
      </c>
      <c r="I722" t="s">
        <v>33</v>
      </c>
      <c r="J722" s="1">
        <v>45276.3682291667</v>
      </c>
      <c r="K722" s="1">
        <v>45278.9186226852</v>
      </c>
      <c r="L722">
        <v>19854</v>
      </c>
      <c r="M722">
        <v>5</v>
      </c>
      <c r="N722">
        <v>3</v>
      </c>
    </row>
    <row r="723" spans="1:14">
      <c r="A723">
        <v>1208</v>
      </c>
      <c r="B723">
        <v>17984</v>
      </c>
      <c r="C723">
        <v>347200</v>
      </c>
      <c r="D723">
        <v>14708</v>
      </c>
      <c r="E723" t="s">
        <v>776</v>
      </c>
      <c r="F723">
        <v>6</v>
      </c>
      <c r="G723">
        <v>628.929</v>
      </c>
      <c r="H723">
        <v>8.5</v>
      </c>
      <c r="I723" t="s">
        <v>33</v>
      </c>
      <c r="J723" s="1">
        <v>45276.3682291667</v>
      </c>
      <c r="K723" s="1">
        <v>45278.9186226852</v>
      </c>
      <c r="L723">
        <v>20023</v>
      </c>
      <c r="M723">
        <v>6</v>
      </c>
      <c r="N723">
        <v>3</v>
      </c>
    </row>
    <row r="724" spans="1:14">
      <c r="A724">
        <v>1208</v>
      </c>
      <c r="B724">
        <v>17983</v>
      </c>
      <c r="C724">
        <v>347274</v>
      </c>
      <c r="D724">
        <v>14784</v>
      </c>
      <c r="E724" t="s">
        <v>777</v>
      </c>
      <c r="F724">
        <v>7</v>
      </c>
      <c r="G724">
        <v>688.6215</v>
      </c>
      <c r="H724">
        <v>4.5</v>
      </c>
      <c r="I724" t="s">
        <v>33</v>
      </c>
      <c r="J724" s="1">
        <v>45276.3682291667</v>
      </c>
      <c r="K724" s="1">
        <v>45278.9186226852</v>
      </c>
      <c r="L724">
        <v>19549</v>
      </c>
      <c r="M724">
        <v>5</v>
      </c>
      <c r="N724">
        <v>4</v>
      </c>
    </row>
    <row r="725" spans="1:14">
      <c r="A725">
        <v>1206</v>
      </c>
      <c r="B725">
        <v>17983</v>
      </c>
      <c r="C725">
        <v>346631</v>
      </c>
      <c r="D725">
        <v>14476</v>
      </c>
      <c r="E725" t="s">
        <v>778</v>
      </c>
      <c r="F725">
        <v>6</v>
      </c>
      <c r="G725">
        <v>119.259</v>
      </c>
      <c r="H725">
        <v>8.1</v>
      </c>
      <c r="I725" t="s">
        <v>33</v>
      </c>
      <c r="J725" s="1">
        <v>45276.3682291667</v>
      </c>
      <c r="K725" s="1">
        <v>45278.9186226852</v>
      </c>
      <c r="L725">
        <v>19419</v>
      </c>
      <c r="M725">
        <v>6</v>
      </c>
      <c r="N725">
        <v>3</v>
      </c>
    </row>
    <row r="726" spans="1:14">
      <c r="A726">
        <v>1206</v>
      </c>
      <c r="B726">
        <v>17983</v>
      </c>
      <c r="C726">
        <v>347348</v>
      </c>
      <c r="D726">
        <v>14029</v>
      </c>
      <c r="E726" t="s">
        <v>779</v>
      </c>
      <c r="F726">
        <v>6</v>
      </c>
      <c r="G726">
        <v>281.169</v>
      </c>
      <c r="H726">
        <v>5.1</v>
      </c>
      <c r="I726" t="s">
        <v>33</v>
      </c>
      <c r="J726" s="1">
        <v>45276.3682291667</v>
      </c>
      <c r="K726" s="1">
        <v>45278.9186226852</v>
      </c>
      <c r="L726">
        <v>19428</v>
      </c>
      <c r="M726">
        <v>6</v>
      </c>
      <c r="N726">
        <v>4</v>
      </c>
    </row>
    <row r="727" spans="1:14">
      <c r="A727">
        <v>1206</v>
      </c>
      <c r="B727">
        <v>17983</v>
      </c>
      <c r="C727">
        <v>347259</v>
      </c>
      <c r="D727">
        <v>14180</v>
      </c>
      <c r="E727" t="s">
        <v>780</v>
      </c>
      <c r="F727">
        <v>7</v>
      </c>
      <c r="G727">
        <v>695.2365</v>
      </c>
      <c r="H727">
        <v>4.9</v>
      </c>
      <c r="I727" t="s">
        <v>33</v>
      </c>
      <c r="J727" s="1">
        <v>45276.3682291667</v>
      </c>
      <c r="K727" s="1">
        <v>45278.9186226852</v>
      </c>
      <c r="L727">
        <v>19681</v>
      </c>
      <c r="M727">
        <v>5</v>
      </c>
      <c r="N727">
        <v>3</v>
      </c>
    </row>
    <row r="728" spans="1:14">
      <c r="A728">
        <v>1207</v>
      </c>
      <c r="B728">
        <v>17983</v>
      </c>
      <c r="C728">
        <v>347001</v>
      </c>
      <c r="D728">
        <v>14041</v>
      </c>
      <c r="E728" t="s">
        <v>781</v>
      </c>
      <c r="F728">
        <v>9</v>
      </c>
      <c r="G728">
        <v>629.8425</v>
      </c>
      <c r="H728">
        <v>9.7</v>
      </c>
      <c r="I728" t="s">
        <v>33</v>
      </c>
      <c r="J728" s="1">
        <v>45276.3682291667</v>
      </c>
      <c r="K728" s="1">
        <v>45278.9186226852</v>
      </c>
      <c r="L728">
        <v>19573</v>
      </c>
      <c r="M728">
        <v>5</v>
      </c>
      <c r="N728">
        <v>3</v>
      </c>
    </row>
    <row r="729" spans="1:14">
      <c r="A729">
        <v>1208</v>
      </c>
      <c r="B729">
        <v>17984</v>
      </c>
      <c r="C729">
        <v>347019</v>
      </c>
      <c r="D729">
        <v>14078</v>
      </c>
      <c r="E729" t="s">
        <v>782</v>
      </c>
      <c r="F729">
        <v>5</v>
      </c>
      <c r="G729">
        <v>194.985</v>
      </c>
      <c r="H729">
        <v>5</v>
      </c>
      <c r="I729" t="s">
        <v>33</v>
      </c>
      <c r="J729" s="1">
        <v>45276.3682291667</v>
      </c>
      <c r="K729" s="1">
        <v>45278.9186226852</v>
      </c>
      <c r="L729">
        <v>19713</v>
      </c>
      <c r="M729">
        <v>6</v>
      </c>
      <c r="N729">
        <v>4</v>
      </c>
    </row>
    <row r="730" spans="1:14">
      <c r="A730">
        <v>1208</v>
      </c>
      <c r="B730">
        <v>17982</v>
      </c>
      <c r="C730">
        <v>346900</v>
      </c>
      <c r="D730">
        <v>14912</v>
      </c>
      <c r="E730" t="s">
        <v>783</v>
      </c>
      <c r="F730">
        <v>1</v>
      </c>
      <c r="G730">
        <v>99.9075</v>
      </c>
      <c r="H730">
        <v>6</v>
      </c>
      <c r="I730" t="s">
        <v>33</v>
      </c>
      <c r="J730" s="1">
        <v>45276.3682291667</v>
      </c>
      <c r="K730" s="1">
        <v>45278.9186226852</v>
      </c>
      <c r="L730">
        <v>19183</v>
      </c>
      <c r="M730">
        <v>6</v>
      </c>
      <c r="N730">
        <v>4</v>
      </c>
    </row>
    <row r="731" spans="1:14">
      <c r="A731">
        <v>1206</v>
      </c>
      <c r="B731">
        <v>17984</v>
      </c>
      <c r="C731">
        <v>347040</v>
      </c>
      <c r="D731">
        <v>14394</v>
      </c>
      <c r="E731" t="s">
        <v>784</v>
      </c>
      <c r="F731">
        <v>1</v>
      </c>
      <c r="G731">
        <v>56.469</v>
      </c>
      <c r="H731">
        <v>4.7</v>
      </c>
      <c r="I731" t="s">
        <v>33</v>
      </c>
      <c r="J731" s="1">
        <v>45276.3682291667</v>
      </c>
      <c r="K731" s="1">
        <v>45278.9186226852</v>
      </c>
      <c r="L731">
        <v>19694</v>
      </c>
      <c r="M731">
        <v>6</v>
      </c>
      <c r="N731">
        <v>3</v>
      </c>
    </row>
    <row r="732" spans="1:14">
      <c r="A732">
        <v>1208</v>
      </c>
      <c r="B732">
        <v>17982</v>
      </c>
      <c r="C732">
        <v>347000</v>
      </c>
      <c r="D732">
        <v>15000</v>
      </c>
      <c r="E732" t="s">
        <v>785</v>
      </c>
      <c r="F732">
        <v>5</v>
      </c>
      <c r="G732">
        <v>338.31</v>
      </c>
      <c r="H732">
        <v>6.6</v>
      </c>
      <c r="I732" t="s">
        <v>33</v>
      </c>
      <c r="J732" s="1">
        <v>45276.3682291667</v>
      </c>
      <c r="K732" s="1">
        <v>45278.9186226852</v>
      </c>
      <c r="L732">
        <v>19257</v>
      </c>
      <c r="M732">
        <v>5</v>
      </c>
      <c r="N732">
        <v>3</v>
      </c>
    </row>
    <row r="733" spans="1:14">
      <c r="A733">
        <v>1207</v>
      </c>
      <c r="B733">
        <v>17982</v>
      </c>
      <c r="C733">
        <v>347247</v>
      </c>
      <c r="D733">
        <v>14170</v>
      </c>
      <c r="E733" t="s">
        <v>786</v>
      </c>
      <c r="F733">
        <v>9</v>
      </c>
      <c r="G733">
        <v>881.307</v>
      </c>
      <c r="H733">
        <v>8.8</v>
      </c>
      <c r="I733" t="s">
        <v>33</v>
      </c>
      <c r="J733" s="1">
        <v>45276.3682291667</v>
      </c>
      <c r="K733" s="1">
        <v>45278.9186226852</v>
      </c>
      <c r="L733">
        <v>19162</v>
      </c>
      <c r="M733">
        <v>5</v>
      </c>
      <c r="N733">
        <v>4</v>
      </c>
    </row>
    <row r="734" spans="1:14">
      <c r="A734">
        <v>1207</v>
      </c>
      <c r="B734">
        <v>17982</v>
      </c>
      <c r="C734">
        <v>346984</v>
      </c>
      <c r="D734">
        <v>14188</v>
      </c>
      <c r="E734" t="s">
        <v>787</v>
      </c>
      <c r="F734">
        <v>9</v>
      </c>
      <c r="G734">
        <v>856.4535</v>
      </c>
      <c r="H734">
        <v>5.1</v>
      </c>
      <c r="I734" t="s">
        <v>33</v>
      </c>
      <c r="J734" s="1">
        <v>45276.3682291667</v>
      </c>
      <c r="K734" s="1">
        <v>45278.9186226852</v>
      </c>
      <c r="L734">
        <v>19149</v>
      </c>
      <c r="M734">
        <v>5</v>
      </c>
      <c r="N734">
        <v>3</v>
      </c>
    </row>
    <row r="735" spans="1:14">
      <c r="A735">
        <v>1206</v>
      </c>
      <c r="B735">
        <v>17983</v>
      </c>
      <c r="C735">
        <v>346534</v>
      </c>
      <c r="D735">
        <v>14173</v>
      </c>
      <c r="E735" t="s">
        <v>788</v>
      </c>
      <c r="F735">
        <v>2</v>
      </c>
      <c r="G735">
        <v>85.302</v>
      </c>
      <c r="H735">
        <v>4.1</v>
      </c>
      <c r="I735" t="s">
        <v>33</v>
      </c>
      <c r="J735" s="1">
        <v>45276.3682291667</v>
      </c>
      <c r="K735" s="1">
        <v>45278.9186226852</v>
      </c>
      <c r="L735">
        <v>19674</v>
      </c>
      <c r="M735">
        <v>5</v>
      </c>
      <c r="N735">
        <v>4</v>
      </c>
    </row>
    <row r="736" spans="1:14">
      <c r="A736">
        <v>1208</v>
      </c>
      <c r="B736">
        <v>17984</v>
      </c>
      <c r="C736">
        <v>346531</v>
      </c>
      <c r="D736">
        <v>14475</v>
      </c>
      <c r="E736" t="s">
        <v>789</v>
      </c>
      <c r="F736">
        <v>10</v>
      </c>
      <c r="G736">
        <v>316.47</v>
      </c>
      <c r="H736">
        <v>9.2</v>
      </c>
      <c r="I736" t="s">
        <v>33</v>
      </c>
      <c r="J736" s="1">
        <v>45276.3682291667</v>
      </c>
      <c r="K736" s="1">
        <v>45278.9186226852</v>
      </c>
      <c r="L736">
        <v>19869</v>
      </c>
      <c r="M736">
        <v>5</v>
      </c>
      <c r="N736">
        <v>3</v>
      </c>
    </row>
    <row r="737" spans="1:14">
      <c r="A737">
        <v>1206</v>
      </c>
      <c r="B737">
        <v>17984</v>
      </c>
      <c r="C737">
        <v>346796</v>
      </c>
      <c r="D737">
        <v>14821</v>
      </c>
      <c r="E737" t="s">
        <v>790</v>
      </c>
      <c r="F737">
        <v>2</v>
      </c>
      <c r="G737">
        <v>72.87</v>
      </c>
      <c r="H737">
        <v>8.2</v>
      </c>
      <c r="I737" t="s">
        <v>33</v>
      </c>
      <c r="J737" s="1">
        <v>45276.3682291667</v>
      </c>
      <c r="K737" s="1">
        <v>45278.9186226852</v>
      </c>
      <c r="L737">
        <v>19884</v>
      </c>
      <c r="M737">
        <v>5</v>
      </c>
      <c r="N737">
        <v>4</v>
      </c>
    </row>
    <row r="738" spans="1:14">
      <c r="A738">
        <v>1207</v>
      </c>
      <c r="B738">
        <v>17982</v>
      </c>
      <c r="C738">
        <v>346839</v>
      </c>
      <c r="D738">
        <v>14036</v>
      </c>
      <c r="E738" t="s">
        <v>791</v>
      </c>
      <c r="F738">
        <v>2</v>
      </c>
      <c r="G738">
        <v>44.352</v>
      </c>
      <c r="H738">
        <v>9.7</v>
      </c>
      <c r="I738" t="s">
        <v>33</v>
      </c>
      <c r="J738" s="1">
        <v>45276.3682291667</v>
      </c>
      <c r="K738" s="1">
        <v>45278.9186226852</v>
      </c>
      <c r="L738">
        <v>19122</v>
      </c>
      <c r="M738">
        <v>5</v>
      </c>
      <c r="N738">
        <v>3</v>
      </c>
    </row>
    <row r="739" spans="1:14">
      <c r="A739">
        <v>1208</v>
      </c>
      <c r="B739">
        <v>17983</v>
      </c>
      <c r="C739">
        <v>346954</v>
      </c>
      <c r="D739">
        <v>14461</v>
      </c>
      <c r="E739" t="s">
        <v>792</v>
      </c>
      <c r="F739">
        <v>10</v>
      </c>
      <c r="G739">
        <v>1039.29</v>
      </c>
      <c r="H739">
        <v>8.7</v>
      </c>
      <c r="I739" t="s">
        <v>33</v>
      </c>
      <c r="J739" s="1">
        <v>45276.3682291667</v>
      </c>
      <c r="K739" s="1">
        <v>45278.9186226852</v>
      </c>
      <c r="L739">
        <v>19490</v>
      </c>
      <c r="M739">
        <v>6</v>
      </c>
      <c r="N739">
        <v>4</v>
      </c>
    </row>
    <row r="740" spans="1:14">
      <c r="A740">
        <v>1208</v>
      </c>
      <c r="B740">
        <v>17982</v>
      </c>
      <c r="C740">
        <v>346719</v>
      </c>
      <c r="D740">
        <v>14707</v>
      </c>
      <c r="E740" t="s">
        <v>793</v>
      </c>
      <c r="F740">
        <v>10</v>
      </c>
      <c r="G740">
        <v>510.615</v>
      </c>
      <c r="H740">
        <v>8.8</v>
      </c>
      <c r="I740" t="s">
        <v>33</v>
      </c>
      <c r="J740" s="1">
        <v>45276.3682291667</v>
      </c>
      <c r="K740" s="1">
        <v>45278.9186226852</v>
      </c>
      <c r="L740">
        <v>19198</v>
      </c>
      <c r="M740">
        <v>6</v>
      </c>
      <c r="N740">
        <v>3</v>
      </c>
    </row>
    <row r="741" spans="1:14">
      <c r="A741">
        <v>1207</v>
      </c>
      <c r="B741">
        <v>17982</v>
      </c>
      <c r="C741">
        <v>346810</v>
      </c>
      <c r="D741">
        <v>14795</v>
      </c>
      <c r="E741" t="s">
        <v>794</v>
      </c>
      <c r="F741">
        <v>6</v>
      </c>
      <c r="G741">
        <v>294.651</v>
      </c>
      <c r="H741">
        <v>6</v>
      </c>
      <c r="I741" t="s">
        <v>33</v>
      </c>
      <c r="J741" s="1">
        <v>45276.3682291667</v>
      </c>
      <c r="K741" s="1">
        <v>45278.9186226852</v>
      </c>
      <c r="L741">
        <v>19023</v>
      </c>
      <c r="M741">
        <v>6</v>
      </c>
      <c r="N741">
        <v>4</v>
      </c>
    </row>
    <row r="742" spans="1:14">
      <c r="A742">
        <v>1206</v>
      </c>
      <c r="B742">
        <v>17984</v>
      </c>
      <c r="C742">
        <v>347361</v>
      </c>
      <c r="D742">
        <v>14599</v>
      </c>
      <c r="E742" t="s">
        <v>795</v>
      </c>
      <c r="F742">
        <v>10</v>
      </c>
      <c r="G742">
        <v>183.645</v>
      </c>
      <c r="H742">
        <v>6.6</v>
      </c>
      <c r="I742" t="s">
        <v>33</v>
      </c>
      <c r="J742" s="1">
        <v>45276.3682291667</v>
      </c>
      <c r="K742" s="1">
        <v>45278.9186226852</v>
      </c>
      <c r="L742">
        <v>19924</v>
      </c>
      <c r="M742">
        <v>6</v>
      </c>
      <c r="N742">
        <v>4</v>
      </c>
    </row>
    <row r="743" spans="1:14">
      <c r="A743">
        <v>1206</v>
      </c>
      <c r="B743">
        <v>17982</v>
      </c>
      <c r="C743">
        <v>346509</v>
      </c>
      <c r="D743">
        <v>14611</v>
      </c>
      <c r="E743" t="s">
        <v>796</v>
      </c>
      <c r="F743">
        <v>6</v>
      </c>
      <c r="G743">
        <v>365.085</v>
      </c>
      <c r="H743">
        <v>5.2</v>
      </c>
      <c r="I743" t="s">
        <v>33</v>
      </c>
      <c r="J743" s="1">
        <v>45276.3682291667</v>
      </c>
      <c r="K743" s="1">
        <v>45278.9186226852</v>
      </c>
      <c r="L743">
        <v>19037</v>
      </c>
      <c r="M743">
        <v>5</v>
      </c>
      <c r="N743">
        <v>4</v>
      </c>
    </row>
    <row r="744" spans="1:14">
      <c r="A744">
        <v>1206</v>
      </c>
      <c r="B744">
        <v>17983</v>
      </c>
      <c r="C744">
        <v>347028</v>
      </c>
      <c r="D744">
        <v>14575</v>
      </c>
      <c r="E744" t="s">
        <v>797</v>
      </c>
      <c r="F744">
        <v>3</v>
      </c>
      <c r="G744">
        <v>172.746</v>
      </c>
      <c r="H744">
        <v>5.9</v>
      </c>
      <c r="I744" t="s">
        <v>33</v>
      </c>
      <c r="J744" s="1">
        <v>45276.3682291667</v>
      </c>
      <c r="K744" s="1">
        <v>45278.9186226852</v>
      </c>
      <c r="L744">
        <v>19615</v>
      </c>
      <c r="M744">
        <v>5</v>
      </c>
      <c r="N744">
        <v>3</v>
      </c>
    </row>
    <row r="745" spans="1:14">
      <c r="A745">
        <v>1206</v>
      </c>
      <c r="B745">
        <v>17984</v>
      </c>
      <c r="C745">
        <v>346474</v>
      </c>
      <c r="D745">
        <v>14606</v>
      </c>
      <c r="E745" t="s">
        <v>798</v>
      </c>
      <c r="F745">
        <v>3</v>
      </c>
      <c r="G745">
        <v>311.1885</v>
      </c>
      <c r="H745">
        <v>6.4</v>
      </c>
      <c r="I745" t="s">
        <v>33</v>
      </c>
      <c r="J745" s="1">
        <v>45276.3682291667</v>
      </c>
      <c r="K745" s="1">
        <v>45278.9186226852</v>
      </c>
      <c r="L745">
        <v>19818</v>
      </c>
      <c r="M745">
        <v>5</v>
      </c>
      <c r="N745">
        <v>3</v>
      </c>
    </row>
    <row r="746" spans="1:14">
      <c r="A746">
        <v>1208</v>
      </c>
      <c r="B746">
        <v>17984</v>
      </c>
      <c r="C746">
        <v>346744</v>
      </c>
      <c r="D746">
        <v>14402</v>
      </c>
      <c r="E746" t="s">
        <v>799</v>
      </c>
      <c r="F746">
        <v>5</v>
      </c>
      <c r="G746">
        <v>226.065</v>
      </c>
      <c r="H746">
        <v>7.7</v>
      </c>
      <c r="I746" t="s">
        <v>33</v>
      </c>
      <c r="J746" s="1">
        <v>45276.3682291667</v>
      </c>
      <c r="K746" s="1">
        <v>45278.9186226852</v>
      </c>
      <c r="L746">
        <v>19790</v>
      </c>
      <c r="M746">
        <v>5</v>
      </c>
      <c r="N746">
        <v>4</v>
      </c>
    </row>
    <row r="747" spans="1:14">
      <c r="A747">
        <v>1206</v>
      </c>
      <c r="B747">
        <v>17982</v>
      </c>
      <c r="C747">
        <v>346693</v>
      </c>
      <c r="D747">
        <v>14484</v>
      </c>
      <c r="E747" t="s">
        <v>800</v>
      </c>
      <c r="F747">
        <v>4</v>
      </c>
      <c r="G747">
        <v>146.328</v>
      </c>
      <c r="H747">
        <v>7.4</v>
      </c>
      <c r="I747" t="s">
        <v>33</v>
      </c>
      <c r="J747" s="1">
        <v>45276.3682291667</v>
      </c>
      <c r="K747" s="1">
        <v>45278.9186226852</v>
      </c>
      <c r="L747">
        <v>19074</v>
      </c>
      <c r="M747">
        <v>5</v>
      </c>
      <c r="N747">
        <v>4</v>
      </c>
    </row>
    <row r="748" spans="1:14">
      <c r="A748">
        <v>1208</v>
      </c>
      <c r="B748">
        <v>17984</v>
      </c>
      <c r="C748">
        <v>347203</v>
      </c>
      <c r="D748">
        <v>14785</v>
      </c>
      <c r="E748" t="s">
        <v>801</v>
      </c>
      <c r="F748">
        <v>3</v>
      </c>
      <c r="G748">
        <v>81.396</v>
      </c>
      <c r="H748">
        <v>6.6</v>
      </c>
      <c r="I748" t="s">
        <v>33</v>
      </c>
      <c r="J748" s="1">
        <v>45276.3682291667</v>
      </c>
      <c r="K748" s="1">
        <v>45278.9186226852</v>
      </c>
      <c r="L748">
        <v>19936</v>
      </c>
      <c r="M748">
        <v>6</v>
      </c>
      <c r="N748">
        <v>4</v>
      </c>
    </row>
    <row r="749" spans="1:14">
      <c r="A749">
        <v>1208</v>
      </c>
      <c r="B749">
        <v>17983</v>
      </c>
      <c r="C749">
        <v>347150</v>
      </c>
      <c r="D749">
        <v>14177</v>
      </c>
      <c r="E749" t="s">
        <v>802</v>
      </c>
      <c r="F749">
        <v>10</v>
      </c>
      <c r="G749">
        <v>852.705</v>
      </c>
      <c r="H749">
        <v>6.3</v>
      </c>
      <c r="I749" t="s">
        <v>33</v>
      </c>
      <c r="J749" s="1">
        <v>45276.3682291667</v>
      </c>
      <c r="K749" s="1">
        <v>45278.9186226852</v>
      </c>
      <c r="L749">
        <v>19518</v>
      </c>
      <c r="M749">
        <v>5</v>
      </c>
      <c r="N749">
        <v>4</v>
      </c>
    </row>
    <row r="750" spans="1:14">
      <c r="A750">
        <v>1207</v>
      </c>
      <c r="B750">
        <v>17983</v>
      </c>
      <c r="C750">
        <v>347017</v>
      </c>
      <c r="D750">
        <v>14810</v>
      </c>
      <c r="E750" t="s">
        <v>803</v>
      </c>
      <c r="F750">
        <v>4</v>
      </c>
      <c r="G750">
        <v>174.3</v>
      </c>
      <c r="H750">
        <v>8.2</v>
      </c>
      <c r="I750" t="s">
        <v>33</v>
      </c>
      <c r="J750" s="1">
        <v>45276.3682291667</v>
      </c>
      <c r="K750" s="1">
        <v>45278.9186226852</v>
      </c>
      <c r="L750">
        <v>19429</v>
      </c>
      <c r="M750">
        <v>6</v>
      </c>
      <c r="N750">
        <v>4</v>
      </c>
    </row>
    <row r="751" spans="1:14">
      <c r="A751">
        <v>1207</v>
      </c>
      <c r="B751">
        <v>17984</v>
      </c>
      <c r="C751">
        <v>347402</v>
      </c>
      <c r="D751">
        <v>14949</v>
      </c>
      <c r="E751" t="s">
        <v>804</v>
      </c>
      <c r="F751">
        <v>7</v>
      </c>
      <c r="G751">
        <v>627.6165</v>
      </c>
      <c r="H751">
        <v>4.1</v>
      </c>
      <c r="I751" t="s">
        <v>33</v>
      </c>
      <c r="J751" s="1">
        <v>45276.3682291667</v>
      </c>
      <c r="K751" s="1">
        <v>45278.9186226852</v>
      </c>
      <c r="L751">
        <v>20030</v>
      </c>
      <c r="M751">
        <v>6</v>
      </c>
      <c r="N751">
        <v>4</v>
      </c>
    </row>
    <row r="752" spans="1:14">
      <c r="A752">
        <v>1206</v>
      </c>
      <c r="B752">
        <v>17983</v>
      </c>
      <c r="C752">
        <v>347343</v>
      </c>
      <c r="D752">
        <v>14321</v>
      </c>
      <c r="E752" t="s">
        <v>805</v>
      </c>
      <c r="F752">
        <v>8</v>
      </c>
      <c r="G752">
        <v>832.944</v>
      </c>
      <c r="H752">
        <v>4.2</v>
      </c>
      <c r="I752" t="s">
        <v>33</v>
      </c>
      <c r="J752" s="1">
        <v>45276.3682291667</v>
      </c>
      <c r="K752" s="1">
        <v>45278.9186226852</v>
      </c>
      <c r="L752">
        <v>19392</v>
      </c>
      <c r="M752">
        <v>6</v>
      </c>
      <c r="N752">
        <v>4</v>
      </c>
    </row>
    <row r="753" spans="1:14">
      <c r="A753">
        <v>1208</v>
      </c>
      <c r="B753">
        <v>17983</v>
      </c>
      <c r="C753">
        <v>346809</v>
      </c>
      <c r="D753">
        <v>14192</v>
      </c>
      <c r="E753" t="s">
        <v>806</v>
      </c>
      <c r="F753">
        <v>5</v>
      </c>
      <c r="G753">
        <v>138.1275</v>
      </c>
      <c r="H753">
        <v>8.8</v>
      </c>
      <c r="I753" t="s">
        <v>33</v>
      </c>
      <c r="J753" s="1">
        <v>45276.3682291667</v>
      </c>
      <c r="K753" s="1">
        <v>45278.9186226852</v>
      </c>
      <c r="L753">
        <v>19531</v>
      </c>
      <c r="M753">
        <v>5</v>
      </c>
      <c r="N753">
        <v>4</v>
      </c>
    </row>
    <row r="754" spans="1:14">
      <c r="A754">
        <v>1206</v>
      </c>
      <c r="B754">
        <v>17984</v>
      </c>
      <c r="C754">
        <v>347039</v>
      </c>
      <c r="D754">
        <v>14881</v>
      </c>
      <c r="E754" t="s">
        <v>807</v>
      </c>
      <c r="F754">
        <v>4</v>
      </c>
      <c r="G754">
        <v>163.002</v>
      </c>
      <c r="H754">
        <v>4.9</v>
      </c>
      <c r="I754" t="s">
        <v>33</v>
      </c>
      <c r="J754" s="1">
        <v>45276.3682291667</v>
      </c>
      <c r="K754" s="1">
        <v>45278.9186226852</v>
      </c>
      <c r="L754">
        <v>19721</v>
      </c>
      <c r="M754">
        <v>6</v>
      </c>
      <c r="N754">
        <v>3</v>
      </c>
    </row>
    <row r="755" spans="1:14">
      <c r="A755">
        <v>1206</v>
      </c>
      <c r="B755">
        <v>17984</v>
      </c>
      <c r="C755">
        <v>347058</v>
      </c>
      <c r="D755">
        <v>14853</v>
      </c>
      <c r="E755" t="s">
        <v>808</v>
      </c>
      <c r="F755">
        <v>10</v>
      </c>
      <c r="G755">
        <v>360.885</v>
      </c>
      <c r="H755">
        <v>6.7</v>
      </c>
      <c r="I755" t="s">
        <v>33</v>
      </c>
      <c r="J755" s="1">
        <v>45276.3682291667</v>
      </c>
      <c r="K755" s="1">
        <v>45278.9186226852</v>
      </c>
      <c r="L755">
        <v>20020</v>
      </c>
      <c r="M755">
        <v>6</v>
      </c>
      <c r="N755">
        <v>4</v>
      </c>
    </row>
    <row r="756" spans="1:14">
      <c r="A756">
        <v>1208</v>
      </c>
      <c r="B756">
        <v>17983</v>
      </c>
      <c r="C756">
        <v>346738</v>
      </c>
      <c r="D756">
        <v>14635</v>
      </c>
      <c r="E756" t="s">
        <v>809</v>
      </c>
      <c r="F756">
        <v>2</v>
      </c>
      <c r="G756">
        <v>97.881</v>
      </c>
      <c r="H756">
        <v>6.6</v>
      </c>
      <c r="I756" t="s">
        <v>33</v>
      </c>
      <c r="J756" s="1">
        <v>45276.3682291667</v>
      </c>
      <c r="K756" s="1">
        <v>45278.9186226852</v>
      </c>
      <c r="L756">
        <v>19519</v>
      </c>
      <c r="M756">
        <v>5</v>
      </c>
      <c r="N756">
        <v>4</v>
      </c>
    </row>
    <row r="757" spans="1:14">
      <c r="A757">
        <v>1207</v>
      </c>
      <c r="B757">
        <v>17982</v>
      </c>
      <c r="C757">
        <v>346643</v>
      </c>
      <c r="D757">
        <v>14965</v>
      </c>
      <c r="E757" t="s">
        <v>810</v>
      </c>
      <c r="F757">
        <v>9</v>
      </c>
      <c r="G757">
        <v>943.299</v>
      </c>
      <c r="H757">
        <v>6.6</v>
      </c>
      <c r="I757" t="s">
        <v>33</v>
      </c>
      <c r="J757" s="1">
        <v>45276.3682291667</v>
      </c>
      <c r="K757" s="1">
        <v>45278.9186226852</v>
      </c>
      <c r="L757">
        <v>19286</v>
      </c>
      <c r="M757">
        <v>6</v>
      </c>
      <c r="N757">
        <v>3</v>
      </c>
    </row>
    <row r="758" spans="1:14">
      <c r="A758">
        <v>1207</v>
      </c>
      <c r="B758">
        <v>17983</v>
      </c>
      <c r="C758">
        <v>346917</v>
      </c>
      <c r="D758">
        <v>14141</v>
      </c>
      <c r="E758" t="s">
        <v>811</v>
      </c>
      <c r="F758">
        <v>3</v>
      </c>
      <c r="G758">
        <v>190.4805</v>
      </c>
      <c r="H758">
        <v>5.6</v>
      </c>
      <c r="I758" t="s">
        <v>33</v>
      </c>
      <c r="J758" s="1">
        <v>45276.3682291667</v>
      </c>
      <c r="K758" s="1">
        <v>45278.9186226852</v>
      </c>
      <c r="L758">
        <v>19458</v>
      </c>
      <c r="M758">
        <v>6</v>
      </c>
      <c r="N758">
        <v>3</v>
      </c>
    </row>
    <row r="759" spans="1:14">
      <c r="A759">
        <v>1208</v>
      </c>
      <c r="B759">
        <v>17982</v>
      </c>
      <c r="C759">
        <v>347304</v>
      </c>
      <c r="D759">
        <v>14058</v>
      </c>
      <c r="E759" t="s">
        <v>812</v>
      </c>
      <c r="F759">
        <v>8</v>
      </c>
      <c r="G759">
        <v>494.76</v>
      </c>
      <c r="H759">
        <v>8.9</v>
      </c>
      <c r="I759" t="s">
        <v>33</v>
      </c>
      <c r="J759" s="1">
        <v>45276.3682291667</v>
      </c>
      <c r="K759" s="1">
        <v>45278.9186226852</v>
      </c>
      <c r="L759">
        <v>19234</v>
      </c>
      <c r="M759">
        <v>6</v>
      </c>
      <c r="N759">
        <v>3</v>
      </c>
    </row>
    <row r="760" spans="1:14">
      <c r="A760">
        <v>1207</v>
      </c>
      <c r="B760">
        <v>17983</v>
      </c>
      <c r="C760">
        <v>346968</v>
      </c>
      <c r="D760">
        <v>14799</v>
      </c>
      <c r="E760" t="s">
        <v>813</v>
      </c>
      <c r="F760">
        <v>7</v>
      </c>
      <c r="G760">
        <v>218.0745</v>
      </c>
      <c r="H760">
        <v>8.1</v>
      </c>
      <c r="I760" t="s">
        <v>33</v>
      </c>
      <c r="J760" s="1">
        <v>45276.3682291667</v>
      </c>
      <c r="K760" s="1">
        <v>45278.9186226852</v>
      </c>
      <c r="L760">
        <v>19368</v>
      </c>
      <c r="M760">
        <v>5</v>
      </c>
      <c r="N760">
        <v>3</v>
      </c>
    </row>
    <row r="761" spans="1:14">
      <c r="A761">
        <v>1208</v>
      </c>
      <c r="B761">
        <v>17984</v>
      </c>
      <c r="C761">
        <v>347375</v>
      </c>
      <c r="D761">
        <v>14120</v>
      </c>
      <c r="E761" t="s">
        <v>814</v>
      </c>
      <c r="F761">
        <v>10</v>
      </c>
      <c r="G761">
        <v>931.035</v>
      </c>
      <c r="H761">
        <v>7.3</v>
      </c>
      <c r="I761" t="s">
        <v>33</v>
      </c>
      <c r="J761" s="1">
        <v>45276.3682291667</v>
      </c>
      <c r="K761" s="1">
        <v>45278.9186226852</v>
      </c>
      <c r="L761">
        <v>19697</v>
      </c>
      <c r="M761">
        <v>6</v>
      </c>
      <c r="N761">
        <v>3</v>
      </c>
    </row>
    <row r="762" spans="1:14">
      <c r="A762">
        <v>1208</v>
      </c>
      <c r="B762">
        <v>17984</v>
      </c>
      <c r="C762">
        <v>346751</v>
      </c>
      <c r="D762">
        <v>14191</v>
      </c>
      <c r="E762" t="s">
        <v>815</v>
      </c>
      <c r="F762">
        <v>9</v>
      </c>
      <c r="G762">
        <v>182.952</v>
      </c>
      <c r="H762">
        <v>8.7</v>
      </c>
      <c r="I762" t="s">
        <v>33</v>
      </c>
      <c r="J762" s="1">
        <v>45276.3682291667</v>
      </c>
      <c r="K762" s="1">
        <v>45278.9186226852</v>
      </c>
      <c r="L762">
        <v>19691</v>
      </c>
      <c r="M762">
        <v>6</v>
      </c>
      <c r="N762">
        <v>3</v>
      </c>
    </row>
    <row r="763" spans="1:14">
      <c r="A763">
        <v>1206</v>
      </c>
      <c r="B763">
        <v>17984</v>
      </c>
      <c r="C763">
        <v>347065</v>
      </c>
      <c r="D763">
        <v>14634</v>
      </c>
      <c r="E763" t="s">
        <v>816</v>
      </c>
      <c r="F763">
        <v>4</v>
      </c>
      <c r="G763">
        <v>401.268</v>
      </c>
      <c r="H763">
        <v>4.5</v>
      </c>
      <c r="I763" t="s">
        <v>33</v>
      </c>
      <c r="J763" s="1">
        <v>45276.3682291667</v>
      </c>
      <c r="K763" s="1">
        <v>45278.9186226852</v>
      </c>
      <c r="L763">
        <v>19837</v>
      </c>
      <c r="M763">
        <v>5</v>
      </c>
      <c r="N763">
        <v>3</v>
      </c>
    </row>
    <row r="764" spans="1:14">
      <c r="A764">
        <v>1206</v>
      </c>
      <c r="B764">
        <v>17982</v>
      </c>
      <c r="C764">
        <v>346687</v>
      </c>
      <c r="D764">
        <v>14655</v>
      </c>
      <c r="E764" t="s">
        <v>817</v>
      </c>
      <c r="F764">
        <v>10</v>
      </c>
      <c r="G764">
        <v>431.445</v>
      </c>
      <c r="H764">
        <v>7.3</v>
      </c>
      <c r="I764" t="s">
        <v>33</v>
      </c>
      <c r="J764" s="1">
        <v>45276.3682291667</v>
      </c>
      <c r="K764" s="1">
        <v>45278.9186226852</v>
      </c>
      <c r="L764">
        <v>19342</v>
      </c>
      <c r="M764">
        <v>5</v>
      </c>
      <c r="N764">
        <v>4</v>
      </c>
    </row>
    <row r="765" spans="1:14">
      <c r="A765">
        <v>1206</v>
      </c>
      <c r="B765">
        <v>17983</v>
      </c>
      <c r="C765">
        <v>347231</v>
      </c>
      <c r="D765">
        <v>14526</v>
      </c>
      <c r="E765" t="s">
        <v>818</v>
      </c>
      <c r="F765">
        <v>9</v>
      </c>
      <c r="G765">
        <v>731.43</v>
      </c>
      <c r="H765">
        <v>4.5</v>
      </c>
      <c r="I765" t="s">
        <v>33</v>
      </c>
      <c r="J765" s="1">
        <v>45276.3682291667</v>
      </c>
      <c r="K765" s="1">
        <v>45278.9186226852</v>
      </c>
      <c r="L765">
        <v>19679</v>
      </c>
      <c r="M765">
        <v>5</v>
      </c>
      <c r="N765">
        <v>3</v>
      </c>
    </row>
    <row r="766" spans="1:14">
      <c r="A766">
        <v>1206</v>
      </c>
      <c r="B766">
        <v>17982</v>
      </c>
      <c r="C766">
        <v>347336</v>
      </c>
      <c r="D766">
        <v>14858</v>
      </c>
      <c r="E766" t="s">
        <v>819</v>
      </c>
      <c r="F766">
        <v>4</v>
      </c>
      <c r="G766">
        <v>401.688</v>
      </c>
      <c r="H766">
        <v>7.9</v>
      </c>
      <c r="I766" t="s">
        <v>33</v>
      </c>
      <c r="J766" s="1">
        <v>45276.3682291667</v>
      </c>
      <c r="K766" s="1">
        <v>45278.9186226852</v>
      </c>
      <c r="L766">
        <v>19110</v>
      </c>
      <c r="M766">
        <v>5</v>
      </c>
      <c r="N766">
        <v>4</v>
      </c>
    </row>
    <row r="767" spans="1:14">
      <c r="A767">
        <v>1208</v>
      </c>
      <c r="B767">
        <v>17984</v>
      </c>
      <c r="C767">
        <v>346553</v>
      </c>
      <c r="D767">
        <v>14024</v>
      </c>
      <c r="E767" t="s">
        <v>820</v>
      </c>
      <c r="F767">
        <v>6</v>
      </c>
      <c r="G767">
        <v>262.458</v>
      </c>
      <c r="H767">
        <v>5.6</v>
      </c>
      <c r="I767" t="s">
        <v>33</v>
      </c>
      <c r="J767" s="1">
        <v>45276.3682291667</v>
      </c>
      <c r="K767" s="1">
        <v>45278.9186226852</v>
      </c>
      <c r="L767">
        <v>19762</v>
      </c>
      <c r="M767">
        <v>6</v>
      </c>
      <c r="N767">
        <v>3</v>
      </c>
    </row>
    <row r="768" spans="1:14">
      <c r="A768">
        <v>1207</v>
      </c>
      <c r="B768">
        <v>17982</v>
      </c>
      <c r="C768">
        <v>347094</v>
      </c>
      <c r="D768">
        <v>14584</v>
      </c>
      <c r="E768" t="s">
        <v>821</v>
      </c>
      <c r="F768">
        <v>2</v>
      </c>
      <c r="G768">
        <v>207.48</v>
      </c>
      <c r="H768">
        <v>7.7</v>
      </c>
      <c r="I768" t="s">
        <v>33</v>
      </c>
      <c r="J768" s="1">
        <v>45276.3682291667</v>
      </c>
      <c r="K768" s="1">
        <v>45278.9186226852</v>
      </c>
      <c r="L768">
        <v>19348</v>
      </c>
      <c r="M768">
        <v>5</v>
      </c>
      <c r="N768">
        <v>4</v>
      </c>
    </row>
    <row r="769" spans="1:14">
      <c r="A769">
        <v>1206</v>
      </c>
      <c r="B769">
        <v>17982</v>
      </c>
      <c r="C769">
        <v>347213</v>
      </c>
      <c r="D769">
        <v>14741</v>
      </c>
      <c r="E769" t="s">
        <v>822</v>
      </c>
      <c r="F769">
        <v>5</v>
      </c>
      <c r="G769">
        <v>148.995</v>
      </c>
      <c r="H769">
        <v>9.4</v>
      </c>
      <c r="I769" t="s">
        <v>33</v>
      </c>
      <c r="J769" s="1">
        <v>45276.3682291667</v>
      </c>
      <c r="K769" s="1">
        <v>45278.9186226852</v>
      </c>
      <c r="L769">
        <v>19270</v>
      </c>
      <c r="M769">
        <v>6</v>
      </c>
      <c r="N769">
        <v>4</v>
      </c>
    </row>
    <row r="770" spans="1:14">
      <c r="A770">
        <v>1206</v>
      </c>
      <c r="B770">
        <v>17982</v>
      </c>
      <c r="C770">
        <v>346515</v>
      </c>
      <c r="D770">
        <v>14888</v>
      </c>
      <c r="E770" t="s">
        <v>823</v>
      </c>
      <c r="F770">
        <v>7</v>
      </c>
      <c r="G770">
        <v>223.0725</v>
      </c>
      <c r="H770">
        <v>8</v>
      </c>
      <c r="I770" t="s">
        <v>33</v>
      </c>
      <c r="J770" s="1">
        <v>45276.3682291667</v>
      </c>
      <c r="K770" s="1">
        <v>45278.9186226852</v>
      </c>
      <c r="L770">
        <v>19097</v>
      </c>
      <c r="M770">
        <v>6</v>
      </c>
      <c r="N770">
        <v>4</v>
      </c>
    </row>
    <row r="771" spans="1:14">
      <c r="A771">
        <v>1207</v>
      </c>
      <c r="B771">
        <v>17982</v>
      </c>
      <c r="C771">
        <v>347088</v>
      </c>
      <c r="D771">
        <v>14368</v>
      </c>
      <c r="E771" t="s">
        <v>824</v>
      </c>
      <c r="F771">
        <v>6</v>
      </c>
      <c r="G771">
        <v>223.587</v>
      </c>
      <c r="H771">
        <v>4.1</v>
      </c>
      <c r="I771" t="s">
        <v>33</v>
      </c>
      <c r="J771" s="1">
        <v>45276.3682291667</v>
      </c>
      <c r="K771" s="1">
        <v>45278.9186226852</v>
      </c>
      <c r="L771">
        <v>19088</v>
      </c>
      <c r="M771">
        <v>5</v>
      </c>
      <c r="N771">
        <v>4</v>
      </c>
    </row>
    <row r="772" spans="1:14">
      <c r="A772">
        <v>1207</v>
      </c>
      <c r="B772">
        <v>17983</v>
      </c>
      <c r="C772">
        <v>346573</v>
      </c>
      <c r="D772">
        <v>14392</v>
      </c>
      <c r="E772" t="s">
        <v>825</v>
      </c>
      <c r="F772">
        <v>10</v>
      </c>
      <c r="G772">
        <v>517.965</v>
      </c>
      <c r="H772">
        <v>9.4</v>
      </c>
      <c r="I772" t="s">
        <v>33</v>
      </c>
      <c r="J772" s="1">
        <v>45276.3682291667</v>
      </c>
      <c r="K772" s="1">
        <v>45278.9186226852</v>
      </c>
      <c r="L772">
        <v>19537</v>
      </c>
      <c r="M772">
        <v>5</v>
      </c>
      <c r="N772">
        <v>4</v>
      </c>
    </row>
    <row r="773" spans="1:14">
      <c r="A773">
        <v>1207</v>
      </c>
      <c r="B773">
        <v>17982</v>
      </c>
      <c r="C773">
        <v>346850</v>
      </c>
      <c r="D773">
        <v>14806</v>
      </c>
      <c r="E773" t="s">
        <v>826</v>
      </c>
      <c r="F773">
        <v>4</v>
      </c>
      <c r="G773">
        <v>395.892</v>
      </c>
      <c r="H773">
        <v>8.6</v>
      </c>
      <c r="I773" t="s">
        <v>33</v>
      </c>
      <c r="J773" s="1">
        <v>45276.3682291667</v>
      </c>
      <c r="K773" s="1">
        <v>45278.9186226852</v>
      </c>
      <c r="L773">
        <v>19239</v>
      </c>
      <c r="M773">
        <v>6</v>
      </c>
      <c r="N773">
        <v>3</v>
      </c>
    </row>
    <row r="774" spans="1:14">
      <c r="A774">
        <v>1208</v>
      </c>
      <c r="B774">
        <v>17984</v>
      </c>
      <c r="C774">
        <v>346927</v>
      </c>
      <c r="D774">
        <v>14623</v>
      </c>
      <c r="E774" t="s">
        <v>827</v>
      </c>
      <c r="F774">
        <v>5</v>
      </c>
      <c r="G774">
        <v>479.9025</v>
      </c>
      <c r="H774">
        <v>7.1</v>
      </c>
      <c r="I774" t="s">
        <v>33</v>
      </c>
      <c r="J774" s="1">
        <v>45276.3682291667</v>
      </c>
      <c r="K774" s="1">
        <v>45278.9186226852</v>
      </c>
      <c r="L774">
        <v>19851</v>
      </c>
      <c r="M774">
        <v>5</v>
      </c>
      <c r="N774">
        <v>3</v>
      </c>
    </row>
    <row r="775" spans="1:14">
      <c r="A775">
        <v>1208</v>
      </c>
      <c r="B775">
        <v>17984</v>
      </c>
      <c r="C775">
        <v>347055</v>
      </c>
      <c r="D775">
        <v>14683</v>
      </c>
      <c r="E775" t="s">
        <v>828</v>
      </c>
      <c r="F775">
        <v>4</v>
      </c>
      <c r="G775">
        <v>279.384</v>
      </c>
      <c r="H775">
        <v>6.9</v>
      </c>
      <c r="I775" t="s">
        <v>33</v>
      </c>
      <c r="J775" s="1">
        <v>45276.3682291667</v>
      </c>
      <c r="K775" s="1">
        <v>45278.9186226852</v>
      </c>
      <c r="L775">
        <v>19911</v>
      </c>
      <c r="M775">
        <v>6</v>
      </c>
      <c r="N775">
        <v>4</v>
      </c>
    </row>
    <row r="776" spans="1:14">
      <c r="A776">
        <v>1208</v>
      </c>
      <c r="B776">
        <v>17984</v>
      </c>
      <c r="C776">
        <v>346723</v>
      </c>
      <c r="D776">
        <v>14793</v>
      </c>
      <c r="E776" t="s">
        <v>829</v>
      </c>
      <c r="F776">
        <v>8</v>
      </c>
      <c r="G776">
        <v>532.728</v>
      </c>
      <c r="H776">
        <v>7.4</v>
      </c>
      <c r="I776" t="s">
        <v>33</v>
      </c>
      <c r="J776" s="1">
        <v>45276.3682291667</v>
      </c>
      <c r="K776" s="1">
        <v>45278.9186226852</v>
      </c>
      <c r="L776">
        <v>19894</v>
      </c>
      <c r="M776">
        <v>5</v>
      </c>
      <c r="N776">
        <v>4</v>
      </c>
    </row>
    <row r="777" spans="1:14">
      <c r="A777">
        <v>1207</v>
      </c>
      <c r="B777">
        <v>17983</v>
      </c>
      <c r="C777">
        <v>346860</v>
      </c>
      <c r="D777">
        <v>14832</v>
      </c>
      <c r="E777" t="s">
        <v>830</v>
      </c>
      <c r="F777">
        <v>1</v>
      </c>
      <c r="G777">
        <v>44.9925</v>
      </c>
      <c r="H777">
        <v>9.3</v>
      </c>
      <c r="I777" t="s">
        <v>33</v>
      </c>
      <c r="J777" s="1">
        <v>45276.3682291667</v>
      </c>
      <c r="K777" s="1">
        <v>45278.9186226852</v>
      </c>
      <c r="L777">
        <v>19448</v>
      </c>
      <c r="M777">
        <v>6</v>
      </c>
      <c r="N777">
        <v>3</v>
      </c>
    </row>
    <row r="778" spans="1:14">
      <c r="A778">
        <v>1206</v>
      </c>
      <c r="B778">
        <v>17982</v>
      </c>
      <c r="C778">
        <v>346637</v>
      </c>
      <c r="D778">
        <v>14042</v>
      </c>
      <c r="E778" t="s">
        <v>831</v>
      </c>
      <c r="F778">
        <v>4</v>
      </c>
      <c r="G778">
        <v>288.582</v>
      </c>
      <c r="H778">
        <v>4.1</v>
      </c>
      <c r="I778" t="s">
        <v>33</v>
      </c>
      <c r="J778" s="1">
        <v>45276.3682291667</v>
      </c>
      <c r="K778" s="1">
        <v>45278.9186226852</v>
      </c>
      <c r="L778">
        <v>19173</v>
      </c>
      <c r="M778">
        <v>5</v>
      </c>
      <c r="N778">
        <v>3</v>
      </c>
    </row>
    <row r="779" spans="1:14">
      <c r="A779">
        <v>1207</v>
      </c>
      <c r="B779">
        <v>17982</v>
      </c>
      <c r="C779">
        <v>346581</v>
      </c>
      <c r="D779">
        <v>14676</v>
      </c>
      <c r="E779" t="s">
        <v>832</v>
      </c>
      <c r="F779">
        <v>7</v>
      </c>
      <c r="G779">
        <v>629.16</v>
      </c>
      <c r="H779">
        <v>5.3</v>
      </c>
      <c r="I779" t="s">
        <v>33</v>
      </c>
      <c r="J779" s="1">
        <v>45276.3682291667</v>
      </c>
      <c r="K779" s="1">
        <v>45278.9186226852</v>
      </c>
      <c r="L779">
        <v>19231</v>
      </c>
      <c r="M779">
        <v>6</v>
      </c>
      <c r="N779">
        <v>3</v>
      </c>
    </row>
    <row r="780" spans="1:14">
      <c r="A780">
        <v>1208</v>
      </c>
      <c r="B780">
        <v>17983</v>
      </c>
      <c r="C780">
        <v>347182</v>
      </c>
      <c r="D780">
        <v>14580</v>
      </c>
      <c r="E780" t="s">
        <v>833</v>
      </c>
      <c r="F780">
        <v>10</v>
      </c>
      <c r="G780">
        <v>339.36</v>
      </c>
      <c r="H780">
        <v>10</v>
      </c>
      <c r="I780" t="s">
        <v>33</v>
      </c>
      <c r="J780" s="1">
        <v>45276.3682291667</v>
      </c>
      <c r="K780" s="1">
        <v>45278.9186226852</v>
      </c>
      <c r="L780">
        <v>19643</v>
      </c>
      <c r="M780">
        <v>5</v>
      </c>
      <c r="N780">
        <v>4</v>
      </c>
    </row>
    <row r="781" spans="1:14">
      <c r="A781">
        <v>1206</v>
      </c>
      <c r="B781">
        <v>17983</v>
      </c>
      <c r="C781">
        <v>347309</v>
      </c>
      <c r="D781">
        <v>14941</v>
      </c>
      <c r="E781" t="s">
        <v>834</v>
      </c>
      <c r="F781">
        <v>6</v>
      </c>
      <c r="G781">
        <v>370.125</v>
      </c>
      <c r="H781">
        <v>5.9</v>
      </c>
      <c r="I781" t="s">
        <v>33</v>
      </c>
      <c r="J781" s="1">
        <v>45276.3682291667</v>
      </c>
      <c r="K781" s="1">
        <v>45278.9186226852</v>
      </c>
      <c r="L781">
        <v>19633</v>
      </c>
      <c r="M781">
        <v>5</v>
      </c>
      <c r="N781">
        <v>3</v>
      </c>
    </row>
    <row r="782" spans="1:14">
      <c r="A782">
        <v>1207</v>
      </c>
      <c r="B782">
        <v>17982</v>
      </c>
      <c r="C782">
        <v>347297</v>
      </c>
      <c r="D782">
        <v>14209</v>
      </c>
      <c r="E782" t="s">
        <v>835</v>
      </c>
      <c r="F782">
        <v>8</v>
      </c>
      <c r="G782">
        <v>749.7</v>
      </c>
      <c r="H782">
        <v>4.7</v>
      </c>
      <c r="I782" t="s">
        <v>33</v>
      </c>
      <c r="J782" s="1">
        <v>45276.3682291667</v>
      </c>
      <c r="K782" s="1">
        <v>45278.9186226852</v>
      </c>
      <c r="L782">
        <v>19219</v>
      </c>
      <c r="M782">
        <v>5</v>
      </c>
      <c r="N782">
        <v>3</v>
      </c>
    </row>
    <row r="783" spans="1:14">
      <c r="A783">
        <v>1208</v>
      </c>
      <c r="B783">
        <v>17984</v>
      </c>
      <c r="C783">
        <v>346801</v>
      </c>
      <c r="D783">
        <v>14262</v>
      </c>
      <c r="E783" t="s">
        <v>836</v>
      </c>
      <c r="F783">
        <v>5</v>
      </c>
      <c r="G783">
        <v>406.875</v>
      </c>
      <c r="H783">
        <v>4.3</v>
      </c>
      <c r="I783" t="s">
        <v>33</v>
      </c>
      <c r="J783" s="1">
        <v>45276.3682291667</v>
      </c>
      <c r="K783" s="1">
        <v>45278.9186226852</v>
      </c>
      <c r="L783">
        <v>19872</v>
      </c>
      <c r="M783">
        <v>5</v>
      </c>
      <c r="N783">
        <v>4</v>
      </c>
    </row>
    <row r="784" spans="1:14">
      <c r="A784">
        <v>1208</v>
      </c>
      <c r="B784">
        <v>17984</v>
      </c>
      <c r="C784">
        <v>347324</v>
      </c>
      <c r="D784">
        <v>14325</v>
      </c>
      <c r="E784" t="s">
        <v>837</v>
      </c>
      <c r="F784">
        <v>8</v>
      </c>
      <c r="G784">
        <v>203.112</v>
      </c>
      <c r="H784">
        <v>9.8</v>
      </c>
      <c r="I784" t="s">
        <v>33</v>
      </c>
      <c r="J784" s="1">
        <v>45276.3682291667</v>
      </c>
      <c r="K784" s="1">
        <v>45278.9186226852</v>
      </c>
      <c r="L784">
        <v>19684</v>
      </c>
      <c r="M784">
        <v>6</v>
      </c>
      <c r="N784">
        <v>3</v>
      </c>
    </row>
    <row r="785" spans="1:14">
      <c r="A785">
        <v>1208</v>
      </c>
      <c r="B785">
        <v>17982</v>
      </c>
      <c r="C785">
        <v>346986</v>
      </c>
      <c r="D785">
        <v>14469</v>
      </c>
      <c r="E785" t="s">
        <v>838</v>
      </c>
      <c r="F785">
        <v>1</v>
      </c>
      <c r="G785">
        <v>33.432</v>
      </c>
      <c r="H785">
        <v>7.7</v>
      </c>
      <c r="I785" t="s">
        <v>33</v>
      </c>
      <c r="J785" s="1">
        <v>45276.3682291667</v>
      </c>
      <c r="K785" s="1">
        <v>45278.9186226852</v>
      </c>
      <c r="L785">
        <v>19316</v>
      </c>
      <c r="M785">
        <v>6</v>
      </c>
      <c r="N785">
        <v>3</v>
      </c>
    </row>
    <row r="786" spans="1:14">
      <c r="A786">
        <v>1208</v>
      </c>
      <c r="B786">
        <v>17984</v>
      </c>
      <c r="C786">
        <v>347209</v>
      </c>
      <c r="D786">
        <v>14855</v>
      </c>
      <c r="E786" t="s">
        <v>839</v>
      </c>
      <c r="F786">
        <v>5</v>
      </c>
      <c r="G786">
        <v>333.9525</v>
      </c>
      <c r="H786">
        <v>4.8</v>
      </c>
      <c r="I786" t="s">
        <v>33</v>
      </c>
      <c r="J786" s="1">
        <v>45276.3682291667</v>
      </c>
      <c r="K786" s="1">
        <v>45278.9186226852</v>
      </c>
      <c r="L786">
        <v>20000</v>
      </c>
      <c r="M786">
        <v>5</v>
      </c>
      <c r="N786">
        <v>4</v>
      </c>
    </row>
    <row r="787" spans="1:14">
      <c r="A787">
        <v>1206</v>
      </c>
      <c r="B787">
        <v>17984</v>
      </c>
      <c r="C787">
        <v>346616</v>
      </c>
      <c r="D787">
        <v>14424</v>
      </c>
      <c r="E787" t="s">
        <v>840</v>
      </c>
      <c r="F787">
        <v>9</v>
      </c>
      <c r="G787">
        <v>189.0945</v>
      </c>
      <c r="H787">
        <v>4.1</v>
      </c>
      <c r="I787" t="s">
        <v>33</v>
      </c>
      <c r="J787" s="1">
        <v>45276.3682291667</v>
      </c>
      <c r="K787" s="1">
        <v>45278.9186226852</v>
      </c>
      <c r="L787">
        <v>19832</v>
      </c>
      <c r="M787">
        <v>5</v>
      </c>
      <c r="N787">
        <v>3</v>
      </c>
    </row>
    <row r="788" spans="1:14">
      <c r="A788">
        <v>1207</v>
      </c>
      <c r="B788">
        <v>17982</v>
      </c>
      <c r="C788">
        <v>346543</v>
      </c>
      <c r="D788">
        <v>14988</v>
      </c>
      <c r="E788" t="s">
        <v>841</v>
      </c>
      <c r="F788">
        <v>4</v>
      </c>
      <c r="G788">
        <v>121.128</v>
      </c>
      <c r="H788">
        <v>6.4</v>
      </c>
      <c r="I788" t="s">
        <v>33</v>
      </c>
      <c r="J788" s="1">
        <v>45276.3682291667</v>
      </c>
      <c r="K788" s="1">
        <v>45278.9186226852</v>
      </c>
      <c r="L788">
        <v>19052</v>
      </c>
      <c r="M788">
        <v>6</v>
      </c>
      <c r="N788">
        <v>4</v>
      </c>
    </row>
    <row r="789" spans="1:14">
      <c r="A789">
        <v>1207</v>
      </c>
      <c r="B789">
        <v>17982</v>
      </c>
      <c r="C789">
        <v>347397</v>
      </c>
      <c r="D789">
        <v>14196</v>
      </c>
      <c r="E789" t="s">
        <v>842</v>
      </c>
      <c r="F789">
        <v>4</v>
      </c>
      <c r="G789">
        <v>250.278</v>
      </c>
      <c r="H789">
        <v>9.8</v>
      </c>
      <c r="I789" t="s">
        <v>33</v>
      </c>
      <c r="J789" s="1">
        <v>45276.3682291667</v>
      </c>
      <c r="K789" s="1">
        <v>45278.9186226852</v>
      </c>
      <c r="L789">
        <v>19233</v>
      </c>
      <c r="M789">
        <v>6</v>
      </c>
      <c r="N789">
        <v>3</v>
      </c>
    </row>
    <row r="790" spans="1:14">
      <c r="A790">
        <v>1207</v>
      </c>
      <c r="B790">
        <v>17984</v>
      </c>
      <c r="C790">
        <v>346486</v>
      </c>
      <c r="D790">
        <v>14886</v>
      </c>
      <c r="E790" t="s">
        <v>843</v>
      </c>
      <c r="F790">
        <v>4</v>
      </c>
      <c r="G790">
        <v>317.226</v>
      </c>
      <c r="H790">
        <v>8.3</v>
      </c>
      <c r="I790" t="s">
        <v>33</v>
      </c>
      <c r="J790" s="1">
        <v>45276.3682291667</v>
      </c>
      <c r="K790" s="1">
        <v>45278.9186226852</v>
      </c>
      <c r="L790">
        <v>19996</v>
      </c>
      <c r="M790">
        <v>5</v>
      </c>
      <c r="N790">
        <v>3</v>
      </c>
    </row>
    <row r="791" spans="1:14">
      <c r="A791">
        <v>1206</v>
      </c>
      <c r="B791">
        <v>17982</v>
      </c>
      <c r="C791">
        <v>346522</v>
      </c>
      <c r="D791">
        <v>14057</v>
      </c>
      <c r="E791" t="s">
        <v>844</v>
      </c>
      <c r="F791">
        <v>9</v>
      </c>
      <c r="G791">
        <v>760.4415</v>
      </c>
      <c r="H791">
        <v>9.2</v>
      </c>
      <c r="I791" t="s">
        <v>33</v>
      </c>
      <c r="J791" s="1">
        <v>45276.3682291667</v>
      </c>
      <c r="K791" s="1">
        <v>45278.9186226852</v>
      </c>
      <c r="L791">
        <v>19265</v>
      </c>
      <c r="M791">
        <v>6</v>
      </c>
      <c r="N791">
        <v>3</v>
      </c>
    </row>
    <row r="792" spans="1:14">
      <c r="A792">
        <v>1208</v>
      </c>
      <c r="B792">
        <v>17984</v>
      </c>
      <c r="C792">
        <v>346905</v>
      </c>
      <c r="D792">
        <v>14406</v>
      </c>
      <c r="E792" t="s">
        <v>845</v>
      </c>
      <c r="F792">
        <v>6</v>
      </c>
      <c r="G792">
        <v>163.233</v>
      </c>
      <c r="H792">
        <v>8.7</v>
      </c>
      <c r="I792" t="s">
        <v>33</v>
      </c>
      <c r="J792" s="1">
        <v>45276.3682291667</v>
      </c>
      <c r="K792" s="1">
        <v>45278.9186226852</v>
      </c>
      <c r="L792">
        <v>19706</v>
      </c>
      <c r="M792">
        <v>6</v>
      </c>
      <c r="N792">
        <v>3</v>
      </c>
    </row>
    <row r="793" spans="1:14">
      <c r="A793">
        <v>1207</v>
      </c>
      <c r="B793">
        <v>17983</v>
      </c>
      <c r="C793">
        <v>347127</v>
      </c>
      <c r="D793">
        <v>14602</v>
      </c>
      <c r="E793" t="s">
        <v>846</v>
      </c>
      <c r="F793">
        <v>1</v>
      </c>
      <c r="G793">
        <v>37.6845</v>
      </c>
      <c r="H793">
        <v>7.9</v>
      </c>
      <c r="I793" t="s">
        <v>33</v>
      </c>
      <c r="J793" s="1">
        <v>45276.3682291667</v>
      </c>
      <c r="K793" s="1">
        <v>45278.9186226852</v>
      </c>
      <c r="L793">
        <v>19522</v>
      </c>
      <c r="M793">
        <v>6</v>
      </c>
      <c r="N793">
        <v>4</v>
      </c>
    </row>
    <row r="794" spans="1:14">
      <c r="A794">
        <v>1207</v>
      </c>
      <c r="B794">
        <v>17984</v>
      </c>
      <c r="C794">
        <v>347380</v>
      </c>
      <c r="D794">
        <v>14718</v>
      </c>
      <c r="E794" t="s">
        <v>847</v>
      </c>
      <c r="F794">
        <v>7</v>
      </c>
      <c r="G794">
        <v>610.491</v>
      </c>
      <c r="H794">
        <v>4</v>
      </c>
      <c r="I794" t="s">
        <v>33</v>
      </c>
      <c r="J794" s="1">
        <v>45276.3682291667</v>
      </c>
      <c r="K794" s="1">
        <v>45278.9186226852</v>
      </c>
      <c r="L794">
        <v>19976</v>
      </c>
      <c r="M794">
        <v>5</v>
      </c>
      <c r="N794">
        <v>4</v>
      </c>
    </row>
    <row r="795" spans="1:14">
      <c r="A795">
        <v>1206</v>
      </c>
      <c r="B795">
        <v>17983</v>
      </c>
      <c r="C795">
        <v>347373</v>
      </c>
      <c r="D795">
        <v>14264</v>
      </c>
      <c r="E795" t="s">
        <v>848</v>
      </c>
      <c r="F795">
        <v>4</v>
      </c>
      <c r="G795">
        <v>214.746</v>
      </c>
      <c r="H795">
        <v>4</v>
      </c>
      <c r="I795" t="s">
        <v>33</v>
      </c>
      <c r="J795" s="1">
        <v>45276.3682291667</v>
      </c>
      <c r="K795" s="1">
        <v>45278.9186226852</v>
      </c>
      <c r="L795">
        <v>19472</v>
      </c>
      <c r="M795">
        <v>6</v>
      </c>
      <c r="N795">
        <v>3</v>
      </c>
    </row>
    <row r="796" spans="1:14">
      <c r="A796">
        <v>1207</v>
      </c>
      <c r="B796">
        <v>17984</v>
      </c>
      <c r="C796">
        <v>346666</v>
      </c>
      <c r="D796">
        <v>14836</v>
      </c>
      <c r="E796" t="s">
        <v>849</v>
      </c>
      <c r="F796">
        <v>6</v>
      </c>
      <c r="G796">
        <v>441.693</v>
      </c>
      <c r="H796">
        <v>5.2</v>
      </c>
      <c r="I796" t="s">
        <v>33</v>
      </c>
      <c r="J796" s="1">
        <v>45276.3682291667</v>
      </c>
      <c r="K796" s="1">
        <v>45278.9186226852</v>
      </c>
      <c r="L796">
        <v>20002</v>
      </c>
      <c r="M796">
        <v>5</v>
      </c>
      <c r="N796">
        <v>4</v>
      </c>
    </row>
    <row r="797" spans="1:14">
      <c r="A797">
        <v>1208</v>
      </c>
      <c r="B797">
        <v>17984</v>
      </c>
      <c r="C797">
        <v>347301</v>
      </c>
      <c r="D797">
        <v>14040</v>
      </c>
      <c r="E797" t="s">
        <v>850</v>
      </c>
      <c r="F797">
        <v>10</v>
      </c>
      <c r="G797">
        <v>373.17</v>
      </c>
      <c r="H797">
        <v>7</v>
      </c>
      <c r="I797" t="s">
        <v>33</v>
      </c>
      <c r="J797" s="1">
        <v>45276.3682291667</v>
      </c>
      <c r="K797" s="1">
        <v>45278.9186226852</v>
      </c>
      <c r="L797">
        <v>19847</v>
      </c>
      <c r="M797">
        <v>5</v>
      </c>
      <c r="N797">
        <v>3</v>
      </c>
    </row>
    <row r="798" spans="1:14">
      <c r="A798">
        <v>1206</v>
      </c>
      <c r="B798">
        <v>17982</v>
      </c>
      <c r="C798">
        <v>346880</v>
      </c>
      <c r="D798">
        <v>15001</v>
      </c>
      <c r="E798" t="s">
        <v>851</v>
      </c>
      <c r="F798">
        <v>8</v>
      </c>
      <c r="G798">
        <v>609.588</v>
      </c>
      <c r="H798">
        <v>4.6</v>
      </c>
      <c r="I798" t="s">
        <v>33</v>
      </c>
      <c r="J798" s="1">
        <v>45276.3682291667</v>
      </c>
      <c r="K798" s="1">
        <v>45278.9186226852</v>
      </c>
      <c r="L798">
        <v>19098</v>
      </c>
      <c r="M798">
        <v>6</v>
      </c>
      <c r="N798">
        <v>3</v>
      </c>
    </row>
    <row r="799" spans="1:14">
      <c r="A799">
        <v>1207</v>
      </c>
      <c r="B799">
        <v>17983</v>
      </c>
      <c r="C799">
        <v>346467</v>
      </c>
      <c r="D799">
        <v>14244</v>
      </c>
      <c r="E799" t="s">
        <v>852</v>
      </c>
      <c r="F799">
        <v>10</v>
      </c>
      <c r="G799">
        <v>942.9</v>
      </c>
      <c r="H799">
        <v>5.4</v>
      </c>
      <c r="I799" t="s">
        <v>33</v>
      </c>
      <c r="J799" s="1">
        <v>45276.3682291667</v>
      </c>
      <c r="K799" s="1">
        <v>45278.9186226852</v>
      </c>
      <c r="L799">
        <v>19594</v>
      </c>
      <c r="M799">
        <v>5</v>
      </c>
      <c r="N799">
        <v>3</v>
      </c>
    </row>
    <row r="800" spans="1:14">
      <c r="A800">
        <v>1206</v>
      </c>
      <c r="B800">
        <v>17982</v>
      </c>
      <c r="C800">
        <v>347125</v>
      </c>
      <c r="D800">
        <v>14451</v>
      </c>
      <c r="E800" t="s">
        <v>853</v>
      </c>
      <c r="F800">
        <v>4</v>
      </c>
      <c r="G800">
        <v>195.174</v>
      </c>
      <c r="H800">
        <v>7</v>
      </c>
      <c r="I800" t="s">
        <v>33</v>
      </c>
      <c r="J800" s="1">
        <v>45276.3682291667</v>
      </c>
      <c r="K800" s="1">
        <v>45278.9186226852</v>
      </c>
      <c r="L800">
        <v>19047</v>
      </c>
      <c r="M800">
        <v>6</v>
      </c>
      <c r="N800">
        <v>3</v>
      </c>
    </row>
    <row r="801" spans="1:14">
      <c r="A801">
        <v>1208</v>
      </c>
      <c r="B801">
        <v>17983</v>
      </c>
      <c r="C801">
        <v>347043</v>
      </c>
      <c r="D801">
        <v>14115</v>
      </c>
      <c r="E801" t="s">
        <v>854</v>
      </c>
      <c r="F801">
        <v>5</v>
      </c>
      <c r="G801">
        <v>72.3975</v>
      </c>
      <c r="H801">
        <v>7.8</v>
      </c>
      <c r="I801" t="s">
        <v>33</v>
      </c>
      <c r="J801" s="1">
        <v>45276.3682291667</v>
      </c>
      <c r="K801" s="1">
        <v>45278.9186226852</v>
      </c>
      <c r="L801">
        <v>19443</v>
      </c>
      <c r="M801">
        <v>6</v>
      </c>
      <c r="N801">
        <v>4</v>
      </c>
    </row>
    <row r="802" spans="1:14">
      <c r="A802">
        <v>1207</v>
      </c>
      <c r="B802">
        <v>17983</v>
      </c>
      <c r="C802">
        <v>347368</v>
      </c>
      <c r="D802">
        <v>14132</v>
      </c>
      <c r="E802" t="s">
        <v>855</v>
      </c>
      <c r="F802">
        <v>10</v>
      </c>
      <c r="G802">
        <v>437.325</v>
      </c>
      <c r="H802">
        <v>5.4</v>
      </c>
      <c r="I802" t="s">
        <v>33</v>
      </c>
      <c r="J802" s="1">
        <v>45276.3682291667</v>
      </c>
      <c r="K802" s="1">
        <v>45278.9186226852</v>
      </c>
      <c r="L802">
        <v>19621</v>
      </c>
      <c r="M802">
        <v>5</v>
      </c>
      <c r="N802">
        <v>4</v>
      </c>
    </row>
    <row r="803" spans="1:14">
      <c r="A803">
        <v>1206</v>
      </c>
      <c r="B803">
        <v>17982</v>
      </c>
      <c r="C803">
        <v>346640</v>
      </c>
      <c r="D803">
        <v>14725</v>
      </c>
      <c r="E803" t="s">
        <v>856</v>
      </c>
      <c r="F803">
        <v>6</v>
      </c>
      <c r="G803">
        <v>521.01</v>
      </c>
      <c r="H803">
        <v>7.4</v>
      </c>
      <c r="I803" t="s">
        <v>33</v>
      </c>
      <c r="J803" s="1">
        <v>45276.3682291667</v>
      </c>
      <c r="K803" s="1">
        <v>45278.9186226852</v>
      </c>
      <c r="L803">
        <v>19354</v>
      </c>
      <c r="M803">
        <v>6</v>
      </c>
      <c r="N803">
        <v>4</v>
      </c>
    </row>
    <row r="804" spans="1:14">
      <c r="A804">
        <v>1207</v>
      </c>
      <c r="B804">
        <v>17982</v>
      </c>
      <c r="C804">
        <v>346833</v>
      </c>
      <c r="D804">
        <v>14925</v>
      </c>
      <c r="E804" t="s">
        <v>857</v>
      </c>
      <c r="F804">
        <v>7</v>
      </c>
      <c r="G804">
        <v>408.7335</v>
      </c>
      <c r="H804">
        <v>8.5</v>
      </c>
      <c r="I804" t="s">
        <v>33</v>
      </c>
      <c r="J804" s="1">
        <v>45276.3682291667</v>
      </c>
      <c r="K804" s="1">
        <v>45278.9186226852</v>
      </c>
      <c r="L804">
        <v>19143</v>
      </c>
      <c r="M804">
        <v>6</v>
      </c>
      <c r="N804">
        <v>4</v>
      </c>
    </row>
    <row r="805" spans="1:14">
      <c r="A805">
        <v>1207</v>
      </c>
      <c r="B805">
        <v>17982</v>
      </c>
      <c r="C805">
        <v>346671</v>
      </c>
      <c r="D805">
        <v>14698</v>
      </c>
      <c r="E805" t="s">
        <v>858</v>
      </c>
      <c r="F805">
        <v>8</v>
      </c>
      <c r="G805">
        <v>175.14</v>
      </c>
      <c r="H805">
        <v>6.3</v>
      </c>
      <c r="I805" t="s">
        <v>33</v>
      </c>
      <c r="J805" s="1">
        <v>45276.3682291667</v>
      </c>
      <c r="K805" s="1">
        <v>45278.9186226852</v>
      </c>
      <c r="L805">
        <v>19366</v>
      </c>
      <c r="M805">
        <v>6</v>
      </c>
      <c r="N805">
        <v>4</v>
      </c>
    </row>
    <row r="806" spans="1:14">
      <c r="A806">
        <v>1206</v>
      </c>
      <c r="B806">
        <v>17983</v>
      </c>
      <c r="C806">
        <v>347382</v>
      </c>
      <c r="D806">
        <v>14953</v>
      </c>
      <c r="E806" t="s">
        <v>859</v>
      </c>
      <c r="F806">
        <v>3</v>
      </c>
      <c r="G806">
        <v>143.9865</v>
      </c>
      <c r="H806">
        <v>7.7</v>
      </c>
      <c r="I806" t="s">
        <v>33</v>
      </c>
      <c r="J806" s="1">
        <v>45276.3682291667</v>
      </c>
      <c r="K806" s="1">
        <v>45278.9186226852</v>
      </c>
      <c r="L806">
        <v>19581</v>
      </c>
      <c r="M806">
        <v>5</v>
      </c>
      <c r="N806">
        <v>4</v>
      </c>
    </row>
    <row r="807" spans="1:14">
      <c r="A807">
        <v>1207</v>
      </c>
      <c r="B807">
        <v>17982</v>
      </c>
      <c r="C807">
        <v>346668</v>
      </c>
      <c r="D807">
        <v>14622</v>
      </c>
      <c r="E807" t="s">
        <v>860</v>
      </c>
      <c r="F807">
        <v>1</v>
      </c>
      <c r="G807">
        <v>51.0405</v>
      </c>
      <c r="H807">
        <v>4.4</v>
      </c>
      <c r="I807" t="s">
        <v>33</v>
      </c>
      <c r="J807" s="1">
        <v>45276.3682291667</v>
      </c>
      <c r="K807" s="1">
        <v>45278.9186226852</v>
      </c>
      <c r="L807">
        <v>19029</v>
      </c>
      <c r="M807">
        <v>6</v>
      </c>
      <c r="N807">
        <v>4</v>
      </c>
    </row>
    <row r="808" spans="1:14">
      <c r="A808">
        <v>1207</v>
      </c>
      <c r="B808">
        <v>17984</v>
      </c>
      <c r="C808">
        <v>346980</v>
      </c>
      <c r="D808">
        <v>14349</v>
      </c>
      <c r="E808" t="s">
        <v>861</v>
      </c>
      <c r="F808">
        <v>8</v>
      </c>
      <c r="G808">
        <v>829.08</v>
      </c>
      <c r="H808">
        <v>8.5</v>
      </c>
      <c r="I808" t="s">
        <v>33</v>
      </c>
      <c r="J808" s="1">
        <v>45276.3682291667</v>
      </c>
      <c r="K808" s="1">
        <v>45278.9186226852</v>
      </c>
      <c r="L808">
        <v>19969</v>
      </c>
      <c r="M808">
        <v>6</v>
      </c>
      <c r="N808">
        <v>3</v>
      </c>
    </row>
    <row r="809" spans="1:14">
      <c r="A809">
        <v>1208</v>
      </c>
      <c r="B809">
        <v>17983</v>
      </c>
      <c r="C809">
        <v>346590</v>
      </c>
      <c r="D809">
        <v>14876</v>
      </c>
      <c r="E809" t="s">
        <v>862</v>
      </c>
      <c r="F809">
        <v>4</v>
      </c>
      <c r="G809">
        <v>97.818</v>
      </c>
      <c r="H809">
        <v>5.9</v>
      </c>
      <c r="I809" t="s">
        <v>33</v>
      </c>
      <c r="J809" s="1">
        <v>45276.3682291667</v>
      </c>
      <c r="K809" s="1">
        <v>45278.9186226852</v>
      </c>
      <c r="L809">
        <v>19548</v>
      </c>
      <c r="M809">
        <v>6</v>
      </c>
      <c r="N809">
        <v>3</v>
      </c>
    </row>
    <row r="810" spans="1:14">
      <c r="A810">
        <v>1207</v>
      </c>
      <c r="B810">
        <v>17982</v>
      </c>
      <c r="C810">
        <v>347308</v>
      </c>
      <c r="D810">
        <v>14614</v>
      </c>
      <c r="E810" t="s">
        <v>863</v>
      </c>
      <c r="F810">
        <v>10</v>
      </c>
      <c r="G810">
        <v>259.77</v>
      </c>
      <c r="H810">
        <v>7.1</v>
      </c>
      <c r="I810" t="s">
        <v>33</v>
      </c>
      <c r="J810" s="1">
        <v>45276.3682291667</v>
      </c>
      <c r="K810" s="1">
        <v>45278.9186226852</v>
      </c>
      <c r="L810">
        <v>19206</v>
      </c>
      <c r="M810">
        <v>6</v>
      </c>
      <c r="N810">
        <v>4</v>
      </c>
    </row>
    <row r="811" spans="1:14">
      <c r="A811">
        <v>1207</v>
      </c>
      <c r="B811">
        <v>17982</v>
      </c>
      <c r="C811">
        <v>347033</v>
      </c>
      <c r="D811">
        <v>14245</v>
      </c>
      <c r="E811" t="s">
        <v>864</v>
      </c>
      <c r="F811">
        <v>3</v>
      </c>
      <c r="G811">
        <v>264.7575</v>
      </c>
      <c r="H811">
        <v>9.8</v>
      </c>
      <c r="I811" t="s">
        <v>33</v>
      </c>
      <c r="J811" s="1">
        <v>45276.3682291667</v>
      </c>
      <c r="K811" s="1">
        <v>45278.9186226852</v>
      </c>
      <c r="L811">
        <v>19363</v>
      </c>
      <c r="M811">
        <v>5</v>
      </c>
      <c r="N811">
        <v>4</v>
      </c>
    </row>
    <row r="812" spans="1:14">
      <c r="A812">
        <v>1206</v>
      </c>
      <c r="B812">
        <v>17982</v>
      </c>
      <c r="C812">
        <v>346799</v>
      </c>
      <c r="D812">
        <v>14649</v>
      </c>
      <c r="E812" t="s">
        <v>865</v>
      </c>
      <c r="F812">
        <v>5</v>
      </c>
      <c r="G812">
        <v>353.1675</v>
      </c>
      <c r="H812">
        <v>6.9</v>
      </c>
      <c r="I812" t="s">
        <v>33</v>
      </c>
      <c r="J812" s="1">
        <v>45276.3682291667</v>
      </c>
      <c r="K812" s="1">
        <v>45278.9186226852</v>
      </c>
      <c r="L812">
        <v>19267</v>
      </c>
      <c r="M812">
        <v>6</v>
      </c>
      <c r="N812">
        <v>4</v>
      </c>
    </row>
    <row r="813" spans="1:14">
      <c r="A813">
        <v>1208</v>
      </c>
      <c r="B813">
        <v>17982</v>
      </c>
      <c r="C813">
        <v>346752</v>
      </c>
      <c r="D813">
        <v>14393</v>
      </c>
      <c r="E813" t="s">
        <v>866</v>
      </c>
      <c r="F813">
        <v>10</v>
      </c>
      <c r="G813">
        <v>764.19</v>
      </c>
      <c r="H813">
        <v>7.3</v>
      </c>
      <c r="I813" t="s">
        <v>33</v>
      </c>
      <c r="J813" s="1">
        <v>45276.3682291667</v>
      </c>
      <c r="K813" s="1">
        <v>45278.9186226852</v>
      </c>
      <c r="L813">
        <v>19078</v>
      </c>
      <c r="M813">
        <v>6</v>
      </c>
      <c r="N813">
        <v>3</v>
      </c>
    </row>
    <row r="814" spans="1:14">
      <c r="A814">
        <v>1206</v>
      </c>
      <c r="B814">
        <v>17984</v>
      </c>
      <c r="C814">
        <v>346618</v>
      </c>
      <c r="D814">
        <v>14997</v>
      </c>
      <c r="E814" t="s">
        <v>867</v>
      </c>
      <c r="F814">
        <v>9</v>
      </c>
      <c r="G814">
        <v>918.729</v>
      </c>
      <c r="H814">
        <v>6</v>
      </c>
      <c r="I814" t="s">
        <v>33</v>
      </c>
      <c r="J814" s="1">
        <v>45276.3682291667</v>
      </c>
      <c r="K814" s="1">
        <v>45278.9186226852</v>
      </c>
      <c r="L814">
        <v>19747</v>
      </c>
      <c r="M814">
        <v>6</v>
      </c>
      <c r="N814">
        <v>3</v>
      </c>
    </row>
    <row r="815" spans="1:14">
      <c r="A815">
        <v>1207</v>
      </c>
      <c r="B815">
        <v>17984</v>
      </c>
      <c r="C815">
        <v>346811</v>
      </c>
      <c r="D815">
        <v>14597</v>
      </c>
      <c r="E815" t="s">
        <v>868</v>
      </c>
      <c r="F815">
        <v>7</v>
      </c>
      <c r="G815">
        <v>701.8515</v>
      </c>
      <c r="H815">
        <v>8.7</v>
      </c>
      <c r="I815" t="s">
        <v>33</v>
      </c>
      <c r="J815" s="1">
        <v>45276.3682291667</v>
      </c>
      <c r="K815" s="1">
        <v>45278.9186226852</v>
      </c>
      <c r="L815">
        <v>20013</v>
      </c>
      <c r="M815">
        <v>6</v>
      </c>
      <c r="N815">
        <v>4</v>
      </c>
    </row>
    <row r="816" spans="1:14">
      <c r="A816">
        <v>1208</v>
      </c>
      <c r="B816">
        <v>17984</v>
      </c>
      <c r="C816">
        <v>347004</v>
      </c>
      <c r="D816">
        <v>14104</v>
      </c>
      <c r="E816" t="s">
        <v>869</v>
      </c>
      <c r="F816">
        <v>6</v>
      </c>
      <c r="G816">
        <v>493.794</v>
      </c>
      <c r="H816">
        <v>5.8</v>
      </c>
      <c r="I816" t="s">
        <v>33</v>
      </c>
      <c r="J816" s="1">
        <v>45276.3682291667</v>
      </c>
      <c r="K816" s="1">
        <v>45278.9186226852</v>
      </c>
      <c r="L816">
        <v>19692</v>
      </c>
      <c r="M816">
        <v>6</v>
      </c>
      <c r="N816">
        <v>3</v>
      </c>
    </row>
    <row r="817" spans="1:14">
      <c r="A817">
        <v>1206</v>
      </c>
      <c r="B817">
        <v>17982</v>
      </c>
      <c r="C817">
        <v>347164</v>
      </c>
      <c r="D817">
        <v>14028</v>
      </c>
      <c r="E817" t="s">
        <v>870</v>
      </c>
      <c r="F817">
        <v>6</v>
      </c>
      <c r="G817">
        <v>138.663</v>
      </c>
      <c r="H817">
        <v>7.6</v>
      </c>
      <c r="I817" t="s">
        <v>33</v>
      </c>
      <c r="J817" s="1">
        <v>45276.3682291667</v>
      </c>
      <c r="K817" s="1">
        <v>45278.9186226852</v>
      </c>
      <c r="L817">
        <v>19171</v>
      </c>
      <c r="M817">
        <v>6</v>
      </c>
      <c r="N817">
        <v>4</v>
      </c>
    </row>
    <row r="818" spans="1:14">
      <c r="A818">
        <v>1206</v>
      </c>
      <c r="B818">
        <v>17983</v>
      </c>
      <c r="C818">
        <v>347174</v>
      </c>
      <c r="D818">
        <v>14154</v>
      </c>
      <c r="E818" t="s">
        <v>871</v>
      </c>
      <c r="F818">
        <v>10</v>
      </c>
      <c r="G818">
        <v>1022.385</v>
      </c>
      <c r="H818">
        <v>4.9</v>
      </c>
      <c r="I818" t="s">
        <v>33</v>
      </c>
      <c r="J818" s="1">
        <v>45276.3682291667</v>
      </c>
      <c r="K818" s="1">
        <v>45278.9186226852</v>
      </c>
      <c r="L818">
        <v>19505</v>
      </c>
      <c r="M818">
        <v>5</v>
      </c>
      <c r="N818">
        <v>4</v>
      </c>
    </row>
    <row r="819" spans="1:14">
      <c r="A819">
        <v>1207</v>
      </c>
      <c r="B819">
        <v>17982</v>
      </c>
      <c r="C819">
        <v>346562</v>
      </c>
      <c r="D819">
        <v>14445</v>
      </c>
      <c r="E819" t="s">
        <v>872</v>
      </c>
      <c r="F819">
        <v>2</v>
      </c>
      <c r="G819">
        <v>180.873</v>
      </c>
      <c r="H819">
        <v>8.2</v>
      </c>
      <c r="I819" t="s">
        <v>33</v>
      </c>
      <c r="J819" s="1">
        <v>45276.3682291667</v>
      </c>
      <c r="K819" s="1">
        <v>45278.9186226852</v>
      </c>
      <c r="L819">
        <v>19168</v>
      </c>
      <c r="M819">
        <v>6</v>
      </c>
      <c r="N819">
        <v>4</v>
      </c>
    </row>
    <row r="820" spans="1:14">
      <c r="A820">
        <v>1208</v>
      </c>
      <c r="B820">
        <v>17982</v>
      </c>
      <c r="C820">
        <v>347217</v>
      </c>
      <c r="D820">
        <v>14395</v>
      </c>
      <c r="E820" t="s">
        <v>873</v>
      </c>
      <c r="F820">
        <v>7</v>
      </c>
      <c r="G820">
        <v>185.367</v>
      </c>
      <c r="H820">
        <v>8.2</v>
      </c>
      <c r="I820" t="s">
        <v>33</v>
      </c>
      <c r="J820" s="1">
        <v>45276.3682291667</v>
      </c>
      <c r="K820" s="1">
        <v>45278.9186226852</v>
      </c>
      <c r="L820">
        <v>19254</v>
      </c>
      <c r="M820">
        <v>5</v>
      </c>
      <c r="N820">
        <v>3</v>
      </c>
    </row>
    <row r="821" spans="1:14">
      <c r="A821">
        <v>1208</v>
      </c>
      <c r="B821">
        <v>17984</v>
      </c>
      <c r="C821">
        <v>346876</v>
      </c>
      <c r="D821">
        <v>14789</v>
      </c>
      <c r="E821" t="s">
        <v>874</v>
      </c>
      <c r="F821">
        <v>2</v>
      </c>
      <c r="G821">
        <v>121.863</v>
      </c>
      <c r="H821">
        <v>8.8</v>
      </c>
      <c r="I821" t="s">
        <v>33</v>
      </c>
      <c r="J821" s="1">
        <v>45276.3682291667</v>
      </c>
      <c r="K821" s="1">
        <v>45278.9186226852</v>
      </c>
      <c r="L821">
        <v>19734</v>
      </c>
      <c r="M821">
        <v>6</v>
      </c>
      <c r="N821">
        <v>4</v>
      </c>
    </row>
    <row r="822" spans="1:14">
      <c r="A822">
        <v>1206</v>
      </c>
      <c r="B822">
        <v>17983</v>
      </c>
      <c r="C822">
        <v>347185</v>
      </c>
      <c r="D822">
        <v>14011</v>
      </c>
      <c r="E822" t="s">
        <v>875</v>
      </c>
      <c r="F822">
        <v>10</v>
      </c>
      <c r="G822">
        <v>888.615</v>
      </c>
      <c r="H822">
        <v>9</v>
      </c>
      <c r="I822" t="s">
        <v>33</v>
      </c>
      <c r="J822" s="1">
        <v>45276.3682291667</v>
      </c>
      <c r="K822" s="1">
        <v>45278.9186226852</v>
      </c>
      <c r="L822">
        <v>19397</v>
      </c>
      <c r="M822">
        <v>5</v>
      </c>
      <c r="N822">
        <v>3</v>
      </c>
    </row>
    <row r="823" spans="1:14">
      <c r="A823">
        <v>1207</v>
      </c>
      <c r="B823">
        <v>17984</v>
      </c>
      <c r="C823">
        <v>346568</v>
      </c>
      <c r="D823">
        <v>14463</v>
      </c>
      <c r="E823" t="s">
        <v>876</v>
      </c>
      <c r="F823">
        <v>1</v>
      </c>
      <c r="G823">
        <v>22.659</v>
      </c>
      <c r="H823">
        <v>7.2</v>
      </c>
      <c r="I823" t="s">
        <v>33</v>
      </c>
      <c r="J823" s="1">
        <v>45276.3682291667</v>
      </c>
      <c r="K823" s="1">
        <v>45278.9186226852</v>
      </c>
      <c r="L823">
        <v>19767</v>
      </c>
      <c r="M823">
        <v>6</v>
      </c>
      <c r="N823">
        <v>4</v>
      </c>
    </row>
    <row r="824" spans="1:14">
      <c r="A824">
        <v>1208</v>
      </c>
      <c r="B824">
        <v>17983</v>
      </c>
      <c r="C824">
        <v>347389</v>
      </c>
      <c r="D824">
        <v>14176</v>
      </c>
      <c r="E824" t="s">
        <v>877</v>
      </c>
      <c r="F824">
        <v>6</v>
      </c>
      <c r="G824">
        <v>135.576</v>
      </c>
      <c r="H824">
        <v>9.4</v>
      </c>
      <c r="I824" t="s">
        <v>33</v>
      </c>
      <c r="J824" s="1">
        <v>45276.3682291667</v>
      </c>
      <c r="K824" s="1">
        <v>45278.9186226852</v>
      </c>
      <c r="L824">
        <v>19474</v>
      </c>
      <c r="M824">
        <v>6</v>
      </c>
      <c r="N824">
        <v>4</v>
      </c>
    </row>
    <row r="825" spans="1:14">
      <c r="A825">
        <v>1207</v>
      </c>
      <c r="B825">
        <v>17983</v>
      </c>
      <c r="C825">
        <v>347226</v>
      </c>
      <c r="D825">
        <v>14113</v>
      </c>
      <c r="E825" t="s">
        <v>878</v>
      </c>
      <c r="F825">
        <v>2</v>
      </c>
      <c r="G825">
        <v>183.036</v>
      </c>
      <c r="H825">
        <v>9.7</v>
      </c>
      <c r="I825" t="s">
        <v>33</v>
      </c>
      <c r="J825" s="1">
        <v>45276.3682291667</v>
      </c>
      <c r="K825" s="1">
        <v>45278.9186226852</v>
      </c>
      <c r="L825">
        <v>19568</v>
      </c>
      <c r="M825">
        <v>5</v>
      </c>
      <c r="N825">
        <v>3</v>
      </c>
    </row>
    <row r="826" spans="1:14">
      <c r="A826">
        <v>1208</v>
      </c>
      <c r="B826">
        <v>17983</v>
      </c>
      <c r="C826">
        <v>347216</v>
      </c>
      <c r="D826">
        <v>14330</v>
      </c>
      <c r="E826" t="s">
        <v>879</v>
      </c>
      <c r="F826">
        <v>9</v>
      </c>
      <c r="G826">
        <v>786.618</v>
      </c>
      <c r="H826">
        <v>7.4</v>
      </c>
      <c r="I826" t="s">
        <v>33</v>
      </c>
      <c r="J826" s="1">
        <v>45276.3682291667</v>
      </c>
      <c r="K826" s="1">
        <v>45278.9186226852</v>
      </c>
      <c r="L826">
        <v>19451</v>
      </c>
      <c r="M826">
        <v>6</v>
      </c>
      <c r="N826">
        <v>4</v>
      </c>
    </row>
    <row r="827" spans="1:14">
      <c r="A827">
        <v>1206</v>
      </c>
      <c r="B827">
        <v>17984</v>
      </c>
      <c r="C827">
        <v>347153</v>
      </c>
      <c r="D827">
        <v>14474</v>
      </c>
      <c r="E827" t="s">
        <v>880</v>
      </c>
      <c r="F827">
        <v>3</v>
      </c>
      <c r="G827">
        <v>180.4005</v>
      </c>
      <c r="H827">
        <v>6.5</v>
      </c>
      <c r="I827" t="s">
        <v>33</v>
      </c>
      <c r="J827" s="1">
        <v>45276.3682291667</v>
      </c>
      <c r="K827" s="1">
        <v>45278.9186226852</v>
      </c>
      <c r="L827">
        <v>20010</v>
      </c>
      <c r="M827">
        <v>6</v>
      </c>
      <c r="N827">
        <v>4</v>
      </c>
    </row>
    <row r="828" spans="1:14">
      <c r="A828">
        <v>1208</v>
      </c>
      <c r="B828">
        <v>17982</v>
      </c>
      <c r="C828">
        <v>346734</v>
      </c>
      <c r="D828">
        <v>14749</v>
      </c>
      <c r="E828" t="s">
        <v>881</v>
      </c>
      <c r="F828">
        <v>4</v>
      </c>
      <c r="G828">
        <v>118.902</v>
      </c>
      <c r="H828">
        <v>8.2</v>
      </c>
      <c r="I828" t="s">
        <v>33</v>
      </c>
      <c r="J828" s="1">
        <v>45276.3682291667</v>
      </c>
      <c r="K828" s="1">
        <v>45278.9186226852</v>
      </c>
      <c r="L828">
        <v>19227</v>
      </c>
      <c r="M828">
        <v>5</v>
      </c>
      <c r="N828">
        <v>3</v>
      </c>
    </row>
    <row r="829" spans="1:14">
      <c r="A829">
        <v>1208</v>
      </c>
      <c r="B829">
        <v>17984</v>
      </c>
      <c r="C829">
        <v>347318</v>
      </c>
      <c r="D829">
        <v>14032</v>
      </c>
      <c r="E829" t="s">
        <v>882</v>
      </c>
      <c r="F829">
        <v>9</v>
      </c>
      <c r="G829">
        <v>217.6335</v>
      </c>
      <c r="H829">
        <v>7.9</v>
      </c>
      <c r="I829" t="s">
        <v>33</v>
      </c>
      <c r="J829" s="1">
        <v>45276.3682291667</v>
      </c>
      <c r="K829" s="1">
        <v>45278.9186226852</v>
      </c>
      <c r="L829">
        <v>19906</v>
      </c>
      <c r="M829">
        <v>5</v>
      </c>
      <c r="N829">
        <v>4</v>
      </c>
    </row>
    <row r="830" spans="1:14">
      <c r="A830">
        <v>1208</v>
      </c>
      <c r="B830">
        <v>17982</v>
      </c>
      <c r="C830">
        <v>346714</v>
      </c>
      <c r="D830">
        <v>14792</v>
      </c>
      <c r="E830" t="s">
        <v>883</v>
      </c>
      <c r="F830">
        <v>4</v>
      </c>
      <c r="G830">
        <v>397.614</v>
      </c>
      <c r="H830">
        <v>6.8</v>
      </c>
      <c r="I830" t="s">
        <v>33</v>
      </c>
      <c r="J830" s="1">
        <v>45276.3682291667</v>
      </c>
      <c r="K830" s="1">
        <v>45278.9186226852</v>
      </c>
      <c r="L830">
        <v>19328</v>
      </c>
      <c r="M830">
        <v>5</v>
      </c>
      <c r="N830">
        <v>4</v>
      </c>
    </row>
    <row r="831" spans="1:14">
      <c r="A831">
        <v>1207</v>
      </c>
      <c r="B831">
        <v>17983</v>
      </c>
      <c r="C831">
        <v>347034</v>
      </c>
      <c r="D831">
        <v>14079</v>
      </c>
      <c r="E831" t="s">
        <v>884</v>
      </c>
      <c r="F831">
        <v>4</v>
      </c>
      <c r="G831">
        <v>190.596</v>
      </c>
      <c r="H831">
        <v>8.7</v>
      </c>
      <c r="I831" t="s">
        <v>33</v>
      </c>
      <c r="J831" s="1">
        <v>45276.3682291667</v>
      </c>
      <c r="K831" s="1">
        <v>45278.9186226852</v>
      </c>
      <c r="L831">
        <v>19550</v>
      </c>
      <c r="M831">
        <v>5</v>
      </c>
      <c r="N831">
        <v>4</v>
      </c>
    </row>
    <row r="832" spans="1:14">
      <c r="A832">
        <v>1208</v>
      </c>
      <c r="B832">
        <v>17984</v>
      </c>
      <c r="C832">
        <v>346462</v>
      </c>
      <c r="D832">
        <v>14048</v>
      </c>
      <c r="E832" t="s">
        <v>885</v>
      </c>
      <c r="F832">
        <v>7</v>
      </c>
      <c r="G832">
        <v>548.9715</v>
      </c>
      <c r="H832">
        <v>9.1</v>
      </c>
      <c r="I832" t="s">
        <v>33</v>
      </c>
      <c r="J832" s="1">
        <v>45276.3682291667</v>
      </c>
      <c r="K832" s="1">
        <v>45278.9186226852</v>
      </c>
      <c r="L832">
        <v>20034</v>
      </c>
      <c r="M832">
        <v>5</v>
      </c>
      <c r="N832">
        <v>3</v>
      </c>
    </row>
    <row r="833" spans="1:14">
      <c r="A833">
        <v>1206</v>
      </c>
      <c r="B833">
        <v>17984</v>
      </c>
      <c r="C833">
        <v>346761</v>
      </c>
      <c r="D833">
        <v>14124</v>
      </c>
      <c r="E833" t="s">
        <v>886</v>
      </c>
      <c r="F833">
        <v>6</v>
      </c>
      <c r="G833">
        <v>144.963</v>
      </c>
      <c r="H833">
        <v>7.9</v>
      </c>
      <c r="I833" t="s">
        <v>33</v>
      </c>
      <c r="J833" s="1">
        <v>45276.3682291667</v>
      </c>
      <c r="K833" s="1">
        <v>45278.9186226852</v>
      </c>
      <c r="L833">
        <v>19921</v>
      </c>
      <c r="M833">
        <v>6</v>
      </c>
      <c r="N833">
        <v>4</v>
      </c>
    </row>
    <row r="834" spans="1:14">
      <c r="A834">
        <v>1207</v>
      </c>
      <c r="B834">
        <v>17984</v>
      </c>
      <c r="C834">
        <v>347312</v>
      </c>
      <c r="D834">
        <v>14122</v>
      </c>
      <c r="E834" t="s">
        <v>887</v>
      </c>
      <c r="F834">
        <v>10</v>
      </c>
      <c r="G834">
        <v>1023.75</v>
      </c>
      <c r="H834">
        <v>8</v>
      </c>
      <c r="I834" t="s">
        <v>33</v>
      </c>
      <c r="J834" s="1">
        <v>45276.3682291667</v>
      </c>
      <c r="K834" s="1">
        <v>45278.9186226852</v>
      </c>
      <c r="L834">
        <v>19708</v>
      </c>
      <c r="M834">
        <v>6</v>
      </c>
      <c r="N834">
        <v>4</v>
      </c>
    </row>
    <row r="835" spans="1:14">
      <c r="A835">
        <v>1207</v>
      </c>
      <c r="B835">
        <v>17984</v>
      </c>
      <c r="C835">
        <v>346665</v>
      </c>
      <c r="D835">
        <v>14889</v>
      </c>
      <c r="E835" t="s">
        <v>888</v>
      </c>
      <c r="F835">
        <v>9</v>
      </c>
      <c r="G835">
        <v>937.818</v>
      </c>
      <c r="H835">
        <v>9</v>
      </c>
      <c r="I835" t="s">
        <v>33</v>
      </c>
      <c r="J835" s="1">
        <v>45276.3682291667</v>
      </c>
      <c r="K835" s="1">
        <v>45278.9186226852</v>
      </c>
      <c r="L835">
        <v>19716</v>
      </c>
      <c r="M835">
        <v>6</v>
      </c>
      <c r="N835">
        <v>4</v>
      </c>
    </row>
    <row r="836" spans="1:14">
      <c r="A836">
        <v>1206</v>
      </c>
      <c r="B836">
        <v>17983</v>
      </c>
      <c r="C836">
        <v>346895</v>
      </c>
      <c r="D836">
        <v>14571</v>
      </c>
      <c r="E836" t="s">
        <v>889</v>
      </c>
      <c r="F836">
        <v>7</v>
      </c>
      <c r="G836">
        <v>470.988</v>
      </c>
      <c r="H836">
        <v>7.3</v>
      </c>
      <c r="I836" t="s">
        <v>33</v>
      </c>
      <c r="J836" s="1">
        <v>45276.3682291667</v>
      </c>
      <c r="K836" s="1">
        <v>45278.9186226852</v>
      </c>
      <c r="L836">
        <v>19614</v>
      </c>
      <c r="M836">
        <v>5</v>
      </c>
      <c r="N836">
        <v>3</v>
      </c>
    </row>
    <row r="837" spans="1:14">
      <c r="A837">
        <v>1207</v>
      </c>
      <c r="B837">
        <v>17983</v>
      </c>
      <c r="C837">
        <v>347272</v>
      </c>
      <c r="D837">
        <v>14721</v>
      </c>
      <c r="E837" t="s">
        <v>890</v>
      </c>
      <c r="F837">
        <v>5</v>
      </c>
      <c r="G837">
        <v>232.155</v>
      </c>
      <c r="H837">
        <v>8.6</v>
      </c>
      <c r="I837" t="s">
        <v>33</v>
      </c>
      <c r="J837" s="1">
        <v>45276.3682291667</v>
      </c>
      <c r="K837" s="1">
        <v>45278.9186226852</v>
      </c>
      <c r="L837">
        <v>19527</v>
      </c>
      <c r="M837">
        <v>5</v>
      </c>
      <c r="N837">
        <v>3</v>
      </c>
    </row>
    <row r="838" spans="1:14">
      <c r="A838">
        <v>1207</v>
      </c>
      <c r="B838">
        <v>17982</v>
      </c>
      <c r="C838">
        <v>346556</v>
      </c>
      <c r="D838">
        <v>14232</v>
      </c>
      <c r="E838" t="s">
        <v>891</v>
      </c>
      <c r="F838">
        <v>5</v>
      </c>
      <c r="G838">
        <v>106.995</v>
      </c>
      <c r="H838">
        <v>6</v>
      </c>
      <c r="I838" t="s">
        <v>33</v>
      </c>
      <c r="J838" s="1">
        <v>45276.3682291667</v>
      </c>
      <c r="K838" s="1">
        <v>45278.9186226852</v>
      </c>
      <c r="L838">
        <v>19134</v>
      </c>
      <c r="M838">
        <v>5</v>
      </c>
      <c r="N838">
        <v>4</v>
      </c>
    </row>
    <row r="839" spans="1:14">
      <c r="A839">
        <v>1208</v>
      </c>
      <c r="B839">
        <v>17984</v>
      </c>
      <c r="C839">
        <v>347005</v>
      </c>
      <c r="D839">
        <v>14454</v>
      </c>
      <c r="E839" t="s">
        <v>892</v>
      </c>
      <c r="F839">
        <v>1</v>
      </c>
      <c r="G839">
        <v>20.685</v>
      </c>
      <c r="H839">
        <v>9.5</v>
      </c>
      <c r="I839" t="s">
        <v>33</v>
      </c>
      <c r="J839" s="1">
        <v>45276.3682291667</v>
      </c>
      <c r="K839" s="1">
        <v>45278.9186226852</v>
      </c>
      <c r="L839">
        <v>19707</v>
      </c>
      <c r="M839">
        <v>6</v>
      </c>
      <c r="N839">
        <v>3</v>
      </c>
    </row>
    <row r="840" spans="1:14">
      <c r="A840">
        <v>1207</v>
      </c>
      <c r="B840">
        <v>17983</v>
      </c>
      <c r="C840">
        <v>346602</v>
      </c>
      <c r="D840">
        <v>14370</v>
      </c>
      <c r="E840" t="s">
        <v>893</v>
      </c>
      <c r="F840">
        <v>2</v>
      </c>
      <c r="G840">
        <v>175.035</v>
      </c>
      <c r="H840">
        <v>9.5</v>
      </c>
      <c r="I840" t="s">
        <v>33</v>
      </c>
      <c r="J840" s="1">
        <v>45276.3682291667</v>
      </c>
      <c r="K840" s="1">
        <v>45278.9186226852</v>
      </c>
      <c r="L840">
        <v>19649</v>
      </c>
      <c r="M840">
        <v>5</v>
      </c>
      <c r="N840">
        <v>3</v>
      </c>
    </row>
    <row r="841" spans="1:14">
      <c r="A841">
        <v>1208</v>
      </c>
      <c r="B841">
        <v>17982</v>
      </c>
      <c r="C841">
        <v>346730</v>
      </c>
      <c r="D841">
        <v>14705</v>
      </c>
      <c r="E841" t="s">
        <v>894</v>
      </c>
      <c r="F841">
        <v>9</v>
      </c>
      <c r="G841">
        <v>462.672</v>
      </c>
      <c r="H841">
        <v>8</v>
      </c>
      <c r="I841" t="s">
        <v>33</v>
      </c>
      <c r="J841" s="1">
        <v>45276.3682291667</v>
      </c>
      <c r="K841" s="1">
        <v>45278.9186226852</v>
      </c>
      <c r="L841">
        <v>19359</v>
      </c>
      <c r="M841">
        <v>5</v>
      </c>
      <c r="N841">
        <v>3</v>
      </c>
    </row>
    <row r="842" spans="1:14">
      <c r="A842">
        <v>1207</v>
      </c>
      <c r="B842">
        <v>17983</v>
      </c>
      <c r="C842">
        <v>347356</v>
      </c>
      <c r="D842">
        <v>14654</v>
      </c>
      <c r="E842" t="s">
        <v>895</v>
      </c>
      <c r="F842">
        <v>7</v>
      </c>
      <c r="G842">
        <v>631.1445</v>
      </c>
      <c r="H842">
        <v>8</v>
      </c>
      <c r="I842" t="s">
        <v>33</v>
      </c>
      <c r="J842" s="1">
        <v>45276.3682291667</v>
      </c>
      <c r="K842" s="1">
        <v>45278.9186226852</v>
      </c>
      <c r="L842">
        <v>19400</v>
      </c>
      <c r="M842">
        <v>5</v>
      </c>
      <c r="N842">
        <v>3</v>
      </c>
    </row>
    <row r="843" spans="1:14">
      <c r="A843">
        <v>1207</v>
      </c>
      <c r="B843">
        <v>17984</v>
      </c>
      <c r="C843">
        <v>346834</v>
      </c>
      <c r="D843">
        <v>14217</v>
      </c>
      <c r="E843" t="s">
        <v>896</v>
      </c>
      <c r="F843">
        <v>8</v>
      </c>
      <c r="G843">
        <v>131.208</v>
      </c>
      <c r="H843">
        <v>9.1</v>
      </c>
      <c r="I843" t="s">
        <v>33</v>
      </c>
      <c r="J843" s="1">
        <v>45276.3682291667</v>
      </c>
      <c r="K843" s="1">
        <v>45278.9186226852</v>
      </c>
      <c r="L843">
        <v>19730</v>
      </c>
      <c r="M843">
        <v>6</v>
      </c>
      <c r="N843">
        <v>4</v>
      </c>
    </row>
    <row r="844" spans="1:14">
      <c r="A844">
        <v>1208</v>
      </c>
      <c r="B844">
        <v>17983</v>
      </c>
      <c r="C844">
        <v>347383</v>
      </c>
      <c r="D844">
        <v>14959</v>
      </c>
      <c r="E844" t="s">
        <v>897</v>
      </c>
      <c r="F844">
        <v>3</v>
      </c>
      <c r="G844">
        <v>130.032</v>
      </c>
      <c r="H844">
        <v>8.5</v>
      </c>
      <c r="I844" t="s">
        <v>33</v>
      </c>
      <c r="J844" s="1">
        <v>45276.3682291667</v>
      </c>
      <c r="K844" s="1">
        <v>45278.9186226852</v>
      </c>
      <c r="L844">
        <v>19566</v>
      </c>
      <c r="M844">
        <v>6</v>
      </c>
      <c r="N844">
        <v>3</v>
      </c>
    </row>
    <row r="845" spans="1:14">
      <c r="A845">
        <v>1206</v>
      </c>
      <c r="B845">
        <v>17982</v>
      </c>
      <c r="C845">
        <v>347316</v>
      </c>
      <c r="D845">
        <v>14842</v>
      </c>
      <c r="E845" t="s">
        <v>898</v>
      </c>
      <c r="F845">
        <v>9</v>
      </c>
      <c r="G845">
        <v>128.4255</v>
      </c>
      <c r="H845">
        <v>5.8</v>
      </c>
      <c r="I845" t="s">
        <v>33</v>
      </c>
      <c r="J845" s="1">
        <v>45276.3682291667</v>
      </c>
      <c r="K845" s="1">
        <v>45278.9186226852</v>
      </c>
      <c r="L845">
        <v>19273</v>
      </c>
      <c r="M845">
        <v>6</v>
      </c>
      <c r="N845">
        <v>4</v>
      </c>
    </row>
    <row r="846" spans="1:14">
      <c r="A846">
        <v>1208</v>
      </c>
      <c r="B846">
        <v>17984</v>
      </c>
      <c r="C846">
        <v>347258</v>
      </c>
      <c r="D846">
        <v>14897</v>
      </c>
      <c r="E846" t="s">
        <v>899</v>
      </c>
      <c r="F846">
        <v>6</v>
      </c>
      <c r="G846">
        <v>469.413</v>
      </c>
      <c r="H846">
        <v>5</v>
      </c>
      <c r="I846" t="s">
        <v>33</v>
      </c>
      <c r="J846" s="1">
        <v>45276.3682291667</v>
      </c>
      <c r="K846" s="1">
        <v>45278.9186226852</v>
      </c>
      <c r="L846">
        <v>19763</v>
      </c>
      <c r="M846">
        <v>6</v>
      </c>
      <c r="N846">
        <v>3</v>
      </c>
    </row>
    <row r="847" spans="1:14">
      <c r="A847">
        <v>1206</v>
      </c>
      <c r="B847">
        <v>17984</v>
      </c>
      <c r="C847">
        <v>347010</v>
      </c>
      <c r="D847">
        <v>14193</v>
      </c>
      <c r="E847" t="s">
        <v>900</v>
      </c>
      <c r="F847">
        <v>8</v>
      </c>
      <c r="G847">
        <v>101.64</v>
      </c>
      <c r="H847">
        <v>8.6</v>
      </c>
      <c r="I847" t="s">
        <v>33</v>
      </c>
      <c r="J847" s="1">
        <v>45276.3682291667</v>
      </c>
      <c r="K847" s="1">
        <v>45278.9186226852</v>
      </c>
      <c r="L847">
        <v>19988</v>
      </c>
      <c r="M847">
        <v>5</v>
      </c>
      <c r="N847">
        <v>3</v>
      </c>
    </row>
    <row r="848" spans="1:14">
      <c r="A848">
        <v>1206</v>
      </c>
      <c r="B848">
        <v>17984</v>
      </c>
      <c r="C848">
        <v>346712</v>
      </c>
      <c r="D848">
        <v>14559</v>
      </c>
      <c r="E848" t="s">
        <v>901</v>
      </c>
      <c r="F848">
        <v>2</v>
      </c>
      <c r="G848">
        <v>30.996</v>
      </c>
      <c r="H848">
        <v>4.3</v>
      </c>
      <c r="I848" t="s">
        <v>33</v>
      </c>
      <c r="J848" s="1">
        <v>45276.3682291667</v>
      </c>
      <c r="K848" s="1">
        <v>45278.9186226852</v>
      </c>
      <c r="L848">
        <v>19826</v>
      </c>
      <c r="M848">
        <v>5</v>
      </c>
      <c r="N848">
        <v>4</v>
      </c>
    </row>
    <row r="849" spans="1:14">
      <c r="A849">
        <v>1208</v>
      </c>
      <c r="B849">
        <v>17983</v>
      </c>
      <c r="C849">
        <v>346498</v>
      </c>
      <c r="D849">
        <v>14010</v>
      </c>
      <c r="E849" t="s">
        <v>902</v>
      </c>
      <c r="F849">
        <v>6</v>
      </c>
      <c r="G849">
        <v>457.443</v>
      </c>
      <c r="H849">
        <v>6.9</v>
      </c>
      <c r="I849" t="s">
        <v>33</v>
      </c>
      <c r="J849" s="1">
        <v>45276.3682291667</v>
      </c>
      <c r="K849" s="1">
        <v>45278.9186226852</v>
      </c>
      <c r="L849">
        <v>19483</v>
      </c>
      <c r="M849">
        <v>6</v>
      </c>
      <c r="N849">
        <v>4</v>
      </c>
    </row>
    <row r="850" spans="1:14">
      <c r="A850">
        <v>1206</v>
      </c>
      <c r="B850">
        <v>17984</v>
      </c>
      <c r="C850">
        <v>346516</v>
      </c>
      <c r="D850">
        <v>14985</v>
      </c>
      <c r="E850" t="s">
        <v>903</v>
      </c>
      <c r="F850">
        <v>10</v>
      </c>
      <c r="G850">
        <v>922.635</v>
      </c>
      <c r="H850">
        <v>5.1</v>
      </c>
      <c r="I850" t="s">
        <v>33</v>
      </c>
      <c r="J850" s="1">
        <v>45276.3682291667</v>
      </c>
      <c r="K850" s="1">
        <v>45278.9186226852</v>
      </c>
      <c r="L850">
        <v>19958</v>
      </c>
      <c r="M850">
        <v>6</v>
      </c>
      <c r="N850">
        <v>4</v>
      </c>
    </row>
    <row r="851" spans="1:14">
      <c r="A851">
        <v>1207</v>
      </c>
      <c r="B851">
        <v>17984</v>
      </c>
      <c r="C851">
        <v>346700</v>
      </c>
      <c r="D851">
        <v>14241</v>
      </c>
      <c r="E851" t="s">
        <v>904</v>
      </c>
      <c r="F851">
        <v>6</v>
      </c>
      <c r="G851">
        <v>527.751</v>
      </c>
      <c r="H851">
        <v>5.4</v>
      </c>
      <c r="I851" t="s">
        <v>33</v>
      </c>
      <c r="J851" s="1">
        <v>45276.3682291667</v>
      </c>
      <c r="K851" s="1">
        <v>45278.9186226852</v>
      </c>
      <c r="L851">
        <v>20001</v>
      </c>
      <c r="M851">
        <v>5</v>
      </c>
      <c r="N851">
        <v>3</v>
      </c>
    </row>
    <row r="852" spans="1:14">
      <c r="A852">
        <v>1206</v>
      </c>
      <c r="B852">
        <v>17982</v>
      </c>
      <c r="C852">
        <v>347223</v>
      </c>
      <c r="D852">
        <v>14507</v>
      </c>
      <c r="E852" t="s">
        <v>905</v>
      </c>
      <c r="F852">
        <v>5</v>
      </c>
      <c r="G852">
        <v>155.19</v>
      </c>
      <c r="H852">
        <v>6.9</v>
      </c>
      <c r="I852" t="s">
        <v>33</v>
      </c>
      <c r="J852" s="1">
        <v>45276.3682291667</v>
      </c>
      <c r="K852" s="1">
        <v>45278.9186226852</v>
      </c>
      <c r="L852">
        <v>19189</v>
      </c>
      <c r="M852">
        <v>5</v>
      </c>
      <c r="N852">
        <v>3</v>
      </c>
    </row>
    <row r="853" spans="1:14">
      <c r="A853">
        <v>1206</v>
      </c>
      <c r="B853">
        <v>17983</v>
      </c>
      <c r="C853">
        <v>347063</v>
      </c>
      <c r="D853">
        <v>14075</v>
      </c>
      <c r="E853" t="s">
        <v>906</v>
      </c>
      <c r="F853">
        <v>2</v>
      </c>
      <c r="G853">
        <v>136.143</v>
      </c>
      <c r="H853">
        <v>8</v>
      </c>
      <c r="I853" t="s">
        <v>33</v>
      </c>
      <c r="J853" s="1">
        <v>45276.3682291667</v>
      </c>
      <c r="K853" s="1">
        <v>45278.9186226852</v>
      </c>
      <c r="L853">
        <v>19602</v>
      </c>
      <c r="M853">
        <v>5</v>
      </c>
      <c r="N853">
        <v>3</v>
      </c>
    </row>
    <row r="854" spans="1:14">
      <c r="A854">
        <v>1206</v>
      </c>
      <c r="B854">
        <v>17982</v>
      </c>
      <c r="C854">
        <v>346982</v>
      </c>
      <c r="D854">
        <v>14019</v>
      </c>
      <c r="E854" t="s">
        <v>907</v>
      </c>
      <c r="F854">
        <v>8</v>
      </c>
      <c r="G854">
        <v>177.408</v>
      </c>
      <c r="H854">
        <v>6.3</v>
      </c>
      <c r="I854" t="s">
        <v>33</v>
      </c>
      <c r="J854" s="1">
        <v>45276.3682291667</v>
      </c>
      <c r="K854" s="1">
        <v>45278.9186226852</v>
      </c>
      <c r="L854">
        <v>19207</v>
      </c>
      <c r="M854">
        <v>6</v>
      </c>
      <c r="N854">
        <v>4</v>
      </c>
    </row>
    <row r="855" spans="1:14">
      <c r="A855">
        <v>1206</v>
      </c>
      <c r="B855">
        <v>17984</v>
      </c>
      <c r="C855">
        <v>346916</v>
      </c>
      <c r="D855">
        <v>14256</v>
      </c>
      <c r="E855" t="s">
        <v>908</v>
      </c>
      <c r="F855">
        <v>5</v>
      </c>
      <c r="G855">
        <v>384.72</v>
      </c>
      <c r="H855">
        <v>8.4</v>
      </c>
      <c r="I855" t="s">
        <v>33</v>
      </c>
      <c r="J855" s="1">
        <v>45276.3682291667</v>
      </c>
      <c r="K855" s="1">
        <v>45278.9186226852</v>
      </c>
      <c r="L855">
        <v>20011</v>
      </c>
      <c r="M855">
        <v>6</v>
      </c>
      <c r="N855">
        <v>4</v>
      </c>
    </row>
    <row r="856" spans="1:14">
      <c r="A856">
        <v>1206</v>
      </c>
      <c r="B856">
        <v>17983</v>
      </c>
      <c r="C856">
        <v>346760</v>
      </c>
      <c r="D856">
        <v>14869</v>
      </c>
      <c r="E856" t="s">
        <v>909</v>
      </c>
      <c r="F856">
        <v>3</v>
      </c>
      <c r="G856">
        <v>138.978</v>
      </c>
      <c r="H856">
        <v>7.9</v>
      </c>
      <c r="I856" t="s">
        <v>33</v>
      </c>
      <c r="J856" s="1">
        <v>45276.3682291667</v>
      </c>
      <c r="K856" s="1">
        <v>45278.9186226852</v>
      </c>
      <c r="L856">
        <v>19410</v>
      </c>
      <c r="M856">
        <v>6</v>
      </c>
      <c r="N856">
        <v>4</v>
      </c>
    </row>
    <row r="857" spans="1:14">
      <c r="A857">
        <v>1206</v>
      </c>
      <c r="B857">
        <v>17984</v>
      </c>
      <c r="C857">
        <v>346523</v>
      </c>
      <c r="D857">
        <v>14592</v>
      </c>
      <c r="E857" t="s">
        <v>910</v>
      </c>
      <c r="F857">
        <v>3</v>
      </c>
      <c r="G857">
        <v>217.2555</v>
      </c>
      <c r="H857">
        <v>8.7</v>
      </c>
      <c r="I857" t="s">
        <v>33</v>
      </c>
      <c r="J857" s="1">
        <v>45276.3682291667</v>
      </c>
      <c r="K857" s="1">
        <v>45278.9186226852</v>
      </c>
      <c r="L857">
        <v>19781</v>
      </c>
      <c r="M857">
        <v>6</v>
      </c>
      <c r="N857">
        <v>4</v>
      </c>
    </row>
    <row r="858" spans="1:14">
      <c r="A858">
        <v>1206</v>
      </c>
      <c r="B858">
        <v>17982</v>
      </c>
      <c r="C858">
        <v>346570</v>
      </c>
      <c r="D858">
        <v>14690</v>
      </c>
      <c r="E858" t="s">
        <v>911</v>
      </c>
      <c r="F858">
        <v>8</v>
      </c>
      <c r="G858">
        <v>253.008</v>
      </c>
      <c r="H858">
        <v>7.7</v>
      </c>
      <c r="I858" t="s">
        <v>33</v>
      </c>
      <c r="J858" s="1">
        <v>45276.3682291667</v>
      </c>
      <c r="K858" s="1">
        <v>45278.9186226852</v>
      </c>
      <c r="L858">
        <v>19075</v>
      </c>
      <c r="M858">
        <v>6</v>
      </c>
      <c r="N858">
        <v>3</v>
      </c>
    </row>
    <row r="859" spans="1:14">
      <c r="A859">
        <v>1208</v>
      </c>
      <c r="B859">
        <v>17982</v>
      </c>
      <c r="C859">
        <v>346558</v>
      </c>
      <c r="D859">
        <v>14253</v>
      </c>
      <c r="E859" t="s">
        <v>912</v>
      </c>
      <c r="F859">
        <v>8</v>
      </c>
      <c r="G859">
        <v>408.408</v>
      </c>
      <c r="H859">
        <v>5</v>
      </c>
      <c r="I859" t="s">
        <v>33</v>
      </c>
      <c r="J859" s="1">
        <v>45276.3682291667</v>
      </c>
      <c r="K859" s="1">
        <v>45278.9186226852</v>
      </c>
      <c r="L859">
        <v>19313</v>
      </c>
      <c r="M859">
        <v>5</v>
      </c>
      <c r="N859">
        <v>3</v>
      </c>
    </row>
    <row r="860" spans="1:14">
      <c r="A860">
        <v>1207</v>
      </c>
      <c r="B860">
        <v>17983</v>
      </c>
      <c r="C860">
        <v>346960</v>
      </c>
      <c r="D860">
        <v>14274</v>
      </c>
      <c r="E860" t="s">
        <v>913</v>
      </c>
      <c r="F860">
        <v>1</v>
      </c>
      <c r="G860">
        <v>16.2015</v>
      </c>
      <c r="H860">
        <v>6.1</v>
      </c>
      <c r="I860" t="s">
        <v>33</v>
      </c>
      <c r="J860" s="1">
        <v>45276.3682291667</v>
      </c>
      <c r="K860" s="1">
        <v>45278.9186226852</v>
      </c>
      <c r="L860">
        <v>19463</v>
      </c>
      <c r="M860">
        <v>6</v>
      </c>
      <c r="N860">
        <v>3</v>
      </c>
    </row>
    <row r="861" spans="1:14">
      <c r="A861">
        <v>1207</v>
      </c>
      <c r="B861">
        <v>17982</v>
      </c>
      <c r="C861">
        <v>347308</v>
      </c>
      <c r="D861">
        <v>14998</v>
      </c>
      <c r="E861" t="s">
        <v>914</v>
      </c>
      <c r="F861">
        <v>6</v>
      </c>
      <c r="G861">
        <v>442.323</v>
      </c>
      <c r="H861">
        <v>7.4</v>
      </c>
      <c r="I861" t="s">
        <v>33</v>
      </c>
      <c r="J861" s="1">
        <v>45276.3682291667</v>
      </c>
      <c r="K861" s="1">
        <v>45278.9186226852</v>
      </c>
      <c r="L861">
        <v>19153</v>
      </c>
      <c r="M861">
        <v>6</v>
      </c>
      <c r="N861">
        <v>4</v>
      </c>
    </row>
    <row r="862" spans="1:14">
      <c r="A862">
        <v>1207</v>
      </c>
      <c r="B862">
        <v>17982</v>
      </c>
      <c r="C862">
        <v>346464</v>
      </c>
      <c r="D862">
        <v>14194</v>
      </c>
      <c r="E862" t="s">
        <v>915</v>
      </c>
      <c r="F862">
        <v>1</v>
      </c>
      <c r="G862">
        <v>93.0405</v>
      </c>
      <c r="H862">
        <v>7.7</v>
      </c>
      <c r="I862" t="s">
        <v>33</v>
      </c>
      <c r="J862" s="1">
        <v>45276.3682291667</v>
      </c>
      <c r="K862" s="1">
        <v>45278.9186226852</v>
      </c>
      <c r="L862">
        <v>19281</v>
      </c>
      <c r="M862">
        <v>5</v>
      </c>
      <c r="N862">
        <v>3</v>
      </c>
    </row>
    <row r="863" spans="1:14">
      <c r="A863">
        <v>1206</v>
      </c>
      <c r="B863">
        <v>17984</v>
      </c>
      <c r="C863">
        <v>347038</v>
      </c>
      <c r="D863">
        <v>14573</v>
      </c>
      <c r="E863" t="s">
        <v>916</v>
      </c>
      <c r="F863">
        <v>3</v>
      </c>
      <c r="G863">
        <v>181.881</v>
      </c>
      <c r="H863">
        <v>7.7</v>
      </c>
      <c r="I863" t="s">
        <v>33</v>
      </c>
      <c r="J863" s="1">
        <v>45276.3682291667</v>
      </c>
      <c r="K863" s="1">
        <v>45278.9186226852</v>
      </c>
      <c r="L863">
        <v>19750</v>
      </c>
      <c r="M863">
        <v>6</v>
      </c>
      <c r="N863">
        <v>3</v>
      </c>
    </row>
    <row r="864" spans="1:14">
      <c r="A864">
        <v>1207</v>
      </c>
      <c r="B864">
        <v>17984</v>
      </c>
      <c r="C864">
        <v>346829</v>
      </c>
      <c r="D864">
        <v>14189</v>
      </c>
      <c r="E864" t="s">
        <v>917</v>
      </c>
      <c r="F864">
        <v>7</v>
      </c>
      <c r="G864">
        <v>446.439</v>
      </c>
      <c r="H864">
        <v>5</v>
      </c>
      <c r="I864" t="s">
        <v>33</v>
      </c>
      <c r="J864" s="1">
        <v>45276.3682291667</v>
      </c>
      <c r="K864" s="1">
        <v>45278.9186226852</v>
      </c>
      <c r="L864">
        <v>19728</v>
      </c>
      <c r="M864">
        <v>6</v>
      </c>
      <c r="N864">
        <v>4</v>
      </c>
    </row>
    <row r="865" spans="1:14">
      <c r="A865">
        <v>1208</v>
      </c>
      <c r="B865">
        <v>17983</v>
      </c>
      <c r="C865">
        <v>346735</v>
      </c>
      <c r="D865">
        <v>14579</v>
      </c>
      <c r="E865" t="s">
        <v>918</v>
      </c>
      <c r="F865">
        <v>5</v>
      </c>
      <c r="G865">
        <v>484.5225</v>
      </c>
      <c r="H865">
        <v>9</v>
      </c>
      <c r="I865" t="s">
        <v>33</v>
      </c>
      <c r="J865" s="1">
        <v>45276.3682291667</v>
      </c>
      <c r="K865" s="1">
        <v>45278.9186226852</v>
      </c>
      <c r="L865">
        <v>19567</v>
      </c>
      <c r="M865">
        <v>6</v>
      </c>
      <c r="N865">
        <v>3</v>
      </c>
    </row>
    <row r="866" spans="1:14">
      <c r="A866">
        <v>1206</v>
      </c>
      <c r="B866">
        <v>17984</v>
      </c>
      <c r="C866">
        <v>347022</v>
      </c>
      <c r="D866">
        <v>14739</v>
      </c>
      <c r="E866" t="s">
        <v>919</v>
      </c>
      <c r="F866">
        <v>5</v>
      </c>
      <c r="G866">
        <v>354.0075</v>
      </c>
      <c r="H866">
        <v>6.3</v>
      </c>
      <c r="I866" t="s">
        <v>33</v>
      </c>
      <c r="J866" s="1">
        <v>45276.3682291667</v>
      </c>
      <c r="K866" s="1">
        <v>45278.9186226852</v>
      </c>
      <c r="L866">
        <v>19791</v>
      </c>
      <c r="M866">
        <v>5</v>
      </c>
      <c r="N866">
        <v>4</v>
      </c>
    </row>
    <row r="867" spans="1:14">
      <c r="A867">
        <v>1207</v>
      </c>
      <c r="B867">
        <v>17982</v>
      </c>
      <c r="C867">
        <v>346600</v>
      </c>
      <c r="D867">
        <v>14130</v>
      </c>
      <c r="E867" t="s">
        <v>920</v>
      </c>
      <c r="F867">
        <v>4</v>
      </c>
      <c r="G867">
        <v>88.368</v>
      </c>
      <c r="H867">
        <v>7.6</v>
      </c>
      <c r="I867" t="s">
        <v>33</v>
      </c>
      <c r="J867" s="1">
        <v>45276.3682291667</v>
      </c>
      <c r="K867" s="1">
        <v>45278.9186226852</v>
      </c>
      <c r="L867">
        <v>19056</v>
      </c>
      <c r="M867">
        <v>5</v>
      </c>
      <c r="N867">
        <v>3</v>
      </c>
    </row>
    <row r="868" spans="1:14">
      <c r="A868">
        <v>1207</v>
      </c>
      <c r="B868">
        <v>17982</v>
      </c>
      <c r="C868">
        <v>346862</v>
      </c>
      <c r="D868">
        <v>14438</v>
      </c>
      <c r="E868" t="s">
        <v>921</v>
      </c>
      <c r="F868">
        <v>1</v>
      </c>
      <c r="G868">
        <v>10.6785</v>
      </c>
      <c r="H868">
        <v>5.9</v>
      </c>
      <c r="I868" t="s">
        <v>33</v>
      </c>
      <c r="J868" s="1">
        <v>45276.3682291667</v>
      </c>
      <c r="K868" s="1">
        <v>45278.9186226852</v>
      </c>
      <c r="L868">
        <v>19264</v>
      </c>
      <c r="M868">
        <v>6</v>
      </c>
      <c r="N868">
        <v>3</v>
      </c>
    </row>
    <row r="869" spans="1:14">
      <c r="A869">
        <v>1206</v>
      </c>
      <c r="B869">
        <v>17983</v>
      </c>
      <c r="C869">
        <v>347020</v>
      </c>
      <c r="D869">
        <v>14149</v>
      </c>
      <c r="E869" t="s">
        <v>922</v>
      </c>
      <c r="F869">
        <v>7</v>
      </c>
      <c r="G869">
        <v>536.991</v>
      </c>
      <c r="H869">
        <v>4.2</v>
      </c>
      <c r="I869" t="s">
        <v>33</v>
      </c>
      <c r="J869" s="1">
        <v>45276.3682291667</v>
      </c>
      <c r="K869" s="1">
        <v>45278.9186226852</v>
      </c>
      <c r="L869">
        <v>19620</v>
      </c>
      <c r="M869">
        <v>6</v>
      </c>
      <c r="N869">
        <v>4</v>
      </c>
    </row>
    <row r="870" spans="1:14">
      <c r="A870">
        <v>1206</v>
      </c>
      <c r="B870">
        <v>17984</v>
      </c>
      <c r="C870">
        <v>346518</v>
      </c>
      <c r="D870">
        <v>14548</v>
      </c>
      <c r="E870" t="s">
        <v>923</v>
      </c>
      <c r="F870">
        <v>8</v>
      </c>
      <c r="G870">
        <v>300.216</v>
      </c>
      <c r="H870">
        <v>4.9</v>
      </c>
      <c r="I870" t="s">
        <v>33</v>
      </c>
      <c r="J870" s="1">
        <v>45276.3682291667</v>
      </c>
      <c r="K870" s="1">
        <v>45278.9186226852</v>
      </c>
      <c r="L870">
        <v>19819</v>
      </c>
      <c r="M870">
        <v>5</v>
      </c>
      <c r="N870">
        <v>3</v>
      </c>
    </row>
    <row r="871" spans="1:14">
      <c r="A871">
        <v>1208</v>
      </c>
      <c r="B871">
        <v>17982</v>
      </c>
      <c r="C871">
        <v>347240</v>
      </c>
      <c r="D871">
        <v>14660</v>
      </c>
      <c r="E871" t="s">
        <v>924</v>
      </c>
      <c r="F871">
        <v>6</v>
      </c>
      <c r="G871">
        <v>507.906</v>
      </c>
      <c r="H871">
        <v>9.1</v>
      </c>
      <c r="I871" t="s">
        <v>33</v>
      </c>
      <c r="J871" s="1">
        <v>45276.3682291667</v>
      </c>
      <c r="K871" s="1">
        <v>45278.9186226852</v>
      </c>
      <c r="L871">
        <v>19263</v>
      </c>
      <c r="M871">
        <v>6</v>
      </c>
      <c r="N871">
        <v>3</v>
      </c>
    </row>
    <row r="872" spans="1:14">
      <c r="A872">
        <v>1207</v>
      </c>
      <c r="B872">
        <v>17984</v>
      </c>
      <c r="C872">
        <v>347095</v>
      </c>
      <c r="D872">
        <v>14561</v>
      </c>
      <c r="E872" t="s">
        <v>925</v>
      </c>
      <c r="F872">
        <v>4</v>
      </c>
      <c r="G872">
        <v>185.094</v>
      </c>
      <c r="H872">
        <v>8.4</v>
      </c>
      <c r="I872" t="s">
        <v>33</v>
      </c>
      <c r="J872" s="1">
        <v>45276.3682291667</v>
      </c>
      <c r="K872" s="1">
        <v>45278.9186226852</v>
      </c>
      <c r="L872">
        <v>19944</v>
      </c>
      <c r="M872">
        <v>6</v>
      </c>
      <c r="N872">
        <v>3</v>
      </c>
    </row>
    <row r="873" spans="1:14">
      <c r="A873">
        <v>1207</v>
      </c>
      <c r="B873">
        <v>17983</v>
      </c>
      <c r="C873">
        <v>347369</v>
      </c>
      <c r="D873">
        <v>14604</v>
      </c>
      <c r="E873" t="s">
        <v>926</v>
      </c>
      <c r="F873">
        <v>4</v>
      </c>
      <c r="G873">
        <v>337.512</v>
      </c>
      <c r="H873">
        <v>8.3</v>
      </c>
      <c r="I873" t="s">
        <v>33</v>
      </c>
      <c r="J873" s="1">
        <v>45276.3682291667</v>
      </c>
      <c r="K873" s="1">
        <v>45278.9186226852</v>
      </c>
      <c r="L873">
        <v>19539</v>
      </c>
      <c r="M873">
        <v>5</v>
      </c>
      <c r="N873">
        <v>3</v>
      </c>
    </row>
    <row r="874" spans="1:14">
      <c r="A874">
        <v>1208</v>
      </c>
      <c r="B874">
        <v>17983</v>
      </c>
      <c r="C874">
        <v>346817</v>
      </c>
      <c r="D874">
        <v>14212</v>
      </c>
      <c r="E874" t="s">
        <v>927</v>
      </c>
      <c r="F874">
        <v>4</v>
      </c>
      <c r="G874">
        <v>233.1</v>
      </c>
      <c r="H874">
        <v>6.6</v>
      </c>
      <c r="I874" t="s">
        <v>33</v>
      </c>
      <c r="J874" s="1">
        <v>45276.3682291667</v>
      </c>
      <c r="K874" s="1">
        <v>45278.9186226852</v>
      </c>
      <c r="L874">
        <v>19547</v>
      </c>
      <c r="M874">
        <v>6</v>
      </c>
      <c r="N874">
        <v>3</v>
      </c>
    </row>
    <row r="875" spans="1:14">
      <c r="A875">
        <v>1207</v>
      </c>
      <c r="B875">
        <v>17984</v>
      </c>
      <c r="C875">
        <v>347326</v>
      </c>
      <c r="D875">
        <v>14306</v>
      </c>
      <c r="E875" t="s">
        <v>928</v>
      </c>
      <c r="F875">
        <v>7</v>
      </c>
      <c r="G875">
        <v>178.164</v>
      </c>
      <c r="H875">
        <v>9.4</v>
      </c>
      <c r="I875" t="s">
        <v>33</v>
      </c>
      <c r="J875" s="1">
        <v>45276.3682291667</v>
      </c>
      <c r="K875" s="1">
        <v>45278.9186226852</v>
      </c>
      <c r="L875">
        <v>19974</v>
      </c>
      <c r="M875">
        <v>5</v>
      </c>
      <c r="N875">
        <v>3</v>
      </c>
    </row>
    <row r="876" spans="1:14">
      <c r="A876">
        <v>1208</v>
      </c>
      <c r="B876">
        <v>17983</v>
      </c>
      <c r="C876">
        <v>346955</v>
      </c>
      <c r="D876">
        <v>14546</v>
      </c>
      <c r="E876" t="s">
        <v>929</v>
      </c>
      <c r="F876">
        <v>3</v>
      </c>
      <c r="G876">
        <v>142.947</v>
      </c>
      <c r="H876">
        <v>7.2</v>
      </c>
      <c r="I876" t="s">
        <v>33</v>
      </c>
      <c r="J876" s="1">
        <v>45276.3682291667</v>
      </c>
      <c r="K876" s="1">
        <v>45278.9186226852</v>
      </c>
      <c r="L876">
        <v>19450</v>
      </c>
      <c r="M876">
        <v>6</v>
      </c>
      <c r="N876">
        <v>4</v>
      </c>
    </row>
    <row r="877" spans="1:14">
      <c r="A877">
        <v>1206</v>
      </c>
      <c r="B877">
        <v>17982</v>
      </c>
      <c r="C877">
        <v>347250</v>
      </c>
      <c r="D877">
        <v>14254</v>
      </c>
      <c r="E877" t="s">
        <v>930</v>
      </c>
      <c r="F877">
        <v>3</v>
      </c>
      <c r="G877">
        <v>293.643</v>
      </c>
      <c r="H877">
        <v>7.2</v>
      </c>
      <c r="I877" t="s">
        <v>33</v>
      </c>
      <c r="J877" s="1">
        <v>45276.3682291667</v>
      </c>
      <c r="K877" s="1">
        <v>45278.9186226852</v>
      </c>
      <c r="L877">
        <v>19327</v>
      </c>
      <c r="M877">
        <v>6</v>
      </c>
      <c r="N877">
        <v>3</v>
      </c>
    </row>
    <row r="878" spans="1:14">
      <c r="A878">
        <v>1206</v>
      </c>
      <c r="B878">
        <v>17983</v>
      </c>
      <c r="C878">
        <v>347204</v>
      </c>
      <c r="D878">
        <v>14786</v>
      </c>
      <c r="E878" t="s">
        <v>931</v>
      </c>
      <c r="F878">
        <v>3</v>
      </c>
      <c r="G878">
        <v>180.621</v>
      </c>
      <c r="H878">
        <v>7.9</v>
      </c>
      <c r="I878" t="s">
        <v>33</v>
      </c>
      <c r="J878" s="1">
        <v>45276.3682291667</v>
      </c>
      <c r="K878" s="1">
        <v>45278.9186226852</v>
      </c>
      <c r="L878">
        <v>19509</v>
      </c>
      <c r="M878">
        <v>5</v>
      </c>
      <c r="N878">
        <v>4</v>
      </c>
    </row>
    <row r="879" spans="1:14">
      <c r="A879">
        <v>1207</v>
      </c>
      <c r="B879">
        <v>17983</v>
      </c>
      <c r="C879">
        <v>346661</v>
      </c>
      <c r="D879">
        <v>14234</v>
      </c>
      <c r="E879" t="s">
        <v>932</v>
      </c>
      <c r="F879">
        <v>5</v>
      </c>
      <c r="G879">
        <v>57.6975</v>
      </c>
      <c r="H879">
        <v>9.3</v>
      </c>
      <c r="I879" t="s">
        <v>33</v>
      </c>
      <c r="J879" s="1">
        <v>45276.3682291667</v>
      </c>
      <c r="K879" s="1">
        <v>45278.9186226852</v>
      </c>
      <c r="L879">
        <v>19653</v>
      </c>
      <c r="M879">
        <v>5</v>
      </c>
      <c r="N879">
        <v>4</v>
      </c>
    </row>
    <row r="880" spans="1:14">
      <c r="A880">
        <v>1206</v>
      </c>
      <c r="B880">
        <v>17983</v>
      </c>
      <c r="C880">
        <v>346492</v>
      </c>
      <c r="D880">
        <v>14716</v>
      </c>
      <c r="E880" t="s">
        <v>933</v>
      </c>
      <c r="F880">
        <v>6</v>
      </c>
      <c r="G880">
        <v>258.678</v>
      </c>
      <c r="H880">
        <v>8.3</v>
      </c>
      <c r="I880" t="s">
        <v>33</v>
      </c>
      <c r="J880" s="1">
        <v>45276.3682291667</v>
      </c>
      <c r="K880" s="1">
        <v>45278.9186226852</v>
      </c>
      <c r="L880">
        <v>19609</v>
      </c>
      <c r="M880">
        <v>5</v>
      </c>
      <c r="N880">
        <v>3</v>
      </c>
    </row>
    <row r="881" spans="1:14">
      <c r="A881">
        <v>1206</v>
      </c>
      <c r="B881">
        <v>17984</v>
      </c>
      <c r="C881">
        <v>346620</v>
      </c>
      <c r="D881">
        <v>14969</v>
      </c>
      <c r="E881" t="s">
        <v>934</v>
      </c>
      <c r="F881">
        <v>2</v>
      </c>
      <c r="G881">
        <v>116.907</v>
      </c>
      <c r="H881">
        <v>6</v>
      </c>
      <c r="I881" t="s">
        <v>33</v>
      </c>
      <c r="J881" s="1">
        <v>45276.3682291667</v>
      </c>
      <c r="K881" s="1">
        <v>45278.9186226852</v>
      </c>
      <c r="L881">
        <v>19701</v>
      </c>
      <c r="M881">
        <v>6</v>
      </c>
      <c r="N881">
        <v>3</v>
      </c>
    </row>
    <row r="882" spans="1:14">
      <c r="A882">
        <v>1206</v>
      </c>
      <c r="B882">
        <v>17983</v>
      </c>
      <c r="C882">
        <v>346698</v>
      </c>
      <c r="D882">
        <v>14284</v>
      </c>
      <c r="E882" t="s">
        <v>935</v>
      </c>
      <c r="F882">
        <v>2</v>
      </c>
      <c r="G882">
        <v>69.993</v>
      </c>
      <c r="H882">
        <v>6.4</v>
      </c>
      <c r="I882" t="s">
        <v>33</v>
      </c>
      <c r="J882" s="1">
        <v>45276.3682291667</v>
      </c>
      <c r="K882" s="1">
        <v>45278.9186226852</v>
      </c>
      <c r="L882">
        <v>19454</v>
      </c>
      <c r="M882">
        <v>6</v>
      </c>
      <c r="N882">
        <v>4</v>
      </c>
    </row>
    <row r="883" spans="1:14">
      <c r="A883">
        <v>1208</v>
      </c>
      <c r="B883">
        <v>17984</v>
      </c>
      <c r="C883">
        <v>346514</v>
      </c>
      <c r="D883">
        <v>14930</v>
      </c>
      <c r="E883" t="s">
        <v>936</v>
      </c>
      <c r="F883">
        <v>4</v>
      </c>
      <c r="G883">
        <v>156.03</v>
      </c>
      <c r="H883">
        <v>8.3</v>
      </c>
      <c r="I883" t="s">
        <v>33</v>
      </c>
      <c r="J883" s="1">
        <v>45276.3682291667</v>
      </c>
      <c r="K883" s="1">
        <v>45278.9186226852</v>
      </c>
      <c r="L883">
        <v>19714</v>
      </c>
      <c r="M883">
        <v>6</v>
      </c>
      <c r="N883">
        <v>4</v>
      </c>
    </row>
    <row r="884" spans="1:14">
      <c r="A884">
        <v>1207</v>
      </c>
      <c r="B884">
        <v>17982</v>
      </c>
      <c r="C884">
        <v>347366</v>
      </c>
      <c r="D884">
        <v>14492</v>
      </c>
      <c r="E884" t="s">
        <v>937</v>
      </c>
      <c r="F884">
        <v>10</v>
      </c>
      <c r="G884">
        <v>652.26</v>
      </c>
      <c r="H884">
        <v>5.9</v>
      </c>
      <c r="I884" t="s">
        <v>33</v>
      </c>
      <c r="J884" s="1">
        <v>45276.3682291667</v>
      </c>
      <c r="K884" s="1">
        <v>45278.9186226852</v>
      </c>
      <c r="L884">
        <v>19020</v>
      </c>
      <c r="M884">
        <v>6</v>
      </c>
      <c r="N884">
        <v>4</v>
      </c>
    </row>
    <row r="885" spans="1:14">
      <c r="A885">
        <v>1208</v>
      </c>
      <c r="B885">
        <v>17982</v>
      </c>
      <c r="C885">
        <v>346767</v>
      </c>
      <c r="D885">
        <v>14203</v>
      </c>
      <c r="E885" t="s">
        <v>938</v>
      </c>
      <c r="F885">
        <v>6</v>
      </c>
      <c r="G885">
        <v>323.064</v>
      </c>
      <c r="H885">
        <v>6.5</v>
      </c>
      <c r="I885" t="s">
        <v>33</v>
      </c>
      <c r="J885" s="1">
        <v>45276.3682291667</v>
      </c>
      <c r="K885" s="1">
        <v>45278.9186226852</v>
      </c>
      <c r="L885">
        <v>19080</v>
      </c>
      <c r="M885">
        <v>6</v>
      </c>
      <c r="N885">
        <v>4</v>
      </c>
    </row>
    <row r="886" spans="1:14">
      <c r="A886">
        <v>1208</v>
      </c>
      <c r="B886">
        <v>17982</v>
      </c>
      <c r="C886">
        <v>346477</v>
      </c>
      <c r="D886">
        <v>14956</v>
      </c>
      <c r="E886" t="s">
        <v>939</v>
      </c>
      <c r="F886">
        <v>4</v>
      </c>
      <c r="G886">
        <v>269.934</v>
      </c>
      <c r="H886">
        <v>7.7</v>
      </c>
      <c r="I886" t="s">
        <v>33</v>
      </c>
      <c r="J886" s="1">
        <v>45276.3682291667</v>
      </c>
      <c r="K886" s="1">
        <v>45278.9186226852</v>
      </c>
      <c r="L886">
        <v>19039</v>
      </c>
      <c r="M886">
        <v>5</v>
      </c>
      <c r="N886">
        <v>4</v>
      </c>
    </row>
    <row r="887" spans="1:14">
      <c r="A887">
        <v>1208</v>
      </c>
      <c r="B887">
        <v>17983</v>
      </c>
      <c r="C887">
        <v>346902</v>
      </c>
      <c r="D887">
        <v>14071</v>
      </c>
      <c r="E887" t="s">
        <v>940</v>
      </c>
      <c r="F887">
        <v>4</v>
      </c>
      <c r="G887">
        <v>326.424</v>
      </c>
      <c r="H887">
        <v>8.8</v>
      </c>
      <c r="I887" t="s">
        <v>33</v>
      </c>
      <c r="J887" s="1">
        <v>45276.3682291667</v>
      </c>
      <c r="K887" s="1">
        <v>45278.9186226852</v>
      </c>
      <c r="L887">
        <v>19589</v>
      </c>
      <c r="M887">
        <v>6</v>
      </c>
      <c r="N887">
        <v>3</v>
      </c>
    </row>
    <row r="888" spans="1:14">
      <c r="A888">
        <v>1208</v>
      </c>
      <c r="B888">
        <v>17982</v>
      </c>
      <c r="C888">
        <v>347021</v>
      </c>
      <c r="D888">
        <v>14337</v>
      </c>
      <c r="E888" t="s">
        <v>941</v>
      </c>
      <c r="F888">
        <v>5</v>
      </c>
      <c r="G888">
        <v>458.6925</v>
      </c>
      <c r="H888">
        <v>6.6</v>
      </c>
      <c r="I888" t="s">
        <v>33</v>
      </c>
      <c r="J888" s="1">
        <v>45276.3682291667</v>
      </c>
      <c r="K888" s="1">
        <v>45278.9186226852</v>
      </c>
      <c r="L888">
        <v>19256</v>
      </c>
      <c r="M888">
        <v>5</v>
      </c>
      <c r="N888">
        <v>3</v>
      </c>
    </row>
    <row r="889" spans="1:14">
      <c r="A889">
        <v>1207</v>
      </c>
      <c r="B889">
        <v>17983</v>
      </c>
      <c r="C889">
        <v>346838</v>
      </c>
      <c r="D889">
        <v>14053</v>
      </c>
      <c r="E889" t="s">
        <v>942</v>
      </c>
      <c r="F889">
        <v>3</v>
      </c>
      <c r="G889">
        <v>239.589</v>
      </c>
      <c r="H889">
        <v>9.8</v>
      </c>
      <c r="I889" t="s">
        <v>33</v>
      </c>
      <c r="J889" s="1">
        <v>45276.3682291667</v>
      </c>
      <c r="K889" s="1">
        <v>45278.9186226852</v>
      </c>
      <c r="L889">
        <v>19569</v>
      </c>
      <c r="M889">
        <v>5</v>
      </c>
      <c r="N889">
        <v>4</v>
      </c>
    </row>
    <row r="890" spans="1:14">
      <c r="A890">
        <v>1208</v>
      </c>
      <c r="B890">
        <v>17983</v>
      </c>
      <c r="C890">
        <v>346720</v>
      </c>
      <c r="D890">
        <v>14915</v>
      </c>
      <c r="E890" t="s">
        <v>943</v>
      </c>
      <c r="F890">
        <v>1</v>
      </c>
      <c r="G890">
        <v>19.194</v>
      </c>
      <c r="H890">
        <v>8.3</v>
      </c>
      <c r="I890" t="s">
        <v>33</v>
      </c>
      <c r="J890" s="1">
        <v>45276.3682291667</v>
      </c>
      <c r="K890" s="1">
        <v>45278.9186226852</v>
      </c>
      <c r="L890">
        <v>19409</v>
      </c>
      <c r="M890">
        <v>6</v>
      </c>
      <c r="N890">
        <v>4</v>
      </c>
    </row>
    <row r="891" spans="1:14">
      <c r="A891">
        <v>1208</v>
      </c>
      <c r="B891">
        <v>17982</v>
      </c>
      <c r="C891">
        <v>346976</v>
      </c>
      <c r="D891">
        <v>14740</v>
      </c>
      <c r="E891" t="s">
        <v>944</v>
      </c>
      <c r="F891">
        <v>6</v>
      </c>
      <c r="G891">
        <v>580.419</v>
      </c>
      <c r="H891">
        <v>8.3</v>
      </c>
      <c r="I891" t="s">
        <v>33</v>
      </c>
      <c r="J891" s="1">
        <v>45276.3682291667</v>
      </c>
      <c r="K891" s="1">
        <v>45278.9186226852</v>
      </c>
      <c r="L891">
        <v>19096</v>
      </c>
      <c r="M891">
        <v>5</v>
      </c>
      <c r="N891">
        <v>3</v>
      </c>
    </row>
    <row r="892" spans="1:14">
      <c r="A892">
        <v>1208</v>
      </c>
      <c r="B892">
        <v>17982</v>
      </c>
      <c r="C892">
        <v>346717</v>
      </c>
      <c r="D892">
        <v>14551</v>
      </c>
      <c r="E892" t="s">
        <v>945</v>
      </c>
      <c r="F892">
        <v>8</v>
      </c>
      <c r="G892">
        <v>745.836</v>
      </c>
      <c r="H892">
        <v>4.1</v>
      </c>
      <c r="I892" t="s">
        <v>33</v>
      </c>
      <c r="J892" s="1">
        <v>45276.3682291667</v>
      </c>
      <c r="K892" s="1">
        <v>45278.9186226852</v>
      </c>
      <c r="L892">
        <v>19229</v>
      </c>
      <c r="M892">
        <v>5</v>
      </c>
      <c r="N892">
        <v>3</v>
      </c>
    </row>
    <row r="893" spans="1:14">
      <c r="A893">
        <v>1207</v>
      </c>
      <c r="B893">
        <v>17984</v>
      </c>
      <c r="C893">
        <v>346658</v>
      </c>
      <c r="D893">
        <v>14609</v>
      </c>
      <c r="E893" t="s">
        <v>946</v>
      </c>
      <c r="F893">
        <v>6</v>
      </c>
      <c r="G893">
        <v>351.099</v>
      </c>
      <c r="H893">
        <v>7</v>
      </c>
      <c r="I893" t="s">
        <v>33</v>
      </c>
      <c r="J893" s="1">
        <v>45276.3682291667</v>
      </c>
      <c r="K893" s="1">
        <v>45278.9186226852</v>
      </c>
      <c r="L893">
        <v>19957</v>
      </c>
      <c r="M893">
        <v>6</v>
      </c>
      <c r="N893">
        <v>4</v>
      </c>
    </row>
    <row r="894" spans="1:14">
      <c r="A894">
        <v>1208</v>
      </c>
      <c r="B894">
        <v>17983</v>
      </c>
      <c r="C894">
        <v>346841</v>
      </c>
      <c r="D894">
        <v>14338</v>
      </c>
      <c r="E894" t="s">
        <v>947</v>
      </c>
      <c r="F894">
        <v>3</v>
      </c>
      <c r="G894">
        <v>295.407</v>
      </c>
      <c r="H894">
        <v>5.9</v>
      </c>
      <c r="I894" t="s">
        <v>33</v>
      </c>
      <c r="J894" s="1">
        <v>45276.3682291667</v>
      </c>
      <c r="K894" s="1">
        <v>45278.9186226852</v>
      </c>
      <c r="L894">
        <v>19586</v>
      </c>
      <c r="M894">
        <v>6</v>
      </c>
      <c r="N894">
        <v>3</v>
      </c>
    </row>
    <row r="895" spans="1:14">
      <c r="A895">
        <v>1208</v>
      </c>
      <c r="B895">
        <v>17982</v>
      </c>
      <c r="C895">
        <v>346740</v>
      </c>
      <c r="D895">
        <v>14892</v>
      </c>
      <c r="E895" t="s">
        <v>948</v>
      </c>
      <c r="F895">
        <v>9</v>
      </c>
      <c r="G895">
        <v>887.922</v>
      </c>
      <c r="H895">
        <v>9.8</v>
      </c>
      <c r="I895" t="s">
        <v>33</v>
      </c>
      <c r="J895" s="1">
        <v>45276.3682291667</v>
      </c>
      <c r="K895" s="1">
        <v>45278.9186226852</v>
      </c>
      <c r="L895">
        <v>19048</v>
      </c>
      <c r="M895">
        <v>6</v>
      </c>
      <c r="N895">
        <v>4</v>
      </c>
    </row>
    <row r="896" spans="1:14">
      <c r="A896">
        <v>1208</v>
      </c>
      <c r="B896">
        <v>17984</v>
      </c>
      <c r="C896">
        <v>347064</v>
      </c>
      <c r="D896">
        <v>14594</v>
      </c>
      <c r="E896" t="s">
        <v>949</v>
      </c>
      <c r="F896">
        <v>10</v>
      </c>
      <c r="G896">
        <v>182.91</v>
      </c>
      <c r="H896">
        <v>7</v>
      </c>
      <c r="I896" t="s">
        <v>33</v>
      </c>
      <c r="J896" s="1">
        <v>45276.3682291667</v>
      </c>
      <c r="K896" s="1">
        <v>45278.9186226852</v>
      </c>
      <c r="L896">
        <v>19864</v>
      </c>
      <c r="M896">
        <v>5</v>
      </c>
      <c r="N896">
        <v>3</v>
      </c>
    </row>
    <row r="897" spans="1:14">
      <c r="A897">
        <v>1208</v>
      </c>
      <c r="B897">
        <v>17982</v>
      </c>
      <c r="C897">
        <v>346724</v>
      </c>
      <c r="D897">
        <v>14962</v>
      </c>
      <c r="E897" t="s">
        <v>950</v>
      </c>
      <c r="F897">
        <v>1</v>
      </c>
      <c r="G897">
        <v>54.999</v>
      </c>
      <c r="H897">
        <v>5.8</v>
      </c>
      <c r="I897" t="s">
        <v>33</v>
      </c>
      <c r="J897" s="1">
        <v>45276.3682291667</v>
      </c>
      <c r="K897" s="1">
        <v>45278.9186226852</v>
      </c>
      <c r="L897">
        <v>19055</v>
      </c>
      <c r="M897">
        <v>6</v>
      </c>
      <c r="N897">
        <v>4</v>
      </c>
    </row>
    <row r="898" spans="1:14">
      <c r="A898">
        <v>1207</v>
      </c>
      <c r="B898">
        <v>17983</v>
      </c>
      <c r="C898">
        <v>346676</v>
      </c>
      <c r="D898">
        <v>14835</v>
      </c>
      <c r="E898" t="s">
        <v>951</v>
      </c>
      <c r="F898">
        <v>4</v>
      </c>
      <c r="G898">
        <v>148.974</v>
      </c>
      <c r="H898">
        <v>6.9</v>
      </c>
      <c r="I898" t="s">
        <v>33</v>
      </c>
      <c r="J898" s="1">
        <v>45276.3682291667</v>
      </c>
      <c r="K898" s="1">
        <v>45278.9186226852</v>
      </c>
      <c r="L898">
        <v>19376</v>
      </c>
      <c r="M898">
        <v>6</v>
      </c>
      <c r="N898">
        <v>4</v>
      </c>
    </row>
    <row r="899" spans="1:14">
      <c r="A899">
        <v>1208</v>
      </c>
      <c r="B899">
        <v>17982</v>
      </c>
      <c r="C899">
        <v>346567</v>
      </c>
      <c r="D899">
        <v>14249</v>
      </c>
      <c r="E899" t="s">
        <v>952</v>
      </c>
      <c r="F899">
        <v>4</v>
      </c>
      <c r="G899">
        <v>244.23</v>
      </c>
      <c r="H899">
        <v>8.4</v>
      </c>
      <c r="I899" t="s">
        <v>33</v>
      </c>
      <c r="J899" s="1">
        <v>45276.3682291667</v>
      </c>
      <c r="K899" s="1">
        <v>45278.9186226852</v>
      </c>
      <c r="L899">
        <v>19195</v>
      </c>
      <c r="M899">
        <v>6</v>
      </c>
      <c r="N899">
        <v>4</v>
      </c>
    </row>
    <row r="900" spans="1:14">
      <c r="A900">
        <v>1208</v>
      </c>
      <c r="B900">
        <v>17984</v>
      </c>
      <c r="C900">
        <v>347054</v>
      </c>
      <c r="D900">
        <v>14205</v>
      </c>
      <c r="E900" t="s">
        <v>953</v>
      </c>
      <c r="F900">
        <v>10</v>
      </c>
      <c r="G900">
        <v>479.64</v>
      </c>
      <c r="H900">
        <v>5.7</v>
      </c>
      <c r="I900" t="s">
        <v>33</v>
      </c>
      <c r="J900" s="1">
        <v>45276.3682291667</v>
      </c>
      <c r="K900" s="1">
        <v>45278.9186226852</v>
      </c>
      <c r="L900">
        <v>19793</v>
      </c>
      <c r="M900">
        <v>5</v>
      </c>
      <c r="N900">
        <v>4</v>
      </c>
    </row>
    <row r="901" spans="1:14">
      <c r="A901">
        <v>1207</v>
      </c>
      <c r="B901">
        <v>17983</v>
      </c>
      <c r="C901">
        <v>346824</v>
      </c>
      <c r="D901">
        <v>14440</v>
      </c>
      <c r="E901" t="s">
        <v>954</v>
      </c>
      <c r="F901">
        <v>8</v>
      </c>
      <c r="G901">
        <v>343.224</v>
      </c>
      <c r="H901">
        <v>6.5</v>
      </c>
      <c r="I901" t="s">
        <v>33</v>
      </c>
      <c r="J901" s="1">
        <v>45276.3682291667</v>
      </c>
      <c r="K901" s="1">
        <v>45278.9186226852</v>
      </c>
      <c r="L901">
        <v>19545</v>
      </c>
      <c r="M901">
        <v>5</v>
      </c>
      <c r="N901">
        <v>4</v>
      </c>
    </row>
    <row r="902" spans="1:14">
      <c r="A902">
        <v>1208</v>
      </c>
      <c r="B902">
        <v>17983</v>
      </c>
      <c r="C902">
        <v>346753</v>
      </c>
      <c r="D902">
        <v>14661</v>
      </c>
      <c r="E902" t="s">
        <v>955</v>
      </c>
      <c r="F902">
        <v>10</v>
      </c>
      <c r="G902">
        <v>477.54</v>
      </c>
      <c r="H902">
        <v>4.8</v>
      </c>
      <c r="I902" t="s">
        <v>33</v>
      </c>
      <c r="J902" s="1">
        <v>45276.3682291667</v>
      </c>
      <c r="K902" s="1">
        <v>45278.9186226852</v>
      </c>
      <c r="L902">
        <v>19576</v>
      </c>
      <c r="M902">
        <v>5</v>
      </c>
      <c r="N902">
        <v>4</v>
      </c>
    </row>
    <row r="903" spans="1:14">
      <c r="A903">
        <v>1206</v>
      </c>
      <c r="B903">
        <v>17983</v>
      </c>
      <c r="C903">
        <v>346503</v>
      </c>
      <c r="D903">
        <v>14423</v>
      </c>
      <c r="E903" t="s">
        <v>956</v>
      </c>
      <c r="F903">
        <v>6</v>
      </c>
      <c r="G903">
        <v>317.835</v>
      </c>
      <c r="H903">
        <v>8.9</v>
      </c>
      <c r="I903" t="s">
        <v>33</v>
      </c>
      <c r="J903" s="1">
        <v>45276.3682291667</v>
      </c>
      <c r="K903" s="1">
        <v>45278.9186226852</v>
      </c>
      <c r="L903">
        <v>19438</v>
      </c>
      <c r="M903">
        <v>6</v>
      </c>
      <c r="N903">
        <v>3</v>
      </c>
    </row>
    <row r="904" spans="1:14">
      <c r="A904">
        <v>1207</v>
      </c>
      <c r="B904">
        <v>17983</v>
      </c>
      <c r="C904">
        <v>346649</v>
      </c>
      <c r="D904">
        <v>14455</v>
      </c>
      <c r="E904" t="s">
        <v>957</v>
      </c>
      <c r="F904">
        <v>5</v>
      </c>
      <c r="G904">
        <v>341.0925</v>
      </c>
      <c r="H904">
        <v>6.5</v>
      </c>
      <c r="I904" t="s">
        <v>33</v>
      </c>
      <c r="J904" s="1">
        <v>45276.3682291667</v>
      </c>
      <c r="K904" s="1">
        <v>45278.9186226852</v>
      </c>
      <c r="L904">
        <v>19622</v>
      </c>
      <c r="M904">
        <v>5</v>
      </c>
      <c r="N904">
        <v>3</v>
      </c>
    </row>
    <row r="905" spans="1:14">
      <c r="A905">
        <v>1208</v>
      </c>
      <c r="B905">
        <v>17982</v>
      </c>
      <c r="C905">
        <v>346800</v>
      </c>
      <c r="D905">
        <v>14777</v>
      </c>
      <c r="E905" t="s">
        <v>958</v>
      </c>
      <c r="F905">
        <v>5</v>
      </c>
      <c r="G905">
        <v>523.845</v>
      </c>
      <c r="H905">
        <v>5.4</v>
      </c>
      <c r="I905" t="s">
        <v>33</v>
      </c>
      <c r="J905" s="1">
        <v>45276.3682291667</v>
      </c>
      <c r="K905" s="1">
        <v>45278.9186226852</v>
      </c>
      <c r="L905">
        <v>19311</v>
      </c>
      <c r="M905">
        <v>6</v>
      </c>
      <c r="N905">
        <v>3</v>
      </c>
    </row>
    <row r="906" spans="1:14">
      <c r="A906">
        <v>1208</v>
      </c>
      <c r="B906">
        <v>17984</v>
      </c>
      <c r="C906">
        <v>346924</v>
      </c>
      <c r="D906">
        <v>14765</v>
      </c>
      <c r="E906" t="s">
        <v>959</v>
      </c>
      <c r="F906">
        <v>2</v>
      </c>
      <c r="G906">
        <v>127.827</v>
      </c>
      <c r="H906">
        <v>8.7</v>
      </c>
      <c r="I906" t="s">
        <v>33</v>
      </c>
      <c r="J906" s="1">
        <v>45276.3682291667</v>
      </c>
      <c r="K906" s="1">
        <v>45278.9186226852</v>
      </c>
      <c r="L906">
        <v>20019</v>
      </c>
      <c r="M906">
        <v>6</v>
      </c>
      <c r="N906">
        <v>4</v>
      </c>
    </row>
    <row r="907" spans="1:14">
      <c r="A907">
        <v>1208</v>
      </c>
      <c r="B907">
        <v>17982</v>
      </c>
      <c r="C907">
        <v>346574</v>
      </c>
      <c r="D907">
        <v>14335</v>
      </c>
      <c r="E907" t="s">
        <v>960</v>
      </c>
      <c r="F907">
        <v>5</v>
      </c>
      <c r="G907">
        <v>146.6325</v>
      </c>
      <c r="H907">
        <v>5.9</v>
      </c>
      <c r="I907" t="s">
        <v>33</v>
      </c>
      <c r="J907" s="1">
        <v>45276.3682291667</v>
      </c>
      <c r="K907" s="1">
        <v>45278.9186226852</v>
      </c>
      <c r="L907">
        <v>19310</v>
      </c>
      <c r="M907">
        <v>5</v>
      </c>
      <c r="N907">
        <v>3</v>
      </c>
    </row>
    <row r="908" spans="1:14">
      <c r="A908">
        <v>1208</v>
      </c>
      <c r="B908">
        <v>17982</v>
      </c>
      <c r="C908">
        <v>346559</v>
      </c>
      <c r="D908">
        <v>14213</v>
      </c>
      <c r="E908" t="s">
        <v>961</v>
      </c>
      <c r="F908">
        <v>10</v>
      </c>
      <c r="G908">
        <v>759.675</v>
      </c>
      <c r="H908">
        <v>5.4</v>
      </c>
      <c r="I908" t="s">
        <v>33</v>
      </c>
      <c r="J908" s="1">
        <v>45276.3682291667</v>
      </c>
      <c r="K908" s="1">
        <v>45278.9186226852</v>
      </c>
      <c r="L908">
        <v>19237</v>
      </c>
      <c r="M908">
        <v>5</v>
      </c>
      <c r="N908">
        <v>3</v>
      </c>
    </row>
    <row r="909" spans="1:14">
      <c r="A909">
        <v>1206</v>
      </c>
      <c r="B909">
        <v>17983</v>
      </c>
      <c r="C909">
        <v>346513</v>
      </c>
      <c r="D909">
        <v>14686</v>
      </c>
      <c r="E909" t="s">
        <v>962</v>
      </c>
      <c r="F909">
        <v>9</v>
      </c>
      <c r="G909">
        <v>942.4485</v>
      </c>
      <c r="H909">
        <v>6.5</v>
      </c>
      <c r="I909" t="s">
        <v>33</v>
      </c>
      <c r="J909" s="1">
        <v>45276.3682291667</v>
      </c>
      <c r="K909" s="1">
        <v>45278.9186226852</v>
      </c>
      <c r="L909">
        <v>19492</v>
      </c>
      <c r="M909">
        <v>5</v>
      </c>
      <c r="N909">
        <v>4</v>
      </c>
    </row>
    <row r="910" spans="1:14">
      <c r="A910">
        <v>1207</v>
      </c>
      <c r="B910">
        <v>17984</v>
      </c>
      <c r="C910">
        <v>346669</v>
      </c>
      <c r="D910">
        <v>14747</v>
      </c>
      <c r="E910" t="s">
        <v>963</v>
      </c>
      <c r="F910">
        <v>4</v>
      </c>
      <c r="G910">
        <v>69.09</v>
      </c>
      <c r="H910">
        <v>5.6</v>
      </c>
      <c r="I910" t="s">
        <v>33</v>
      </c>
      <c r="J910" s="1">
        <v>45276.3682291667</v>
      </c>
      <c r="K910" s="1">
        <v>45278.9186226852</v>
      </c>
      <c r="L910">
        <v>19979</v>
      </c>
      <c r="M910">
        <v>5</v>
      </c>
      <c r="N910">
        <v>4</v>
      </c>
    </row>
    <row r="911" spans="1:14">
      <c r="A911">
        <v>1206</v>
      </c>
      <c r="B911">
        <v>17983</v>
      </c>
      <c r="C911">
        <v>346524</v>
      </c>
      <c r="D911">
        <v>14186</v>
      </c>
      <c r="E911" t="s">
        <v>964</v>
      </c>
      <c r="F911">
        <v>6</v>
      </c>
      <c r="G911">
        <v>110.124</v>
      </c>
      <c r="H911">
        <v>6.1</v>
      </c>
      <c r="I911" t="s">
        <v>33</v>
      </c>
      <c r="J911" s="1">
        <v>45276.3682291667</v>
      </c>
      <c r="K911" s="1">
        <v>45278.9186226852</v>
      </c>
      <c r="L911">
        <v>19670</v>
      </c>
      <c r="M911">
        <v>5</v>
      </c>
      <c r="N911">
        <v>3</v>
      </c>
    </row>
    <row r="912" spans="1:14">
      <c r="A912">
        <v>1207</v>
      </c>
      <c r="B912">
        <v>17984</v>
      </c>
      <c r="C912">
        <v>347047</v>
      </c>
      <c r="D912">
        <v>14273</v>
      </c>
      <c r="E912" t="s">
        <v>965</v>
      </c>
      <c r="F912">
        <v>8</v>
      </c>
      <c r="G912">
        <v>288.204</v>
      </c>
      <c r="H912">
        <v>5.7</v>
      </c>
      <c r="I912" t="s">
        <v>33</v>
      </c>
      <c r="J912" s="1">
        <v>45276.3682291667</v>
      </c>
      <c r="K912" s="1">
        <v>45278.9186226852</v>
      </c>
      <c r="L912">
        <v>19916</v>
      </c>
      <c r="M912">
        <v>6</v>
      </c>
      <c r="N912">
        <v>4</v>
      </c>
    </row>
    <row r="913" spans="1:14">
      <c r="A913">
        <v>1206</v>
      </c>
      <c r="B913">
        <v>17984</v>
      </c>
      <c r="C913">
        <v>346697</v>
      </c>
      <c r="D913">
        <v>14685</v>
      </c>
      <c r="E913" t="s">
        <v>966</v>
      </c>
      <c r="F913">
        <v>2</v>
      </c>
      <c r="G913">
        <v>53.151</v>
      </c>
      <c r="H913">
        <v>7.2</v>
      </c>
      <c r="I913" t="s">
        <v>33</v>
      </c>
      <c r="J913" s="1">
        <v>45276.3682291667</v>
      </c>
      <c r="K913" s="1">
        <v>45278.9186226852</v>
      </c>
      <c r="L913">
        <v>19914</v>
      </c>
      <c r="M913">
        <v>6</v>
      </c>
      <c r="N913">
        <v>4</v>
      </c>
    </row>
    <row r="914" spans="1:14">
      <c r="A914">
        <v>1206</v>
      </c>
      <c r="B914">
        <v>17984</v>
      </c>
      <c r="C914">
        <v>346945</v>
      </c>
      <c r="D914">
        <v>14064</v>
      </c>
      <c r="E914" t="s">
        <v>967</v>
      </c>
      <c r="F914">
        <v>4</v>
      </c>
      <c r="G914">
        <v>261.198</v>
      </c>
      <c r="H914">
        <v>4.3</v>
      </c>
      <c r="I914" t="s">
        <v>33</v>
      </c>
      <c r="J914" s="1">
        <v>45276.3682291667</v>
      </c>
      <c r="K914" s="1">
        <v>45278.9186226852</v>
      </c>
      <c r="L914">
        <v>19940</v>
      </c>
      <c r="M914">
        <v>6</v>
      </c>
      <c r="N914">
        <v>4</v>
      </c>
    </row>
    <row r="915" spans="1:14">
      <c r="A915">
        <v>1208</v>
      </c>
      <c r="B915">
        <v>17984</v>
      </c>
      <c r="C915">
        <v>347210</v>
      </c>
      <c r="D915">
        <v>14910</v>
      </c>
      <c r="E915" t="s">
        <v>968</v>
      </c>
      <c r="F915">
        <v>9</v>
      </c>
      <c r="G915">
        <v>319.788</v>
      </c>
      <c r="H915">
        <v>8.8</v>
      </c>
      <c r="I915" t="s">
        <v>33</v>
      </c>
      <c r="J915" s="1">
        <v>45276.3682291667</v>
      </c>
      <c r="K915" s="1">
        <v>45278.9186226852</v>
      </c>
      <c r="L915">
        <v>19749</v>
      </c>
      <c r="M915">
        <v>6</v>
      </c>
      <c r="N915">
        <v>3</v>
      </c>
    </row>
    <row r="916" spans="1:14">
      <c r="A916">
        <v>1206</v>
      </c>
      <c r="B916">
        <v>17983</v>
      </c>
      <c r="C916">
        <v>346910</v>
      </c>
      <c r="D916">
        <v>14433</v>
      </c>
      <c r="E916" t="s">
        <v>969</v>
      </c>
      <c r="F916">
        <v>10</v>
      </c>
      <c r="G916">
        <v>570.78</v>
      </c>
      <c r="H916">
        <v>6.1</v>
      </c>
      <c r="I916" t="s">
        <v>33</v>
      </c>
      <c r="J916" s="1">
        <v>45276.3682291667</v>
      </c>
      <c r="K916" s="1">
        <v>45278.9186226852</v>
      </c>
      <c r="L916">
        <v>19654</v>
      </c>
      <c r="M916">
        <v>5</v>
      </c>
      <c r="N916">
        <v>3</v>
      </c>
    </row>
    <row r="917" spans="1:14">
      <c r="A917">
        <v>1208</v>
      </c>
      <c r="B917">
        <v>17982</v>
      </c>
      <c r="C917">
        <v>346784</v>
      </c>
      <c r="D917">
        <v>14555</v>
      </c>
      <c r="E917" t="s">
        <v>970</v>
      </c>
      <c r="F917">
        <v>9</v>
      </c>
      <c r="G917">
        <v>926.9505</v>
      </c>
      <c r="H917">
        <v>9.3</v>
      </c>
      <c r="I917" t="s">
        <v>33</v>
      </c>
      <c r="J917" s="1">
        <v>45276.3682291667</v>
      </c>
      <c r="K917" s="1">
        <v>45278.9186226852</v>
      </c>
      <c r="L917">
        <v>19118</v>
      </c>
      <c r="M917">
        <v>6</v>
      </c>
      <c r="N917">
        <v>4</v>
      </c>
    </row>
    <row r="918" spans="1:14">
      <c r="A918">
        <v>1208</v>
      </c>
      <c r="B918">
        <v>17983</v>
      </c>
      <c r="C918">
        <v>347076</v>
      </c>
      <c r="D918">
        <v>14239</v>
      </c>
      <c r="E918" t="s">
        <v>971</v>
      </c>
      <c r="F918">
        <v>6</v>
      </c>
      <c r="G918">
        <v>620.739</v>
      </c>
      <c r="H918">
        <v>4</v>
      </c>
      <c r="I918" t="s">
        <v>33</v>
      </c>
      <c r="J918" s="1">
        <v>45276.3682291667</v>
      </c>
      <c r="K918" s="1">
        <v>45278.9186226852</v>
      </c>
      <c r="L918">
        <v>19510</v>
      </c>
      <c r="M918">
        <v>6</v>
      </c>
      <c r="N918">
        <v>3</v>
      </c>
    </row>
    <row r="919" spans="1:14">
      <c r="A919">
        <v>1208</v>
      </c>
      <c r="B919">
        <v>17983</v>
      </c>
      <c r="C919">
        <v>347401</v>
      </c>
      <c r="D919">
        <v>14905</v>
      </c>
      <c r="E919" t="s">
        <v>972</v>
      </c>
      <c r="F919">
        <v>10</v>
      </c>
      <c r="G919">
        <v>462.21</v>
      </c>
      <c r="H919">
        <v>9.6</v>
      </c>
      <c r="I919" t="s">
        <v>33</v>
      </c>
      <c r="J919" s="1">
        <v>45276.3682291667</v>
      </c>
      <c r="K919" s="1">
        <v>45278.9186226852</v>
      </c>
      <c r="L919">
        <v>19617</v>
      </c>
      <c r="M919">
        <v>6</v>
      </c>
      <c r="N919">
        <v>3</v>
      </c>
    </row>
    <row r="920" spans="1:14">
      <c r="A920">
        <v>1208</v>
      </c>
      <c r="B920">
        <v>17982</v>
      </c>
      <c r="C920">
        <v>346997</v>
      </c>
      <c r="D920">
        <v>14992</v>
      </c>
      <c r="E920" t="s">
        <v>973</v>
      </c>
      <c r="F920">
        <v>10</v>
      </c>
      <c r="G920">
        <v>749.49</v>
      </c>
      <c r="H920">
        <v>5.7</v>
      </c>
      <c r="I920" t="s">
        <v>33</v>
      </c>
      <c r="J920" s="1">
        <v>45276.3682291667</v>
      </c>
      <c r="K920" s="1">
        <v>45278.9186226852</v>
      </c>
      <c r="L920">
        <v>19322</v>
      </c>
      <c r="M920">
        <v>5</v>
      </c>
      <c r="N920">
        <v>4</v>
      </c>
    </row>
    <row r="921" spans="1:14">
      <c r="A921">
        <v>1207</v>
      </c>
      <c r="B921">
        <v>17984</v>
      </c>
      <c r="C921">
        <v>346958</v>
      </c>
      <c r="D921">
        <v>14719</v>
      </c>
      <c r="E921" t="s">
        <v>974</v>
      </c>
      <c r="F921">
        <v>10</v>
      </c>
      <c r="G921">
        <v>822.255</v>
      </c>
      <c r="H921">
        <v>6.6</v>
      </c>
      <c r="I921" t="s">
        <v>33</v>
      </c>
      <c r="J921" s="1">
        <v>45276.3682291667</v>
      </c>
      <c r="K921" s="1">
        <v>45278.9186226852</v>
      </c>
      <c r="L921">
        <v>19876</v>
      </c>
      <c r="M921">
        <v>5</v>
      </c>
      <c r="N921">
        <v>3</v>
      </c>
    </row>
    <row r="922" spans="1:14">
      <c r="A922">
        <v>1206</v>
      </c>
      <c r="B922">
        <v>17982</v>
      </c>
      <c r="C922">
        <v>347173</v>
      </c>
      <c r="D922">
        <v>14459</v>
      </c>
      <c r="E922" t="s">
        <v>975</v>
      </c>
      <c r="F922">
        <v>4</v>
      </c>
      <c r="G922">
        <v>133.35</v>
      </c>
      <c r="H922">
        <v>8.6</v>
      </c>
      <c r="I922" t="s">
        <v>33</v>
      </c>
      <c r="J922" s="1">
        <v>45276.3682291667</v>
      </c>
      <c r="K922" s="1">
        <v>45278.9186226852</v>
      </c>
      <c r="L922">
        <v>19302</v>
      </c>
      <c r="M922">
        <v>6</v>
      </c>
      <c r="N922">
        <v>4</v>
      </c>
    </row>
    <row r="923" spans="1:14">
      <c r="A923">
        <v>1208</v>
      </c>
      <c r="B923">
        <v>17983</v>
      </c>
      <c r="C923">
        <v>347222</v>
      </c>
      <c r="D923">
        <v>14875</v>
      </c>
      <c r="E923" t="s">
        <v>976</v>
      </c>
      <c r="F923">
        <v>5</v>
      </c>
      <c r="G923">
        <v>171.7275</v>
      </c>
      <c r="H923">
        <v>9.9</v>
      </c>
      <c r="I923" t="s">
        <v>33</v>
      </c>
      <c r="J923" s="1">
        <v>45276.3682291667</v>
      </c>
      <c r="K923" s="1">
        <v>45278.9186226852</v>
      </c>
      <c r="L923">
        <v>19650</v>
      </c>
      <c r="M923">
        <v>6</v>
      </c>
      <c r="N923">
        <v>4</v>
      </c>
    </row>
    <row r="924" spans="1:14">
      <c r="A924">
        <v>1206</v>
      </c>
      <c r="B924">
        <v>17984</v>
      </c>
      <c r="C924">
        <v>347165</v>
      </c>
      <c r="D924">
        <v>14590</v>
      </c>
      <c r="E924" t="s">
        <v>977</v>
      </c>
      <c r="F924">
        <v>5</v>
      </c>
      <c r="G924">
        <v>208.6875</v>
      </c>
      <c r="H924">
        <v>9.6</v>
      </c>
      <c r="I924" t="s">
        <v>33</v>
      </c>
      <c r="J924" s="1">
        <v>45276.3682291667</v>
      </c>
      <c r="K924" s="1">
        <v>45278.9186226852</v>
      </c>
      <c r="L924">
        <v>19808</v>
      </c>
      <c r="M924">
        <v>5</v>
      </c>
      <c r="N924">
        <v>4</v>
      </c>
    </row>
    <row r="925" spans="1:14">
      <c r="A925">
        <v>1206</v>
      </c>
      <c r="B925">
        <v>17982</v>
      </c>
      <c r="C925">
        <v>347279</v>
      </c>
      <c r="D925">
        <v>14600</v>
      </c>
      <c r="E925" t="s">
        <v>978</v>
      </c>
      <c r="F925">
        <v>9</v>
      </c>
      <c r="G925">
        <v>714.3255</v>
      </c>
      <c r="H925">
        <v>8</v>
      </c>
      <c r="I925" t="s">
        <v>33</v>
      </c>
      <c r="J925" s="1">
        <v>45276.3682291667</v>
      </c>
      <c r="K925" s="1">
        <v>45278.9186226852</v>
      </c>
      <c r="L925">
        <v>19022</v>
      </c>
      <c r="M925">
        <v>5</v>
      </c>
      <c r="N925">
        <v>3</v>
      </c>
    </row>
    <row r="926" spans="1:14">
      <c r="A926">
        <v>1208</v>
      </c>
      <c r="B926">
        <v>17984</v>
      </c>
      <c r="C926">
        <v>346903</v>
      </c>
      <c r="D926">
        <v>14208</v>
      </c>
      <c r="E926" t="s">
        <v>979</v>
      </c>
      <c r="F926">
        <v>8</v>
      </c>
      <c r="G926">
        <v>284.592</v>
      </c>
      <c r="H926">
        <v>9.6</v>
      </c>
      <c r="I926" t="s">
        <v>33</v>
      </c>
      <c r="J926" s="1">
        <v>45276.3682291667</v>
      </c>
      <c r="K926" s="1">
        <v>45278.9186226852</v>
      </c>
      <c r="L926">
        <v>19743</v>
      </c>
      <c r="M926">
        <v>6</v>
      </c>
      <c r="N926">
        <v>4</v>
      </c>
    </row>
    <row r="927" spans="1:14">
      <c r="A927">
        <v>1207</v>
      </c>
      <c r="B927">
        <v>17982</v>
      </c>
      <c r="C927">
        <v>347245</v>
      </c>
      <c r="D927">
        <v>14060</v>
      </c>
      <c r="E927" t="s">
        <v>980</v>
      </c>
      <c r="F927">
        <v>4</v>
      </c>
      <c r="G927">
        <v>343.056</v>
      </c>
      <c r="H927">
        <v>9.1</v>
      </c>
      <c r="I927" t="s">
        <v>33</v>
      </c>
      <c r="J927" s="1">
        <v>45276.3682291667</v>
      </c>
      <c r="K927" s="1">
        <v>45278.9186226852</v>
      </c>
      <c r="L927">
        <v>19202</v>
      </c>
      <c r="M927">
        <v>5</v>
      </c>
      <c r="N927">
        <v>4</v>
      </c>
    </row>
    <row r="928" spans="1:14">
      <c r="A928">
        <v>1206</v>
      </c>
      <c r="B928">
        <v>17984</v>
      </c>
      <c r="C928">
        <v>346947</v>
      </c>
      <c r="D928">
        <v>14360</v>
      </c>
      <c r="E928" t="s">
        <v>981</v>
      </c>
      <c r="F928">
        <v>4</v>
      </c>
      <c r="G928">
        <v>180.6</v>
      </c>
      <c r="H928">
        <v>7.6</v>
      </c>
      <c r="I928" t="s">
        <v>33</v>
      </c>
      <c r="J928" s="1">
        <v>45276.3682291667</v>
      </c>
      <c r="K928" s="1">
        <v>45278.9186226852</v>
      </c>
      <c r="L928">
        <v>19794</v>
      </c>
      <c r="M928">
        <v>5</v>
      </c>
      <c r="N928">
        <v>4</v>
      </c>
    </row>
    <row r="929" spans="1:14">
      <c r="A929">
        <v>1208</v>
      </c>
      <c r="B929">
        <v>17982</v>
      </c>
      <c r="C929">
        <v>347156</v>
      </c>
      <c r="D929">
        <v>14291</v>
      </c>
      <c r="E929" t="s">
        <v>982</v>
      </c>
      <c r="F929">
        <v>7</v>
      </c>
      <c r="G929">
        <v>379.9215</v>
      </c>
      <c r="H929">
        <v>5.5</v>
      </c>
      <c r="I929" t="s">
        <v>33</v>
      </c>
      <c r="J929" s="1">
        <v>45276.3682291667</v>
      </c>
      <c r="K929" s="1">
        <v>45278.9186226852</v>
      </c>
      <c r="L929">
        <v>19024</v>
      </c>
      <c r="M929">
        <v>6</v>
      </c>
      <c r="N929">
        <v>4</v>
      </c>
    </row>
    <row r="930" spans="1:14">
      <c r="A930">
        <v>1206</v>
      </c>
      <c r="B930">
        <v>17983</v>
      </c>
      <c r="C930">
        <v>347159</v>
      </c>
      <c r="D930">
        <v>14626</v>
      </c>
      <c r="E930" t="s">
        <v>983</v>
      </c>
      <c r="F930">
        <v>5</v>
      </c>
      <c r="G930">
        <v>430.71</v>
      </c>
      <c r="H930">
        <v>7.6</v>
      </c>
      <c r="I930" t="s">
        <v>33</v>
      </c>
      <c r="J930" s="1">
        <v>45276.3682291667</v>
      </c>
      <c r="K930" s="1">
        <v>45278.9186226852</v>
      </c>
      <c r="L930">
        <v>19520</v>
      </c>
      <c r="M930">
        <v>5</v>
      </c>
      <c r="N930">
        <v>3</v>
      </c>
    </row>
    <row r="931" spans="1:14">
      <c r="A931">
        <v>1207</v>
      </c>
      <c r="B931">
        <v>17984</v>
      </c>
      <c r="C931">
        <v>346703</v>
      </c>
      <c r="D931">
        <v>14936</v>
      </c>
      <c r="E931" t="s">
        <v>984</v>
      </c>
      <c r="F931">
        <v>5</v>
      </c>
      <c r="G931">
        <v>77.175</v>
      </c>
      <c r="H931">
        <v>8.5</v>
      </c>
      <c r="I931" t="s">
        <v>33</v>
      </c>
      <c r="J931" s="1">
        <v>45276.3682291667</v>
      </c>
      <c r="K931" s="1">
        <v>45278.9186226852</v>
      </c>
      <c r="L931">
        <v>19943</v>
      </c>
      <c r="M931">
        <v>6</v>
      </c>
      <c r="N931">
        <v>3</v>
      </c>
    </row>
    <row r="932" spans="1:14">
      <c r="A932">
        <v>1206</v>
      </c>
      <c r="B932">
        <v>17984</v>
      </c>
      <c r="C932">
        <v>346584</v>
      </c>
      <c r="D932">
        <v>14293</v>
      </c>
      <c r="E932" t="s">
        <v>985</v>
      </c>
      <c r="F932">
        <v>9</v>
      </c>
      <c r="G932">
        <v>655.5465</v>
      </c>
      <c r="H932">
        <v>4</v>
      </c>
      <c r="I932" t="s">
        <v>33</v>
      </c>
      <c r="J932" s="1">
        <v>45276.3682291667</v>
      </c>
      <c r="K932" s="1">
        <v>45278.9186226852</v>
      </c>
      <c r="L932">
        <v>19772</v>
      </c>
      <c r="M932">
        <v>6</v>
      </c>
      <c r="N932">
        <v>3</v>
      </c>
    </row>
    <row r="933" spans="1:14">
      <c r="A933">
        <v>1206</v>
      </c>
      <c r="B933">
        <v>17983</v>
      </c>
      <c r="C933">
        <v>346798</v>
      </c>
      <c r="D933">
        <v>14598</v>
      </c>
      <c r="E933" t="s">
        <v>986</v>
      </c>
      <c r="F933">
        <v>1</v>
      </c>
      <c r="G933">
        <v>49.812</v>
      </c>
      <c r="H933">
        <v>6.8</v>
      </c>
      <c r="I933" t="s">
        <v>33</v>
      </c>
      <c r="J933" s="1">
        <v>45276.3682291667</v>
      </c>
      <c r="K933" s="1">
        <v>45278.9186226852</v>
      </c>
      <c r="L933">
        <v>19536</v>
      </c>
      <c r="M933">
        <v>5</v>
      </c>
      <c r="N933">
        <v>4</v>
      </c>
    </row>
    <row r="934" spans="1:14">
      <c r="A934">
        <v>1207</v>
      </c>
      <c r="B934">
        <v>17983</v>
      </c>
      <c r="C934">
        <v>346580</v>
      </c>
      <c r="D934">
        <v>14593</v>
      </c>
      <c r="E934" t="s">
        <v>987</v>
      </c>
      <c r="F934">
        <v>2</v>
      </c>
      <c r="G934">
        <v>26.733</v>
      </c>
      <c r="H934">
        <v>5.2</v>
      </c>
      <c r="I934" t="s">
        <v>33</v>
      </c>
      <c r="J934" s="1">
        <v>45276.3682291667</v>
      </c>
      <c r="K934" s="1">
        <v>45278.9186226852</v>
      </c>
      <c r="L934">
        <v>19656</v>
      </c>
      <c r="M934">
        <v>5</v>
      </c>
      <c r="N934">
        <v>3</v>
      </c>
    </row>
    <row r="935" spans="1:14">
      <c r="A935">
        <v>1207</v>
      </c>
      <c r="B935">
        <v>17984</v>
      </c>
      <c r="C935">
        <v>346659</v>
      </c>
      <c r="D935">
        <v>14482</v>
      </c>
      <c r="E935" t="s">
        <v>988</v>
      </c>
      <c r="F935">
        <v>2</v>
      </c>
      <c r="G935">
        <v>70.287</v>
      </c>
      <c r="H935">
        <v>6.7</v>
      </c>
      <c r="I935" t="s">
        <v>33</v>
      </c>
      <c r="J935" s="1">
        <v>45276.3682291667</v>
      </c>
      <c r="K935" s="1">
        <v>45278.9186226852</v>
      </c>
      <c r="L935">
        <v>19829</v>
      </c>
      <c r="M935">
        <v>5</v>
      </c>
      <c r="N935">
        <v>4</v>
      </c>
    </row>
    <row r="936" spans="1:14">
      <c r="A936">
        <v>1207</v>
      </c>
      <c r="B936">
        <v>17984</v>
      </c>
      <c r="C936">
        <v>347128</v>
      </c>
      <c r="D936">
        <v>14837</v>
      </c>
      <c r="E936" t="s">
        <v>989</v>
      </c>
      <c r="F936">
        <v>5</v>
      </c>
      <c r="G936">
        <v>461.5275</v>
      </c>
      <c r="H936">
        <v>4.4</v>
      </c>
      <c r="I936" t="s">
        <v>33</v>
      </c>
      <c r="J936" s="1">
        <v>45276.3682291667</v>
      </c>
      <c r="K936" s="1">
        <v>45278.9186226852</v>
      </c>
      <c r="L936">
        <v>19966</v>
      </c>
      <c r="M936">
        <v>6</v>
      </c>
      <c r="N936">
        <v>3</v>
      </c>
    </row>
    <row r="937" spans="1:14">
      <c r="A937">
        <v>1208</v>
      </c>
      <c r="B937">
        <v>17984</v>
      </c>
      <c r="C937">
        <v>346861</v>
      </c>
      <c r="D937">
        <v>14086</v>
      </c>
      <c r="E937" t="s">
        <v>990</v>
      </c>
      <c r="F937">
        <v>2</v>
      </c>
      <c r="G937">
        <v>26.796</v>
      </c>
      <c r="H937">
        <v>7.8</v>
      </c>
      <c r="I937" t="s">
        <v>33</v>
      </c>
      <c r="J937" s="1">
        <v>45276.3682291667</v>
      </c>
      <c r="K937" s="1">
        <v>45278.9186226852</v>
      </c>
      <c r="L937">
        <v>19949</v>
      </c>
      <c r="M937">
        <v>6</v>
      </c>
      <c r="N937">
        <v>3</v>
      </c>
    </row>
    <row r="938" spans="1:14">
      <c r="A938">
        <v>1206</v>
      </c>
      <c r="B938">
        <v>17983</v>
      </c>
      <c r="C938">
        <v>346684</v>
      </c>
      <c r="D938">
        <v>14054</v>
      </c>
      <c r="E938" t="s">
        <v>991</v>
      </c>
      <c r="F938">
        <v>1</v>
      </c>
      <c r="G938">
        <v>74.76</v>
      </c>
      <c r="H938">
        <v>9.2</v>
      </c>
      <c r="I938" t="s">
        <v>33</v>
      </c>
      <c r="J938" s="1">
        <v>45276.3682291667</v>
      </c>
      <c r="K938" s="1">
        <v>45278.9186226852</v>
      </c>
      <c r="L938">
        <v>19551</v>
      </c>
      <c r="M938">
        <v>5</v>
      </c>
      <c r="N938">
        <v>4</v>
      </c>
    </row>
    <row r="939" spans="1:14">
      <c r="A939">
        <v>1207</v>
      </c>
      <c r="B939">
        <v>17982</v>
      </c>
      <c r="C939">
        <v>347367</v>
      </c>
      <c r="D939">
        <v>14775</v>
      </c>
      <c r="E939" t="s">
        <v>992</v>
      </c>
      <c r="F939">
        <v>6</v>
      </c>
      <c r="G939">
        <v>478.233</v>
      </c>
      <c r="H939">
        <v>8.7</v>
      </c>
      <c r="I939" t="s">
        <v>33</v>
      </c>
      <c r="J939" s="1">
        <v>45276.3682291667</v>
      </c>
      <c r="K939" s="1">
        <v>45278.9186226852</v>
      </c>
      <c r="L939">
        <v>19128</v>
      </c>
      <c r="M939">
        <v>5</v>
      </c>
      <c r="N939">
        <v>4</v>
      </c>
    </row>
    <row r="940" spans="1:14">
      <c r="A940">
        <v>1207</v>
      </c>
      <c r="B940">
        <v>17983</v>
      </c>
      <c r="C940">
        <v>346999</v>
      </c>
      <c r="D940">
        <v>14163</v>
      </c>
      <c r="E940" t="s">
        <v>993</v>
      </c>
      <c r="F940">
        <v>7</v>
      </c>
      <c r="G940">
        <v>125.979</v>
      </c>
      <c r="H940">
        <v>7.9</v>
      </c>
      <c r="I940" t="s">
        <v>33</v>
      </c>
      <c r="J940" s="1">
        <v>45276.3682291667</v>
      </c>
      <c r="K940" s="1">
        <v>45278.9186226852</v>
      </c>
      <c r="L940">
        <v>19478</v>
      </c>
      <c r="M940">
        <v>6</v>
      </c>
      <c r="N940">
        <v>3</v>
      </c>
    </row>
    <row r="941" spans="1:14">
      <c r="A941">
        <v>1206</v>
      </c>
      <c r="B941">
        <v>17983</v>
      </c>
      <c r="C941">
        <v>347194</v>
      </c>
      <c r="D941">
        <v>14486</v>
      </c>
      <c r="E941" t="s">
        <v>994</v>
      </c>
      <c r="F941">
        <v>10</v>
      </c>
      <c r="G941">
        <v>810.6</v>
      </c>
      <c r="H941">
        <v>5.6</v>
      </c>
      <c r="I941" t="s">
        <v>33</v>
      </c>
      <c r="J941" s="1">
        <v>45276.3682291667</v>
      </c>
      <c r="K941" s="1">
        <v>45278.9186226852</v>
      </c>
      <c r="L941">
        <v>19651</v>
      </c>
      <c r="M941">
        <v>5</v>
      </c>
      <c r="N941">
        <v>3</v>
      </c>
    </row>
    <row r="942" spans="1:14">
      <c r="A942">
        <v>1206</v>
      </c>
      <c r="B942">
        <v>17983</v>
      </c>
      <c r="C942">
        <v>346899</v>
      </c>
      <c r="D942">
        <v>14052</v>
      </c>
      <c r="E942" t="s">
        <v>995</v>
      </c>
      <c r="F942">
        <v>9</v>
      </c>
      <c r="G942">
        <v>334.341</v>
      </c>
      <c r="H942">
        <v>9.6</v>
      </c>
      <c r="I942" t="s">
        <v>33</v>
      </c>
      <c r="J942" s="1">
        <v>45276.3682291667</v>
      </c>
      <c r="K942" s="1">
        <v>45278.9186226852</v>
      </c>
      <c r="L942">
        <v>19608</v>
      </c>
      <c r="M942">
        <v>5</v>
      </c>
      <c r="N942">
        <v>3</v>
      </c>
    </row>
    <row r="943" spans="1:14">
      <c r="A943">
        <v>1208</v>
      </c>
      <c r="B943">
        <v>17982</v>
      </c>
      <c r="C943">
        <v>347036</v>
      </c>
      <c r="D943">
        <v>14265</v>
      </c>
      <c r="E943" t="s">
        <v>996</v>
      </c>
      <c r="F943">
        <v>1</v>
      </c>
      <c r="G943">
        <v>77.805</v>
      </c>
      <c r="H943">
        <v>9.2</v>
      </c>
      <c r="I943" t="s">
        <v>33</v>
      </c>
      <c r="J943" s="1">
        <v>45276.3682291667</v>
      </c>
      <c r="K943" s="1">
        <v>45278.9186226852</v>
      </c>
      <c r="L943">
        <v>19065</v>
      </c>
      <c r="M943">
        <v>6</v>
      </c>
      <c r="N943">
        <v>4</v>
      </c>
    </row>
    <row r="944" spans="1:14">
      <c r="A944">
        <v>1206</v>
      </c>
      <c r="B944">
        <v>17984</v>
      </c>
      <c r="C944">
        <v>346583</v>
      </c>
      <c r="D944">
        <v>14371</v>
      </c>
      <c r="E944" t="s">
        <v>997</v>
      </c>
      <c r="F944">
        <v>9</v>
      </c>
      <c r="G944">
        <v>439.8975</v>
      </c>
      <c r="H944">
        <v>6.4</v>
      </c>
      <c r="I944" t="s">
        <v>33</v>
      </c>
      <c r="J944" s="1">
        <v>45276.3682291667</v>
      </c>
      <c r="K944" s="1">
        <v>45278.9186226852</v>
      </c>
      <c r="L944">
        <v>19685</v>
      </c>
      <c r="M944">
        <v>6</v>
      </c>
      <c r="N944">
        <v>3</v>
      </c>
    </row>
    <row r="945" spans="1:14">
      <c r="A945">
        <v>1207</v>
      </c>
      <c r="B945">
        <v>17982</v>
      </c>
      <c r="C945">
        <v>346591</v>
      </c>
      <c r="D945">
        <v>14089</v>
      </c>
      <c r="E945" t="s">
        <v>998</v>
      </c>
      <c r="F945">
        <v>9</v>
      </c>
      <c r="G945">
        <v>688.716</v>
      </c>
      <c r="H945">
        <v>4</v>
      </c>
      <c r="I945" t="s">
        <v>33</v>
      </c>
      <c r="J945" s="1">
        <v>45276.3682291667</v>
      </c>
      <c r="K945" s="1">
        <v>45278.9186226852</v>
      </c>
      <c r="L945">
        <v>19151</v>
      </c>
      <c r="M945">
        <v>5</v>
      </c>
      <c r="N945">
        <v>3</v>
      </c>
    </row>
    <row r="946" spans="1:14">
      <c r="A946">
        <v>1208</v>
      </c>
      <c r="B946">
        <v>17982</v>
      </c>
      <c r="C946">
        <v>346907</v>
      </c>
      <c r="D946">
        <v>14059</v>
      </c>
      <c r="E946" t="s">
        <v>999</v>
      </c>
      <c r="F946">
        <v>7</v>
      </c>
      <c r="G946">
        <v>312.8895</v>
      </c>
      <c r="H946">
        <v>6.8</v>
      </c>
      <c r="I946" t="s">
        <v>33</v>
      </c>
      <c r="J946" s="1">
        <v>45276.3682291667</v>
      </c>
      <c r="K946" s="1">
        <v>45278.9186226852</v>
      </c>
      <c r="L946">
        <v>19115</v>
      </c>
      <c r="M946">
        <v>5</v>
      </c>
      <c r="N946">
        <v>4</v>
      </c>
    </row>
    <row r="947" spans="1:14">
      <c r="A947">
        <v>1206</v>
      </c>
      <c r="B947">
        <v>17984</v>
      </c>
      <c r="C947">
        <v>347032</v>
      </c>
      <c r="D947">
        <v>14296</v>
      </c>
      <c r="E947" t="s">
        <v>1000</v>
      </c>
      <c r="F947">
        <v>3</v>
      </c>
      <c r="G947">
        <v>304.542</v>
      </c>
      <c r="H947">
        <v>6.4</v>
      </c>
      <c r="I947" t="s">
        <v>33</v>
      </c>
      <c r="J947" s="1">
        <v>45276.3682291667</v>
      </c>
      <c r="K947" s="1">
        <v>45278.9186226852</v>
      </c>
      <c r="L947">
        <v>19863</v>
      </c>
      <c r="M947">
        <v>5</v>
      </c>
      <c r="N947">
        <v>4</v>
      </c>
    </row>
    <row r="948" spans="1:14">
      <c r="A948">
        <v>1206</v>
      </c>
      <c r="B948">
        <v>17984</v>
      </c>
      <c r="C948">
        <v>346688</v>
      </c>
      <c r="D948">
        <v>14125</v>
      </c>
      <c r="E948" t="s">
        <v>1001</v>
      </c>
      <c r="F948">
        <v>2</v>
      </c>
      <c r="G948">
        <v>120.162</v>
      </c>
      <c r="H948">
        <v>8.3</v>
      </c>
      <c r="I948" t="s">
        <v>33</v>
      </c>
      <c r="J948" s="1">
        <v>45276.3682291667</v>
      </c>
      <c r="K948" s="1">
        <v>45278.9186226852</v>
      </c>
      <c r="L948">
        <v>19809</v>
      </c>
      <c r="M948">
        <v>5</v>
      </c>
      <c r="N948">
        <v>4</v>
      </c>
    </row>
    <row r="949" spans="1:14">
      <c r="A949">
        <v>1207</v>
      </c>
      <c r="B949">
        <v>17982</v>
      </c>
      <c r="C949">
        <v>347298</v>
      </c>
      <c r="D949">
        <v>14958</v>
      </c>
      <c r="E949" t="s">
        <v>1002</v>
      </c>
      <c r="F949">
        <v>2</v>
      </c>
      <c r="G949">
        <v>91.77</v>
      </c>
      <c r="H949">
        <v>4.9</v>
      </c>
      <c r="I949" t="s">
        <v>33</v>
      </c>
      <c r="J949" s="1">
        <v>45276.3682291667</v>
      </c>
      <c r="K949" s="1">
        <v>45278.9186226852</v>
      </c>
      <c r="L949">
        <v>19312</v>
      </c>
      <c r="M949">
        <v>6</v>
      </c>
      <c r="N949">
        <v>3</v>
      </c>
    </row>
    <row r="950" spans="1:14">
      <c r="A950">
        <v>1208</v>
      </c>
      <c r="B950">
        <v>17982</v>
      </c>
      <c r="C950">
        <v>346535</v>
      </c>
      <c r="D950">
        <v>14722</v>
      </c>
      <c r="E950" t="s">
        <v>1003</v>
      </c>
      <c r="F950">
        <v>2</v>
      </c>
      <c r="G950">
        <v>172.011</v>
      </c>
      <c r="H950">
        <v>7.8</v>
      </c>
      <c r="I950" t="s">
        <v>33</v>
      </c>
      <c r="J950" s="1">
        <v>45276.3682291667</v>
      </c>
      <c r="K950" s="1">
        <v>45278.9186226852</v>
      </c>
      <c r="L950">
        <v>19279</v>
      </c>
      <c r="M950">
        <v>5</v>
      </c>
      <c r="N950">
        <v>4</v>
      </c>
    </row>
    <row r="951" spans="1:14">
      <c r="A951">
        <v>1208</v>
      </c>
      <c r="B951">
        <v>17982</v>
      </c>
      <c r="C951">
        <v>346729</v>
      </c>
      <c r="D951">
        <v>14850</v>
      </c>
      <c r="E951" t="s">
        <v>1004</v>
      </c>
      <c r="F951">
        <v>9</v>
      </c>
      <c r="G951">
        <v>235.2105</v>
      </c>
      <c r="H951">
        <v>7.4</v>
      </c>
      <c r="I951" t="s">
        <v>33</v>
      </c>
      <c r="J951" s="1">
        <v>45276.3682291667</v>
      </c>
      <c r="K951" s="1">
        <v>45278.9186226852</v>
      </c>
      <c r="L951">
        <v>19111</v>
      </c>
      <c r="M951">
        <v>6</v>
      </c>
      <c r="N951">
        <v>4</v>
      </c>
    </row>
    <row r="952" spans="1:14">
      <c r="A952">
        <v>1207</v>
      </c>
      <c r="B952">
        <v>17984</v>
      </c>
      <c r="C952">
        <v>347330</v>
      </c>
      <c r="D952">
        <v>14574</v>
      </c>
      <c r="E952" t="s">
        <v>1005</v>
      </c>
      <c r="F952">
        <v>1</v>
      </c>
      <c r="G952">
        <v>90.5835</v>
      </c>
      <c r="H952">
        <v>7</v>
      </c>
      <c r="I952" t="s">
        <v>33</v>
      </c>
      <c r="J952" s="1">
        <v>45276.3682291667</v>
      </c>
      <c r="K952" s="1">
        <v>45278.9186226852</v>
      </c>
      <c r="L952">
        <v>19984</v>
      </c>
      <c r="M952">
        <v>5</v>
      </c>
      <c r="N952">
        <v>3</v>
      </c>
    </row>
    <row r="953" spans="1:14">
      <c r="A953">
        <v>1208</v>
      </c>
      <c r="B953">
        <v>17982</v>
      </c>
      <c r="C953">
        <v>347347</v>
      </c>
      <c r="D953">
        <v>14558</v>
      </c>
      <c r="E953" t="s">
        <v>1006</v>
      </c>
      <c r="F953">
        <v>7</v>
      </c>
      <c r="G953">
        <v>649.299</v>
      </c>
      <c r="H953">
        <v>6.6</v>
      </c>
      <c r="I953" t="s">
        <v>33</v>
      </c>
      <c r="J953" s="1">
        <v>45276.3682291667</v>
      </c>
      <c r="K953" s="1">
        <v>45278.9186226852</v>
      </c>
      <c r="L953">
        <v>19334</v>
      </c>
      <c r="M953">
        <v>5</v>
      </c>
      <c r="N953">
        <v>3</v>
      </c>
    </row>
    <row r="954" spans="1:14">
      <c r="A954">
        <v>1208</v>
      </c>
      <c r="B954">
        <v>17984</v>
      </c>
      <c r="C954">
        <v>346529</v>
      </c>
      <c r="D954">
        <v>14879</v>
      </c>
      <c r="E954" t="s">
        <v>1007</v>
      </c>
      <c r="F954">
        <v>9</v>
      </c>
      <c r="G954">
        <v>709.317</v>
      </c>
      <c r="H954">
        <v>6.2</v>
      </c>
      <c r="I954" t="s">
        <v>33</v>
      </c>
      <c r="J954" s="1">
        <v>45276.3682291667</v>
      </c>
      <c r="K954" s="1">
        <v>45278.9186226852</v>
      </c>
      <c r="L954">
        <v>19896</v>
      </c>
      <c r="M954">
        <v>5</v>
      </c>
      <c r="N954">
        <v>4</v>
      </c>
    </row>
    <row r="955" spans="1:14">
      <c r="A955">
        <v>1208</v>
      </c>
      <c r="B955">
        <v>17984</v>
      </c>
      <c r="C955">
        <v>347059</v>
      </c>
      <c r="D955">
        <v>14924</v>
      </c>
      <c r="E955" t="s">
        <v>1008</v>
      </c>
      <c r="F955">
        <v>10</v>
      </c>
      <c r="G955">
        <v>162.75</v>
      </c>
      <c r="H955">
        <v>8</v>
      </c>
      <c r="I955" t="s">
        <v>33</v>
      </c>
      <c r="J955" s="1">
        <v>45276.3682291667</v>
      </c>
      <c r="K955" s="1">
        <v>45278.9186226852</v>
      </c>
      <c r="L955">
        <v>19683</v>
      </c>
      <c r="M955">
        <v>6</v>
      </c>
      <c r="N955">
        <v>3</v>
      </c>
    </row>
    <row r="956" spans="1:14">
      <c r="A956">
        <v>1206</v>
      </c>
      <c r="B956">
        <v>17983</v>
      </c>
      <c r="C956">
        <v>347214</v>
      </c>
      <c r="D956">
        <v>14937</v>
      </c>
      <c r="E956" t="s">
        <v>1009</v>
      </c>
      <c r="F956">
        <v>5</v>
      </c>
      <c r="G956">
        <v>435.12</v>
      </c>
      <c r="H956">
        <v>6.6</v>
      </c>
      <c r="I956" t="s">
        <v>33</v>
      </c>
      <c r="J956" s="1">
        <v>45276.3682291667</v>
      </c>
      <c r="K956" s="1">
        <v>45278.9186226852</v>
      </c>
      <c r="L956">
        <v>19395</v>
      </c>
      <c r="M956">
        <v>5</v>
      </c>
      <c r="N956">
        <v>4</v>
      </c>
    </row>
    <row r="957" spans="1:14">
      <c r="A957">
        <v>1206</v>
      </c>
      <c r="B957">
        <v>17983</v>
      </c>
      <c r="C957">
        <v>347167</v>
      </c>
      <c r="D957">
        <v>14117</v>
      </c>
      <c r="E957" t="s">
        <v>1010</v>
      </c>
      <c r="F957">
        <v>10</v>
      </c>
      <c r="G957">
        <v>874.125</v>
      </c>
      <c r="H957">
        <v>4.4</v>
      </c>
      <c r="I957" t="s">
        <v>33</v>
      </c>
      <c r="J957" s="1">
        <v>45276.3682291667</v>
      </c>
      <c r="K957" s="1">
        <v>45278.9186226852</v>
      </c>
      <c r="L957">
        <v>19660</v>
      </c>
      <c r="M957">
        <v>5</v>
      </c>
      <c r="N957">
        <v>4</v>
      </c>
    </row>
    <row r="958" spans="1:14">
      <c r="A958">
        <v>1208</v>
      </c>
      <c r="B958">
        <v>17984</v>
      </c>
      <c r="C958">
        <v>346892</v>
      </c>
      <c r="D958">
        <v>14062</v>
      </c>
      <c r="E958" t="s">
        <v>1011</v>
      </c>
      <c r="F958">
        <v>4</v>
      </c>
      <c r="G958">
        <v>271.278</v>
      </c>
      <c r="H958">
        <v>9.3</v>
      </c>
      <c r="I958" t="s">
        <v>33</v>
      </c>
      <c r="J958" s="1">
        <v>45276.3682291667</v>
      </c>
      <c r="K958" s="1">
        <v>45278.9186226852</v>
      </c>
      <c r="L958">
        <v>19720</v>
      </c>
      <c r="M958">
        <v>6</v>
      </c>
      <c r="N958">
        <v>4</v>
      </c>
    </row>
    <row r="959" spans="1:14">
      <c r="A959">
        <v>1206</v>
      </c>
      <c r="B959">
        <v>17982</v>
      </c>
      <c r="C959">
        <v>346546</v>
      </c>
      <c r="D959">
        <v>14513</v>
      </c>
      <c r="E959" t="s">
        <v>1012</v>
      </c>
      <c r="F959">
        <v>4</v>
      </c>
      <c r="G959">
        <v>318.108</v>
      </c>
      <c r="H959">
        <v>7.6</v>
      </c>
      <c r="I959" t="s">
        <v>33</v>
      </c>
      <c r="J959" s="1">
        <v>45276.3682291667</v>
      </c>
      <c r="K959" s="1">
        <v>45278.9186226852</v>
      </c>
      <c r="L959">
        <v>19028</v>
      </c>
      <c r="M959">
        <v>6</v>
      </c>
      <c r="N959">
        <v>3</v>
      </c>
    </row>
    <row r="960" spans="1:14">
      <c r="A960">
        <v>1208</v>
      </c>
      <c r="B960">
        <v>17984</v>
      </c>
      <c r="C960">
        <v>346994</v>
      </c>
      <c r="D960">
        <v>14922</v>
      </c>
      <c r="E960" t="s">
        <v>1013</v>
      </c>
      <c r="F960">
        <v>1</v>
      </c>
      <c r="G960">
        <v>26.5545</v>
      </c>
      <c r="H960">
        <v>6.1</v>
      </c>
      <c r="I960" t="s">
        <v>33</v>
      </c>
      <c r="J960" s="1">
        <v>45276.3682291667</v>
      </c>
      <c r="K960" s="1">
        <v>45278.9186226852</v>
      </c>
      <c r="L960">
        <v>19905</v>
      </c>
      <c r="M960">
        <v>5</v>
      </c>
      <c r="N960">
        <v>4</v>
      </c>
    </row>
    <row r="961" spans="1:14">
      <c r="A961">
        <v>1208</v>
      </c>
      <c r="B961">
        <v>17984</v>
      </c>
      <c r="C961">
        <v>346872</v>
      </c>
      <c r="D961">
        <v>14271</v>
      </c>
      <c r="E961" t="s">
        <v>1014</v>
      </c>
      <c r="F961">
        <v>3</v>
      </c>
      <c r="G961">
        <v>167.895</v>
      </c>
      <c r="H961">
        <v>7.5</v>
      </c>
      <c r="I961" t="s">
        <v>33</v>
      </c>
      <c r="J961" s="1">
        <v>45276.3682291667</v>
      </c>
      <c r="K961" s="1">
        <v>45278.9186226852</v>
      </c>
      <c r="L961">
        <v>19690</v>
      </c>
      <c r="M961">
        <v>6</v>
      </c>
      <c r="N961">
        <v>3</v>
      </c>
    </row>
    <row r="962" spans="1:14">
      <c r="A962">
        <v>1208</v>
      </c>
      <c r="B962">
        <v>17984</v>
      </c>
      <c r="C962">
        <v>347145</v>
      </c>
      <c r="D962">
        <v>14980</v>
      </c>
      <c r="E962" t="s">
        <v>1015</v>
      </c>
      <c r="F962">
        <v>7</v>
      </c>
      <c r="G962">
        <v>525.231</v>
      </c>
      <c r="H962">
        <v>4.5</v>
      </c>
      <c r="I962" t="s">
        <v>33</v>
      </c>
      <c r="J962" s="1">
        <v>45276.3682291667</v>
      </c>
      <c r="K962" s="1">
        <v>45278.9186226852</v>
      </c>
      <c r="L962">
        <v>19862</v>
      </c>
      <c r="M962">
        <v>5</v>
      </c>
      <c r="N962">
        <v>3</v>
      </c>
    </row>
    <row r="963" spans="1:14">
      <c r="A963">
        <v>1206</v>
      </c>
      <c r="B963">
        <v>17984</v>
      </c>
      <c r="C963">
        <v>346685</v>
      </c>
      <c r="D963">
        <v>14429</v>
      </c>
      <c r="E963" t="s">
        <v>1016</v>
      </c>
      <c r="F963">
        <v>10</v>
      </c>
      <c r="G963">
        <v>240.975</v>
      </c>
      <c r="H963">
        <v>8.2</v>
      </c>
      <c r="I963" t="s">
        <v>33</v>
      </c>
      <c r="J963" s="1">
        <v>45276.3682291667</v>
      </c>
      <c r="K963" s="1">
        <v>45278.9186226852</v>
      </c>
      <c r="L963">
        <v>20007</v>
      </c>
      <c r="M963">
        <v>6</v>
      </c>
      <c r="N963">
        <v>4</v>
      </c>
    </row>
    <row r="964" spans="1:14">
      <c r="A964">
        <v>1207</v>
      </c>
      <c r="B964">
        <v>17982</v>
      </c>
      <c r="C964">
        <v>347377</v>
      </c>
      <c r="D964">
        <v>14166</v>
      </c>
      <c r="E964" t="s">
        <v>1017</v>
      </c>
      <c r="F964">
        <v>2</v>
      </c>
      <c r="G964">
        <v>32.529</v>
      </c>
      <c r="H964">
        <v>6.3</v>
      </c>
      <c r="I964" t="s">
        <v>33</v>
      </c>
      <c r="J964" s="1">
        <v>45276.3682291667</v>
      </c>
      <c r="K964" s="1">
        <v>45278.9186226852</v>
      </c>
      <c r="L964">
        <v>19133</v>
      </c>
      <c r="M964">
        <v>5</v>
      </c>
      <c r="N964">
        <v>3</v>
      </c>
    </row>
    <row r="965" spans="1:14">
      <c r="A965">
        <v>1207</v>
      </c>
      <c r="B965">
        <v>17983</v>
      </c>
      <c r="C965">
        <v>346642</v>
      </c>
      <c r="D965">
        <v>14957</v>
      </c>
      <c r="E965" t="s">
        <v>1018</v>
      </c>
      <c r="F965">
        <v>2</v>
      </c>
      <c r="G965">
        <v>176.925</v>
      </c>
      <c r="H965">
        <v>5.3</v>
      </c>
      <c r="I965" t="s">
        <v>33</v>
      </c>
      <c r="J965" s="1">
        <v>45276.3682291667</v>
      </c>
      <c r="K965" s="1">
        <v>45278.9186226852</v>
      </c>
      <c r="L965">
        <v>19401</v>
      </c>
      <c r="M965">
        <v>6</v>
      </c>
      <c r="N965">
        <v>3</v>
      </c>
    </row>
    <row r="966" spans="1:14">
      <c r="A966">
        <v>1208</v>
      </c>
      <c r="B966">
        <v>17983</v>
      </c>
      <c r="C966">
        <v>347393</v>
      </c>
      <c r="D966">
        <v>14678</v>
      </c>
      <c r="E966" t="s">
        <v>1019</v>
      </c>
      <c r="F966">
        <v>2</v>
      </c>
      <c r="G966">
        <v>82.887</v>
      </c>
      <c r="H966">
        <v>5</v>
      </c>
      <c r="I966" t="s">
        <v>33</v>
      </c>
      <c r="J966" s="1">
        <v>45276.3682291667</v>
      </c>
      <c r="K966" s="1">
        <v>45278.9186226852</v>
      </c>
      <c r="L966">
        <v>19625</v>
      </c>
      <c r="M966">
        <v>5</v>
      </c>
      <c r="N966">
        <v>3</v>
      </c>
    </row>
    <row r="967" spans="1:14">
      <c r="A967">
        <v>1207</v>
      </c>
      <c r="B967">
        <v>17983</v>
      </c>
      <c r="C967">
        <v>346480</v>
      </c>
      <c r="D967">
        <v>14527</v>
      </c>
      <c r="E967" t="s">
        <v>1020</v>
      </c>
      <c r="F967">
        <v>10</v>
      </c>
      <c r="G967">
        <v>1042.65</v>
      </c>
      <c r="H967">
        <v>6.6</v>
      </c>
      <c r="I967" t="s">
        <v>33</v>
      </c>
      <c r="J967" s="1">
        <v>45276.3682291667</v>
      </c>
      <c r="K967" s="1">
        <v>45278.9186226852</v>
      </c>
      <c r="L967">
        <v>19623</v>
      </c>
      <c r="M967">
        <v>5</v>
      </c>
      <c r="N967">
        <v>3</v>
      </c>
    </row>
    <row r="968" spans="1:14">
      <c r="A968">
        <v>1207</v>
      </c>
      <c r="B968">
        <v>17982</v>
      </c>
      <c r="C968">
        <v>347227</v>
      </c>
      <c r="D968">
        <v>14693</v>
      </c>
      <c r="E968" t="s">
        <v>1021</v>
      </c>
      <c r="F968">
        <v>10</v>
      </c>
      <c r="G968">
        <v>860.685</v>
      </c>
      <c r="H968">
        <v>9.2</v>
      </c>
      <c r="I968" t="s">
        <v>33</v>
      </c>
      <c r="J968" s="1">
        <v>45276.3682291667</v>
      </c>
      <c r="K968" s="1">
        <v>45278.9186226852</v>
      </c>
      <c r="L968">
        <v>19355</v>
      </c>
      <c r="M968">
        <v>6</v>
      </c>
      <c r="N968">
        <v>3</v>
      </c>
    </row>
    <row r="969" spans="1:14">
      <c r="A969">
        <v>1206</v>
      </c>
      <c r="B969">
        <v>17983</v>
      </c>
      <c r="C969">
        <v>347381</v>
      </c>
      <c r="D969">
        <v>14327</v>
      </c>
      <c r="E969" t="s">
        <v>1022</v>
      </c>
      <c r="F969">
        <v>6</v>
      </c>
      <c r="G969">
        <v>529.515</v>
      </c>
      <c r="H969">
        <v>7.7</v>
      </c>
      <c r="I969" t="s">
        <v>33</v>
      </c>
      <c r="J969" s="1">
        <v>45276.3682291667</v>
      </c>
      <c r="K969" s="1">
        <v>45278.9186226852</v>
      </c>
      <c r="L969">
        <v>19584</v>
      </c>
      <c r="M969">
        <v>5</v>
      </c>
      <c r="N969">
        <v>4</v>
      </c>
    </row>
    <row r="970" spans="1:14">
      <c r="A970">
        <v>1207</v>
      </c>
      <c r="B970">
        <v>17983</v>
      </c>
      <c r="C970">
        <v>346566</v>
      </c>
      <c r="D970">
        <v>14343</v>
      </c>
      <c r="E970" t="s">
        <v>1023</v>
      </c>
      <c r="F970">
        <v>1</v>
      </c>
      <c r="G970">
        <v>23.499</v>
      </c>
      <c r="H970">
        <v>8.6</v>
      </c>
      <c r="I970" t="s">
        <v>33</v>
      </c>
      <c r="J970" s="1">
        <v>45276.3682291667</v>
      </c>
      <c r="K970" s="1">
        <v>45278.9186226852</v>
      </c>
      <c r="L970">
        <v>19506</v>
      </c>
      <c r="M970">
        <v>5</v>
      </c>
      <c r="N970">
        <v>4</v>
      </c>
    </row>
    <row r="971" spans="1:14">
      <c r="A971">
        <v>1207</v>
      </c>
      <c r="B971">
        <v>17982</v>
      </c>
      <c r="C971">
        <v>347100</v>
      </c>
      <c r="D971">
        <v>14299</v>
      </c>
      <c r="E971" t="s">
        <v>1024</v>
      </c>
      <c r="F971">
        <v>6</v>
      </c>
      <c r="G971">
        <v>568.512</v>
      </c>
      <c r="H971">
        <v>6.2</v>
      </c>
      <c r="I971" t="s">
        <v>33</v>
      </c>
      <c r="J971" s="1">
        <v>45276.3682291667</v>
      </c>
      <c r="K971" s="1">
        <v>45278.9186226852</v>
      </c>
      <c r="L971">
        <v>19112</v>
      </c>
      <c r="M971">
        <v>5</v>
      </c>
      <c r="N971">
        <v>4</v>
      </c>
    </row>
    <row r="972" spans="1:14">
      <c r="A972">
        <v>1208</v>
      </c>
      <c r="B972">
        <v>17982</v>
      </c>
      <c r="C972">
        <v>347053</v>
      </c>
      <c r="D972">
        <v>14595</v>
      </c>
      <c r="E972" t="s">
        <v>1025</v>
      </c>
      <c r="F972">
        <v>10</v>
      </c>
      <c r="G972">
        <v>257.145</v>
      </c>
      <c r="H972">
        <v>8.1</v>
      </c>
      <c r="I972" t="s">
        <v>33</v>
      </c>
      <c r="J972" s="1">
        <v>45276.3682291667</v>
      </c>
      <c r="K972" s="1">
        <v>45278.9186226852</v>
      </c>
      <c r="L972">
        <v>19255</v>
      </c>
      <c r="M972">
        <v>5</v>
      </c>
      <c r="N972">
        <v>3</v>
      </c>
    </row>
    <row r="973" spans="1:14">
      <c r="A973">
        <v>1208</v>
      </c>
      <c r="B973">
        <v>17982</v>
      </c>
      <c r="C973">
        <v>346733</v>
      </c>
      <c r="D973">
        <v>14320</v>
      </c>
      <c r="E973" t="s">
        <v>1026</v>
      </c>
      <c r="F973">
        <v>7</v>
      </c>
      <c r="G973">
        <v>84.7455</v>
      </c>
      <c r="H973">
        <v>8.1</v>
      </c>
      <c r="I973" t="s">
        <v>33</v>
      </c>
      <c r="J973" s="1">
        <v>45276.3682291667</v>
      </c>
      <c r="K973" s="1">
        <v>45278.9186226852</v>
      </c>
      <c r="L973">
        <v>19216</v>
      </c>
      <c r="M973">
        <v>6</v>
      </c>
      <c r="N973">
        <v>4</v>
      </c>
    </row>
    <row r="974" spans="1:14">
      <c r="A974">
        <v>1208</v>
      </c>
      <c r="B974">
        <v>17984</v>
      </c>
      <c r="C974">
        <v>347294</v>
      </c>
      <c r="D974">
        <v>14923</v>
      </c>
      <c r="E974" t="s">
        <v>1027</v>
      </c>
      <c r="F974">
        <v>3</v>
      </c>
      <c r="G974">
        <v>166.1625</v>
      </c>
      <c r="H974">
        <v>9.3</v>
      </c>
      <c r="I974" t="s">
        <v>33</v>
      </c>
      <c r="J974" s="1">
        <v>45276.3682291667</v>
      </c>
      <c r="K974" s="1">
        <v>45278.9186226852</v>
      </c>
      <c r="L974">
        <v>19928</v>
      </c>
      <c r="M974">
        <v>6</v>
      </c>
      <c r="N974">
        <v>4</v>
      </c>
    </row>
    <row r="975" spans="1:14">
      <c r="A975">
        <v>1206</v>
      </c>
      <c r="B975">
        <v>17982</v>
      </c>
      <c r="C975">
        <v>347134</v>
      </c>
      <c r="D975">
        <v>14473</v>
      </c>
      <c r="E975" t="s">
        <v>1028</v>
      </c>
      <c r="F975">
        <v>3</v>
      </c>
      <c r="G975">
        <v>256.41</v>
      </c>
      <c r="H975">
        <v>4.8</v>
      </c>
      <c r="I975" t="s">
        <v>33</v>
      </c>
      <c r="J975" s="1">
        <v>45276.3682291667</v>
      </c>
      <c r="K975" s="1">
        <v>45278.9186226852</v>
      </c>
      <c r="L975">
        <v>19027</v>
      </c>
      <c r="M975">
        <v>5</v>
      </c>
      <c r="N975">
        <v>3</v>
      </c>
    </row>
    <row r="976" spans="1:14">
      <c r="A976">
        <v>1206</v>
      </c>
      <c r="B976">
        <v>17984</v>
      </c>
      <c r="C976">
        <v>347170</v>
      </c>
      <c r="D976">
        <v>14618</v>
      </c>
      <c r="E976" t="s">
        <v>1029</v>
      </c>
      <c r="F976">
        <v>10</v>
      </c>
      <c r="G976">
        <v>554.295</v>
      </c>
      <c r="H976">
        <v>10</v>
      </c>
      <c r="I976" t="s">
        <v>33</v>
      </c>
      <c r="J976" s="1">
        <v>45276.3682291667</v>
      </c>
      <c r="K976" s="1">
        <v>45278.9186226852</v>
      </c>
      <c r="L976">
        <v>19997</v>
      </c>
      <c r="M976">
        <v>5</v>
      </c>
      <c r="N976">
        <v>4</v>
      </c>
    </row>
    <row r="977" spans="1:14">
      <c r="A977">
        <v>1207</v>
      </c>
      <c r="B977">
        <v>17983</v>
      </c>
      <c r="C977">
        <v>346573</v>
      </c>
      <c r="D977">
        <v>14490</v>
      </c>
      <c r="E977" t="s">
        <v>1030</v>
      </c>
      <c r="F977">
        <v>10</v>
      </c>
      <c r="G977">
        <v>936.6</v>
      </c>
      <c r="H977">
        <v>4.4</v>
      </c>
      <c r="I977" t="s">
        <v>33</v>
      </c>
      <c r="J977" s="1">
        <v>45276.3682291667</v>
      </c>
      <c r="K977" s="1">
        <v>45278.9186226852</v>
      </c>
      <c r="L977">
        <v>19642</v>
      </c>
      <c r="M977">
        <v>6</v>
      </c>
      <c r="N977">
        <v>4</v>
      </c>
    </row>
    <row r="978" spans="1:14">
      <c r="A978">
        <v>1207</v>
      </c>
      <c r="B978">
        <v>17982</v>
      </c>
      <c r="C978">
        <v>346562</v>
      </c>
      <c r="D978">
        <v>14093</v>
      </c>
      <c r="E978" t="s">
        <v>1031</v>
      </c>
      <c r="F978">
        <v>10</v>
      </c>
      <c r="G978">
        <v>165.9</v>
      </c>
      <c r="H978">
        <v>7.8</v>
      </c>
      <c r="I978" t="s">
        <v>33</v>
      </c>
      <c r="J978" s="1">
        <v>45276.3682291667</v>
      </c>
      <c r="K978" s="1">
        <v>45278.9186226852</v>
      </c>
      <c r="L978">
        <v>19099</v>
      </c>
      <c r="M978">
        <v>5</v>
      </c>
      <c r="N978">
        <v>4</v>
      </c>
    </row>
    <row r="979" spans="1:14">
      <c r="A979">
        <v>1208</v>
      </c>
      <c r="B979">
        <v>17983</v>
      </c>
      <c r="C979">
        <v>347237</v>
      </c>
      <c r="D979">
        <v>14572</v>
      </c>
      <c r="E979" t="s">
        <v>1032</v>
      </c>
      <c r="F979">
        <v>9</v>
      </c>
      <c r="G979">
        <v>657.531</v>
      </c>
      <c r="H979">
        <v>7.8</v>
      </c>
      <c r="I979" t="s">
        <v>33</v>
      </c>
      <c r="J979" s="1">
        <v>45276.3682291667</v>
      </c>
      <c r="K979" s="1">
        <v>45278.9186226852</v>
      </c>
      <c r="L979">
        <v>19369</v>
      </c>
      <c r="M979">
        <v>6</v>
      </c>
      <c r="N979">
        <v>3</v>
      </c>
    </row>
    <row r="980" spans="1:14">
      <c r="A980">
        <v>1206</v>
      </c>
      <c r="B980">
        <v>17982</v>
      </c>
      <c r="C980">
        <v>347181</v>
      </c>
      <c r="D980">
        <v>14142</v>
      </c>
      <c r="E980" t="s">
        <v>1033</v>
      </c>
      <c r="F980">
        <v>5</v>
      </c>
      <c r="G980">
        <v>523.3725</v>
      </c>
      <c r="H980">
        <v>9.9</v>
      </c>
      <c r="I980" t="s">
        <v>33</v>
      </c>
      <c r="J980" s="1">
        <v>45276.3682291667</v>
      </c>
      <c r="K980" s="1">
        <v>45278.9186226852</v>
      </c>
      <c r="L980">
        <v>19054</v>
      </c>
      <c r="M980">
        <v>5</v>
      </c>
      <c r="N980">
        <v>4</v>
      </c>
    </row>
    <row r="981" spans="1:14">
      <c r="A981">
        <v>1206</v>
      </c>
      <c r="B981">
        <v>17982</v>
      </c>
      <c r="C981">
        <v>347255</v>
      </c>
      <c r="D981">
        <v>14447</v>
      </c>
      <c r="E981" t="s">
        <v>1034</v>
      </c>
      <c r="F981">
        <v>9</v>
      </c>
      <c r="G981">
        <v>208.089</v>
      </c>
      <c r="H981">
        <v>6.8</v>
      </c>
      <c r="I981" t="s">
        <v>33</v>
      </c>
      <c r="J981" s="1">
        <v>45276.3682291667</v>
      </c>
      <c r="K981" s="1">
        <v>45278.9186226852</v>
      </c>
      <c r="L981">
        <v>19131</v>
      </c>
      <c r="M981">
        <v>6</v>
      </c>
      <c r="N981">
        <v>4</v>
      </c>
    </row>
    <row r="982" spans="1:14">
      <c r="A982">
        <v>1206</v>
      </c>
      <c r="B982">
        <v>17983</v>
      </c>
      <c r="C982">
        <v>347193</v>
      </c>
      <c r="D982">
        <v>14310</v>
      </c>
      <c r="E982" t="s">
        <v>1035</v>
      </c>
      <c r="F982">
        <v>4</v>
      </c>
      <c r="G982">
        <v>403.872</v>
      </c>
      <c r="H982">
        <v>8.4</v>
      </c>
      <c r="I982" t="s">
        <v>33</v>
      </c>
      <c r="J982" s="1">
        <v>45276.3682291667</v>
      </c>
      <c r="K982" s="1">
        <v>45278.9186226852</v>
      </c>
      <c r="L982">
        <v>19461</v>
      </c>
      <c r="M982">
        <v>6</v>
      </c>
      <c r="N982">
        <v>3</v>
      </c>
    </row>
    <row r="983" spans="1:14">
      <c r="A983">
        <v>1208</v>
      </c>
      <c r="B983">
        <v>17982</v>
      </c>
      <c r="C983">
        <v>346852</v>
      </c>
      <c r="D983">
        <v>14300</v>
      </c>
      <c r="E983" t="s">
        <v>1036</v>
      </c>
      <c r="F983">
        <v>5</v>
      </c>
      <c r="G983">
        <v>169.3125</v>
      </c>
      <c r="H983">
        <v>9</v>
      </c>
      <c r="I983" t="s">
        <v>33</v>
      </c>
      <c r="J983" s="1">
        <v>45276.3682291667</v>
      </c>
      <c r="K983" s="1">
        <v>45278.9186226852</v>
      </c>
      <c r="L983">
        <v>19330</v>
      </c>
      <c r="M983">
        <v>5</v>
      </c>
      <c r="N983">
        <v>4</v>
      </c>
    </row>
    <row r="984" spans="1:14">
      <c r="A984">
        <v>1207</v>
      </c>
      <c r="B984">
        <v>17983</v>
      </c>
      <c r="C984">
        <v>346675</v>
      </c>
      <c r="D984">
        <v>14220</v>
      </c>
      <c r="E984" t="s">
        <v>1037</v>
      </c>
      <c r="F984">
        <v>6</v>
      </c>
      <c r="G984">
        <v>624.897</v>
      </c>
      <c r="H984">
        <v>5.5</v>
      </c>
      <c r="I984" t="s">
        <v>33</v>
      </c>
      <c r="J984" s="1">
        <v>45276.3682291667</v>
      </c>
      <c r="K984" s="1">
        <v>45278.9186226852</v>
      </c>
      <c r="L984">
        <v>19612</v>
      </c>
      <c r="M984">
        <v>5</v>
      </c>
      <c r="N984">
        <v>4</v>
      </c>
    </row>
    <row r="985" spans="1:14">
      <c r="A985">
        <v>1208</v>
      </c>
      <c r="B985">
        <v>17983</v>
      </c>
      <c r="C985">
        <v>347015</v>
      </c>
      <c r="D985">
        <v>14361</v>
      </c>
      <c r="E985" t="s">
        <v>1038</v>
      </c>
      <c r="F985">
        <v>5</v>
      </c>
      <c r="G985">
        <v>74.7075</v>
      </c>
      <c r="H985">
        <v>4.4</v>
      </c>
      <c r="I985" t="s">
        <v>33</v>
      </c>
      <c r="J985" s="1">
        <v>45276.3682291667</v>
      </c>
      <c r="K985" s="1">
        <v>45278.9186226852</v>
      </c>
      <c r="L985">
        <v>19554</v>
      </c>
      <c r="M985">
        <v>5</v>
      </c>
      <c r="N985">
        <v>3</v>
      </c>
    </row>
    <row r="986" spans="1:14">
      <c r="A986">
        <v>1207</v>
      </c>
      <c r="B986">
        <v>17982</v>
      </c>
      <c r="C986">
        <v>346821</v>
      </c>
      <c r="D986">
        <v>14468</v>
      </c>
      <c r="E986" t="s">
        <v>1039</v>
      </c>
      <c r="F986">
        <v>6</v>
      </c>
      <c r="G986">
        <v>78.435</v>
      </c>
      <c r="H986">
        <v>4.1</v>
      </c>
      <c r="I986" t="s">
        <v>33</v>
      </c>
      <c r="J986" s="1">
        <v>45276.3682291667</v>
      </c>
      <c r="K986" s="1">
        <v>45278.9186226852</v>
      </c>
      <c r="L986">
        <v>19120</v>
      </c>
      <c r="M986">
        <v>5</v>
      </c>
      <c r="N986">
        <v>4</v>
      </c>
    </row>
    <row r="987" spans="1:14">
      <c r="A987">
        <v>1206</v>
      </c>
      <c r="B987">
        <v>17983</v>
      </c>
      <c r="C987">
        <v>347211</v>
      </c>
      <c r="D987">
        <v>14629</v>
      </c>
      <c r="E987" t="s">
        <v>1040</v>
      </c>
      <c r="F987">
        <v>5</v>
      </c>
      <c r="G987">
        <v>494.1825</v>
      </c>
      <c r="H987">
        <v>4.8</v>
      </c>
      <c r="I987" t="s">
        <v>33</v>
      </c>
      <c r="J987" s="1">
        <v>45276.3682291667</v>
      </c>
      <c r="K987" s="1">
        <v>45278.9186226852</v>
      </c>
      <c r="L987">
        <v>19405</v>
      </c>
      <c r="M987">
        <v>6</v>
      </c>
      <c r="N987">
        <v>4</v>
      </c>
    </row>
    <row r="988" spans="1:14">
      <c r="A988">
        <v>1208</v>
      </c>
      <c r="B988">
        <v>17983</v>
      </c>
      <c r="C988">
        <v>346941</v>
      </c>
      <c r="D988">
        <v>14536</v>
      </c>
      <c r="E988" t="s">
        <v>1041</v>
      </c>
      <c r="F988">
        <v>7</v>
      </c>
      <c r="G988">
        <v>182.427</v>
      </c>
      <c r="H988">
        <v>7.1</v>
      </c>
      <c r="I988" t="s">
        <v>33</v>
      </c>
      <c r="J988" s="1">
        <v>45276.3682291667</v>
      </c>
      <c r="K988" s="1">
        <v>45278.9186226852</v>
      </c>
      <c r="L988">
        <v>19546</v>
      </c>
      <c r="M988">
        <v>6</v>
      </c>
      <c r="N988">
        <v>3</v>
      </c>
    </row>
    <row r="989" spans="1:14">
      <c r="A989">
        <v>1208</v>
      </c>
      <c r="B989">
        <v>17984</v>
      </c>
      <c r="C989">
        <v>346488</v>
      </c>
      <c r="D989">
        <v>14106</v>
      </c>
      <c r="E989" t="s">
        <v>1042</v>
      </c>
      <c r="F989">
        <v>7</v>
      </c>
      <c r="G989">
        <v>161.553</v>
      </c>
      <c r="H989">
        <v>5.1</v>
      </c>
      <c r="I989" t="s">
        <v>33</v>
      </c>
      <c r="J989" s="1">
        <v>45276.3682291667</v>
      </c>
      <c r="K989" s="1">
        <v>45278.9186226852</v>
      </c>
      <c r="L989">
        <v>19873</v>
      </c>
      <c r="M989">
        <v>5</v>
      </c>
      <c r="N989">
        <v>3</v>
      </c>
    </row>
    <row r="990" spans="1:14">
      <c r="A990">
        <v>1206</v>
      </c>
      <c r="B990">
        <v>17982</v>
      </c>
      <c r="C990">
        <v>346482</v>
      </c>
      <c r="D990">
        <v>14534</v>
      </c>
      <c r="E990" t="s">
        <v>1043</v>
      </c>
      <c r="F990">
        <v>7</v>
      </c>
      <c r="G990">
        <v>565.215</v>
      </c>
      <c r="H990">
        <v>7.7</v>
      </c>
      <c r="I990" t="s">
        <v>33</v>
      </c>
      <c r="J990" s="1">
        <v>45276.3682291667</v>
      </c>
      <c r="K990" s="1">
        <v>45278.9186226852</v>
      </c>
      <c r="L990">
        <v>19169</v>
      </c>
      <c r="M990">
        <v>5</v>
      </c>
      <c r="N990">
        <v>3</v>
      </c>
    </row>
    <row r="991" spans="1:14">
      <c r="A991">
        <v>1206</v>
      </c>
      <c r="B991">
        <v>17982</v>
      </c>
      <c r="C991">
        <v>347354</v>
      </c>
      <c r="D991">
        <v>14033</v>
      </c>
      <c r="E991" t="s">
        <v>1044</v>
      </c>
      <c r="F991">
        <v>1</v>
      </c>
      <c r="G991">
        <v>98.049</v>
      </c>
      <c r="H991">
        <v>9.6</v>
      </c>
      <c r="I991" t="s">
        <v>33</v>
      </c>
      <c r="J991" s="1">
        <v>45276.3682291667</v>
      </c>
      <c r="K991" s="1">
        <v>45278.9186226852</v>
      </c>
      <c r="L991">
        <v>19089</v>
      </c>
      <c r="M991">
        <v>6</v>
      </c>
      <c r="N991">
        <v>4</v>
      </c>
    </row>
    <row r="992" spans="1:14">
      <c r="A992">
        <v>1206</v>
      </c>
      <c r="B992">
        <v>17984</v>
      </c>
      <c r="C992">
        <v>346599</v>
      </c>
      <c r="D992">
        <v>14422</v>
      </c>
      <c r="E992" t="s">
        <v>1045</v>
      </c>
      <c r="F992">
        <v>10</v>
      </c>
      <c r="G992">
        <v>271.95</v>
      </c>
      <c r="H992">
        <v>8.7</v>
      </c>
      <c r="I992" t="s">
        <v>33</v>
      </c>
      <c r="J992" s="1">
        <v>45276.3682291667</v>
      </c>
      <c r="K992" s="1">
        <v>45278.9186226852</v>
      </c>
      <c r="L992">
        <v>19722</v>
      </c>
      <c r="M992">
        <v>6</v>
      </c>
      <c r="N992">
        <v>3</v>
      </c>
    </row>
    <row r="993" spans="1:14">
      <c r="A993">
        <v>1208</v>
      </c>
      <c r="B993">
        <v>17982</v>
      </c>
      <c r="C993">
        <v>347118</v>
      </c>
      <c r="D993">
        <v>14818</v>
      </c>
      <c r="E993" t="s">
        <v>1046</v>
      </c>
      <c r="F993">
        <v>10</v>
      </c>
      <c r="G993">
        <v>166.635</v>
      </c>
      <c r="H993">
        <v>5.8</v>
      </c>
      <c r="I993" t="s">
        <v>33</v>
      </c>
      <c r="J993" s="1">
        <v>45276.3682291667</v>
      </c>
      <c r="K993" s="1">
        <v>45278.9186226852</v>
      </c>
      <c r="L993">
        <v>19287</v>
      </c>
      <c r="M993">
        <v>6</v>
      </c>
      <c r="N993">
        <v>3</v>
      </c>
    </row>
    <row r="994" spans="1:14">
      <c r="A994">
        <v>1207</v>
      </c>
      <c r="B994">
        <v>17983</v>
      </c>
      <c r="C994">
        <v>346701</v>
      </c>
      <c r="D994">
        <v>14671</v>
      </c>
      <c r="E994" t="s">
        <v>1047</v>
      </c>
      <c r="F994">
        <v>10</v>
      </c>
      <c r="G994">
        <v>572.775</v>
      </c>
      <c r="H994">
        <v>7.1</v>
      </c>
      <c r="I994" t="s">
        <v>33</v>
      </c>
      <c r="J994" s="1">
        <v>45276.3682291667</v>
      </c>
      <c r="K994" s="1">
        <v>45278.9186226852</v>
      </c>
      <c r="L994">
        <v>19631</v>
      </c>
      <c r="M994">
        <v>5</v>
      </c>
      <c r="N994">
        <v>3</v>
      </c>
    </row>
    <row r="995" spans="1:14">
      <c r="A995">
        <v>1208</v>
      </c>
      <c r="B995">
        <v>17984</v>
      </c>
      <c r="C995">
        <v>346664</v>
      </c>
      <c r="D995">
        <v>14410</v>
      </c>
      <c r="E995" t="s">
        <v>1048</v>
      </c>
      <c r="F995">
        <v>3</v>
      </c>
      <c r="G995">
        <v>236.88</v>
      </c>
      <c r="H995">
        <v>4.8</v>
      </c>
      <c r="I995" t="s">
        <v>33</v>
      </c>
      <c r="J995" s="1">
        <v>45276.3682291667</v>
      </c>
      <c r="K995" s="1">
        <v>45278.9186226852</v>
      </c>
      <c r="L995">
        <v>19858</v>
      </c>
      <c r="M995">
        <v>5</v>
      </c>
      <c r="N995">
        <v>3</v>
      </c>
    </row>
    <row r="996" spans="1:14">
      <c r="A996">
        <v>1208</v>
      </c>
      <c r="B996">
        <v>17984</v>
      </c>
      <c r="C996">
        <v>347328</v>
      </c>
      <c r="D996">
        <v>14867</v>
      </c>
      <c r="E996" t="s">
        <v>1049</v>
      </c>
      <c r="F996">
        <v>10</v>
      </c>
      <c r="G996">
        <v>807.66</v>
      </c>
      <c r="H996">
        <v>5.6</v>
      </c>
      <c r="I996" t="s">
        <v>33</v>
      </c>
      <c r="J996" s="1">
        <v>45276.3682291667</v>
      </c>
      <c r="K996" s="1">
        <v>45278.9186226852</v>
      </c>
      <c r="L996">
        <v>19703</v>
      </c>
      <c r="M996">
        <v>6</v>
      </c>
      <c r="N996">
        <v>3</v>
      </c>
    </row>
    <row r="997" spans="1:14">
      <c r="A997">
        <v>1207</v>
      </c>
      <c r="B997">
        <v>17983</v>
      </c>
      <c r="C997">
        <v>347075</v>
      </c>
      <c r="D997">
        <v>14281</v>
      </c>
      <c r="E997" t="s">
        <v>1050</v>
      </c>
      <c r="F997">
        <v>1</v>
      </c>
      <c r="G997">
        <v>68.2395</v>
      </c>
      <c r="H997">
        <v>4.5</v>
      </c>
      <c r="I997" t="s">
        <v>33</v>
      </c>
      <c r="J997" s="1">
        <v>45276.3682291667</v>
      </c>
      <c r="K997" s="1">
        <v>45278.9186226852</v>
      </c>
      <c r="L997">
        <v>19514</v>
      </c>
      <c r="M997">
        <v>5</v>
      </c>
      <c r="N997">
        <v>4</v>
      </c>
    </row>
    <row r="998" spans="1:14">
      <c r="A998">
        <v>1208</v>
      </c>
      <c r="B998">
        <v>17983</v>
      </c>
      <c r="C998">
        <v>346708</v>
      </c>
      <c r="D998">
        <v>14200</v>
      </c>
      <c r="E998" t="s">
        <v>1051</v>
      </c>
      <c r="F998">
        <v>4</v>
      </c>
      <c r="G998">
        <v>282.492</v>
      </c>
      <c r="H998">
        <v>8</v>
      </c>
      <c r="I998" t="s">
        <v>33</v>
      </c>
      <c r="J998" s="1">
        <v>45276.3682291667</v>
      </c>
      <c r="K998" s="1">
        <v>45278.9186226852</v>
      </c>
      <c r="L998">
        <v>19682</v>
      </c>
      <c r="M998">
        <v>6</v>
      </c>
      <c r="N998">
        <v>3</v>
      </c>
    </row>
    <row r="999" spans="1:14">
      <c r="A999">
        <v>1207</v>
      </c>
      <c r="B999">
        <v>17983</v>
      </c>
      <c r="C999">
        <v>346669</v>
      </c>
      <c r="D999">
        <v>14687</v>
      </c>
      <c r="E999" t="s">
        <v>1052</v>
      </c>
      <c r="F999">
        <v>2</v>
      </c>
      <c r="G999">
        <v>30.219</v>
      </c>
      <c r="H999">
        <v>7.2</v>
      </c>
      <c r="I999" t="s">
        <v>33</v>
      </c>
      <c r="J999" s="1">
        <v>45276.3682291667</v>
      </c>
      <c r="K999" s="1">
        <v>45278.9186226852</v>
      </c>
      <c r="L999">
        <v>19374</v>
      </c>
      <c r="M999">
        <v>5</v>
      </c>
      <c r="N999">
        <v>4</v>
      </c>
    </row>
    <row r="1000" spans="1:14">
      <c r="A1000">
        <v>1206</v>
      </c>
      <c r="B1000">
        <v>17983</v>
      </c>
      <c r="C1000">
        <v>346604</v>
      </c>
      <c r="D1000">
        <v>14732</v>
      </c>
      <c r="E1000" t="s">
        <v>1053</v>
      </c>
      <c r="F1000">
        <v>2</v>
      </c>
      <c r="G1000">
        <v>104.832</v>
      </c>
      <c r="H1000">
        <v>7</v>
      </c>
      <c r="I1000" t="s">
        <v>33</v>
      </c>
      <c r="J1000" s="1">
        <v>45276.3682291667</v>
      </c>
      <c r="K1000" s="1">
        <v>45278.9186226852</v>
      </c>
      <c r="L1000">
        <v>19467</v>
      </c>
      <c r="M1000">
        <v>6</v>
      </c>
      <c r="N1000">
        <v>3</v>
      </c>
    </row>
    <row r="1001" spans="1:14">
      <c r="A1001">
        <v>1208</v>
      </c>
      <c r="B1001">
        <v>17984</v>
      </c>
      <c r="C1001">
        <v>347103</v>
      </c>
      <c r="D1001">
        <v>14926</v>
      </c>
      <c r="E1001" t="s">
        <v>1054</v>
      </c>
      <c r="F1001">
        <v>10</v>
      </c>
      <c r="G1001">
        <v>771.435</v>
      </c>
      <c r="H1001">
        <v>9.5</v>
      </c>
      <c r="I1001" t="s">
        <v>33</v>
      </c>
      <c r="J1001" s="1">
        <v>45276.3682291667</v>
      </c>
      <c r="K1001" s="1">
        <v>45278.9186226852</v>
      </c>
      <c r="L1001">
        <v>19901</v>
      </c>
      <c r="M1001">
        <v>5</v>
      </c>
      <c r="N1001">
        <v>3</v>
      </c>
    </row>
    <row r="1002" spans="1:14">
      <c r="A1002">
        <v>1208</v>
      </c>
      <c r="B1002">
        <v>17984</v>
      </c>
      <c r="C1002">
        <v>346508</v>
      </c>
      <c r="D1002">
        <v>14731</v>
      </c>
      <c r="E1002" t="s">
        <v>1055</v>
      </c>
      <c r="F1002">
        <v>1</v>
      </c>
      <c r="G1002">
        <v>83.727</v>
      </c>
      <c r="H1002">
        <v>7.3</v>
      </c>
      <c r="I1002" t="s">
        <v>33</v>
      </c>
      <c r="J1002" s="1">
        <v>45276.3682291667</v>
      </c>
      <c r="K1002" s="1">
        <v>45278.9186226852</v>
      </c>
      <c r="L1002">
        <v>19871</v>
      </c>
      <c r="M1002">
        <v>5</v>
      </c>
      <c r="N1002">
        <v>4</v>
      </c>
    </row>
    <row r="1003" spans="1:14">
      <c r="A1003">
        <v>1207</v>
      </c>
      <c r="B1003">
        <v>17982</v>
      </c>
      <c r="C1003">
        <v>346646</v>
      </c>
      <c r="D1003">
        <v>14499</v>
      </c>
      <c r="E1003" t="s">
        <v>1056</v>
      </c>
      <c r="F1003">
        <v>1</v>
      </c>
      <c r="G1003">
        <v>54.9675</v>
      </c>
      <c r="H1003">
        <v>4</v>
      </c>
      <c r="I1003" t="s">
        <v>33</v>
      </c>
      <c r="J1003" s="1">
        <v>45276.3682291667</v>
      </c>
      <c r="K1003" s="1">
        <v>45278.9186226852</v>
      </c>
      <c r="L1003">
        <v>19280</v>
      </c>
      <c r="M1003">
        <v>6</v>
      </c>
      <c r="N1003">
        <v>3</v>
      </c>
    </row>
    <row r="1004" spans="1:14">
      <c r="A1004">
        <v>1208</v>
      </c>
      <c r="B1004">
        <v>17983</v>
      </c>
      <c r="C1004">
        <v>347306</v>
      </c>
      <c r="D1004">
        <v>14917</v>
      </c>
      <c r="E1004" t="s">
        <v>1057</v>
      </c>
      <c r="F1004">
        <v>5</v>
      </c>
      <c r="G1004">
        <v>296.94</v>
      </c>
      <c r="H1004">
        <v>4.5</v>
      </c>
      <c r="I1004" t="s">
        <v>33</v>
      </c>
      <c r="J1004" s="1">
        <v>45276.3682291667</v>
      </c>
      <c r="K1004" s="1">
        <v>45278.9186226852</v>
      </c>
      <c r="L1004">
        <v>19501</v>
      </c>
      <c r="M1004">
        <v>5</v>
      </c>
      <c r="N1004">
        <v>4</v>
      </c>
    </row>
    <row r="1005" spans="1:14">
      <c r="A1005">
        <v>1208</v>
      </c>
      <c r="B1005">
        <v>17982</v>
      </c>
      <c r="C1005">
        <v>346582</v>
      </c>
      <c r="D1005">
        <v>14159</v>
      </c>
      <c r="E1005" t="s">
        <v>1058</v>
      </c>
      <c r="F1005">
        <v>6</v>
      </c>
      <c r="G1005">
        <v>72.009</v>
      </c>
      <c r="H1005">
        <v>7.7</v>
      </c>
      <c r="I1005" t="s">
        <v>33</v>
      </c>
      <c r="J1005" s="1">
        <v>45276.3682291667</v>
      </c>
      <c r="K1005" s="1">
        <v>45278.9186226852</v>
      </c>
      <c r="L1005">
        <v>19332</v>
      </c>
      <c r="M1005">
        <v>5</v>
      </c>
      <c r="N1005">
        <v>4</v>
      </c>
    </row>
    <row r="1006" spans="1:14">
      <c r="A1006">
        <v>1207</v>
      </c>
      <c r="B1006">
        <v>17984</v>
      </c>
      <c r="C1006">
        <v>347013</v>
      </c>
      <c r="D1006">
        <v>14565</v>
      </c>
      <c r="E1006" t="s">
        <v>1059</v>
      </c>
      <c r="F1006">
        <v>8</v>
      </c>
      <c r="G1006">
        <v>603.876</v>
      </c>
      <c r="H1006">
        <v>5.5</v>
      </c>
      <c r="I1006" t="s">
        <v>33</v>
      </c>
      <c r="J1006" s="1">
        <v>45276.3682291667</v>
      </c>
      <c r="K1006" s="1">
        <v>45278.9186226852</v>
      </c>
      <c r="L1006">
        <v>19910</v>
      </c>
      <c r="M1006">
        <v>6</v>
      </c>
      <c r="N1006">
        <v>4</v>
      </c>
    </row>
    <row r="1007" spans="1:14">
      <c r="A1007">
        <v>1207</v>
      </c>
      <c r="B1007">
        <v>17983</v>
      </c>
      <c r="C1007">
        <v>346828</v>
      </c>
      <c r="D1007">
        <v>14100</v>
      </c>
      <c r="E1007" t="s">
        <v>1060</v>
      </c>
      <c r="F1007">
        <v>7</v>
      </c>
      <c r="G1007">
        <v>611.079</v>
      </c>
      <c r="H1007">
        <v>6.6</v>
      </c>
      <c r="I1007" t="s">
        <v>33</v>
      </c>
      <c r="J1007" s="1">
        <v>45276.3682291667</v>
      </c>
      <c r="K1007" s="1">
        <v>45278.9186226852</v>
      </c>
      <c r="L1007">
        <v>19534</v>
      </c>
      <c r="M1007">
        <v>5</v>
      </c>
      <c r="N1007">
        <v>4</v>
      </c>
    </row>
    <row r="1008" spans="1:14">
      <c r="A1008">
        <v>1208</v>
      </c>
      <c r="B1008">
        <v>17984</v>
      </c>
      <c r="C1008">
        <v>346996</v>
      </c>
      <c r="D1008">
        <v>14280</v>
      </c>
      <c r="E1008" t="s">
        <v>1061</v>
      </c>
      <c r="F1008">
        <v>9</v>
      </c>
      <c r="G1008">
        <v>247.8735</v>
      </c>
      <c r="H1008">
        <v>5.9</v>
      </c>
      <c r="I1008" t="s">
        <v>33</v>
      </c>
      <c r="J1008" s="1">
        <v>45276.3682291667</v>
      </c>
      <c r="K1008" s="1">
        <v>45278.9186226852</v>
      </c>
      <c r="L1008">
        <v>19972</v>
      </c>
      <c r="M1008">
        <v>6</v>
      </c>
      <c r="N1008">
        <v>4</v>
      </c>
    </row>
    <row r="1009" spans="1:14">
      <c r="A1009">
        <v>1206</v>
      </c>
      <c r="B1009">
        <v>17983</v>
      </c>
      <c r="C1009">
        <v>346964</v>
      </c>
      <c r="D1009">
        <v>14067</v>
      </c>
      <c r="E1009" t="s">
        <v>1062</v>
      </c>
      <c r="F1009">
        <v>4</v>
      </c>
      <c r="G1009">
        <v>374.388</v>
      </c>
      <c r="H1009">
        <v>7.8</v>
      </c>
      <c r="I1009" t="s">
        <v>33</v>
      </c>
      <c r="J1009" s="1">
        <v>45276.3682291667</v>
      </c>
      <c r="K1009" s="1">
        <v>45278.9186226852</v>
      </c>
      <c r="L1009">
        <v>19607</v>
      </c>
      <c r="M1009">
        <v>5</v>
      </c>
      <c r="N1009">
        <v>3</v>
      </c>
    </row>
    <row r="1010" spans="1:14">
      <c r="A1010">
        <v>1206</v>
      </c>
      <c r="B1010">
        <v>17982</v>
      </c>
      <c r="C1010">
        <v>347371</v>
      </c>
      <c r="D1010">
        <v>14018</v>
      </c>
      <c r="E1010" t="s">
        <v>1063</v>
      </c>
      <c r="F1010">
        <v>6</v>
      </c>
      <c r="G1010">
        <v>470.673</v>
      </c>
      <c r="H1010">
        <v>6.7</v>
      </c>
      <c r="I1010" t="s">
        <v>33</v>
      </c>
      <c r="J1010" s="1">
        <v>45276.3682291667</v>
      </c>
      <c r="K1010" s="1">
        <v>45278.9186226852</v>
      </c>
      <c r="L1010">
        <v>19353</v>
      </c>
      <c r="M1010">
        <v>5</v>
      </c>
      <c r="N1010">
        <v>4</v>
      </c>
    </row>
    <row r="1011" spans="1:14">
      <c r="A1011">
        <v>1206</v>
      </c>
      <c r="B1011">
        <v>17982</v>
      </c>
      <c r="C1011">
        <v>347144</v>
      </c>
      <c r="D1011">
        <v>14797</v>
      </c>
      <c r="E1011" t="s">
        <v>1064</v>
      </c>
      <c r="F1011">
        <v>7</v>
      </c>
      <c r="G1011">
        <v>217.6335</v>
      </c>
      <c r="H1011">
        <v>6.5</v>
      </c>
      <c r="I1011" t="s">
        <v>33</v>
      </c>
      <c r="J1011" s="1">
        <v>45276.3682291667</v>
      </c>
      <c r="K1011" s="1">
        <v>45278.9186226852</v>
      </c>
      <c r="L1011">
        <v>19064</v>
      </c>
      <c r="M1011">
        <v>5</v>
      </c>
      <c r="N1011">
        <v>3</v>
      </c>
    </row>
    <row r="1012" spans="1:14">
      <c r="A1012">
        <v>1208</v>
      </c>
      <c r="B1012">
        <v>17984</v>
      </c>
      <c r="C1012">
        <v>347192</v>
      </c>
      <c r="D1012">
        <v>14794</v>
      </c>
      <c r="E1012" t="s">
        <v>1065</v>
      </c>
      <c r="F1012">
        <v>5</v>
      </c>
      <c r="G1012">
        <v>148.68</v>
      </c>
      <c r="H1012">
        <v>6.2</v>
      </c>
      <c r="I1012" t="s">
        <v>33</v>
      </c>
      <c r="J1012" s="1">
        <v>45276.3682291667</v>
      </c>
      <c r="K1012" s="1">
        <v>45278.9186226852</v>
      </c>
      <c r="L1012">
        <v>19843</v>
      </c>
      <c r="M1012">
        <v>5</v>
      </c>
      <c r="N1012">
        <v>4</v>
      </c>
    </row>
    <row r="1013" spans="1:14">
      <c r="A1013">
        <v>1207</v>
      </c>
      <c r="B1013">
        <v>17983</v>
      </c>
      <c r="C1013">
        <v>346816</v>
      </c>
      <c r="D1013">
        <v>14206</v>
      </c>
      <c r="E1013" t="s">
        <v>1066</v>
      </c>
      <c r="F1013">
        <v>8</v>
      </c>
      <c r="G1013">
        <v>362.712</v>
      </c>
      <c r="H1013">
        <v>8.3</v>
      </c>
      <c r="I1013" t="s">
        <v>33</v>
      </c>
      <c r="J1013" s="1">
        <v>45276.3682291667</v>
      </c>
      <c r="K1013" s="1">
        <v>45278.9186226852</v>
      </c>
      <c r="L1013">
        <v>19662</v>
      </c>
      <c r="M1013">
        <v>5</v>
      </c>
      <c r="N1013">
        <v>4</v>
      </c>
    </row>
    <row r="1014" spans="1:14">
      <c r="A1014">
        <v>1206</v>
      </c>
      <c r="B1014">
        <v>17982</v>
      </c>
      <c r="C1014">
        <v>346983</v>
      </c>
      <c r="D1014">
        <v>14537</v>
      </c>
      <c r="E1014" t="s">
        <v>1067</v>
      </c>
      <c r="F1014">
        <v>9</v>
      </c>
      <c r="G1014">
        <v>345.0195</v>
      </c>
      <c r="H1014">
        <v>4.2</v>
      </c>
      <c r="I1014" t="s">
        <v>33</v>
      </c>
      <c r="J1014" s="1">
        <v>45276.3682291667</v>
      </c>
      <c r="K1014" s="1">
        <v>45278.9186226852</v>
      </c>
      <c r="L1014">
        <v>19021</v>
      </c>
      <c r="M1014">
        <v>5</v>
      </c>
      <c r="N1014">
        <v>4</v>
      </c>
    </row>
    <row r="1015" spans="1:14">
      <c r="A1015">
        <v>1206</v>
      </c>
      <c r="B1015">
        <v>17984</v>
      </c>
      <c r="C1015">
        <v>346578</v>
      </c>
      <c r="D1015">
        <v>14729</v>
      </c>
      <c r="E1015" t="s">
        <v>1068</v>
      </c>
      <c r="F1015">
        <v>3</v>
      </c>
      <c r="G1015">
        <v>56.952</v>
      </c>
      <c r="H1015">
        <v>8</v>
      </c>
      <c r="I1015" t="s">
        <v>33</v>
      </c>
      <c r="J1015" s="1">
        <v>45276.3682291667</v>
      </c>
      <c r="K1015" s="1">
        <v>45278.9186226852</v>
      </c>
      <c r="L1015">
        <v>19709</v>
      </c>
      <c r="M1015">
        <v>6</v>
      </c>
      <c r="N1015">
        <v>3</v>
      </c>
    </row>
    <row r="1016" spans="1:14">
      <c r="A1016">
        <v>1208</v>
      </c>
      <c r="B1016">
        <v>17982</v>
      </c>
      <c r="C1016">
        <v>347104</v>
      </c>
      <c r="D1016">
        <v>14282</v>
      </c>
      <c r="E1016" t="s">
        <v>1069</v>
      </c>
      <c r="F1016">
        <v>1</v>
      </c>
      <c r="G1016">
        <v>22.386</v>
      </c>
      <c r="H1016">
        <v>5.9</v>
      </c>
      <c r="I1016" t="s">
        <v>33</v>
      </c>
      <c r="J1016" s="1">
        <v>45276.3682291667</v>
      </c>
      <c r="K1016" s="1">
        <v>45278.9186226852</v>
      </c>
      <c r="L1016">
        <v>19208</v>
      </c>
      <c r="M1016">
        <v>6</v>
      </c>
      <c r="N1016">
        <v>4</v>
      </c>
    </row>
    <row r="1017" spans="1:14">
      <c r="A1017">
        <v>1208</v>
      </c>
      <c r="B1017">
        <v>17984</v>
      </c>
      <c r="C1017">
        <v>347154</v>
      </c>
      <c r="D1017">
        <v>14885</v>
      </c>
      <c r="E1017" t="s">
        <v>1070</v>
      </c>
      <c r="F1017">
        <v>9</v>
      </c>
      <c r="G1017">
        <v>721.98</v>
      </c>
      <c r="H1017">
        <v>7.5</v>
      </c>
      <c r="I1017" t="s">
        <v>33</v>
      </c>
      <c r="J1017" s="1">
        <v>45276.3682291667</v>
      </c>
      <c r="K1017" s="1">
        <v>45278.9186226852</v>
      </c>
      <c r="L1017">
        <v>20014</v>
      </c>
      <c r="M1017">
        <v>6</v>
      </c>
      <c r="N1017">
        <v>4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4"/>
  <sheetViews>
    <sheetView topLeftCell="A866" workbookViewId="0">
      <selection activeCell="C778" sqref="C778"/>
    </sheetView>
  </sheetViews>
  <sheetFormatPr defaultColWidth="9" defaultRowHeight="15.6" outlineLevelCol="5"/>
  <cols>
    <col min="1" max="1" width="12.9" customWidth="1"/>
    <col min="2" max="2" width="11.5" customWidth="1"/>
    <col min="3" max="3" width="17.7" customWidth="1"/>
    <col min="4" max="4" width="13.6" customWidth="1"/>
    <col min="5" max="6" width="12.2" customWidth="1"/>
  </cols>
  <sheetData>
    <row r="1" spans="1:6">
      <c r="A1" t="s">
        <v>4</v>
      </c>
      <c r="B1" t="s">
        <v>1071</v>
      </c>
      <c r="C1" t="s">
        <v>1072</v>
      </c>
      <c r="D1" t="s">
        <v>11</v>
      </c>
      <c r="E1" t="s">
        <v>12</v>
      </c>
      <c r="F1" t="s">
        <v>13</v>
      </c>
    </row>
    <row r="2" spans="1:6">
      <c r="A2">
        <v>346462</v>
      </c>
      <c r="B2" t="s">
        <v>1073</v>
      </c>
      <c r="C2" t="s">
        <v>22</v>
      </c>
      <c r="D2" t="s">
        <v>33</v>
      </c>
      <c r="E2" s="1">
        <v>45276.1142824074</v>
      </c>
      <c r="F2" s="1">
        <v>45276.3936111111</v>
      </c>
    </row>
    <row r="3" spans="1:6">
      <c r="A3">
        <v>346463</v>
      </c>
      <c r="B3" t="s">
        <v>1074</v>
      </c>
      <c r="C3" t="s">
        <v>22</v>
      </c>
      <c r="D3" t="s">
        <v>33</v>
      </c>
      <c r="E3" s="1">
        <v>45276.1142824074</v>
      </c>
      <c r="F3" s="1">
        <v>45276.3936111111</v>
      </c>
    </row>
    <row r="4" spans="1:6">
      <c r="A4">
        <v>346464</v>
      </c>
      <c r="B4" t="s">
        <v>1075</v>
      </c>
      <c r="C4" t="s">
        <v>22</v>
      </c>
      <c r="D4" t="s">
        <v>33</v>
      </c>
      <c r="E4" s="1">
        <v>45276.1142824074</v>
      </c>
      <c r="F4" s="1">
        <v>45276.3936111111</v>
      </c>
    </row>
    <row r="5" spans="1:6">
      <c r="A5">
        <v>346465</v>
      </c>
      <c r="B5" t="s">
        <v>1076</v>
      </c>
      <c r="C5" t="s">
        <v>22</v>
      </c>
      <c r="D5" t="s">
        <v>33</v>
      </c>
      <c r="E5" s="1">
        <v>45276.1142824074</v>
      </c>
      <c r="F5" s="1">
        <v>45276.3936111111</v>
      </c>
    </row>
    <row r="6" spans="1:6">
      <c r="A6">
        <v>346466</v>
      </c>
      <c r="B6" t="s">
        <v>1077</v>
      </c>
      <c r="C6" t="s">
        <v>22</v>
      </c>
      <c r="D6" t="s">
        <v>33</v>
      </c>
      <c r="E6" s="1">
        <v>45276.1142824074</v>
      </c>
      <c r="F6" s="1">
        <v>45276.3936111111</v>
      </c>
    </row>
    <row r="7" spans="1:6">
      <c r="A7">
        <v>346467</v>
      </c>
      <c r="B7" t="s">
        <v>1078</v>
      </c>
      <c r="C7" t="s">
        <v>22</v>
      </c>
      <c r="D7" t="s">
        <v>33</v>
      </c>
      <c r="E7" s="1">
        <v>45276.1142824074</v>
      </c>
      <c r="F7" s="1">
        <v>45276.3936111111</v>
      </c>
    </row>
    <row r="8" spans="1:6">
      <c r="A8">
        <v>346468</v>
      </c>
      <c r="B8" t="s">
        <v>1079</v>
      </c>
      <c r="C8" t="s">
        <v>22</v>
      </c>
      <c r="D8" t="s">
        <v>33</v>
      </c>
      <c r="E8" s="1">
        <v>45276.1142824074</v>
      </c>
      <c r="F8" s="1">
        <v>45276.3936111111</v>
      </c>
    </row>
    <row r="9" spans="1:6">
      <c r="A9">
        <v>346469</v>
      </c>
      <c r="B9" t="s">
        <v>1080</v>
      </c>
      <c r="C9" t="s">
        <v>22</v>
      </c>
      <c r="D9" t="s">
        <v>33</v>
      </c>
      <c r="E9" s="1">
        <v>45276.1142824074</v>
      </c>
      <c r="F9" s="1">
        <v>45276.3936111111</v>
      </c>
    </row>
    <row r="10" spans="1:6">
      <c r="A10">
        <v>346470</v>
      </c>
      <c r="B10" t="s">
        <v>1081</v>
      </c>
      <c r="C10" t="s">
        <v>22</v>
      </c>
      <c r="D10" t="s">
        <v>33</v>
      </c>
      <c r="E10" s="1">
        <v>45276.1142824074</v>
      </c>
      <c r="F10" s="1">
        <v>45276.3936111111</v>
      </c>
    </row>
    <row r="11" spans="1:6">
      <c r="A11">
        <v>346471</v>
      </c>
      <c r="B11" t="s">
        <v>1082</v>
      </c>
      <c r="C11" t="s">
        <v>22</v>
      </c>
      <c r="D11" t="s">
        <v>33</v>
      </c>
      <c r="E11" s="1">
        <v>45276.1142824074</v>
      </c>
      <c r="F11" s="1">
        <v>45276.3936111111</v>
      </c>
    </row>
    <row r="12" spans="1:6">
      <c r="A12">
        <v>346472</v>
      </c>
      <c r="B12" t="s">
        <v>1083</v>
      </c>
      <c r="C12" t="s">
        <v>22</v>
      </c>
      <c r="D12" t="s">
        <v>33</v>
      </c>
      <c r="E12" s="1">
        <v>45276.1142824074</v>
      </c>
      <c r="F12" s="1">
        <v>45276.3936111111</v>
      </c>
    </row>
    <row r="13" spans="1:6">
      <c r="A13">
        <v>346473</v>
      </c>
      <c r="B13" t="s">
        <v>1084</v>
      </c>
      <c r="C13" t="s">
        <v>22</v>
      </c>
      <c r="D13" t="s">
        <v>33</v>
      </c>
      <c r="E13" s="1">
        <v>45276.1142824074</v>
      </c>
      <c r="F13" s="1">
        <v>45276.3936111111</v>
      </c>
    </row>
    <row r="14" spans="1:6">
      <c r="A14">
        <v>346474</v>
      </c>
      <c r="B14" t="s">
        <v>1085</v>
      </c>
      <c r="C14" t="s">
        <v>22</v>
      </c>
      <c r="D14" t="s">
        <v>33</v>
      </c>
      <c r="E14" s="1">
        <v>45276.1142824074</v>
      </c>
      <c r="F14" s="1">
        <v>45276.3936111111</v>
      </c>
    </row>
    <row r="15" spans="1:6">
      <c r="A15">
        <v>346475</v>
      </c>
      <c r="B15" t="s">
        <v>1086</v>
      </c>
      <c r="C15" t="s">
        <v>22</v>
      </c>
      <c r="D15" t="s">
        <v>33</v>
      </c>
      <c r="E15" s="1">
        <v>45276.1142824074</v>
      </c>
      <c r="F15" s="1">
        <v>45276.3936111111</v>
      </c>
    </row>
    <row r="16" spans="1:6">
      <c r="A16">
        <v>346476</v>
      </c>
      <c r="B16" t="s">
        <v>1087</v>
      </c>
      <c r="C16" t="s">
        <v>22</v>
      </c>
      <c r="D16" t="s">
        <v>33</v>
      </c>
      <c r="E16" s="1">
        <v>45276.1142824074</v>
      </c>
      <c r="F16" s="1">
        <v>45276.3936111111</v>
      </c>
    </row>
    <row r="17" spans="1:6">
      <c r="A17">
        <v>346477</v>
      </c>
      <c r="B17" t="s">
        <v>1088</v>
      </c>
      <c r="C17" t="s">
        <v>22</v>
      </c>
      <c r="D17" t="s">
        <v>33</v>
      </c>
      <c r="E17" s="1">
        <v>45276.1142824074</v>
      </c>
      <c r="F17" s="1">
        <v>45276.3936111111</v>
      </c>
    </row>
    <row r="18" spans="1:6">
      <c r="A18">
        <v>346478</v>
      </c>
      <c r="B18" t="s">
        <v>1089</v>
      </c>
      <c r="C18" t="s">
        <v>22</v>
      </c>
      <c r="D18" t="s">
        <v>33</v>
      </c>
      <c r="E18" s="1">
        <v>45276.1142824074</v>
      </c>
      <c r="F18" s="1">
        <v>45276.3936111111</v>
      </c>
    </row>
    <row r="19" spans="1:6">
      <c r="A19">
        <v>346479</v>
      </c>
      <c r="B19" t="s">
        <v>1090</v>
      </c>
      <c r="C19" t="s">
        <v>22</v>
      </c>
      <c r="D19" t="s">
        <v>33</v>
      </c>
      <c r="E19" s="1">
        <v>45276.1142824074</v>
      </c>
      <c r="F19" s="1">
        <v>45276.3936111111</v>
      </c>
    </row>
    <row r="20" spans="1:6">
      <c r="A20">
        <v>346480</v>
      </c>
      <c r="B20" t="s">
        <v>1091</v>
      </c>
      <c r="C20" t="s">
        <v>22</v>
      </c>
      <c r="D20" t="s">
        <v>33</v>
      </c>
      <c r="E20" s="1">
        <v>45276.1142824074</v>
      </c>
      <c r="F20" s="1">
        <v>45276.3936111111</v>
      </c>
    </row>
    <row r="21" spans="1:6">
      <c r="A21">
        <v>346481</v>
      </c>
      <c r="B21" t="s">
        <v>1092</v>
      </c>
      <c r="C21" t="s">
        <v>22</v>
      </c>
      <c r="D21" t="s">
        <v>33</v>
      </c>
      <c r="E21" s="1">
        <v>45276.1142824074</v>
      </c>
      <c r="F21" s="1">
        <v>45276.3936111111</v>
      </c>
    </row>
    <row r="22" spans="1:6">
      <c r="A22">
        <v>346482</v>
      </c>
      <c r="B22" t="s">
        <v>1093</v>
      </c>
      <c r="C22" t="s">
        <v>22</v>
      </c>
      <c r="D22" t="s">
        <v>33</v>
      </c>
      <c r="E22" s="1">
        <v>45276.1142824074</v>
      </c>
      <c r="F22" s="1">
        <v>45276.3936111111</v>
      </c>
    </row>
    <row r="23" spans="1:6">
      <c r="A23">
        <v>346483</v>
      </c>
      <c r="B23" t="s">
        <v>1094</v>
      </c>
      <c r="C23" t="s">
        <v>22</v>
      </c>
      <c r="D23" t="s">
        <v>33</v>
      </c>
      <c r="E23" s="1">
        <v>45276.1142824074</v>
      </c>
      <c r="F23" s="1">
        <v>45276.3936111111</v>
      </c>
    </row>
    <row r="24" spans="1:6">
      <c r="A24">
        <v>346484</v>
      </c>
      <c r="B24" t="s">
        <v>1095</v>
      </c>
      <c r="C24" t="s">
        <v>22</v>
      </c>
      <c r="D24" t="s">
        <v>33</v>
      </c>
      <c r="E24" s="1">
        <v>45276.1142824074</v>
      </c>
      <c r="F24" s="1">
        <v>45276.3936111111</v>
      </c>
    </row>
    <row r="25" spans="1:6">
      <c r="A25">
        <v>346485</v>
      </c>
      <c r="B25" t="s">
        <v>1096</v>
      </c>
      <c r="C25" t="s">
        <v>22</v>
      </c>
      <c r="D25" t="s">
        <v>33</v>
      </c>
      <c r="E25" s="1">
        <v>45276.1142824074</v>
      </c>
      <c r="F25" s="1">
        <v>45276.3936111111</v>
      </c>
    </row>
    <row r="26" spans="1:6">
      <c r="A26">
        <v>346486</v>
      </c>
      <c r="B26" t="s">
        <v>1097</v>
      </c>
      <c r="C26" t="s">
        <v>22</v>
      </c>
      <c r="D26" t="s">
        <v>33</v>
      </c>
      <c r="E26" s="1">
        <v>45276.1142824074</v>
      </c>
      <c r="F26" s="1">
        <v>45276.3936111111</v>
      </c>
    </row>
    <row r="27" spans="1:6">
      <c r="A27">
        <v>346487</v>
      </c>
      <c r="B27" t="s">
        <v>1098</v>
      </c>
      <c r="C27" t="s">
        <v>22</v>
      </c>
      <c r="D27" t="s">
        <v>33</v>
      </c>
      <c r="E27" s="1">
        <v>45276.1142824074</v>
      </c>
      <c r="F27" s="1">
        <v>45276.3936111111</v>
      </c>
    </row>
    <row r="28" spans="1:6">
      <c r="A28">
        <v>346488</v>
      </c>
      <c r="B28" t="s">
        <v>1099</v>
      </c>
      <c r="C28" t="s">
        <v>22</v>
      </c>
      <c r="D28" t="s">
        <v>33</v>
      </c>
      <c r="E28" s="1">
        <v>45276.1142824074</v>
      </c>
      <c r="F28" s="1">
        <v>45276.3936111111</v>
      </c>
    </row>
    <row r="29" spans="1:6">
      <c r="A29">
        <v>346489</v>
      </c>
      <c r="B29" t="s">
        <v>1100</v>
      </c>
      <c r="C29" t="s">
        <v>22</v>
      </c>
      <c r="D29" t="s">
        <v>33</v>
      </c>
      <c r="E29" s="1">
        <v>45276.1142824074</v>
      </c>
      <c r="F29" s="1">
        <v>45276.3936111111</v>
      </c>
    </row>
    <row r="30" spans="1:6">
      <c r="A30">
        <v>346490</v>
      </c>
      <c r="B30" t="s">
        <v>1101</v>
      </c>
      <c r="C30" t="s">
        <v>22</v>
      </c>
      <c r="D30" t="s">
        <v>33</v>
      </c>
      <c r="E30" s="1">
        <v>45276.1142824074</v>
      </c>
      <c r="F30" s="1">
        <v>45276.3936111111</v>
      </c>
    </row>
    <row r="31" spans="1:6">
      <c r="A31">
        <v>346491</v>
      </c>
      <c r="B31" t="s">
        <v>1102</v>
      </c>
      <c r="C31" t="s">
        <v>22</v>
      </c>
      <c r="D31" t="s">
        <v>33</v>
      </c>
      <c r="E31" s="1">
        <v>45276.1142824074</v>
      </c>
      <c r="F31" s="1">
        <v>45276.3936111111</v>
      </c>
    </row>
    <row r="32" spans="1:6">
      <c r="A32">
        <v>346492</v>
      </c>
      <c r="B32" t="s">
        <v>1103</v>
      </c>
      <c r="C32" t="s">
        <v>22</v>
      </c>
      <c r="D32" t="s">
        <v>33</v>
      </c>
      <c r="E32" s="1">
        <v>45276.1142824074</v>
      </c>
      <c r="F32" s="1">
        <v>45276.3936111111</v>
      </c>
    </row>
    <row r="33" spans="1:6">
      <c r="A33">
        <v>346493</v>
      </c>
      <c r="B33" t="s">
        <v>1104</v>
      </c>
      <c r="C33" t="s">
        <v>22</v>
      </c>
      <c r="D33" t="s">
        <v>33</v>
      </c>
      <c r="E33" s="1">
        <v>45276.1142824074</v>
      </c>
      <c r="F33" s="1">
        <v>45276.3936111111</v>
      </c>
    </row>
    <row r="34" spans="1:6">
      <c r="A34">
        <v>346494</v>
      </c>
      <c r="B34" t="s">
        <v>1105</v>
      </c>
      <c r="C34" t="s">
        <v>22</v>
      </c>
      <c r="D34" t="s">
        <v>33</v>
      </c>
      <c r="E34" s="1">
        <v>45276.1142824074</v>
      </c>
      <c r="F34" s="1">
        <v>45276.3936111111</v>
      </c>
    </row>
    <row r="35" spans="1:6">
      <c r="A35">
        <v>346495</v>
      </c>
      <c r="B35" t="s">
        <v>1106</v>
      </c>
      <c r="C35" t="s">
        <v>22</v>
      </c>
      <c r="D35" t="s">
        <v>33</v>
      </c>
      <c r="E35" s="1">
        <v>45276.1142824074</v>
      </c>
      <c r="F35" s="1">
        <v>45276.3936111111</v>
      </c>
    </row>
    <row r="36" spans="1:6">
      <c r="A36">
        <v>346496</v>
      </c>
      <c r="B36" t="s">
        <v>1107</v>
      </c>
      <c r="C36" t="s">
        <v>22</v>
      </c>
      <c r="D36" t="s">
        <v>33</v>
      </c>
      <c r="E36" s="1">
        <v>45276.1142824074</v>
      </c>
      <c r="F36" s="1">
        <v>45276.3936111111</v>
      </c>
    </row>
    <row r="37" spans="1:6">
      <c r="A37">
        <v>346497</v>
      </c>
      <c r="B37" t="s">
        <v>1108</v>
      </c>
      <c r="C37" t="s">
        <v>22</v>
      </c>
      <c r="D37" t="s">
        <v>33</v>
      </c>
      <c r="E37" s="1">
        <v>45276.1142824074</v>
      </c>
      <c r="F37" s="1">
        <v>45276.3936111111</v>
      </c>
    </row>
    <row r="38" spans="1:6">
      <c r="A38">
        <v>346498</v>
      </c>
      <c r="B38" t="s">
        <v>1109</v>
      </c>
      <c r="C38" t="s">
        <v>22</v>
      </c>
      <c r="D38" t="s">
        <v>33</v>
      </c>
      <c r="E38" s="1">
        <v>45276.1142824074</v>
      </c>
      <c r="F38" s="1">
        <v>45276.3936111111</v>
      </c>
    </row>
    <row r="39" spans="1:6">
      <c r="A39">
        <v>346499</v>
      </c>
      <c r="B39" t="s">
        <v>1110</v>
      </c>
      <c r="C39" t="s">
        <v>22</v>
      </c>
      <c r="D39" t="s">
        <v>33</v>
      </c>
      <c r="E39" s="1">
        <v>45276.1142824074</v>
      </c>
      <c r="F39" s="1">
        <v>45276.3936111111</v>
      </c>
    </row>
    <row r="40" spans="1:6">
      <c r="A40">
        <v>346500</v>
      </c>
      <c r="B40" t="s">
        <v>1111</v>
      </c>
      <c r="C40" t="s">
        <v>22</v>
      </c>
      <c r="D40" t="s">
        <v>33</v>
      </c>
      <c r="E40" s="1">
        <v>45276.1142824074</v>
      </c>
      <c r="F40" s="1">
        <v>45276.3936111111</v>
      </c>
    </row>
    <row r="41" spans="1:6">
      <c r="A41">
        <v>346501</v>
      </c>
      <c r="B41" t="s">
        <v>1112</v>
      </c>
      <c r="C41" t="s">
        <v>22</v>
      </c>
      <c r="D41" t="s">
        <v>33</v>
      </c>
      <c r="E41" s="1">
        <v>45276.1142824074</v>
      </c>
      <c r="F41" s="1">
        <v>45276.3936111111</v>
      </c>
    </row>
    <row r="42" spans="1:6">
      <c r="A42">
        <v>346502</v>
      </c>
      <c r="B42" t="s">
        <v>1113</v>
      </c>
      <c r="C42" t="s">
        <v>22</v>
      </c>
      <c r="D42" t="s">
        <v>33</v>
      </c>
      <c r="E42" s="1">
        <v>45276.1142824074</v>
      </c>
      <c r="F42" s="1">
        <v>45276.3936111111</v>
      </c>
    </row>
    <row r="43" spans="1:6">
      <c r="A43">
        <v>346503</v>
      </c>
      <c r="B43" t="s">
        <v>1114</v>
      </c>
      <c r="C43" t="s">
        <v>22</v>
      </c>
      <c r="D43" t="s">
        <v>33</v>
      </c>
      <c r="E43" s="1">
        <v>45276.1142824074</v>
      </c>
      <c r="F43" s="1">
        <v>45276.3936111111</v>
      </c>
    </row>
    <row r="44" spans="1:6">
      <c r="A44">
        <v>346504</v>
      </c>
      <c r="B44" t="s">
        <v>1115</v>
      </c>
      <c r="C44" t="s">
        <v>22</v>
      </c>
      <c r="D44" t="s">
        <v>33</v>
      </c>
      <c r="E44" s="1">
        <v>45276.1142824074</v>
      </c>
      <c r="F44" s="1">
        <v>45276.3936111111</v>
      </c>
    </row>
    <row r="45" spans="1:6">
      <c r="A45">
        <v>346505</v>
      </c>
      <c r="B45" t="s">
        <v>1116</v>
      </c>
      <c r="C45" t="s">
        <v>22</v>
      </c>
      <c r="D45" t="s">
        <v>33</v>
      </c>
      <c r="E45" s="1">
        <v>45276.1142824074</v>
      </c>
      <c r="F45" s="1">
        <v>45276.3936111111</v>
      </c>
    </row>
    <row r="46" spans="1:6">
      <c r="A46">
        <v>346506</v>
      </c>
      <c r="B46" t="s">
        <v>1117</v>
      </c>
      <c r="C46" t="s">
        <v>22</v>
      </c>
      <c r="D46" t="s">
        <v>33</v>
      </c>
      <c r="E46" s="1">
        <v>45276.1142824074</v>
      </c>
      <c r="F46" s="1">
        <v>45276.3936111111</v>
      </c>
    </row>
    <row r="47" spans="1:6">
      <c r="A47">
        <v>346507</v>
      </c>
      <c r="B47" t="s">
        <v>1118</v>
      </c>
      <c r="C47" t="s">
        <v>22</v>
      </c>
      <c r="D47" t="s">
        <v>33</v>
      </c>
      <c r="E47" s="1">
        <v>45276.1142824074</v>
      </c>
      <c r="F47" s="1">
        <v>45276.3936111111</v>
      </c>
    </row>
    <row r="48" spans="1:6">
      <c r="A48">
        <v>346508</v>
      </c>
      <c r="B48" t="s">
        <v>1119</v>
      </c>
      <c r="C48" t="s">
        <v>22</v>
      </c>
      <c r="D48" t="s">
        <v>33</v>
      </c>
      <c r="E48" s="1">
        <v>45276.1142824074</v>
      </c>
      <c r="F48" s="1">
        <v>45276.3936111111</v>
      </c>
    </row>
    <row r="49" spans="1:6">
      <c r="A49">
        <v>346509</v>
      </c>
      <c r="B49" t="s">
        <v>1120</v>
      </c>
      <c r="C49" t="s">
        <v>22</v>
      </c>
      <c r="D49" t="s">
        <v>33</v>
      </c>
      <c r="E49" s="1">
        <v>45276.1142824074</v>
      </c>
      <c r="F49" s="1">
        <v>45276.3936111111</v>
      </c>
    </row>
    <row r="50" spans="1:6">
      <c r="A50">
        <v>346510</v>
      </c>
      <c r="B50" t="s">
        <v>1121</v>
      </c>
      <c r="C50" t="s">
        <v>22</v>
      </c>
      <c r="D50" t="s">
        <v>33</v>
      </c>
      <c r="E50" s="1">
        <v>45276.1142824074</v>
      </c>
      <c r="F50" s="1">
        <v>45276.3936111111</v>
      </c>
    </row>
    <row r="51" spans="1:6">
      <c r="A51">
        <v>346511</v>
      </c>
      <c r="B51" t="s">
        <v>1122</v>
      </c>
      <c r="C51" t="s">
        <v>22</v>
      </c>
      <c r="D51" t="s">
        <v>33</v>
      </c>
      <c r="E51" s="1">
        <v>45276.1142824074</v>
      </c>
      <c r="F51" s="1">
        <v>45276.3936111111</v>
      </c>
    </row>
    <row r="52" spans="1:6">
      <c r="A52">
        <v>346512</v>
      </c>
      <c r="B52" t="s">
        <v>1123</v>
      </c>
      <c r="C52" t="s">
        <v>22</v>
      </c>
      <c r="D52" t="s">
        <v>33</v>
      </c>
      <c r="E52" s="1">
        <v>45276.1142824074</v>
      </c>
      <c r="F52" s="1">
        <v>45276.3936111111</v>
      </c>
    </row>
    <row r="53" spans="1:6">
      <c r="A53">
        <v>346513</v>
      </c>
      <c r="B53" t="s">
        <v>1124</v>
      </c>
      <c r="C53" t="s">
        <v>22</v>
      </c>
      <c r="D53" t="s">
        <v>33</v>
      </c>
      <c r="E53" s="1">
        <v>45276.1142824074</v>
      </c>
      <c r="F53" s="1">
        <v>45276.3936111111</v>
      </c>
    </row>
    <row r="54" spans="1:6">
      <c r="A54">
        <v>346514</v>
      </c>
      <c r="B54" t="s">
        <v>1125</v>
      </c>
      <c r="C54" t="s">
        <v>22</v>
      </c>
      <c r="D54" t="s">
        <v>33</v>
      </c>
      <c r="E54" s="1">
        <v>45276.1142824074</v>
      </c>
      <c r="F54" s="1">
        <v>45276.3936111111</v>
      </c>
    </row>
    <row r="55" spans="1:6">
      <c r="A55">
        <v>346515</v>
      </c>
      <c r="B55" t="s">
        <v>1126</v>
      </c>
      <c r="C55" t="s">
        <v>22</v>
      </c>
      <c r="D55" t="s">
        <v>33</v>
      </c>
      <c r="E55" s="1">
        <v>45276.1142824074</v>
      </c>
      <c r="F55" s="1">
        <v>45276.3936111111</v>
      </c>
    </row>
    <row r="56" spans="1:6">
      <c r="A56">
        <v>346516</v>
      </c>
      <c r="B56" t="s">
        <v>1127</v>
      </c>
      <c r="C56" t="s">
        <v>22</v>
      </c>
      <c r="D56" t="s">
        <v>33</v>
      </c>
      <c r="E56" s="1">
        <v>45276.1142824074</v>
      </c>
      <c r="F56" s="1">
        <v>45276.3936111111</v>
      </c>
    </row>
    <row r="57" spans="1:6">
      <c r="A57">
        <v>346517</v>
      </c>
      <c r="B57" t="s">
        <v>1128</v>
      </c>
      <c r="C57" t="s">
        <v>22</v>
      </c>
      <c r="D57" t="s">
        <v>33</v>
      </c>
      <c r="E57" s="1">
        <v>45276.1142824074</v>
      </c>
      <c r="F57" s="1">
        <v>45276.3936111111</v>
      </c>
    </row>
    <row r="58" spans="1:6">
      <c r="A58">
        <v>346518</v>
      </c>
      <c r="B58" t="s">
        <v>1129</v>
      </c>
      <c r="C58" t="s">
        <v>22</v>
      </c>
      <c r="D58" t="s">
        <v>33</v>
      </c>
      <c r="E58" s="1">
        <v>45276.1142824074</v>
      </c>
      <c r="F58" s="1">
        <v>45276.3936111111</v>
      </c>
    </row>
    <row r="59" spans="1:6">
      <c r="A59">
        <v>346519</v>
      </c>
      <c r="B59" t="s">
        <v>1130</v>
      </c>
      <c r="C59" t="s">
        <v>22</v>
      </c>
      <c r="D59" t="s">
        <v>33</v>
      </c>
      <c r="E59" s="1">
        <v>45276.1142824074</v>
      </c>
      <c r="F59" s="1">
        <v>45276.3936111111</v>
      </c>
    </row>
    <row r="60" spans="1:6">
      <c r="A60">
        <v>346520</v>
      </c>
      <c r="B60" t="s">
        <v>1131</v>
      </c>
      <c r="C60" t="s">
        <v>22</v>
      </c>
      <c r="D60" t="s">
        <v>33</v>
      </c>
      <c r="E60" s="1">
        <v>45276.1142824074</v>
      </c>
      <c r="F60" s="1">
        <v>45276.3936111111</v>
      </c>
    </row>
    <row r="61" spans="1:6">
      <c r="A61">
        <v>346521</v>
      </c>
      <c r="B61" t="s">
        <v>1132</v>
      </c>
      <c r="C61" t="s">
        <v>22</v>
      </c>
      <c r="D61" t="s">
        <v>33</v>
      </c>
      <c r="E61" s="1">
        <v>45276.1142824074</v>
      </c>
      <c r="F61" s="1">
        <v>45276.3936111111</v>
      </c>
    </row>
    <row r="62" spans="1:6">
      <c r="A62">
        <v>346522</v>
      </c>
      <c r="B62" t="s">
        <v>1133</v>
      </c>
      <c r="C62" t="s">
        <v>22</v>
      </c>
      <c r="D62" t="s">
        <v>33</v>
      </c>
      <c r="E62" s="1">
        <v>45276.1142824074</v>
      </c>
      <c r="F62" s="1">
        <v>45276.3936111111</v>
      </c>
    </row>
    <row r="63" spans="1:6">
      <c r="A63">
        <v>346523</v>
      </c>
      <c r="B63" t="s">
        <v>1134</v>
      </c>
      <c r="C63" t="s">
        <v>22</v>
      </c>
      <c r="D63" t="s">
        <v>33</v>
      </c>
      <c r="E63" s="1">
        <v>45276.1142824074</v>
      </c>
      <c r="F63" s="1">
        <v>45276.3936111111</v>
      </c>
    </row>
    <row r="64" spans="1:6">
      <c r="A64">
        <v>346524</v>
      </c>
      <c r="B64" t="s">
        <v>1135</v>
      </c>
      <c r="C64" t="s">
        <v>22</v>
      </c>
      <c r="D64" t="s">
        <v>33</v>
      </c>
      <c r="E64" s="1">
        <v>45276.1142824074</v>
      </c>
      <c r="F64" s="1">
        <v>45276.3936111111</v>
      </c>
    </row>
    <row r="65" spans="1:6">
      <c r="A65">
        <v>346525</v>
      </c>
      <c r="B65" t="s">
        <v>1136</v>
      </c>
      <c r="C65" t="s">
        <v>22</v>
      </c>
      <c r="D65" t="s">
        <v>33</v>
      </c>
      <c r="E65" s="1">
        <v>45276.1142824074</v>
      </c>
      <c r="F65" s="1">
        <v>45276.3936111111</v>
      </c>
    </row>
    <row r="66" spans="1:6">
      <c r="A66">
        <v>346526</v>
      </c>
      <c r="B66" t="s">
        <v>1137</v>
      </c>
      <c r="C66" t="s">
        <v>22</v>
      </c>
      <c r="D66" t="s">
        <v>33</v>
      </c>
      <c r="E66" s="1">
        <v>45276.1142824074</v>
      </c>
      <c r="F66" s="1">
        <v>45276.3936111111</v>
      </c>
    </row>
    <row r="67" spans="1:6">
      <c r="A67">
        <v>346527</v>
      </c>
      <c r="B67" t="s">
        <v>1138</v>
      </c>
      <c r="C67" t="s">
        <v>22</v>
      </c>
      <c r="D67" t="s">
        <v>33</v>
      </c>
      <c r="E67" s="1">
        <v>45276.1142824074</v>
      </c>
      <c r="F67" s="1">
        <v>45276.3936111111</v>
      </c>
    </row>
    <row r="68" spans="1:6">
      <c r="A68">
        <v>346528</v>
      </c>
      <c r="B68" t="s">
        <v>1139</v>
      </c>
      <c r="C68" t="s">
        <v>22</v>
      </c>
      <c r="D68" t="s">
        <v>33</v>
      </c>
      <c r="E68" s="1">
        <v>45276.1142824074</v>
      </c>
      <c r="F68" s="1">
        <v>45276.3936111111</v>
      </c>
    </row>
    <row r="69" spans="1:6">
      <c r="A69">
        <v>346529</v>
      </c>
      <c r="B69" t="s">
        <v>1140</v>
      </c>
      <c r="C69" t="s">
        <v>22</v>
      </c>
      <c r="D69" t="s">
        <v>33</v>
      </c>
      <c r="E69" s="1">
        <v>45276.1142824074</v>
      </c>
      <c r="F69" s="1">
        <v>45276.3936111111</v>
      </c>
    </row>
    <row r="70" spans="1:6">
      <c r="A70">
        <v>346530</v>
      </c>
      <c r="B70" t="s">
        <v>1141</v>
      </c>
      <c r="C70" t="s">
        <v>22</v>
      </c>
      <c r="D70" t="s">
        <v>33</v>
      </c>
      <c r="E70" s="1">
        <v>45276.1142824074</v>
      </c>
      <c r="F70" s="1">
        <v>45276.3936111111</v>
      </c>
    </row>
    <row r="71" spans="1:6">
      <c r="A71">
        <v>346531</v>
      </c>
      <c r="B71" t="s">
        <v>1142</v>
      </c>
      <c r="C71" t="s">
        <v>22</v>
      </c>
      <c r="D71" t="s">
        <v>33</v>
      </c>
      <c r="E71" s="1">
        <v>45276.1142824074</v>
      </c>
      <c r="F71" s="1">
        <v>45276.3936111111</v>
      </c>
    </row>
    <row r="72" spans="1:6">
      <c r="A72">
        <v>346532</v>
      </c>
      <c r="B72" t="s">
        <v>1143</v>
      </c>
      <c r="C72" t="s">
        <v>22</v>
      </c>
      <c r="D72" t="s">
        <v>33</v>
      </c>
      <c r="E72" s="1">
        <v>45276.1142824074</v>
      </c>
      <c r="F72" s="1">
        <v>45276.3936111111</v>
      </c>
    </row>
    <row r="73" spans="1:6">
      <c r="A73">
        <v>346533</v>
      </c>
      <c r="B73" t="s">
        <v>1144</v>
      </c>
      <c r="C73" t="s">
        <v>22</v>
      </c>
      <c r="D73" t="s">
        <v>33</v>
      </c>
      <c r="E73" s="1">
        <v>45276.1142824074</v>
      </c>
      <c r="F73" s="1">
        <v>45276.3936111111</v>
      </c>
    </row>
    <row r="74" spans="1:6">
      <c r="A74">
        <v>346534</v>
      </c>
      <c r="B74" t="s">
        <v>1145</v>
      </c>
      <c r="C74" t="s">
        <v>22</v>
      </c>
      <c r="D74" t="s">
        <v>33</v>
      </c>
      <c r="E74" s="1">
        <v>45276.1142824074</v>
      </c>
      <c r="F74" s="1">
        <v>45276.3936111111</v>
      </c>
    </row>
    <row r="75" spans="1:6">
      <c r="A75">
        <v>346535</v>
      </c>
      <c r="B75" t="s">
        <v>1146</v>
      </c>
      <c r="C75" t="s">
        <v>22</v>
      </c>
      <c r="D75" t="s">
        <v>33</v>
      </c>
      <c r="E75" s="1">
        <v>45276.1142824074</v>
      </c>
      <c r="F75" s="1">
        <v>45276.3936111111</v>
      </c>
    </row>
    <row r="76" spans="1:6">
      <c r="A76">
        <v>346536</v>
      </c>
      <c r="B76" t="s">
        <v>1147</v>
      </c>
      <c r="C76" t="s">
        <v>22</v>
      </c>
      <c r="D76" t="s">
        <v>33</v>
      </c>
      <c r="E76" s="1">
        <v>45276.1142824074</v>
      </c>
      <c r="F76" s="1">
        <v>45276.3936111111</v>
      </c>
    </row>
    <row r="77" spans="1:6">
      <c r="A77">
        <v>346537</v>
      </c>
      <c r="B77" t="s">
        <v>1148</v>
      </c>
      <c r="C77" t="s">
        <v>22</v>
      </c>
      <c r="D77" t="s">
        <v>33</v>
      </c>
      <c r="E77" s="1">
        <v>45276.1142824074</v>
      </c>
      <c r="F77" s="1">
        <v>45276.3936111111</v>
      </c>
    </row>
    <row r="78" spans="1:6">
      <c r="A78">
        <v>346538</v>
      </c>
      <c r="B78" t="s">
        <v>1149</v>
      </c>
      <c r="C78" t="s">
        <v>22</v>
      </c>
      <c r="D78" t="s">
        <v>33</v>
      </c>
      <c r="E78" s="1">
        <v>45276.1142824074</v>
      </c>
      <c r="F78" s="1">
        <v>45276.3936111111</v>
      </c>
    </row>
    <row r="79" spans="1:6">
      <c r="A79">
        <v>346539</v>
      </c>
      <c r="B79" t="s">
        <v>1150</v>
      </c>
      <c r="C79" t="s">
        <v>22</v>
      </c>
      <c r="D79" t="s">
        <v>33</v>
      </c>
      <c r="E79" s="1">
        <v>45276.1142824074</v>
      </c>
      <c r="F79" s="1">
        <v>45276.3936111111</v>
      </c>
    </row>
    <row r="80" spans="1:6">
      <c r="A80">
        <v>346540</v>
      </c>
      <c r="B80" t="s">
        <v>1151</v>
      </c>
      <c r="C80" t="s">
        <v>22</v>
      </c>
      <c r="D80" t="s">
        <v>33</v>
      </c>
      <c r="E80" s="1">
        <v>45276.1142824074</v>
      </c>
      <c r="F80" s="1">
        <v>45276.3936111111</v>
      </c>
    </row>
    <row r="81" spans="1:6">
      <c r="A81">
        <v>346541</v>
      </c>
      <c r="B81" t="s">
        <v>1152</v>
      </c>
      <c r="C81" t="s">
        <v>22</v>
      </c>
      <c r="D81" t="s">
        <v>33</v>
      </c>
      <c r="E81" s="1">
        <v>45276.1142824074</v>
      </c>
      <c r="F81" s="1">
        <v>45276.3936111111</v>
      </c>
    </row>
    <row r="82" spans="1:6">
      <c r="A82">
        <v>346542</v>
      </c>
      <c r="B82" t="s">
        <v>1153</v>
      </c>
      <c r="C82" t="s">
        <v>22</v>
      </c>
      <c r="D82" t="s">
        <v>33</v>
      </c>
      <c r="E82" s="1">
        <v>45276.1142824074</v>
      </c>
      <c r="F82" s="1">
        <v>45276.3936111111</v>
      </c>
    </row>
    <row r="83" spans="1:6">
      <c r="A83">
        <v>346543</v>
      </c>
      <c r="B83" t="s">
        <v>1154</v>
      </c>
      <c r="C83" t="s">
        <v>22</v>
      </c>
      <c r="D83" t="s">
        <v>33</v>
      </c>
      <c r="E83" s="1">
        <v>45276.1142824074</v>
      </c>
      <c r="F83" s="1">
        <v>45276.3936111111</v>
      </c>
    </row>
    <row r="84" spans="1:6">
      <c r="A84">
        <v>346544</v>
      </c>
      <c r="B84" t="s">
        <v>1155</v>
      </c>
      <c r="C84" t="s">
        <v>22</v>
      </c>
      <c r="D84" t="s">
        <v>33</v>
      </c>
      <c r="E84" s="1">
        <v>45276.1142824074</v>
      </c>
      <c r="F84" s="1">
        <v>45276.3936111111</v>
      </c>
    </row>
    <row r="85" spans="1:6">
      <c r="A85">
        <v>346545</v>
      </c>
      <c r="B85" t="s">
        <v>1156</v>
      </c>
      <c r="C85" t="s">
        <v>22</v>
      </c>
      <c r="D85" t="s">
        <v>33</v>
      </c>
      <c r="E85" s="1">
        <v>45276.1142824074</v>
      </c>
      <c r="F85" s="1">
        <v>45276.3936111111</v>
      </c>
    </row>
    <row r="86" spans="1:6">
      <c r="A86">
        <v>346546</v>
      </c>
      <c r="B86" t="s">
        <v>1157</v>
      </c>
      <c r="C86" t="s">
        <v>22</v>
      </c>
      <c r="D86" t="s">
        <v>33</v>
      </c>
      <c r="E86" s="1">
        <v>45276.1142824074</v>
      </c>
      <c r="F86" s="1">
        <v>45276.3936111111</v>
      </c>
    </row>
    <row r="87" spans="1:6">
      <c r="A87">
        <v>346547</v>
      </c>
      <c r="B87" t="s">
        <v>1158</v>
      </c>
      <c r="C87" t="s">
        <v>22</v>
      </c>
      <c r="D87" t="s">
        <v>33</v>
      </c>
      <c r="E87" s="1">
        <v>45276.1142824074</v>
      </c>
      <c r="F87" s="1">
        <v>45276.3936111111</v>
      </c>
    </row>
    <row r="88" spans="1:6">
      <c r="A88">
        <v>346548</v>
      </c>
      <c r="B88" t="s">
        <v>1159</v>
      </c>
      <c r="C88" t="s">
        <v>22</v>
      </c>
      <c r="D88" t="s">
        <v>33</v>
      </c>
      <c r="E88" s="1">
        <v>45276.1142824074</v>
      </c>
      <c r="F88" s="1">
        <v>45276.3936111111</v>
      </c>
    </row>
    <row r="89" spans="1:6">
      <c r="A89">
        <v>346549</v>
      </c>
      <c r="B89" t="s">
        <v>1160</v>
      </c>
      <c r="C89" t="s">
        <v>22</v>
      </c>
      <c r="D89" t="s">
        <v>33</v>
      </c>
      <c r="E89" s="1">
        <v>45276.1142824074</v>
      </c>
      <c r="F89" s="1">
        <v>45276.3936111111</v>
      </c>
    </row>
    <row r="90" spans="1:6">
      <c r="A90">
        <v>346550</v>
      </c>
      <c r="B90" t="s">
        <v>1161</v>
      </c>
      <c r="C90" t="s">
        <v>22</v>
      </c>
      <c r="D90" t="s">
        <v>33</v>
      </c>
      <c r="E90" s="1">
        <v>45276.1142824074</v>
      </c>
      <c r="F90" s="1">
        <v>45276.3936111111</v>
      </c>
    </row>
    <row r="91" spans="1:6">
      <c r="A91">
        <v>346551</v>
      </c>
      <c r="B91" t="s">
        <v>1162</v>
      </c>
      <c r="C91" t="s">
        <v>22</v>
      </c>
      <c r="D91" t="s">
        <v>33</v>
      </c>
      <c r="E91" s="1">
        <v>45276.1142824074</v>
      </c>
      <c r="F91" s="1">
        <v>45276.3936111111</v>
      </c>
    </row>
    <row r="92" spans="1:6">
      <c r="A92">
        <v>346552</v>
      </c>
      <c r="B92" t="s">
        <v>1163</v>
      </c>
      <c r="C92" t="s">
        <v>22</v>
      </c>
      <c r="D92" t="s">
        <v>33</v>
      </c>
      <c r="E92" s="1">
        <v>45276.1142824074</v>
      </c>
      <c r="F92" s="1">
        <v>45276.3936111111</v>
      </c>
    </row>
    <row r="93" spans="1:6">
      <c r="A93">
        <v>346553</v>
      </c>
      <c r="B93" t="s">
        <v>1164</v>
      </c>
      <c r="C93" t="s">
        <v>22</v>
      </c>
      <c r="D93" t="s">
        <v>33</v>
      </c>
      <c r="E93" s="1">
        <v>45276.1142824074</v>
      </c>
      <c r="F93" s="1">
        <v>45276.3936111111</v>
      </c>
    </row>
    <row r="94" spans="1:6">
      <c r="A94">
        <v>346554</v>
      </c>
      <c r="B94" t="s">
        <v>1165</v>
      </c>
      <c r="C94" t="s">
        <v>22</v>
      </c>
      <c r="D94" t="s">
        <v>33</v>
      </c>
      <c r="E94" s="1">
        <v>45276.1142824074</v>
      </c>
      <c r="F94" s="1">
        <v>45276.3936111111</v>
      </c>
    </row>
    <row r="95" spans="1:6">
      <c r="A95">
        <v>346555</v>
      </c>
      <c r="B95" t="s">
        <v>1166</v>
      </c>
      <c r="C95" t="s">
        <v>22</v>
      </c>
      <c r="D95" t="s">
        <v>33</v>
      </c>
      <c r="E95" s="1">
        <v>45276.1142824074</v>
      </c>
      <c r="F95" s="1">
        <v>45276.3936111111</v>
      </c>
    </row>
    <row r="96" spans="1:6">
      <c r="A96">
        <v>346556</v>
      </c>
      <c r="B96" t="s">
        <v>1167</v>
      </c>
      <c r="C96" t="s">
        <v>22</v>
      </c>
      <c r="D96" t="s">
        <v>33</v>
      </c>
      <c r="E96" s="1">
        <v>45276.1142824074</v>
      </c>
      <c r="F96" s="1">
        <v>45276.3936111111</v>
      </c>
    </row>
    <row r="97" spans="1:6">
      <c r="A97">
        <v>346557</v>
      </c>
      <c r="B97" t="s">
        <v>1168</v>
      </c>
      <c r="C97" t="s">
        <v>22</v>
      </c>
      <c r="D97" t="s">
        <v>33</v>
      </c>
      <c r="E97" s="1">
        <v>45276.1142824074</v>
      </c>
      <c r="F97" s="1">
        <v>45276.3936111111</v>
      </c>
    </row>
    <row r="98" spans="1:6">
      <c r="A98">
        <v>346558</v>
      </c>
      <c r="B98" t="s">
        <v>1169</v>
      </c>
      <c r="C98" t="s">
        <v>22</v>
      </c>
      <c r="D98" t="s">
        <v>33</v>
      </c>
      <c r="E98" s="1">
        <v>45276.1142824074</v>
      </c>
      <c r="F98" s="1">
        <v>45276.3936111111</v>
      </c>
    </row>
    <row r="99" spans="1:6">
      <c r="A99">
        <v>346559</v>
      </c>
      <c r="B99" t="s">
        <v>1170</v>
      </c>
      <c r="C99" t="s">
        <v>22</v>
      </c>
      <c r="D99" t="s">
        <v>33</v>
      </c>
      <c r="E99" s="1">
        <v>45276.1142824074</v>
      </c>
      <c r="F99" s="1">
        <v>45276.3936111111</v>
      </c>
    </row>
    <row r="100" spans="1:6">
      <c r="A100">
        <v>346560</v>
      </c>
      <c r="B100" t="s">
        <v>1171</v>
      </c>
      <c r="C100" t="s">
        <v>22</v>
      </c>
      <c r="D100" t="s">
        <v>33</v>
      </c>
      <c r="E100" s="1">
        <v>45276.1142824074</v>
      </c>
      <c r="F100" s="1">
        <v>45276.3936111111</v>
      </c>
    </row>
    <row r="101" spans="1:6">
      <c r="A101">
        <v>346561</v>
      </c>
      <c r="B101" t="s">
        <v>1172</v>
      </c>
      <c r="C101" t="s">
        <v>22</v>
      </c>
      <c r="D101" t="s">
        <v>33</v>
      </c>
      <c r="E101" s="1">
        <v>45276.1142824074</v>
      </c>
      <c r="F101" s="1">
        <v>45276.3936111111</v>
      </c>
    </row>
    <row r="102" spans="1:6">
      <c r="A102">
        <v>346562</v>
      </c>
      <c r="B102" t="s">
        <v>1173</v>
      </c>
      <c r="C102" t="s">
        <v>22</v>
      </c>
      <c r="D102" t="s">
        <v>33</v>
      </c>
      <c r="E102" s="1">
        <v>45276.1142824074</v>
      </c>
      <c r="F102" s="1">
        <v>45276.3936111111</v>
      </c>
    </row>
    <row r="103" spans="1:6">
      <c r="A103">
        <v>346563</v>
      </c>
      <c r="B103" t="s">
        <v>1174</v>
      </c>
      <c r="C103" t="s">
        <v>22</v>
      </c>
      <c r="D103" t="s">
        <v>33</v>
      </c>
      <c r="E103" s="1">
        <v>45276.1142824074</v>
      </c>
      <c r="F103" s="1">
        <v>45276.3936111111</v>
      </c>
    </row>
    <row r="104" spans="1:6">
      <c r="A104">
        <v>346564</v>
      </c>
      <c r="B104" t="s">
        <v>1175</v>
      </c>
      <c r="C104" t="s">
        <v>22</v>
      </c>
      <c r="D104" t="s">
        <v>33</v>
      </c>
      <c r="E104" s="1">
        <v>45276.1142824074</v>
      </c>
      <c r="F104" s="1">
        <v>45276.3936111111</v>
      </c>
    </row>
    <row r="105" spans="1:6">
      <c r="A105">
        <v>346565</v>
      </c>
      <c r="B105" t="s">
        <v>1176</v>
      </c>
      <c r="C105" t="s">
        <v>22</v>
      </c>
      <c r="D105" t="s">
        <v>33</v>
      </c>
      <c r="E105" s="1">
        <v>45276.1142824074</v>
      </c>
      <c r="F105" s="1">
        <v>45276.3936111111</v>
      </c>
    </row>
    <row r="106" spans="1:6">
      <c r="A106">
        <v>346566</v>
      </c>
      <c r="B106" t="s">
        <v>1177</v>
      </c>
      <c r="C106" t="s">
        <v>22</v>
      </c>
      <c r="D106" t="s">
        <v>33</v>
      </c>
      <c r="E106" s="1">
        <v>45276.1142824074</v>
      </c>
      <c r="F106" s="1">
        <v>45276.3936111111</v>
      </c>
    </row>
    <row r="107" spans="1:6">
      <c r="A107">
        <v>346567</v>
      </c>
      <c r="B107" t="s">
        <v>1178</v>
      </c>
      <c r="C107" t="s">
        <v>22</v>
      </c>
      <c r="D107" t="s">
        <v>33</v>
      </c>
      <c r="E107" s="1">
        <v>45276.1142824074</v>
      </c>
      <c r="F107" s="1">
        <v>45276.3936111111</v>
      </c>
    </row>
    <row r="108" spans="1:6">
      <c r="A108">
        <v>346568</v>
      </c>
      <c r="B108" t="s">
        <v>1179</v>
      </c>
      <c r="C108" t="s">
        <v>22</v>
      </c>
      <c r="D108" t="s">
        <v>33</v>
      </c>
      <c r="E108" s="1">
        <v>45276.1142824074</v>
      </c>
      <c r="F108" s="1">
        <v>45276.3936111111</v>
      </c>
    </row>
    <row r="109" spans="1:6">
      <c r="A109">
        <v>346569</v>
      </c>
      <c r="B109" t="s">
        <v>1180</v>
      </c>
      <c r="C109" t="s">
        <v>22</v>
      </c>
      <c r="D109" t="s">
        <v>33</v>
      </c>
      <c r="E109" s="1">
        <v>45276.1142824074</v>
      </c>
      <c r="F109" s="1">
        <v>45276.3936111111</v>
      </c>
    </row>
    <row r="110" spans="1:6">
      <c r="A110">
        <v>346570</v>
      </c>
      <c r="B110" t="s">
        <v>1181</v>
      </c>
      <c r="C110" t="s">
        <v>22</v>
      </c>
      <c r="D110" t="s">
        <v>33</v>
      </c>
      <c r="E110" s="1">
        <v>45276.1142824074</v>
      </c>
      <c r="F110" s="1">
        <v>45276.3936111111</v>
      </c>
    </row>
    <row r="111" spans="1:6">
      <c r="A111">
        <v>346571</v>
      </c>
      <c r="B111" t="s">
        <v>1182</v>
      </c>
      <c r="C111" t="s">
        <v>22</v>
      </c>
      <c r="D111" t="s">
        <v>33</v>
      </c>
      <c r="E111" s="1">
        <v>45276.1142824074</v>
      </c>
      <c r="F111" s="1">
        <v>45276.3936111111</v>
      </c>
    </row>
    <row r="112" spans="1:6">
      <c r="A112">
        <v>346572</v>
      </c>
      <c r="B112" t="s">
        <v>1183</v>
      </c>
      <c r="C112" t="s">
        <v>22</v>
      </c>
      <c r="D112" t="s">
        <v>33</v>
      </c>
      <c r="E112" s="1">
        <v>45276.1142824074</v>
      </c>
      <c r="F112" s="1">
        <v>45276.3936111111</v>
      </c>
    </row>
    <row r="113" spans="1:6">
      <c r="A113">
        <v>346573</v>
      </c>
      <c r="B113" t="s">
        <v>1184</v>
      </c>
      <c r="C113" t="s">
        <v>22</v>
      </c>
      <c r="D113" t="s">
        <v>33</v>
      </c>
      <c r="E113" s="1">
        <v>45276.1142824074</v>
      </c>
      <c r="F113" s="1">
        <v>45276.3936111111</v>
      </c>
    </row>
    <row r="114" spans="1:6">
      <c r="A114">
        <v>346574</v>
      </c>
      <c r="B114" t="s">
        <v>1185</v>
      </c>
      <c r="C114" t="s">
        <v>22</v>
      </c>
      <c r="D114" t="s">
        <v>33</v>
      </c>
      <c r="E114" s="1">
        <v>45276.1142824074</v>
      </c>
      <c r="F114" s="1">
        <v>45276.3936111111</v>
      </c>
    </row>
    <row r="115" spans="1:6">
      <c r="A115">
        <v>346575</v>
      </c>
      <c r="B115" t="s">
        <v>1186</v>
      </c>
      <c r="C115" t="s">
        <v>22</v>
      </c>
      <c r="D115" t="s">
        <v>33</v>
      </c>
      <c r="E115" s="1">
        <v>45276.1142824074</v>
      </c>
      <c r="F115" s="1">
        <v>45276.3936111111</v>
      </c>
    </row>
    <row r="116" spans="1:6">
      <c r="A116">
        <v>346576</v>
      </c>
      <c r="B116" t="s">
        <v>1187</v>
      </c>
      <c r="C116" t="s">
        <v>22</v>
      </c>
      <c r="D116" t="s">
        <v>33</v>
      </c>
      <c r="E116" s="1">
        <v>45276.1142824074</v>
      </c>
      <c r="F116" s="1">
        <v>45276.3936111111</v>
      </c>
    </row>
    <row r="117" spans="1:6">
      <c r="A117">
        <v>346577</v>
      </c>
      <c r="B117" t="s">
        <v>1188</v>
      </c>
      <c r="C117" t="s">
        <v>22</v>
      </c>
      <c r="D117" t="s">
        <v>33</v>
      </c>
      <c r="E117" s="1">
        <v>45276.1142824074</v>
      </c>
      <c r="F117" s="1">
        <v>45276.3936111111</v>
      </c>
    </row>
    <row r="118" spans="1:6">
      <c r="A118">
        <v>346578</v>
      </c>
      <c r="B118" t="s">
        <v>1189</v>
      </c>
      <c r="C118" t="s">
        <v>22</v>
      </c>
      <c r="D118" t="s">
        <v>33</v>
      </c>
      <c r="E118" s="1">
        <v>45276.1142824074</v>
      </c>
      <c r="F118" s="1">
        <v>45276.3936111111</v>
      </c>
    </row>
    <row r="119" spans="1:6">
      <c r="A119">
        <v>346579</v>
      </c>
      <c r="B119" t="s">
        <v>1190</v>
      </c>
      <c r="C119" t="s">
        <v>22</v>
      </c>
      <c r="D119" t="s">
        <v>33</v>
      </c>
      <c r="E119" s="1">
        <v>45276.1142824074</v>
      </c>
      <c r="F119" s="1">
        <v>45276.3936111111</v>
      </c>
    </row>
    <row r="120" spans="1:6">
      <c r="A120">
        <v>346580</v>
      </c>
      <c r="B120" t="s">
        <v>1191</v>
      </c>
      <c r="C120" t="s">
        <v>22</v>
      </c>
      <c r="D120" t="s">
        <v>33</v>
      </c>
      <c r="E120" s="1">
        <v>45276.1142824074</v>
      </c>
      <c r="F120" s="1">
        <v>45276.3936111111</v>
      </c>
    </row>
    <row r="121" spans="1:6">
      <c r="A121">
        <v>346581</v>
      </c>
      <c r="B121" t="s">
        <v>1192</v>
      </c>
      <c r="C121" t="s">
        <v>22</v>
      </c>
      <c r="D121" t="s">
        <v>33</v>
      </c>
      <c r="E121" s="1">
        <v>45276.1142824074</v>
      </c>
      <c r="F121" s="1">
        <v>45276.3936111111</v>
      </c>
    </row>
    <row r="122" spans="1:6">
      <c r="A122">
        <v>346582</v>
      </c>
      <c r="B122" t="s">
        <v>1193</v>
      </c>
      <c r="C122" t="s">
        <v>22</v>
      </c>
      <c r="D122" t="s">
        <v>33</v>
      </c>
      <c r="E122" s="1">
        <v>45276.1142824074</v>
      </c>
      <c r="F122" s="1">
        <v>45276.3936111111</v>
      </c>
    </row>
    <row r="123" spans="1:6">
      <c r="A123">
        <v>346583</v>
      </c>
      <c r="B123" t="s">
        <v>1194</v>
      </c>
      <c r="C123" t="s">
        <v>22</v>
      </c>
      <c r="D123" t="s">
        <v>33</v>
      </c>
      <c r="E123" s="1">
        <v>45276.1142824074</v>
      </c>
      <c r="F123" s="1">
        <v>45276.3936111111</v>
      </c>
    </row>
    <row r="124" spans="1:6">
      <c r="A124">
        <v>346584</v>
      </c>
      <c r="B124" t="s">
        <v>1195</v>
      </c>
      <c r="C124" t="s">
        <v>22</v>
      </c>
      <c r="D124" t="s">
        <v>33</v>
      </c>
      <c r="E124" s="1">
        <v>45276.1142824074</v>
      </c>
      <c r="F124" s="1">
        <v>45276.3936111111</v>
      </c>
    </row>
    <row r="125" spans="1:6">
      <c r="A125">
        <v>346585</v>
      </c>
      <c r="B125" t="s">
        <v>1196</v>
      </c>
      <c r="C125" t="s">
        <v>22</v>
      </c>
      <c r="D125" t="s">
        <v>33</v>
      </c>
      <c r="E125" s="1">
        <v>45276.1142824074</v>
      </c>
      <c r="F125" s="1">
        <v>45276.3936111111</v>
      </c>
    </row>
    <row r="126" spans="1:6">
      <c r="A126">
        <v>346586</v>
      </c>
      <c r="B126" t="s">
        <v>1197</v>
      </c>
      <c r="C126" t="s">
        <v>22</v>
      </c>
      <c r="D126" t="s">
        <v>33</v>
      </c>
      <c r="E126" s="1">
        <v>45276.1142824074</v>
      </c>
      <c r="F126" s="1">
        <v>45276.3936111111</v>
      </c>
    </row>
    <row r="127" spans="1:6">
      <c r="A127">
        <v>346587</v>
      </c>
      <c r="B127" t="s">
        <v>1198</v>
      </c>
      <c r="C127" t="s">
        <v>22</v>
      </c>
      <c r="D127" t="s">
        <v>33</v>
      </c>
      <c r="E127" s="1">
        <v>45276.1142824074</v>
      </c>
      <c r="F127" s="1">
        <v>45276.3936111111</v>
      </c>
    </row>
    <row r="128" spans="1:6">
      <c r="A128">
        <v>346588</v>
      </c>
      <c r="B128" t="s">
        <v>1199</v>
      </c>
      <c r="C128" t="s">
        <v>22</v>
      </c>
      <c r="D128" t="s">
        <v>33</v>
      </c>
      <c r="E128" s="1">
        <v>45276.1142824074</v>
      </c>
      <c r="F128" s="1">
        <v>45276.3936111111</v>
      </c>
    </row>
    <row r="129" spans="1:6">
      <c r="A129">
        <v>346589</v>
      </c>
      <c r="B129" t="s">
        <v>1200</v>
      </c>
      <c r="C129" t="s">
        <v>22</v>
      </c>
      <c r="D129" t="s">
        <v>33</v>
      </c>
      <c r="E129" s="1">
        <v>45276.1142824074</v>
      </c>
      <c r="F129" s="1">
        <v>45276.3936111111</v>
      </c>
    </row>
    <row r="130" spans="1:6">
      <c r="A130">
        <v>346590</v>
      </c>
      <c r="B130" t="s">
        <v>1201</v>
      </c>
      <c r="C130" t="s">
        <v>22</v>
      </c>
      <c r="D130" t="s">
        <v>33</v>
      </c>
      <c r="E130" s="1">
        <v>45276.1142824074</v>
      </c>
      <c r="F130" s="1">
        <v>45276.3936111111</v>
      </c>
    </row>
    <row r="131" spans="1:6">
      <c r="A131">
        <v>346591</v>
      </c>
      <c r="B131" t="s">
        <v>1202</v>
      </c>
      <c r="C131" t="s">
        <v>22</v>
      </c>
      <c r="D131" t="s">
        <v>33</v>
      </c>
      <c r="E131" s="1">
        <v>45276.1142824074</v>
      </c>
      <c r="F131" s="1">
        <v>45276.3936111111</v>
      </c>
    </row>
    <row r="132" spans="1:6">
      <c r="A132">
        <v>346592</v>
      </c>
      <c r="B132" t="s">
        <v>1203</v>
      </c>
      <c r="C132" t="s">
        <v>22</v>
      </c>
      <c r="D132" t="s">
        <v>33</v>
      </c>
      <c r="E132" s="1">
        <v>45276.1142824074</v>
      </c>
      <c r="F132" s="1">
        <v>45276.3936111111</v>
      </c>
    </row>
    <row r="133" spans="1:6">
      <c r="A133">
        <v>346593</v>
      </c>
      <c r="B133" t="s">
        <v>1204</v>
      </c>
      <c r="C133" t="s">
        <v>22</v>
      </c>
      <c r="D133" t="s">
        <v>33</v>
      </c>
      <c r="E133" s="1">
        <v>45276.1142824074</v>
      </c>
      <c r="F133" s="1">
        <v>45276.3936111111</v>
      </c>
    </row>
    <row r="134" spans="1:6">
      <c r="A134">
        <v>346594</v>
      </c>
      <c r="B134" t="s">
        <v>1205</v>
      </c>
      <c r="C134" t="s">
        <v>22</v>
      </c>
      <c r="D134" t="s">
        <v>33</v>
      </c>
      <c r="E134" s="1">
        <v>45276.1142824074</v>
      </c>
      <c r="F134" s="1">
        <v>45276.3936111111</v>
      </c>
    </row>
    <row r="135" spans="1:6">
      <c r="A135">
        <v>346595</v>
      </c>
      <c r="B135" t="s">
        <v>1206</v>
      </c>
      <c r="C135" t="s">
        <v>22</v>
      </c>
      <c r="D135" t="s">
        <v>33</v>
      </c>
      <c r="E135" s="1">
        <v>45276.1142824074</v>
      </c>
      <c r="F135" s="1">
        <v>45276.3936111111</v>
      </c>
    </row>
    <row r="136" spans="1:6">
      <c r="A136">
        <v>346596</v>
      </c>
      <c r="B136" t="s">
        <v>1207</v>
      </c>
      <c r="C136" t="s">
        <v>22</v>
      </c>
      <c r="D136" t="s">
        <v>33</v>
      </c>
      <c r="E136" s="1">
        <v>45276.1142824074</v>
      </c>
      <c r="F136" s="1">
        <v>45276.3936111111</v>
      </c>
    </row>
    <row r="137" spans="1:6">
      <c r="A137">
        <v>346597</v>
      </c>
      <c r="B137" t="s">
        <v>1208</v>
      </c>
      <c r="C137" t="s">
        <v>22</v>
      </c>
      <c r="D137" t="s">
        <v>33</v>
      </c>
      <c r="E137" s="1">
        <v>45276.1142824074</v>
      </c>
      <c r="F137" s="1">
        <v>45276.3936111111</v>
      </c>
    </row>
    <row r="138" spans="1:6">
      <c r="A138">
        <v>346598</v>
      </c>
      <c r="B138" t="s">
        <v>1209</v>
      </c>
      <c r="C138" t="s">
        <v>22</v>
      </c>
      <c r="D138" t="s">
        <v>33</v>
      </c>
      <c r="E138" s="1">
        <v>45276.1142824074</v>
      </c>
      <c r="F138" s="1">
        <v>45276.3936111111</v>
      </c>
    </row>
    <row r="139" spans="1:6">
      <c r="A139">
        <v>346599</v>
      </c>
      <c r="B139" t="s">
        <v>1210</v>
      </c>
      <c r="C139" t="s">
        <v>22</v>
      </c>
      <c r="D139" t="s">
        <v>33</v>
      </c>
      <c r="E139" s="1">
        <v>45276.1142824074</v>
      </c>
      <c r="F139" s="1">
        <v>45276.3936111111</v>
      </c>
    </row>
    <row r="140" spans="1:6">
      <c r="A140">
        <v>346600</v>
      </c>
      <c r="B140" t="s">
        <v>1211</v>
      </c>
      <c r="C140" t="s">
        <v>22</v>
      </c>
      <c r="D140" t="s">
        <v>33</v>
      </c>
      <c r="E140" s="1">
        <v>45276.1142824074</v>
      </c>
      <c r="F140" s="1">
        <v>45276.3936111111</v>
      </c>
    </row>
    <row r="141" spans="1:6">
      <c r="A141">
        <v>346601</v>
      </c>
      <c r="B141" t="s">
        <v>1212</v>
      </c>
      <c r="C141" t="s">
        <v>22</v>
      </c>
      <c r="D141" t="s">
        <v>33</v>
      </c>
      <c r="E141" s="1">
        <v>45276.1142824074</v>
      </c>
      <c r="F141" s="1">
        <v>45276.3936111111</v>
      </c>
    </row>
    <row r="142" spans="1:6">
      <c r="A142">
        <v>346602</v>
      </c>
      <c r="B142" t="s">
        <v>1213</v>
      </c>
      <c r="C142" t="s">
        <v>22</v>
      </c>
      <c r="D142" t="s">
        <v>33</v>
      </c>
      <c r="E142" s="1">
        <v>45276.1142824074</v>
      </c>
      <c r="F142" s="1">
        <v>45276.3936111111</v>
      </c>
    </row>
    <row r="143" spans="1:6">
      <c r="A143">
        <v>346603</v>
      </c>
      <c r="B143" t="s">
        <v>1214</v>
      </c>
      <c r="C143" t="s">
        <v>23</v>
      </c>
      <c r="D143" t="s">
        <v>33</v>
      </c>
      <c r="E143" s="1">
        <v>45276.1142824074</v>
      </c>
      <c r="F143" s="1">
        <v>45276.3936111111</v>
      </c>
    </row>
    <row r="144" spans="1:6">
      <c r="A144">
        <v>346604</v>
      </c>
      <c r="B144" t="s">
        <v>1215</v>
      </c>
      <c r="C144" t="s">
        <v>23</v>
      </c>
      <c r="D144" t="s">
        <v>33</v>
      </c>
      <c r="E144" s="1">
        <v>45276.1142824074</v>
      </c>
      <c r="F144" s="1">
        <v>45276.3936111111</v>
      </c>
    </row>
    <row r="145" spans="1:6">
      <c r="A145">
        <v>346605</v>
      </c>
      <c r="B145" t="s">
        <v>1216</v>
      </c>
      <c r="C145" t="s">
        <v>23</v>
      </c>
      <c r="D145" t="s">
        <v>33</v>
      </c>
      <c r="E145" s="1">
        <v>45276.1142824074</v>
      </c>
      <c r="F145" s="1">
        <v>45276.3936111111</v>
      </c>
    </row>
    <row r="146" spans="1:6">
      <c r="A146">
        <v>346606</v>
      </c>
      <c r="B146" t="s">
        <v>1217</v>
      </c>
      <c r="C146" t="s">
        <v>23</v>
      </c>
      <c r="D146" t="s">
        <v>33</v>
      </c>
      <c r="E146" s="1">
        <v>45276.1142824074</v>
      </c>
      <c r="F146" s="1">
        <v>45276.3936111111</v>
      </c>
    </row>
    <row r="147" spans="1:6">
      <c r="A147">
        <v>346607</v>
      </c>
      <c r="B147" t="s">
        <v>1218</v>
      </c>
      <c r="C147" t="s">
        <v>23</v>
      </c>
      <c r="D147" t="s">
        <v>33</v>
      </c>
      <c r="E147" s="1">
        <v>45276.1142824074</v>
      </c>
      <c r="F147" s="1">
        <v>45276.3936111111</v>
      </c>
    </row>
    <row r="148" spans="1:6">
      <c r="A148">
        <v>346608</v>
      </c>
      <c r="B148" t="s">
        <v>1219</v>
      </c>
      <c r="C148" t="s">
        <v>23</v>
      </c>
      <c r="D148" t="s">
        <v>33</v>
      </c>
      <c r="E148" s="1">
        <v>45276.1142824074</v>
      </c>
      <c r="F148" s="1">
        <v>45276.3936111111</v>
      </c>
    </row>
    <row r="149" spans="1:6">
      <c r="A149">
        <v>346609</v>
      </c>
      <c r="B149" t="s">
        <v>1220</v>
      </c>
      <c r="C149" t="s">
        <v>23</v>
      </c>
      <c r="D149" t="s">
        <v>33</v>
      </c>
      <c r="E149" s="1">
        <v>45276.1142824074</v>
      </c>
      <c r="F149" s="1">
        <v>45276.3936111111</v>
      </c>
    </row>
    <row r="150" spans="1:6">
      <c r="A150">
        <v>346610</v>
      </c>
      <c r="B150" t="s">
        <v>1221</v>
      </c>
      <c r="C150" t="s">
        <v>23</v>
      </c>
      <c r="D150" t="s">
        <v>33</v>
      </c>
      <c r="E150" s="1">
        <v>45276.1142824074</v>
      </c>
      <c r="F150" s="1">
        <v>45276.3936111111</v>
      </c>
    </row>
    <row r="151" spans="1:6">
      <c r="A151">
        <v>346611</v>
      </c>
      <c r="B151" t="s">
        <v>1222</v>
      </c>
      <c r="C151" t="s">
        <v>23</v>
      </c>
      <c r="D151" t="s">
        <v>33</v>
      </c>
      <c r="E151" s="1">
        <v>45276.1142824074</v>
      </c>
      <c r="F151" s="1">
        <v>45276.3936111111</v>
      </c>
    </row>
    <row r="152" spans="1:6">
      <c r="A152">
        <v>346612</v>
      </c>
      <c r="B152" t="s">
        <v>1223</v>
      </c>
      <c r="C152" t="s">
        <v>23</v>
      </c>
      <c r="D152" t="s">
        <v>33</v>
      </c>
      <c r="E152" s="1">
        <v>45276.1142824074</v>
      </c>
      <c r="F152" s="1">
        <v>45276.3936111111</v>
      </c>
    </row>
    <row r="153" spans="1:6">
      <c r="A153">
        <v>346613</v>
      </c>
      <c r="B153" t="s">
        <v>1224</v>
      </c>
      <c r="C153" t="s">
        <v>23</v>
      </c>
      <c r="D153" t="s">
        <v>33</v>
      </c>
      <c r="E153" s="1">
        <v>45276.1142824074</v>
      </c>
      <c r="F153" s="1">
        <v>45276.3936111111</v>
      </c>
    </row>
    <row r="154" spans="1:6">
      <c r="A154">
        <v>346614</v>
      </c>
      <c r="B154" t="s">
        <v>1225</v>
      </c>
      <c r="C154" t="s">
        <v>23</v>
      </c>
      <c r="D154" t="s">
        <v>33</v>
      </c>
      <c r="E154" s="1">
        <v>45276.1142824074</v>
      </c>
      <c r="F154" s="1">
        <v>45276.3936111111</v>
      </c>
    </row>
    <row r="155" spans="1:6">
      <c r="A155">
        <v>346615</v>
      </c>
      <c r="B155" t="s">
        <v>1226</v>
      </c>
      <c r="C155" t="s">
        <v>23</v>
      </c>
      <c r="D155" t="s">
        <v>33</v>
      </c>
      <c r="E155" s="1">
        <v>45276.1142824074</v>
      </c>
      <c r="F155" s="1">
        <v>45276.3936111111</v>
      </c>
    </row>
    <row r="156" spans="1:6">
      <c r="A156">
        <v>346616</v>
      </c>
      <c r="B156" t="s">
        <v>1227</v>
      </c>
      <c r="C156" t="s">
        <v>23</v>
      </c>
      <c r="D156" t="s">
        <v>33</v>
      </c>
      <c r="E156" s="1">
        <v>45276.1142824074</v>
      </c>
      <c r="F156" s="1">
        <v>45276.3936111111</v>
      </c>
    </row>
    <row r="157" spans="1:6">
      <c r="A157">
        <v>346617</v>
      </c>
      <c r="B157" t="s">
        <v>1228</v>
      </c>
      <c r="C157" t="s">
        <v>23</v>
      </c>
      <c r="D157" t="s">
        <v>33</v>
      </c>
      <c r="E157" s="1">
        <v>45276.1142824074</v>
      </c>
      <c r="F157" s="1">
        <v>45276.3936111111</v>
      </c>
    </row>
    <row r="158" spans="1:6">
      <c r="A158">
        <v>346618</v>
      </c>
      <c r="B158" t="s">
        <v>1229</v>
      </c>
      <c r="C158" t="s">
        <v>23</v>
      </c>
      <c r="D158" t="s">
        <v>33</v>
      </c>
      <c r="E158" s="1">
        <v>45276.1142824074</v>
      </c>
      <c r="F158" s="1">
        <v>45276.3936111111</v>
      </c>
    </row>
    <row r="159" spans="1:6">
      <c r="A159">
        <v>346619</v>
      </c>
      <c r="B159" t="s">
        <v>1230</v>
      </c>
      <c r="C159" t="s">
        <v>23</v>
      </c>
      <c r="D159" t="s">
        <v>33</v>
      </c>
      <c r="E159" s="1">
        <v>45276.1142824074</v>
      </c>
      <c r="F159" s="1">
        <v>45276.3936111111</v>
      </c>
    </row>
    <row r="160" spans="1:6">
      <c r="A160">
        <v>346620</v>
      </c>
      <c r="B160" t="s">
        <v>1231</v>
      </c>
      <c r="C160" t="s">
        <v>23</v>
      </c>
      <c r="D160" t="s">
        <v>33</v>
      </c>
      <c r="E160" s="1">
        <v>45276.1142824074</v>
      </c>
      <c r="F160" s="1">
        <v>45276.3936111111</v>
      </c>
    </row>
    <row r="161" spans="1:6">
      <c r="A161">
        <v>346621</v>
      </c>
      <c r="B161" t="s">
        <v>1232</v>
      </c>
      <c r="C161" t="s">
        <v>23</v>
      </c>
      <c r="D161" t="s">
        <v>33</v>
      </c>
      <c r="E161" s="1">
        <v>45276.1142824074</v>
      </c>
      <c r="F161" s="1">
        <v>45276.3936111111</v>
      </c>
    </row>
    <row r="162" spans="1:6">
      <c r="A162">
        <v>346622</v>
      </c>
      <c r="B162" t="s">
        <v>1233</v>
      </c>
      <c r="C162" t="s">
        <v>23</v>
      </c>
      <c r="D162" t="s">
        <v>33</v>
      </c>
      <c r="E162" s="1">
        <v>45276.1142824074</v>
      </c>
      <c r="F162" s="1">
        <v>45276.3936111111</v>
      </c>
    </row>
    <row r="163" spans="1:6">
      <c r="A163">
        <v>346623</v>
      </c>
      <c r="B163" t="s">
        <v>1234</v>
      </c>
      <c r="C163" t="s">
        <v>23</v>
      </c>
      <c r="D163" t="s">
        <v>33</v>
      </c>
      <c r="E163" s="1">
        <v>45276.1142824074</v>
      </c>
      <c r="F163" s="1">
        <v>45276.3936111111</v>
      </c>
    </row>
    <row r="164" spans="1:6">
      <c r="A164">
        <v>346624</v>
      </c>
      <c r="B164" t="s">
        <v>1235</v>
      </c>
      <c r="C164" t="s">
        <v>23</v>
      </c>
      <c r="D164" t="s">
        <v>33</v>
      </c>
      <c r="E164" s="1">
        <v>45276.1142824074</v>
      </c>
      <c r="F164" s="1">
        <v>45276.3936111111</v>
      </c>
    </row>
    <row r="165" spans="1:6">
      <c r="A165">
        <v>346625</v>
      </c>
      <c r="B165" t="s">
        <v>1236</v>
      </c>
      <c r="C165" t="s">
        <v>23</v>
      </c>
      <c r="D165" t="s">
        <v>33</v>
      </c>
      <c r="E165" s="1">
        <v>45276.1142824074</v>
      </c>
      <c r="F165" s="1">
        <v>45276.3936111111</v>
      </c>
    </row>
    <row r="166" spans="1:6">
      <c r="A166">
        <v>346626</v>
      </c>
      <c r="B166" t="s">
        <v>1237</v>
      </c>
      <c r="C166" t="s">
        <v>23</v>
      </c>
      <c r="D166" t="s">
        <v>33</v>
      </c>
      <c r="E166" s="1">
        <v>45276.1142824074</v>
      </c>
      <c r="F166" s="1">
        <v>45276.3936111111</v>
      </c>
    </row>
    <row r="167" spans="1:6">
      <c r="A167">
        <v>346627</v>
      </c>
      <c r="B167" t="s">
        <v>1238</v>
      </c>
      <c r="C167" t="s">
        <v>23</v>
      </c>
      <c r="D167" t="s">
        <v>33</v>
      </c>
      <c r="E167" s="1">
        <v>45276.1142824074</v>
      </c>
      <c r="F167" s="1">
        <v>45276.3936111111</v>
      </c>
    </row>
    <row r="168" spans="1:6">
      <c r="A168">
        <v>346628</v>
      </c>
      <c r="B168" t="s">
        <v>1239</v>
      </c>
      <c r="C168" t="s">
        <v>23</v>
      </c>
      <c r="D168" t="s">
        <v>33</v>
      </c>
      <c r="E168" s="1">
        <v>45276.1142824074</v>
      </c>
      <c r="F168" s="1">
        <v>45276.3936111111</v>
      </c>
    </row>
    <row r="169" spans="1:6">
      <c r="A169">
        <v>346629</v>
      </c>
      <c r="B169" t="s">
        <v>1240</v>
      </c>
      <c r="C169" t="s">
        <v>23</v>
      </c>
      <c r="D169" t="s">
        <v>33</v>
      </c>
      <c r="E169" s="1">
        <v>45276.1142824074</v>
      </c>
      <c r="F169" s="1">
        <v>45276.3936111111</v>
      </c>
    </row>
    <row r="170" spans="1:6">
      <c r="A170">
        <v>346630</v>
      </c>
      <c r="B170" t="s">
        <v>1241</v>
      </c>
      <c r="C170" t="s">
        <v>23</v>
      </c>
      <c r="D170" t="s">
        <v>33</v>
      </c>
      <c r="E170" s="1">
        <v>45276.1142824074</v>
      </c>
      <c r="F170" s="1">
        <v>45276.3936111111</v>
      </c>
    </row>
    <row r="171" spans="1:6">
      <c r="A171">
        <v>346631</v>
      </c>
      <c r="B171" t="s">
        <v>1242</v>
      </c>
      <c r="C171" t="s">
        <v>23</v>
      </c>
      <c r="D171" t="s">
        <v>33</v>
      </c>
      <c r="E171" s="1">
        <v>45276.1142824074</v>
      </c>
      <c r="F171" s="1">
        <v>45276.3936111111</v>
      </c>
    </row>
    <row r="172" spans="1:6">
      <c r="A172">
        <v>346632</v>
      </c>
      <c r="B172" t="s">
        <v>1243</v>
      </c>
      <c r="C172" t="s">
        <v>23</v>
      </c>
      <c r="D172" t="s">
        <v>33</v>
      </c>
      <c r="E172" s="1">
        <v>45276.1142824074</v>
      </c>
      <c r="F172" s="1">
        <v>45276.3936111111</v>
      </c>
    </row>
    <row r="173" spans="1:6">
      <c r="A173">
        <v>346633</v>
      </c>
      <c r="B173" t="s">
        <v>1244</v>
      </c>
      <c r="C173" t="s">
        <v>23</v>
      </c>
      <c r="D173" t="s">
        <v>33</v>
      </c>
      <c r="E173" s="1">
        <v>45276.1142824074</v>
      </c>
      <c r="F173" s="1">
        <v>45276.3936111111</v>
      </c>
    </row>
    <row r="174" spans="1:6">
      <c r="A174">
        <v>346634</v>
      </c>
      <c r="B174" t="s">
        <v>1245</v>
      </c>
      <c r="C174" t="s">
        <v>23</v>
      </c>
      <c r="D174" t="s">
        <v>33</v>
      </c>
      <c r="E174" s="1">
        <v>45276.1142824074</v>
      </c>
      <c r="F174" s="1">
        <v>45276.3936111111</v>
      </c>
    </row>
    <row r="175" spans="1:6">
      <c r="A175">
        <v>346635</v>
      </c>
      <c r="B175" t="s">
        <v>1246</v>
      </c>
      <c r="C175" t="s">
        <v>23</v>
      </c>
      <c r="D175" t="s">
        <v>33</v>
      </c>
      <c r="E175" s="1">
        <v>45276.1142824074</v>
      </c>
      <c r="F175" s="1">
        <v>45276.3936111111</v>
      </c>
    </row>
    <row r="176" spans="1:6">
      <c r="A176">
        <v>346636</v>
      </c>
      <c r="B176" t="s">
        <v>1247</v>
      </c>
      <c r="C176" t="s">
        <v>23</v>
      </c>
      <c r="D176" t="s">
        <v>33</v>
      </c>
      <c r="E176" s="1">
        <v>45276.1142824074</v>
      </c>
      <c r="F176" s="1">
        <v>45276.3936111111</v>
      </c>
    </row>
    <row r="177" spans="1:6">
      <c r="A177">
        <v>346637</v>
      </c>
      <c r="B177" t="s">
        <v>1248</v>
      </c>
      <c r="C177" t="s">
        <v>23</v>
      </c>
      <c r="D177" t="s">
        <v>33</v>
      </c>
      <c r="E177" s="1">
        <v>45276.1142824074</v>
      </c>
      <c r="F177" s="1">
        <v>45276.3936111111</v>
      </c>
    </row>
    <row r="178" spans="1:6">
      <c r="A178">
        <v>346638</v>
      </c>
      <c r="B178" t="s">
        <v>1249</v>
      </c>
      <c r="C178" t="s">
        <v>23</v>
      </c>
      <c r="D178" t="s">
        <v>33</v>
      </c>
      <c r="E178" s="1">
        <v>45276.1142824074</v>
      </c>
      <c r="F178" s="1">
        <v>45276.3936111111</v>
      </c>
    </row>
    <row r="179" spans="1:6">
      <c r="A179">
        <v>346639</v>
      </c>
      <c r="B179" t="s">
        <v>1250</v>
      </c>
      <c r="C179" t="s">
        <v>23</v>
      </c>
      <c r="D179" t="s">
        <v>33</v>
      </c>
      <c r="E179" s="1">
        <v>45276.1142824074</v>
      </c>
      <c r="F179" s="1">
        <v>45276.3936111111</v>
      </c>
    </row>
    <row r="180" spans="1:6">
      <c r="A180">
        <v>346640</v>
      </c>
      <c r="B180" t="s">
        <v>1251</v>
      </c>
      <c r="C180" t="s">
        <v>23</v>
      </c>
      <c r="D180" t="s">
        <v>33</v>
      </c>
      <c r="E180" s="1">
        <v>45276.1142824074</v>
      </c>
      <c r="F180" s="1">
        <v>45276.3936111111</v>
      </c>
    </row>
    <row r="181" spans="1:6">
      <c r="A181">
        <v>346641</v>
      </c>
      <c r="B181" t="s">
        <v>1252</v>
      </c>
      <c r="C181" t="s">
        <v>23</v>
      </c>
      <c r="D181" t="s">
        <v>33</v>
      </c>
      <c r="E181" s="1">
        <v>45276.1142824074</v>
      </c>
      <c r="F181" s="1">
        <v>45276.3936111111</v>
      </c>
    </row>
    <row r="182" spans="1:6">
      <c r="A182">
        <v>346642</v>
      </c>
      <c r="B182" t="s">
        <v>1253</v>
      </c>
      <c r="C182" t="s">
        <v>23</v>
      </c>
      <c r="D182" t="s">
        <v>33</v>
      </c>
      <c r="E182" s="1">
        <v>45276.1142824074</v>
      </c>
      <c r="F182" s="1">
        <v>45276.3936111111</v>
      </c>
    </row>
    <row r="183" spans="1:6">
      <c r="A183">
        <v>346643</v>
      </c>
      <c r="B183" t="s">
        <v>1254</v>
      </c>
      <c r="C183" t="s">
        <v>23</v>
      </c>
      <c r="D183" t="s">
        <v>33</v>
      </c>
      <c r="E183" s="1">
        <v>45276.1142824074</v>
      </c>
      <c r="F183" s="1">
        <v>45276.3936111111</v>
      </c>
    </row>
    <row r="184" spans="1:6">
      <c r="A184">
        <v>346644</v>
      </c>
      <c r="B184" t="s">
        <v>1255</v>
      </c>
      <c r="C184" t="s">
        <v>23</v>
      </c>
      <c r="D184" t="s">
        <v>33</v>
      </c>
      <c r="E184" s="1">
        <v>45276.1142824074</v>
      </c>
      <c r="F184" s="1">
        <v>45276.3936111111</v>
      </c>
    </row>
    <row r="185" spans="1:6">
      <c r="A185">
        <v>346645</v>
      </c>
      <c r="B185" t="s">
        <v>1256</v>
      </c>
      <c r="C185" t="s">
        <v>23</v>
      </c>
      <c r="D185" t="s">
        <v>33</v>
      </c>
      <c r="E185" s="1">
        <v>45276.1142824074</v>
      </c>
      <c r="F185" s="1">
        <v>45276.3936111111</v>
      </c>
    </row>
    <row r="186" spans="1:6">
      <c r="A186">
        <v>346646</v>
      </c>
      <c r="B186" t="s">
        <v>1257</v>
      </c>
      <c r="C186" t="s">
        <v>23</v>
      </c>
      <c r="D186" t="s">
        <v>33</v>
      </c>
      <c r="E186" s="1">
        <v>45276.1142824074</v>
      </c>
      <c r="F186" s="1">
        <v>45276.3936111111</v>
      </c>
    </row>
    <row r="187" spans="1:6">
      <c r="A187">
        <v>346647</v>
      </c>
      <c r="B187" t="s">
        <v>1258</v>
      </c>
      <c r="C187" t="s">
        <v>23</v>
      </c>
      <c r="D187" t="s">
        <v>33</v>
      </c>
      <c r="E187" s="1">
        <v>45276.1142824074</v>
      </c>
      <c r="F187" s="1">
        <v>45276.3936111111</v>
      </c>
    </row>
    <row r="188" spans="1:6">
      <c r="A188">
        <v>346648</v>
      </c>
      <c r="B188" t="s">
        <v>1259</v>
      </c>
      <c r="C188" t="s">
        <v>23</v>
      </c>
      <c r="D188" t="s">
        <v>33</v>
      </c>
      <c r="E188" s="1">
        <v>45276.1142824074</v>
      </c>
      <c r="F188" s="1">
        <v>45276.3936111111</v>
      </c>
    </row>
    <row r="189" spans="1:6">
      <c r="A189">
        <v>346649</v>
      </c>
      <c r="B189" t="s">
        <v>1260</v>
      </c>
      <c r="C189" t="s">
        <v>23</v>
      </c>
      <c r="D189" t="s">
        <v>33</v>
      </c>
      <c r="E189" s="1">
        <v>45276.1142824074</v>
      </c>
      <c r="F189" s="1">
        <v>45276.3936111111</v>
      </c>
    </row>
    <row r="190" spans="1:6">
      <c r="A190">
        <v>346650</v>
      </c>
      <c r="B190" t="s">
        <v>1261</v>
      </c>
      <c r="C190" t="s">
        <v>23</v>
      </c>
      <c r="D190" t="s">
        <v>33</v>
      </c>
      <c r="E190" s="1">
        <v>45276.1142824074</v>
      </c>
      <c r="F190" s="1">
        <v>45276.3936111111</v>
      </c>
    </row>
    <row r="191" spans="1:6">
      <c r="A191">
        <v>346651</v>
      </c>
      <c r="B191" t="s">
        <v>1262</v>
      </c>
      <c r="C191" t="s">
        <v>23</v>
      </c>
      <c r="D191" t="s">
        <v>33</v>
      </c>
      <c r="E191" s="1">
        <v>45276.1142824074</v>
      </c>
      <c r="F191" s="1">
        <v>45276.3936111111</v>
      </c>
    </row>
    <row r="192" spans="1:6">
      <c r="A192">
        <v>346652</v>
      </c>
      <c r="B192" t="s">
        <v>1263</v>
      </c>
      <c r="C192" t="s">
        <v>23</v>
      </c>
      <c r="D192" t="s">
        <v>33</v>
      </c>
      <c r="E192" s="1">
        <v>45276.1142824074</v>
      </c>
      <c r="F192" s="1">
        <v>45276.3936111111</v>
      </c>
    </row>
    <row r="193" spans="1:6">
      <c r="A193">
        <v>346653</v>
      </c>
      <c r="B193" t="s">
        <v>1264</v>
      </c>
      <c r="C193" t="s">
        <v>23</v>
      </c>
      <c r="D193" t="s">
        <v>33</v>
      </c>
      <c r="E193" s="1">
        <v>45276.1142824074</v>
      </c>
      <c r="F193" s="1">
        <v>45276.3936111111</v>
      </c>
    </row>
    <row r="194" spans="1:6">
      <c r="A194">
        <v>346654</v>
      </c>
      <c r="B194" t="s">
        <v>1265</v>
      </c>
      <c r="C194" t="s">
        <v>23</v>
      </c>
      <c r="D194" t="s">
        <v>33</v>
      </c>
      <c r="E194" s="1">
        <v>45276.1142824074</v>
      </c>
      <c r="F194" s="1">
        <v>45276.3936111111</v>
      </c>
    </row>
    <row r="195" spans="1:6">
      <c r="A195">
        <v>346655</v>
      </c>
      <c r="B195" t="s">
        <v>1266</v>
      </c>
      <c r="C195" t="s">
        <v>23</v>
      </c>
      <c r="D195" t="s">
        <v>33</v>
      </c>
      <c r="E195" s="1">
        <v>45276.1142824074</v>
      </c>
      <c r="F195" s="1">
        <v>45276.3936111111</v>
      </c>
    </row>
    <row r="196" spans="1:6">
      <c r="A196">
        <v>346656</v>
      </c>
      <c r="B196" t="s">
        <v>1267</v>
      </c>
      <c r="C196" t="s">
        <v>23</v>
      </c>
      <c r="D196" t="s">
        <v>33</v>
      </c>
      <c r="E196" s="1">
        <v>45276.1142824074</v>
      </c>
      <c r="F196" s="1">
        <v>45276.3936111111</v>
      </c>
    </row>
    <row r="197" spans="1:6">
      <c r="A197">
        <v>346657</v>
      </c>
      <c r="B197" t="s">
        <v>1268</v>
      </c>
      <c r="C197" t="s">
        <v>23</v>
      </c>
      <c r="D197" t="s">
        <v>33</v>
      </c>
      <c r="E197" s="1">
        <v>45276.1142824074</v>
      </c>
      <c r="F197" s="1">
        <v>45276.3936111111</v>
      </c>
    </row>
    <row r="198" spans="1:6">
      <c r="A198">
        <v>346658</v>
      </c>
      <c r="B198" t="s">
        <v>1269</v>
      </c>
      <c r="C198" t="s">
        <v>23</v>
      </c>
      <c r="D198" t="s">
        <v>33</v>
      </c>
      <c r="E198" s="1">
        <v>45276.1142824074</v>
      </c>
      <c r="F198" s="1">
        <v>45276.3936111111</v>
      </c>
    </row>
    <row r="199" spans="1:6">
      <c r="A199">
        <v>346659</v>
      </c>
      <c r="B199" t="s">
        <v>1270</v>
      </c>
      <c r="C199" t="s">
        <v>23</v>
      </c>
      <c r="D199" t="s">
        <v>33</v>
      </c>
      <c r="E199" s="1">
        <v>45276.1142824074</v>
      </c>
      <c r="F199" s="1">
        <v>45276.3936111111</v>
      </c>
    </row>
    <row r="200" spans="1:6">
      <c r="A200">
        <v>346660</v>
      </c>
      <c r="B200" t="s">
        <v>1271</v>
      </c>
      <c r="C200" t="s">
        <v>23</v>
      </c>
      <c r="D200" t="s">
        <v>33</v>
      </c>
      <c r="E200" s="1">
        <v>45276.1142824074</v>
      </c>
      <c r="F200" s="1">
        <v>45276.3936111111</v>
      </c>
    </row>
    <row r="201" spans="1:6">
      <c r="A201">
        <v>346661</v>
      </c>
      <c r="B201" t="s">
        <v>1272</v>
      </c>
      <c r="C201" t="s">
        <v>23</v>
      </c>
      <c r="D201" t="s">
        <v>33</v>
      </c>
      <c r="E201" s="1">
        <v>45276.1142824074</v>
      </c>
      <c r="F201" s="1">
        <v>45276.3936111111</v>
      </c>
    </row>
    <row r="202" spans="1:6">
      <c r="A202">
        <v>346662</v>
      </c>
      <c r="B202" t="s">
        <v>1273</v>
      </c>
      <c r="C202" t="s">
        <v>23</v>
      </c>
      <c r="D202" t="s">
        <v>33</v>
      </c>
      <c r="E202" s="1">
        <v>45276.1142824074</v>
      </c>
      <c r="F202" s="1">
        <v>45276.3936111111</v>
      </c>
    </row>
    <row r="203" spans="1:6">
      <c r="A203">
        <v>346663</v>
      </c>
      <c r="B203" t="s">
        <v>1274</v>
      </c>
      <c r="C203" t="s">
        <v>23</v>
      </c>
      <c r="D203" t="s">
        <v>33</v>
      </c>
      <c r="E203" s="1">
        <v>45276.1142824074</v>
      </c>
      <c r="F203" s="1">
        <v>45276.3936111111</v>
      </c>
    </row>
    <row r="204" spans="1:6">
      <c r="A204">
        <v>346664</v>
      </c>
      <c r="B204" t="s">
        <v>1275</v>
      </c>
      <c r="C204" t="s">
        <v>23</v>
      </c>
      <c r="D204" t="s">
        <v>33</v>
      </c>
      <c r="E204" s="1">
        <v>45276.1142824074</v>
      </c>
      <c r="F204" s="1">
        <v>45276.3936111111</v>
      </c>
    </row>
    <row r="205" spans="1:6">
      <c r="A205">
        <v>346665</v>
      </c>
      <c r="B205" t="s">
        <v>1276</v>
      </c>
      <c r="C205" t="s">
        <v>23</v>
      </c>
      <c r="D205" t="s">
        <v>33</v>
      </c>
      <c r="E205" s="1">
        <v>45276.1142824074</v>
      </c>
      <c r="F205" s="1">
        <v>45276.3936111111</v>
      </c>
    </row>
    <row r="206" spans="1:6">
      <c r="A206">
        <v>346666</v>
      </c>
      <c r="B206" t="s">
        <v>1277</v>
      </c>
      <c r="C206" t="s">
        <v>23</v>
      </c>
      <c r="D206" t="s">
        <v>33</v>
      </c>
      <c r="E206" s="1">
        <v>45276.1142824074</v>
      </c>
      <c r="F206" s="1">
        <v>45276.3936111111</v>
      </c>
    </row>
    <row r="207" spans="1:6">
      <c r="A207">
        <v>346667</v>
      </c>
      <c r="B207" t="s">
        <v>1278</v>
      </c>
      <c r="C207" t="s">
        <v>23</v>
      </c>
      <c r="D207" t="s">
        <v>33</v>
      </c>
      <c r="E207" s="1">
        <v>45276.1142824074</v>
      </c>
      <c r="F207" s="1">
        <v>45276.3936111111</v>
      </c>
    </row>
    <row r="208" spans="1:6">
      <c r="A208">
        <v>346668</v>
      </c>
      <c r="B208" t="s">
        <v>1279</v>
      </c>
      <c r="C208" t="s">
        <v>23</v>
      </c>
      <c r="D208" t="s">
        <v>33</v>
      </c>
      <c r="E208" s="1">
        <v>45276.1142824074</v>
      </c>
      <c r="F208" s="1">
        <v>45276.3936111111</v>
      </c>
    </row>
    <row r="209" spans="1:6">
      <c r="A209">
        <v>346669</v>
      </c>
      <c r="B209" t="s">
        <v>1280</v>
      </c>
      <c r="C209" t="s">
        <v>23</v>
      </c>
      <c r="D209" t="s">
        <v>33</v>
      </c>
      <c r="E209" s="1">
        <v>45276.1142824074</v>
      </c>
      <c r="F209" s="1">
        <v>45276.3936111111</v>
      </c>
    </row>
    <row r="210" spans="1:6">
      <c r="A210">
        <v>346670</v>
      </c>
      <c r="B210" t="s">
        <v>1281</v>
      </c>
      <c r="C210" t="s">
        <v>23</v>
      </c>
      <c r="D210" t="s">
        <v>33</v>
      </c>
      <c r="E210" s="1">
        <v>45276.1142824074</v>
      </c>
      <c r="F210" s="1">
        <v>45276.3936111111</v>
      </c>
    </row>
    <row r="211" spans="1:6">
      <c r="A211">
        <v>346671</v>
      </c>
      <c r="B211" t="s">
        <v>1282</v>
      </c>
      <c r="C211" t="s">
        <v>23</v>
      </c>
      <c r="D211" t="s">
        <v>33</v>
      </c>
      <c r="E211" s="1">
        <v>45276.1142824074</v>
      </c>
      <c r="F211" s="1">
        <v>45276.3936111111</v>
      </c>
    </row>
    <row r="212" spans="1:6">
      <c r="A212">
        <v>346672</v>
      </c>
      <c r="B212" t="s">
        <v>1283</v>
      </c>
      <c r="C212" t="s">
        <v>23</v>
      </c>
      <c r="D212" t="s">
        <v>33</v>
      </c>
      <c r="E212" s="1">
        <v>45276.1142824074</v>
      </c>
      <c r="F212" s="1">
        <v>45276.3936111111</v>
      </c>
    </row>
    <row r="213" spans="1:6">
      <c r="A213">
        <v>346673</v>
      </c>
      <c r="B213" t="s">
        <v>1284</v>
      </c>
      <c r="C213" t="s">
        <v>23</v>
      </c>
      <c r="D213" t="s">
        <v>33</v>
      </c>
      <c r="E213" s="1">
        <v>45276.1142824074</v>
      </c>
      <c r="F213" s="1">
        <v>45276.3936111111</v>
      </c>
    </row>
    <row r="214" spans="1:6">
      <c r="A214">
        <v>346674</v>
      </c>
      <c r="B214" t="s">
        <v>1285</v>
      </c>
      <c r="C214" t="s">
        <v>23</v>
      </c>
      <c r="D214" t="s">
        <v>33</v>
      </c>
      <c r="E214" s="1">
        <v>45276.1142824074</v>
      </c>
      <c r="F214" s="1">
        <v>45276.3936111111</v>
      </c>
    </row>
    <row r="215" spans="1:6">
      <c r="A215">
        <v>346675</v>
      </c>
      <c r="B215" t="s">
        <v>1286</v>
      </c>
      <c r="C215" t="s">
        <v>23</v>
      </c>
      <c r="D215" t="s">
        <v>33</v>
      </c>
      <c r="E215" s="1">
        <v>45276.1142824074</v>
      </c>
      <c r="F215" s="1">
        <v>45276.3936111111</v>
      </c>
    </row>
    <row r="216" spans="1:6">
      <c r="A216">
        <v>346676</v>
      </c>
      <c r="B216" t="s">
        <v>1287</v>
      </c>
      <c r="C216" t="s">
        <v>23</v>
      </c>
      <c r="D216" t="s">
        <v>33</v>
      </c>
      <c r="E216" s="1">
        <v>45276.1142824074</v>
      </c>
      <c r="F216" s="1">
        <v>45276.3936111111</v>
      </c>
    </row>
    <row r="217" spans="1:6">
      <c r="A217">
        <v>346677</v>
      </c>
      <c r="B217" t="s">
        <v>1288</v>
      </c>
      <c r="C217" t="s">
        <v>23</v>
      </c>
      <c r="D217" t="s">
        <v>33</v>
      </c>
      <c r="E217" s="1">
        <v>45276.1142824074</v>
      </c>
      <c r="F217" s="1">
        <v>45276.3936111111</v>
      </c>
    </row>
    <row r="218" spans="1:6">
      <c r="A218">
        <v>346678</v>
      </c>
      <c r="B218" t="s">
        <v>1289</v>
      </c>
      <c r="C218" t="s">
        <v>23</v>
      </c>
      <c r="D218" t="s">
        <v>33</v>
      </c>
      <c r="E218" s="1">
        <v>45276.1142824074</v>
      </c>
      <c r="F218" s="1">
        <v>45276.3936111111</v>
      </c>
    </row>
    <row r="219" spans="1:6">
      <c r="A219">
        <v>346679</v>
      </c>
      <c r="B219" t="s">
        <v>1290</v>
      </c>
      <c r="C219" t="s">
        <v>23</v>
      </c>
      <c r="D219" t="s">
        <v>33</v>
      </c>
      <c r="E219" s="1">
        <v>45276.1142824074</v>
      </c>
      <c r="F219" s="1">
        <v>45276.3936111111</v>
      </c>
    </row>
    <row r="220" spans="1:6">
      <c r="A220">
        <v>346680</v>
      </c>
      <c r="B220" t="s">
        <v>1291</v>
      </c>
      <c r="C220" t="s">
        <v>23</v>
      </c>
      <c r="D220" t="s">
        <v>33</v>
      </c>
      <c r="E220" s="1">
        <v>45276.1142824074</v>
      </c>
      <c r="F220" s="1">
        <v>45276.3936111111</v>
      </c>
    </row>
    <row r="221" spans="1:6">
      <c r="A221">
        <v>346681</v>
      </c>
      <c r="B221" t="s">
        <v>1292</v>
      </c>
      <c r="C221" t="s">
        <v>23</v>
      </c>
      <c r="D221" t="s">
        <v>33</v>
      </c>
      <c r="E221" s="1">
        <v>45276.1142824074</v>
      </c>
      <c r="F221" s="1">
        <v>45276.3936111111</v>
      </c>
    </row>
    <row r="222" spans="1:6">
      <c r="A222">
        <v>346682</v>
      </c>
      <c r="B222" t="s">
        <v>1293</v>
      </c>
      <c r="C222" t="s">
        <v>23</v>
      </c>
      <c r="D222" t="s">
        <v>33</v>
      </c>
      <c r="E222" s="1">
        <v>45276.1142824074</v>
      </c>
      <c r="F222" s="1">
        <v>45276.3936111111</v>
      </c>
    </row>
    <row r="223" spans="1:6">
      <c r="A223">
        <v>346683</v>
      </c>
      <c r="B223" t="s">
        <v>1294</v>
      </c>
      <c r="C223" t="s">
        <v>23</v>
      </c>
      <c r="D223" t="s">
        <v>33</v>
      </c>
      <c r="E223" s="1">
        <v>45276.1142824074</v>
      </c>
      <c r="F223" s="1">
        <v>45276.3936111111</v>
      </c>
    </row>
    <row r="224" spans="1:6">
      <c r="A224">
        <v>346684</v>
      </c>
      <c r="B224" t="s">
        <v>1295</v>
      </c>
      <c r="C224" t="s">
        <v>23</v>
      </c>
      <c r="D224" t="s">
        <v>33</v>
      </c>
      <c r="E224" s="1">
        <v>45276.1142824074</v>
      </c>
      <c r="F224" s="1">
        <v>45276.3936111111</v>
      </c>
    </row>
    <row r="225" spans="1:6">
      <c r="A225">
        <v>346685</v>
      </c>
      <c r="B225" t="s">
        <v>1296</v>
      </c>
      <c r="C225" t="s">
        <v>23</v>
      </c>
      <c r="D225" t="s">
        <v>33</v>
      </c>
      <c r="E225" s="1">
        <v>45276.1142824074</v>
      </c>
      <c r="F225" s="1">
        <v>45276.3936111111</v>
      </c>
    </row>
    <row r="226" spans="1:6">
      <c r="A226">
        <v>346686</v>
      </c>
      <c r="B226" t="s">
        <v>1297</v>
      </c>
      <c r="C226" t="s">
        <v>23</v>
      </c>
      <c r="D226" t="s">
        <v>33</v>
      </c>
      <c r="E226" s="1">
        <v>45276.1142824074</v>
      </c>
      <c r="F226" s="1">
        <v>45276.3936111111</v>
      </c>
    </row>
    <row r="227" spans="1:6">
      <c r="A227">
        <v>346687</v>
      </c>
      <c r="B227" t="s">
        <v>1298</v>
      </c>
      <c r="C227" t="s">
        <v>23</v>
      </c>
      <c r="D227" t="s">
        <v>33</v>
      </c>
      <c r="E227" s="1">
        <v>45276.1142824074</v>
      </c>
      <c r="F227" s="1">
        <v>45276.3936111111</v>
      </c>
    </row>
    <row r="228" spans="1:6">
      <c r="A228">
        <v>346688</v>
      </c>
      <c r="B228" t="s">
        <v>1299</v>
      </c>
      <c r="C228" t="s">
        <v>23</v>
      </c>
      <c r="D228" t="s">
        <v>33</v>
      </c>
      <c r="E228" s="1">
        <v>45276.1142824074</v>
      </c>
      <c r="F228" s="1">
        <v>45276.3936111111</v>
      </c>
    </row>
    <row r="229" spans="1:6">
      <c r="A229">
        <v>346689</v>
      </c>
      <c r="B229" t="s">
        <v>1300</v>
      </c>
      <c r="C229" t="s">
        <v>23</v>
      </c>
      <c r="D229" t="s">
        <v>33</v>
      </c>
      <c r="E229" s="1">
        <v>45276.1142824074</v>
      </c>
      <c r="F229" s="1">
        <v>45276.3936111111</v>
      </c>
    </row>
    <row r="230" spans="1:6">
      <c r="A230">
        <v>346690</v>
      </c>
      <c r="B230" t="s">
        <v>1301</v>
      </c>
      <c r="C230" t="s">
        <v>23</v>
      </c>
      <c r="D230" t="s">
        <v>33</v>
      </c>
      <c r="E230" s="1">
        <v>45276.1142824074</v>
      </c>
      <c r="F230" s="1">
        <v>45276.3936111111</v>
      </c>
    </row>
    <row r="231" spans="1:6">
      <c r="A231">
        <v>346691</v>
      </c>
      <c r="B231" t="s">
        <v>1302</v>
      </c>
      <c r="C231" t="s">
        <v>23</v>
      </c>
      <c r="D231" t="s">
        <v>33</v>
      </c>
      <c r="E231" s="1">
        <v>45276.1142824074</v>
      </c>
      <c r="F231" s="1">
        <v>45276.3936111111</v>
      </c>
    </row>
    <row r="232" spans="1:6">
      <c r="A232">
        <v>346692</v>
      </c>
      <c r="B232" t="s">
        <v>1303</v>
      </c>
      <c r="C232" t="s">
        <v>23</v>
      </c>
      <c r="D232" t="s">
        <v>33</v>
      </c>
      <c r="E232" s="1">
        <v>45276.1142824074</v>
      </c>
      <c r="F232" s="1">
        <v>45276.3936111111</v>
      </c>
    </row>
    <row r="233" spans="1:6">
      <c r="A233">
        <v>346693</v>
      </c>
      <c r="B233" t="s">
        <v>1304</v>
      </c>
      <c r="C233" t="s">
        <v>23</v>
      </c>
      <c r="D233" t="s">
        <v>33</v>
      </c>
      <c r="E233" s="1">
        <v>45276.1142824074</v>
      </c>
      <c r="F233" s="1">
        <v>45276.3936111111</v>
      </c>
    </row>
    <row r="234" spans="1:6">
      <c r="A234">
        <v>346694</v>
      </c>
      <c r="B234" t="s">
        <v>1305</v>
      </c>
      <c r="C234" t="s">
        <v>23</v>
      </c>
      <c r="D234" t="s">
        <v>33</v>
      </c>
      <c r="E234" s="1">
        <v>45276.1142824074</v>
      </c>
      <c r="F234" s="1">
        <v>45276.3936111111</v>
      </c>
    </row>
    <row r="235" spans="1:6">
      <c r="A235">
        <v>346695</v>
      </c>
      <c r="B235" t="s">
        <v>1306</v>
      </c>
      <c r="C235" t="s">
        <v>23</v>
      </c>
      <c r="D235" t="s">
        <v>33</v>
      </c>
      <c r="E235" s="1">
        <v>45276.1142824074</v>
      </c>
      <c r="F235" s="1">
        <v>45276.3936111111</v>
      </c>
    </row>
    <row r="236" spans="1:6">
      <c r="A236">
        <v>346696</v>
      </c>
      <c r="B236" t="s">
        <v>1307</v>
      </c>
      <c r="C236" t="s">
        <v>23</v>
      </c>
      <c r="D236" t="s">
        <v>33</v>
      </c>
      <c r="E236" s="1">
        <v>45276.1142824074</v>
      </c>
      <c r="F236" s="1">
        <v>45276.3936111111</v>
      </c>
    </row>
    <row r="237" spans="1:6">
      <c r="A237">
        <v>346697</v>
      </c>
      <c r="B237" t="s">
        <v>1308</v>
      </c>
      <c r="C237" t="s">
        <v>23</v>
      </c>
      <c r="D237" t="s">
        <v>33</v>
      </c>
      <c r="E237" s="1">
        <v>45276.1142824074</v>
      </c>
      <c r="F237" s="1">
        <v>45276.3936111111</v>
      </c>
    </row>
    <row r="238" spans="1:6">
      <c r="A238">
        <v>346698</v>
      </c>
      <c r="B238" t="s">
        <v>1309</v>
      </c>
      <c r="C238" t="s">
        <v>23</v>
      </c>
      <c r="D238" t="s">
        <v>33</v>
      </c>
      <c r="E238" s="1">
        <v>45276.1142824074</v>
      </c>
      <c r="F238" s="1">
        <v>45276.3936111111</v>
      </c>
    </row>
    <row r="239" spans="1:6">
      <c r="A239">
        <v>346699</v>
      </c>
      <c r="B239" t="s">
        <v>1310</v>
      </c>
      <c r="C239" t="s">
        <v>23</v>
      </c>
      <c r="D239" t="s">
        <v>33</v>
      </c>
      <c r="E239" s="1">
        <v>45276.1142824074</v>
      </c>
      <c r="F239" s="1">
        <v>45276.3936111111</v>
      </c>
    </row>
    <row r="240" spans="1:6">
      <c r="A240">
        <v>346700</v>
      </c>
      <c r="B240" t="s">
        <v>1311</v>
      </c>
      <c r="C240" t="s">
        <v>23</v>
      </c>
      <c r="D240" t="s">
        <v>33</v>
      </c>
      <c r="E240" s="1">
        <v>45276.1142824074</v>
      </c>
      <c r="F240" s="1">
        <v>45276.3936111111</v>
      </c>
    </row>
    <row r="241" spans="1:6">
      <c r="A241">
        <v>346701</v>
      </c>
      <c r="B241" t="s">
        <v>1312</v>
      </c>
      <c r="C241" t="s">
        <v>23</v>
      </c>
      <c r="D241" t="s">
        <v>33</v>
      </c>
      <c r="E241" s="1">
        <v>45276.1142824074</v>
      </c>
      <c r="F241" s="1">
        <v>45276.3936111111</v>
      </c>
    </row>
    <row r="242" spans="1:6">
      <c r="A242">
        <v>346702</v>
      </c>
      <c r="B242" t="s">
        <v>1313</v>
      </c>
      <c r="C242" t="s">
        <v>23</v>
      </c>
      <c r="D242" t="s">
        <v>33</v>
      </c>
      <c r="E242" s="1">
        <v>45276.1142824074</v>
      </c>
      <c r="F242" s="1">
        <v>45276.3936111111</v>
      </c>
    </row>
    <row r="243" spans="1:6">
      <c r="A243">
        <v>346703</v>
      </c>
      <c r="B243" t="s">
        <v>1314</v>
      </c>
      <c r="C243" t="s">
        <v>23</v>
      </c>
      <c r="D243" t="s">
        <v>33</v>
      </c>
      <c r="E243" s="1">
        <v>45276.1142824074</v>
      </c>
      <c r="F243" s="1">
        <v>45276.3936111111</v>
      </c>
    </row>
    <row r="244" spans="1:6">
      <c r="A244">
        <v>346704</v>
      </c>
      <c r="B244" t="s">
        <v>1315</v>
      </c>
      <c r="C244" t="s">
        <v>23</v>
      </c>
      <c r="D244" t="s">
        <v>33</v>
      </c>
      <c r="E244" s="1">
        <v>45276.1142824074</v>
      </c>
      <c r="F244" s="1">
        <v>45276.3936111111</v>
      </c>
    </row>
    <row r="245" spans="1:6">
      <c r="A245">
        <v>346705</v>
      </c>
      <c r="B245" t="s">
        <v>1316</v>
      </c>
      <c r="C245" t="s">
        <v>23</v>
      </c>
      <c r="D245" t="s">
        <v>33</v>
      </c>
      <c r="E245" s="1">
        <v>45276.1142824074</v>
      </c>
      <c r="F245" s="1">
        <v>45276.3936111111</v>
      </c>
    </row>
    <row r="246" spans="1:6">
      <c r="A246">
        <v>346706</v>
      </c>
      <c r="B246" t="s">
        <v>1317</v>
      </c>
      <c r="C246" t="s">
        <v>23</v>
      </c>
      <c r="D246" t="s">
        <v>33</v>
      </c>
      <c r="E246" s="1">
        <v>45276.1142824074</v>
      </c>
      <c r="F246" s="1">
        <v>45276.3936111111</v>
      </c>
    </row>
    <row r="247" spans="1:6">
      <c r="A247">
        <v>346707</v>
      </c>
      <c r="B247" t="s">
        <v>1318</v>
      </c>
      <c r="C247" t="s">
        <v>23</v>
      </c>
      <c r="D247" t="s">
        <v>33</v>
      </c>
      <c r="E247" s="1">
        <v>45276.1142824074</v>
      </c>
      <c r="F247" s="1">
        <v>45276.3936111111</v>
      </c>
    </row>
    <row r="248" spans="1:6">
      <c r="A248">
        <v>346708</v>
      </c>
      <c r="B248" t="s">
        <v>1319</v>
      </c>
      <c r="C248" t="s">
        <v>23</v>
      </c>
      <c r="D248" t="s">
        <v>33</v>
      </c>
      <c r="E248" s="1">
        <v>45276.1142824074</v>
      </c>
      <c r="F248" s="1">
        <v>45276.3936111111</v>
      </c>
    </row>
    <row r="249" spans="1:6">
      <c r="A249">
        <v>346709</v>
      </c>
      <c r="B249" t="s">
        <v>1320</v>
      </c>
      <c r="C249" t="s">
        <v>23</v>
      </c>
      <c r="D249" t="s">
        <v>33</v>
      </c>
      <c r="E249" s="1">
        <v>45276.1142824074</v>
      </c>
      <c r="F249" s="1">
        <v>45276.3936111111</v>
      </c>
    </row>
    <row r="250" spans="1:6">
      <c r="A250">
        <v>346710</v>
      </c>
      <c r="B250" t="s">
        <v>1321</v>
      </c>
      <c r="C250" t="s">
        <v>23</v>
      </c>
      <c r="D250" t="s">
        <v>33</v>
      </c>
      <c r="E250" s="1">
        <v>45276.1142824074</v>
      </c>
      <c r="F250" s="1">
        <v>45276.3936111111</v>
      </c>
    </row>
    <row r="251" spans="1:6">
      <c r="A251">
        <v>346711</v>
      </c>
      <c r="B251" t="s">
        <v>1322</v>
      </c>
      <c r="C251" t="s">
        <v>23</v>
      </c>
      <c r="D251" t="s">
        <v>33</v>
      </c>
      <c r="E251" s="1">
        <v>45276.1142824074</v>
      </c>
      <c r="F251" s="1">
        <v>45276.3936111111</v>
      </c>
    </row>
    <row r="252" spans="1:6">
      <c r="A252">
        <v>346712</v>
      </c>
      <c r="B252" t="s">
        <v>1323</v>
      </c>
      <c r="C252" t="s">
        <v>23</v>
      </c>
      <c r="D252" t="s">
        <v>33</v>
      </c>
      <c r="E252" s="1">
        <v>45276.1142824074</v>
      </c>
      <c r="F252" s="1">
        <v>45276.3936111111</v>
      </c>
    </row>
    <row r="253" spans="1:6">
      <c r="A253">
        <v>346713</v>
      </c>
      <c r="B253" t="s">
        <v>1324</v>
      </c>
      <c r="C253" t="s">
        <v>23</v>
      </c>
      <c r="D253" t="s">
        <v>33</v>
      </c>
      <c r="E253" s="1">
        <v>45276.1142824074</v>
      </c>
      <c r="F253" s="1">
        <v>45276.3936111111</v>
      </c>
    </row>
    <row r="254" spans="1:6">
      <c r="A254">
        <v>346714</v>
      </c>
      <c r="B254" t="s">
        <v>1325</v>
      </c>
      <c r="C254" t="s">
        <v>23</v>
      </c>
      <c r="D254" t="s">
        <v>33</v>
      </c>
      <c r="E254" s="1">
        <v>45276.1142824074</v>
      </c>
      <c r="F254" s="1">
        <v>45276.3936111111</v>
      </c>
    </row>
    <row r="255" spans="1:6">
      <c r="A255">
        <v>346715</v>
      </c>
      <c r="B255" t="s">
        <v>1326</v>
      </c>
      <c r="C255" t="s">
        <v>23</v>
      </c>
      <c r="D255" t="s">
        <v>33</v>
      </c>
      <c r="E255" s="1">
        <v>45276.1142824074</v>
      </c>
      <c r="F255" s="1">
        <v>45276.3936111111</v>
      </c>
    </row>
    <row r="256" spans="1:6">
      <c r="A256">
        <v>346716</v>
      </c>
      <c r="B256" t="s">
        <v>1327</v>
      </c>
      <c r="C256" t="s">
        <v>23</v>
      </c>
      <c r="D256" t="s">
        <v>33</v>
      </c>
      <c r="E256" s="1">
        <v>45276.1142824074</v>
      </c>
      <c r="F256" s="1">
        <v>45276.3936111111</v>
      </c>
    </row>
    <row r="257" spans="1:6">
      <c r="A257">
        <v>346717</v>
      </c>
      <c r="B257" t="s">
        <v>1328</v>
      </c>
      <c r="C257" t="s">
        <v>23</v>
      </c>
      <c r="D257" t="s">
        <v>33</v>
      </c>
      <c r="E257" s="1">
        <v>45276.1142824074</v>
      </c>
      <c r="F257" s="1">
        <v>45276.3936111111</v>
      </c>
    </row>
    <row r="258" spans="1:6">
      <c r="A258">
        <v>346718</v>
      </c>
      <c r="B258" t="s">
        <v>1329</v>
      </c>
      <c r="C258" t="s">
        <v>23</v>
      </c>
      <c r="D258" t="s">
        <v>33</v>
      </c>
      <c r="E258" s="1">
        <v>45276.1142824074</v>
      </c>
      <c r="F258" s="1">
        <v>45276.3936111111</v>
      </c>
    </row>
    <row r="259" spans="1:6">
      <c r="A259">
        <v>346719</v>
      </c>
      <c r="B259" t="s">
        <v>1330</v>
      </c>
      <c r="C259" t="s">
        <v>23</v>
      </c>
      <c r="D259" t="s">
        <v>33</v>
      </c>
      <c r="E259" s="1">
        <v>45276.1142824074</v>
      </c>
      <c r="F259" s="1">
        <v>45276.3936111111</v>
      </c>
    </row>
    <row r="260" spans="1:6">
      <c r="A260">
        <v>346720</v>
      </c>
      <c r="B260" t="s">
        <v>1331</v>
      </c>
      <c r="C260" t="s">
        <v>23</v>
      </c>
      <c r="D260" t="s">
        <v>33</v>
      </c>
      <c r="E260" s="1">
        <v>45276.1142824074</v>
      </c>
      <c r="F260" s="1">
        <v>45276.3936111111</v>
      </c>
    </row>
    <row r="261" spans="1:6">
      <c r="A261">
        <v>346721</v>
      </c>
      <c r="B261" t="s">
        <v>1332</v>
      </c>
      <c r="C261" t="s">
        <v>23</v>
      </c>
      <c r="D261" t="s">
        <v>33</v>
      </c>
      <c r="E261" s="1">
        <v>45276.1142824074</v>
      </c>
      <c r="F261" s="1">
        <v>45276.3936111111</v>
      </c>
    </row>
    <row r="262" spans="1:6">
      <c r="A262">
        <v>346722</v>
      </c>
      <c r="B262" t="s">
        <v>1333</v>
      </c>
      <c r="C262" t="s">
        <v>23</v>
      </c>
      <c r="D262" t="s">
        <v>33</v>
      </c>
      <c r="E262" s="1">
        <v>45276.1142824074</v>
      </c>
      <c r="F262" s="1">
        <v>45276.3936111111</v>
      </c>
    </row>
    <row r="263" spans="1:6">
      <c r="A263">
        <v>346723</v>
      </c>
      <c r="B263" t="s">
        <v>1334</v>
      </c>
      <c r="C263" t="s">
        <v>23</v>
      </c>
      <c r="D263" t="s">
        <v>33</v>
      </c>
      <c r="E263" s="1">
        <v>45276.1142824074</v>
      </c>
      <c r="F263" s="1">
        <v>45276.3936111111</v>
      </c>
    </row>
    <row r="264" spans="1:6">
      <c r="A264">
        <v>346724</v>
      </c>
      <c r="B264" t="s">
        <v>1335</v>
      </c>
      <c r="C264" t="s">
        <v>23</v>
      </c>
      <c r="D264" t="s">
        <v>33</v>
      </c>
      <c r="E264" s="1">
        <v>45276.1142824074</v>
      </c>
      <c r="F264" s="1">
        <v>45276.3936111111</v>
      </c>
    </row>
    <row r="265" spans="1:6">
      <c r="A265">
        <v>346725</v>
      </c>
      <c r="B265" t="s">
        <v>1336</v>
      </c>
      <c r="C265" t="s">
        <v>23</v>
      </c>
      <c r="D265" t="s">
        <v>33</v>
      </c>
      <c r="E265" s="1">
        <v>45276.1142824074</v>
      </c>
      <c r="F265" s="1">
        <v>45276.3936111111</v>
      </c>
    </row>
    <row r="266" spans="1:6">
      <c r="A266">
        <v>346726</v>
      </c>
      <c r="B266" t="s">
        <v>1337</v>
      </c>
      <c r="C266" t="s">
        <v>23</v>
      </c>
      <c r="D266" t="s">
        <v>33</v>
      </c>
      <c r="E266" s="1">
        <v>45276.1142824074</v>
      </c>
      <c r="F266" s="1">
        <v>45276.3936111111</v>
      </c>
    </row>
    <row r="267" spans="1:6">
      <c r="A267">
        <v>346727</v>
      </c>
      <c r="B267" t="s">
        <v>1338</v>
      </c>
      <c r="C267" t="s">
        <v>23</v>
      </c>
      <c r="D267" t="s">
        <v>33</v>
      </c>
      <c r="E267" s="1">
        <v>45276.1142824074</v>
      </c>
      <c r="F267" s="1">
        <v>45276.3936111111</v>
      </c>
    </row>
    <row r="268" spans="1:6">
      <c r="A268">
        <v>346728</v>
      </c>
      <c r="B268" t="s">
        <v>1339</v>
      </c>
      <c r="C268" t="s">
        <v>23</v>
      </c>
      <c r="D268" t="s">
        <v>33</v>
      </c>
      <c r="E268" s="1">
        <v>45276.1142824074</v>
      </c>
      <c r="F268" s="1">
        <v>45276.3936111111</v>
      </c>
    </row>
    <row r="269" spans="1:6">
      <c r="A269">
        <v>346729</v>
      </c>
      <c r="B269" t="s">
        <v>1340</v>
      </c>
      <c r="C269" t="s">
        <v>23</v>
      </c>
      <c r="D269" t="s">
        <v>33</v>
      </c>
      <c r="E269" s="1">
        <v>45276.1142824074</v>
      </c>
      <c r="F269" s="1">
        <v>45276.3936111111</v>
      </c>
    </row>
    <row r="270" spans="1:6">
      <c r="A270">
        <v>346730</v>
      </c>
      <c r="B270" t="s">
        <v>1341</v>
      </c>
      <c r="C270" t="s">
        <v>23</v>
      </c>
      <c r="D270" t="s">
        <v>33</v>
      </c>
      <c r="E270" s="1">
        <v>45276.1142824074</v>
      </c>
      <c r="F270" s="1">
        <v>45276.3936111111</v>
      </c>
    </row>
    <row r="271" spans="1:6">
      <c r="A271">
        <v>346731</v>
      </c>
      <c r="B271" t="s">
        <v>1342</v>
      </c>
      <c r="C271" t="s">
        <v>23</v>
      </c>
      <c r="D271" t="s">
        <v>33</v>
      </c>
      <c r="E271" s="1">
        <v>45276.1142824074</v>
      </c>
      <c r="F271" s="1">
        <v>45276.3936111111</v>
      </c>
    </row>
    <row r="272" spans="1:6">
      <c r="A272">
        <v>346732</v>
      </c>
      <c r="B272" t="s">
        <v>1343</v>
      </c>
      <c r="C272" t="s">
        <v>23</v>
      </c>
      <c r="D272" t="s">
        <v>33</v>
      </c>
      <c r="E272" s="1">
        <v>45276.1142824074</v>
      </c>
      <c r="F272" s="1">
        <v>45276.3936111111</v>
      </c>
    </row>
    <row r="273" spans="1:6">
      <c r="A273">
        <v>346733</v>
      </c>
      <c r="B273" t="s">
        <v>1344</v>
      </c>
      <c r="C273" t="s">
        <v>23</v>
      </c>
      <c r="D273" t="s">
        <v>33</v>
      </c>
      <c r="E273" s="1">
        <v>45276.1142824074</v>
      </c>
      <c r="F273" s="1">
        <v>45276.3936111111</v>
      </c>
    </row>
    <row r="274" spans="1:6">
      <c r="A274">
        <v>346734</v>
      </c>
      <c r="B274" t="s">
        <v>1345</v>
      </c>
      <c r="C274" t="s">
        <v>23</v>
      </c>
      <c r="D274" t="s">
        <v>33</v>
      </c>
      <c r="E274" s="1">
        <v>45276.1142824074</v>
      </c>
      <c r="F274" s="1">
        <v>45276.3936111111</v>
      </c>
    </row>
    <row r="275" spans="1:6">
      <c r="A275">
        <v>346735</v>
      </c>
      <c r="B275" t="s">
        <v>1346</v>
      </c>
      <c r="C275" t="s">
        <v>23</v>
      </c>
      <c r="D275" t="s">
        <v>33</v>
      </c>
      <c r="E275" s="1">
        <v>45276.1142824074</v>
      </c>
      <c r="F275" s="1">
        <v>45276.3936111111</v>
      </c>
    </row>
    <row r="276" spans="1:6">
      <c r="A276">
        <v>346736</v>
      </c>
      <c r="B276" t="s">
        <v>1347</v>
      </c>
      <c r="C276" t="s">
        <v>23</v>
      </c>
      <c r="D276" t="s">
        <v>33</v>
      </c>
      <c r="E276" s="1">
        <v>45276.1142824074</v>
      </c>
      <c r="F276" s="1">
        <v>45276.3936111111</v>
      </c>
    </row>
    <row r="277" spans="1:6">
      <c r="A277">
        <v>346737</v>
      </c>
      <c r="B277" t="s">
        <v>1348</v>
      </c>
      <c r="C277" t="s">
        <v>23</v>
      </c>
      <c r="D277" t="s">
        <v>33</v>
      </c>
      <c r="E277" s="1">
        <v>45276.1142824074</v>
      </c>
      <c r="F277" s="1">
        <v>45276.3936111111</v>
      </c>
    </row>
    <row r="278" spans="1:6">
      <c r="A278">
        <v>346738</v>
      </c>
      <c r="B278" t="s">
        <v>1349</v>
      </c>
      <c r="C278" t="s">
        <v>23</v>
      </c>
      <c r="D278" t="s">
        <v>33</v>
      </c>
      <c r="E278" s="1">
        <v>45276.1142824074</v>
      </c>
      <c r="F278" s="1">
        <v>45276.3936111111</v>
      </c>
    </row>
    <row r="279" spans="1:6">
      <c r="A279">
        <v>346739</v>
      </c>
      <c r="B279" t="s">
        <v>1350</v>
      </c>
      <c r="C279" t="s">
        <v>23</v>
      </c>
      <c r="D279" t="s">
        <v>33</v>
      </c>
      <c r="E279" s="1">
        <v>45276.1142824074</v>
      </c>
      <c r="F279" s="1">
        <v>45276.3936111111</v>
      </c>
    </row>
    <row r="280" spans="1:6">
      <c r="A280">
        <v>346740</v>
      </c>
      <c r="B280" t="s">
        <v>1351</v>
      </c>
      <c r="C280" t="s">
        <v>23</v>
      </c>
      <c r="D280" t="s">
        <v>33</v>
      </c>
      <c r="E280" s="1">
        <v>45276.1142824074</v>
      </c>
      <c r="F280" s="1">
        <v>45276.3936111111</v>
      </c>
    </row>
    <row r="281" spans="1:6">
      <c r="A281">
        <v>346741</v>
      </c>
      <c r="B281" t="s">
        <v>1352</v>
      </c>
      <c r="C281" t="s">
        <v>23</v>
      </c>
      <c r="D281" t="s">
        <v>33</v>
      </c>
      <c r="E281" s="1">
        <v>45276.1142824074</v>
      </c>
      <c r="F281" s="1">
        <v>45276.3936111111</v>
      </c>
    </row>
    <row r="282" spans="1:6">
      <c r="A282">
        <v>346742</v>
      </c>
      <c r="B282" t="s">
        <v>1353</v>
      </c>
      <c r="C282" t="s">
        <v>23</v>
      </c>
      <c r="D282" t="s">
        <v>33</v>
      </c>
      <c r="E282" s="1">
        <v>45276.1142824074</v>
      </c>
      <c r="F282" s="1">
        <v>45276.3936111111</v>
      </c>
    </row>
    <row r="283" spans="1:6">
      <c r="A283">
        <v>346743</v>
      </c>
      <c r="B283" t="s">
        <v>1354</v>
      </c>
      <c r="C283" t="s">
        <v>23</v>
      </c>
      <c r="D283" t="s">
        <v>33</v>
      </c>
      <c r="E283" s="1">
        <v>45276.1142824074</v>
      </c>
      <c r="F283" s="1">
        <v>45276.3936111111</v>
      </c>
    </row>
    <row r="284" spans="1:6">
      <c r="A284">
        <v>346744</v>
      </c>
      <c r="B284" t="s">
        <v>1355</v>
      </c>
      <c r="C284" t="s">
        <v>23</v>
      </c>
      <c r="D284" t="s">
        <v>33</v>
      </c>
      <c r="E284" s="1">
        <v>45276.1142824074</v>
      </c>
      <c r="F284" s="1">
        <v>45276.3936111111</v>
      </c>
    </row>
    <row r="285" spans="1:6">
      <c r="A285">
        <v>346745</v>
      </c>
      <c r="B285" t="s">
        <v>1356</v>
      </c>
      <c r="C285" t="s">
        <v>23</v>
      </c>
      <c r="D285" t="s">
        <v>33</v>
      </c>
      <c r="E285" s="1">
        <v>45276.1142824074</v>
      </c>
      <c r="F285" s="1">
        <v>45276.3936111111</v>
      </c>
    </row>
    <row r="286" spans="1:6">
      <c r="A286">
        <v>346746</v>
      </c>
      <c r="B286" t="s">
        <v>1357</v>
      </c>
      <c r="C286" t="s">
        <v>23</v>
      </c>
      <c r="D286" t="s">
        <v>33</v>
      </c>
      <c r="E286" s="1">
        <v>45276.1142824074</v>
      </c>
      <c r="F286" s="1">
        <v>45276.3936111111</v>
      </c>
    </row>
    <row r="287" spans="1:6">
      <c r="A287">
        <v>346747</v>
      </c>
      <c r="B287" t="s">
        <v>1358</v>
      </c>
      <c r="C287" t="s">
        <v>23</v>
      </c>
      <c r="D287" t="s">
        <v>33</v>
      </c>
      <c r="E287" s="1">
        <v>45276.1142824074</v>
      </c>
      <c r="F287" s="1">
        <v>45276.3936111111</v>
      </c>
    </row>
    <row r="288" spans="1:6">
      <c r="A288">
        <v>346748</v>
      </c>
      <c r="B288" t="s">
        <v>1359</v>
      </c>
      <c r="C288" t="s">
        <v>23</v>
      </c>
      <c r="D288" t="s">
        <v>33</v>
      </c>
      <c r="E288" s="1">
        <v>45276.1142824074</v>
      </c>
      <c r="F288" s="1">
        <v>45276.3936111111</v>
      </c>
    </row>
    <row r="289" spans="1:6">
      <c r="A289">
        <v>346749</v>
      </c>
      <c r="B289" t="s">
        <v>1360</v>
      </c>
      <c r="C289" t="s">
        <v>23</v>
      </c>
      <c r="D289" t="s">
        <v>33</v>
      </c>
      <c r="E289" s="1">
        <v>45276.1142824074</v>
      </c>
      <c r="F289" s="1">
        <v>45276.3936111111</v>
      </c>
    </row>
    <row r="290" spans="1:6">
      <c r="A290">
        <v>346750</v>
      </c>
      <c r="B290" t="s">
        <v>1361</v>
      </c>
      <c r="C290" t="s">
        <v>23</v>
      </c>
      <c r="D290" t="s">
        <v>33</v>
      </c>
      <c r="E290" s="1">
        <v>45276.1142824074</v>
      </c>
      <c r="F290" s="1">
        <v>45276.3936111111</v>
      </c>
    </row>
    <row r="291" spans="1:6">
      <c r="A291">
        <v>346751</v>
      </c>
      <c r="B291" t="s">
        <v>1362</v>
      </c>
      <c r="C291" t="s">
        <v>23</v>
      </c>
      <c r="D291" t="s">
        <v>33</v>
      </c>
      <c r="E291" s="1">
        <v>45276.1142824074</v>
      </c>
      <c r="F291" s="1">
        <v>45276.3936111111</v>
      </c>
    </row>
    <row r="292" spans="1:6">
      <c r="A292">
        <v>346752</v>
      </c>
      <c r="B292" t="s">
        <v>1363</v>
      </c>
      <c r="C292" t="s">
        <v>23</v>
      </c>
      <c r="D292" t="s">
        <v>33</v>
      </c>
      <c r="E292" s="1">
        <v>45276.1142824074</v>
      </c>
      <c r="F292" s="1">
        <v>45276.3936111111</v>
      </c>
    </row>
    <row r="293" spans="1:6">
      <c r="A293">
        <v>346753</v>
      </c>
      <c r="B293" t="s">
        <v>1364</v>
      </c>
      <c r="C293" t="s">
        <v>23</v>
      </c>
      <c r="D293" t="s">
        <v>33</v>
      </c>
      <c r="E293" s="1">
        <v>45276.1142824074</v>
      </c>
      <c r="F293" s="1">
        <v>45276.3936111111</v>
      </c>
    </row>
    <row r="294" spans="1:6">
      <c r="A294">
        <v>346754</v>
      </c>
      <c r="B294" t="s">
        <v>1365</v>
      </c>
      <c r="C294" t="s">
        <v>23</v>
      </c>
      <c r="D294" t="s">
        <v>33</v>
      </c>
      <c r="E294" s="1">
        <v>45276.1142824074</v>
      </c>
      <c r="F294" s="1">
        <v>45276.3936111111</v>
      </c>
    </row>
    <row r="295" spans="1:6">
      <c r="A295">
        <v>346755</v>
      </c>
      <c r="B295" t="s">
        <v>1366</v>
      </c>
      <c r="C295" t="s">
        <v>23</v>
      </c>
      <c r="D295" t="s">
        <v>33</v>
      </c>
      <c r="E295" s="1">
        <v>45276.1142824074</v>
      </c>
      <c r="F295" s="1">
        <v>45276.3936111111</v>
      </c>
    </row>
    <row r="296" spans="1:6">
      <c r="A296">
        <v>346756</v>
      </c>
      <c r="B296" t="s">
        <v>1367</v>
      </c>
      <c r="C296" t="s">
        <v>23</v>
      </c>
      <c r="D296" t="s">
        <v>33</v>
      </c>
      <c r="E296" s="1">
        <v>45276.1142824074</v>
      </c>
      <c r="F296" s="1">
        <v>45276.3936111111</v>
      </c>
    </row>
    <row r="297" spans="1:6">
      <c r="A297">
        <v>346757</v>
      </c>
      <c r="B297" t="s">
        <v>1368</v>
      </c>
      <c r="C297" t="s">
        <v>23</v>
      </c>
      <c r="D297" t="s">
        <v>33</v>
      </c>
      <c r="E297" s="1">
        <v>45276.1142824074</v>
      </c>
      <c r="F297" s="1">
        <v>45276.3936111111</v>
      </c>
    </row>
    <row r="298" spans="1:6">
      <c r="A298">
        <v>346758</v>
      </c>
      <c r="B298" t="s">
        <v>1369</v>
      </c>
      <c r="C298" t="s">
        <v>23</v>
      </c>
      <c r="D298" t="s">
        <v>33</v>
      </c>
      <c r="E298" s="1">
        <v>45276.1142824074</v>
      </c>
      <c r="F298" s="1">
        <v>45276.3936111111</v>
      </c>
    </row>
    <row r="299" spans="1:6">
      <c r="A299">
        <v>346759</v>
      </c>
      <c r="B299" t="s">
        <v>1370</v>
      </c>
      <c r="C299" t="s">
        <v>24</v>
      </c>
      <c r="D299" t="s">
        <v>33</v>
      </c>
      <c r="E299" s="1">
        <v>45276.1142824074</v>
      </c>
      <c r="F299" s="1">
        <v>45276.3936111111</v>
      </c>
    </row>
    <row r="300" spans="1:6">
      <c r="A300">
        <v>346760</v>
      </c>
      <c r="B300" t="s">
        <v>1371</v>
      </c>
      <c r="C300" t="s">
        <v>24</v>
      </c>
      <c r="D300" t="s">
        <v>33</v>
      </c>
      <c r="E300" s="1">
        <v>45276.1142824074</v>
      </c>
      <c r="F300" s="1">
        <v>45276.3936111111</v>
      </c>
    </row>
    <row r="301" spans="1:6">
      <c r="A301">
        <v>346761</v>
      </c>
      <c r="B301" t="s">
        <v>1372</v>
      </c>
      <c r="C301" t="s">
        <v>24</v>
      </c>
      <c r="D301" t="s">
        <v>33</v>
      </c>
      <c r="E301" s="1">
        <v>45276.1142824074</v>
      </c>
      <c r="F301" s="1">
        <v>45276.3936111111</v>
      </c>
    </row>
    <row r="302" spans="1:6">
      <c r="A302">
        <v>346762</v>
      </c>
      <c r="B302" t="s">
        <v>1373</v>
      </c>
      <c r="C302" t="s">
        <v>24</v>
      </c>
      <c r="D302" t="s">
        <v>33</v>
      </c>
      <c r="E302" s="1">
        <v>45276.1142824074</v>
      </c>
      <c r="F302" s="1">
        <v>45276.3936111111</v>
      </c>
    </row>
    <row r="303" spans="1:6">
      <c r="A303">
        <v>346763</v>
      </c>
      <c r="B303" t="s">
        <v>1374</v>
      </c>
      <c r="C303" t="s">
        <v>24</v>
      </c>
      <c r="D303" t="s">
        <v>33</v>
      </c>
      <c r="E303" s="1">
        <v>45276.1142824074</v>
      </c>
      <c r="F303" s="1">
        <v>45276.3936111111</v>
      </c>
    </row>
    <row r="304" spans="1:6">
      <c r="A304">
        <v>346764</v>
      </c>
      <c r="B304" t="s">
        <v>1375</v>
      </c>
      <c r="C304" t="s">
        <v>24</v>
      </c>
      <c r="D304" t="s">
        <v>33</v>
      </c>
      <c r="E304" s="1">
        <v>45276.1142824074</v>
      </c>
      <c r="F304" s="1">
        <v>45276.3936111111</v>
      </c>
    </row>
    <row r="305" spans="1:6">
      <c r="A305">
        <v>346765</v>
      </c>
      <c r="B305" t="s">
        <v>1376</v>
      </c>
      <c r="C305" t="s">
        <v>24</v>
      </c>
      <c r="D305" t="s">
        <v>33</v>
      </c>
      <c r="E305" s="1">
        <v>45276.1142824074</v>
      </c>
      <c r="F305" s="1">
        <v>45276.3936111111</v>
      </c>
    </row>
    <row r="306" spans="1:6">
      <c r="A306">
        <v>346766</v>
      </c>
      <c r="B306" t="s">
        <v>1377</v>
      </c>
      <c r="C306" t="s">
        <v>24</v>
      </c>
      <c r="D306" t="s">
        <v>33</v>
      </c>
      <c r="E306" s="1">
        <v>45276.1142824074</v>
      </c>
      <c r="F306" s="1">
        <v>45276.3936111111</v>
      </c>
    </row>
    <row r="307" spans="1:6">
      <c r="A307">
        <v>346767</v>
      </c>
      <c r="B307" t="s">
        <v>1378</v>
      </c>
      <c r="C307" t="s">
        <v>24</v>
      </c>
      <c r="D307" t="s">
        <v>33</v>
      </c>
      <c r="E307" s="1">
        <v>45276.1142824074</v>
      </c>
      <c r="F307" s="1">
        <v>45276.3936111111</v>
      </c>
    </row>
    <row r="308" spans="1:6">
      <c r="A308">
        <v>346768</v>
      </c>
      <c r="B308" t="s">
        <v>1379</v>
      </c>
      <c r="C308" t="s">
        <v>24</v>
      </c>
      <c r="D308" t="s">
        <v>33</v>
      </c>
      <c r="E308" s="1">
        <v>45276.1142824074</v>
      </c>
      <c r="F308" s="1">
        <v>45276.3936111111</v>
      </c>
    </row>
    <row r="309" spans="1:6">
      <c r="A309">
        <v>346769</v>
      </c>
      <c r="B309" t="s">
        <v>1380</v>
      </c>
      <c r="C309" t="s">
        <v>24</v>
      </c>
      <c r="D309" t="s">
        <v>33</v>
      </c>
      <c r="E309" s="1">
        <v>45276.1142824074</v>
      </c>
      <c r="F309" s="1">
        <v>45276.3936111111</v>
      </c>
    </row>
    <row r="310" spans="1:6">
      <c r="A310">
        <v>346770</v>
      </c>
      <c r="B310" t="s">
        <v>1381</v>
      </c>
      <c r="C310" t="s">
        <v>24</v>
      </c>
      <c r="D310" t="s">
        <v>33</v>
      </c>
      <c r="E310" s="1">
        <v>45276.1142824074</v>
      </c>
      <c r="F310" s="1">
        <v>45276.3936111111</v>
      </c>
    </row>
    <row r="311" spans="1:6">
      <c r="A311">
        <v>346771</v>
      </c>
      <c r="B311" t="s">
        <v>1382</v>
      </c>
      <c r="C311" t="s">
        <v>24</v>
      </c>
      <c r="D311" t="s">
        <v>33</v>
      </c>
      <c r="E311" s="1">
        <v>45276.1142824074</v>
      </c>
      <c r="F311" s="1">
        <v>45276.3936111111</v>
      </c>
    </row>
    <row r="312" spans="1:6">
      <c r="A312">
        <v>346772</v>
      </c>
      <c r="B312" t="s">
        <v>1383</v>
      </c>
      <c r="C312" t="s">
        <v>24</v>
      </c>
      <c r="D312" t="s">
        <v>33</v>
      </c>
      <c r="E312" s="1">
        <v>45276.1142824074</v>
      </c>
      <c r="F312" s="1">
        <v>45276.3936111111</v>
      </c>
    </row>
    <row r="313" spans="1:6">
      <c r="A313">
        <v>346773</v>
      </c>
      <c r="B313" t="s">
        <v>1384</v>
      </c>
      <c r="C313" t="s">
        <v>24</v>
      </c>
      <c r="D313" t="s">
        <v>33</v>
      </c>
      <c r="E313" s="1">
        <v>45276.1142824074</v>
      </c>
      <c r="F313" s="1">
        <v>45276.3936111111</v>
      </c>
    </row>
    <row r="314" spans="1:6">
      <c r="A314">
        <v>346774</v>
      </c>
      <c r="B314" t="s">
        <v>1385</v>
      </c>
      <c r="C314" t="s">
        <v>24</v>
      </c>
      <c r="D314" t="s">
        <v>33</v>
      </c>
      <c r="E314" s="1">
        <v>45276.1142824074</v>
      </c>
      <c r="F314" s="1">
        <v>45276.3936111111</v>
      </c>
    </row>
    <row r="315" spans="1:6">
      <c r="A315">
        <v>346775</v>
      </c>
      <c r="B315" t="s">
        <v>1386</v>
      </c>
      <c r="C315" t="s">
        <v>24</v>
      </c>
      <c r="D315" t="s">
        <v>33</v>
      </c>
      <c r="E315" s="1">
        <v>45276.1142824074</v>
      </c>
      <c r="F315" s="1">
        <v>45276.3936111111</v>
      </c>
    </row>
    <row r="316" spans="1:6">
      <c r="A316">
        <v>346776</v>
      </c>
      <c r="B316" t="s">
        <v>1387</v>
      </c>
      <c r="C316" t="s">
        <v>24</v>
      </c>
      <c r="D316" t="s">
        <v>33</v>
      </c>
      <c r="E316" s="1">
        <v>45276.1142824074</v>
      </c>
      <c r="F316" s="1">
        <v>45276.3936111111</v>
      </c>
    </row>
    <row r="317" spans="1:6">
      <c r="A317">
        <v>346777</v>
      </c>
      <c r="B317" t="s">
        <v>1388</v>
      </c>
      <c r="C317" t="s">
        <v>24</v>
      </c>
      <c r="D317" t="s">
        <v>33</v>
      </c>
      <c r="E317" s="1">
        <v>45276.1142824074</v>
      </c>
      <c r="F317" s="1">
        <v>45276.3936111111</v>
      </c>
    </row>
    <row r="318" spans="1:6">
      <c r="A318">
        <v>346778</v>
      </c>
      <c r="B318" t="s">
        <v>1389</v>
      </c>
      <c r="C318" t="s">
        <v>24</v>
      </c>
      <c r="D318" t="s">
        <v>33</v>
      </c>
      <c r="E318" s="1">
        <v>45276.1142824074</v>
      </c>
      <c r="F318" s="1">
        <v>45276.3936111111</v>
      </c>
    </row>
    <row r="319" spans="1:6">
      <c r="A319">
        <v>346779</v>
      </c>
      <c r="B319" t="s">
        <v>1390</v>
      </c>
      <c r="C319" t="s">
        <v>24</v>
      </c>
      <c r="D319" t="s">
        <v>33</v>
      </c>
      <c r="E319" s="1">
        <v>45276.1142824074</v>
      </c>
      <c r="F319" s="1">
        <v>45276.3936111111</v>
      </c>
    </row>
    <row r="320" spans="1:6">
      <c r="A320">
        <v>346780</v>
      </c>
      <c r="B320" t="s">
        <v>1391</v>
      </c>
      <c r="C320" t="s">
        <v>24</v>
      </c>
      <c r="D320" t="s">
        <v>33</v>
      </c>
      <c r="E320" s="1">
        <v>45276.1142824074</v>
      </c>
      <c r="F320" s="1">
        <v>45276.3936111111</v>
      </c>
    </row>
    <row r="321" spans="1:6">
      <c r="A321">
        <v>346781</v>
      </c>
      <c r="B321" t="s">
        <v>1392</v>
      </c>
      <c r="C321" t="s">
        <v>24</v>
      </c>
      <c r="D321" t="s">
        <v>33</v>
      </c>
      <c r="E321" s="1">
        <v>45276.1142824074</v>
      </c>
      <c r="F321" s="1">
        <v>45276.3936111111</v>
      </c>
    </row>
    <row r="322" spans="1:6">
      <c r="A322">
        <v>346782</v>
      </c>
      <c r="B322" t="s">
        <v>1393</v>
      </c>
      <c r="C322" t="s">
        <v>24</v>
      </c>
      <c r="D322" t="s">
        <v>33</v>
      </c>
      <c r="E322" s="1">
        <v>45276.1142824074</v>
      </c>
      <c r="F322" s="1">
        <v>45276.3936111111</v>
      </c>
    </row>
    <row r="323" spans="1:6">
      <c r="A323">
        <v>346783</v>
      </c>
      <c r="B323" t="s">
        <v>1394</v>
      </c>
      <c r="C323" t="s">
        <v>24</v>
      </c>
      <c r="D323" t="s">
        <v>33</v>
      </c>
      <c r="E323" s="1">
        <v>45276.1142824074</v>
      </c>
      <c r="F323" s="1">
        <v>45276.3936111111</v>
      </c>
    </row>
    <row r="324" spans="1:6">
      <c r="A324">
        <v>346784</v>
      </c>
      <c r="B324" t="s">
        <v>1395</v>
      </c>
      <c r="C324" t="s">
        <v>24</v>
      </c>
      <c r="D324" t="s">
        <v>33</v>
      </c>
      <c r="E324" s="1">
        <v>45276.1142824074</v>
      </c>
      <c r="F324" s="1">
        <v>45276.3936111111</v>
      </c>
    </row>
    <row r="325" spans="1:6">
      <c r="A325">
        <v>346785</v>
      </c>
      <c r="B325" t="s">
        <v>1396</v>
      </c>
      <c r="C325" t="s">
        <v>24</v>
      </c>
      <c r="D325" t="s">
        <v>33</v>
      </c>
      <c r="E325" s="1">
        <v>45276.1142824074</v>
      </c>
      <c r="F325" s="1">
        <v>45276.3936111111</v>
      </c>
    </row>
    <row r="326" spans="1:6">
      <c r="A326">
        <v>346786</v>
      </c>
      <c r="B326" t="s">
        <v>1397</v>
      </c>
      <c r="C326" t="s">
        <v>24</v>
      </c>
      <c r="D326" t="s">
        <v>33</v>
      </c>
      <c r="E326" s="1">
        <v>45276.1142824074</v>
      </c>
      <c r="F326" s="1">
        <v>45276.3936111111</v>
      </c>
    </row>
    <row r="327" spans="1:6">
      <c r="A327">
        <v>346787</v>
      </c>
      <c r="B327" t="s">
        <v>1398</v>
      </c>
      <c r="C327" t="s">
        <v>24</v>
      </c>
      <c r="D327" t="s">
        <v>33</v>
      </c>
      <c r="E327" s="1">
        <v>45276.1142824074</v>
      </c>
      <c r="F327" s="1">
        <v>45276.3936111111</v>
      </c>
    </row>
    <row r="328" spans="1:6">
      <c r="A328">
        <v>346788</v>
      </c>
      <c r="B328" t="s">
        <v>1399</v>
      </c>
      <c r="C328" t="s">
        <v>24</v>
      </c>
      <c r="D328" t="s">
        <v>33</v>
      </c>
      <c r="E328" s="1">
        <v>45276.1142824074</v>
      </c>
      <c r="F328" s="1">
        <v>45276.3936111111</v>
      </c>
    </row>
    <row r="329" spans="1:6">
      <c r="A329">
        <v>346789</v>
      </c>
      <c r="B329" t="s">
        <v>1400</v>
      </c>
      <c r="C329" t="s">
        <v>24</v>
      </c>
      <c r="D329" t="s">
        <v>33</v>
      </c>
      <c r="E329" s="1">
        <v>45276.1142824074</v>
      </c>
      <c r="F329" s="1">
        <v>45276.3936111111</v>
      </c>
    </row>
    <row r="330" spans="1:6">
      <c r="A330">
        <v>346790</v>
      </c>
      <c r="B330" t="s">
        <v>1401</v>
      </c>
      <c r="C330" t="s">
        <v>24</v>
      </c>
      <c r="D330" t="s">
        <v>33</v>
      </c>
      <c r="E330" s="1">
        <v>45276.1142824074</v>
      </c>
      <c r="F330" s="1">
        <v>45276.3936111111</v>
      </c>
    </row>
    <row r="331" spans="1:6">
      <c r="A331">
        <v>346791</v>
      </c>
      <c r="B331" t="s">
        <v>1402</v>
      </c>
      <c r="C331" t="s">
        <v>24</v>
      </c>
      <c r="D331" t="s">
        <v>33</v>
      </c>
      <c r="E331" s="1">
        <v>45276.1142824074</v>
      </c>
      <c r="F331" s="1">
        <v>45276.3936111111</v>
      </c>
    </row>
    <row r="332" spans="1:6">
      <c r="A332">
        <v>346792</v>
      </c>
      <c r="B332" t="s">
        <v>1403</v>
      </c>
      <c r="C332" t="s">
        <v>24</v>
      </c>
      <c r="D332" t="s">
        <v>33</v>
      </c>
      <c r="E332" s="1">
        <v>45276.1142824074</v>
      </c>
      <c r="F332" s="1">
        <v>45276.3936111111</v>
      </c>
    </row>
    <row r="333" spans="1:6">
      <c r="A333">
        <v>346793</v>
      </c>
      <c r="B333" t="s">
        <v>1404</v>
      </c>
      <c r="C333" t="s">
        <v>24</v>
      </c>
      <c r="D333" t="s">
        <v>33</v>
      </c>
      <c r="E333" s="1">
        <v>45276.1142824074</v>
      </c>
      <c r="F333" s="1">
        <v>45276.3936111111</v>
      </c>
    </row>
    <row r="334" spans="1:6">
      <c r="A334">
        <v>346794</v>
      </c>
      <c r="B334" t="s">
        <v>1405</v>
      </c>
      <c r="C334" t="s">
        <v>24</v>
      </c>
      <c r="D334" t="s">
        <v>33</v>
      </c>
      <c r="E334" s="1">
        <v>45276.1142824074</v>
      </c>
      <c r="F334" s="1">
        <v>45276.3936111111</v>
      </c>
    </row>
    <row r="335" spans="1:6">
      <c r="A335">
        <v>346795</v>
      </c>
      <c r="B335" t="s">
        <v>1406</v>
      </c>
      <c r="C335" t="s">
        <v>24</v>
      </c>
      <c r="D335" t="s">
        <v>33</v>
      </c>
      <c r="E335" s="1">
        <v>45276.1142824074</v>
      </c>
      <c r="F335" s="1">
        <v>45276.3936111111</v>
      </c>
    </row>
    <row r="336" spans="1:6">
      <c r="A336">
        <v>346796</v>
      </c>
      <c r="B336" t="s">
        <v>1407</v>
      </c>
      <c r="C336" t="s">
        <v>24</v>
      </c>
      <c r="D336" t="s">
        <v>33</v>
      </c>
      <c r="E336" s="1">
        <v>45276.1142824074</v>
      </c>
      <c r="F336" s="1">
        <v>45276.3936111111</v>
      </c>
    </row>
    <row r="337" spans="1:6">
      <c r="A337">
        <v>346797</v>
      </c>
      <c r="B337" t="s">
        <v>1408</v>
      </c>
      <c r="C337" t="s">
        <v>24</v>
      </c>
      <c r="D337" t="s">
        <v>33</v>
      </c>
      <c r="E337" s="1">
        <v>45276.1142824074</v>
      </c>
      <c r="F337" s="1">
        <v>45276.3936111111</v>
      </c>
    </row>
    <row r="338" spans="1:6">
      <c r="A338">
        <v>346798</v>
      </c>
      <c r="B338" t="s">
        <v>1409</v>
      </c>
      <c r="C338" t="s">
        <v>24</v>
      </c>
      <c r="D338" t="s">
        <v>33</v>
      </c>
      <c r="E338" s="1">
        <v>45276.1142824074</v>
      </c>
      <c r="F338" s="1">
        <v>45276.3936111111</v>
      </c>
    </row>
    <row r="339" spans="1:6">
      <c r="A339">
        <v>346799</v>
      </c>
      <c r="B339" t="s">
        <v>1410</v>
      </c>
      <c r="C339" t="s">
        <v>24</v>
      </c>
      <c r="D339" t="s">
        <v>33</v>
      </c>
      <c r="E339" s="1">
        <v>45276.1142824074</v>
      </c>
      <c r="F339" s="1">
        <v>45276.3936111111</v>
      </c>
    </row>
    <row r="340" spans="1:6">
      <c r="A340">
        <v>346800</v>
      </c>
      <c r="B340" t="s">
        <v>1411</v>
      </c>
      <c r="C340" t="s">
        <v>24</v>
      </c>
      <c r="D340" t="s">
        <v>33</v>
      </c>
      <c r="E340" s="1">
        <v>45276.1142824074</v>
      </c>
      <c r="F340" s="1">
        <v>45276.3936111111</v>
      </c>
    </row>
    <row r="341" spans="1:6">
      <c r="A341">
        <v>346801</v>
      </c>
      <c r="B341" t="s">
        <v>1412</v>
      </c>
      <c r="C341" t="s">
        <v>24</v>
      </c>
      <c r="D341" t="s">
        <v>33</v>
      </c>
      <c r="E341" s="1">
        <v>45276.1142824074</v>
      </c>
      <c r="F341" s="1">
        <v>45276.3936111111</v>
      </c>
    </row>
    <row r="342" spans="1:6">
      <c r="A342">
        <v>346802</v>
      </c>
      <c r="B342" t="s">
        <v>1413</v>
      </c>
      <c r="C342" t="s">
        <v>24</v>
      </c>
      <c r="D342" t="s">
        <v>33</v>
      </c>
      <c r="E342" s="1">
        <v>45276.1142824074</v>
      </c>
      <c r="F342" s="1">
        <v>45276.3936111111</v>
      </c>
    </row>
    <row r="343" spans="1:6">
      <c r="A343">
        <v>346803</v>
      </c>
      <c r="B343" t="s">
        <v>1414</v>
      </c>
      <c r="C343" t="s">
        <v>24</v>
      </c>
      <c r="D343" t="s">
        <v>33</v>
      </c>
      <c r="E343" s="1">
        <v>45276.1142824074</v>
      </c>
      <c r="F343" s="1">
        <v>45276.3936111111</v>
      </c>
    </row>
    <row r="344" spans="1:6">
      <c r="A344">
        <v>346804</v>
      </c>
      <c r="B344" t="s">
        <v>1415</v>
      </c>
      <c r="C344" t="s">
        <v>24</v>
      </c>
      <c r="D344" t="s">
        <v>33</v>
      </c>
      <c r="E344" s="1">
        <v>45276.1142824074</v>
      </c>
      <c r="F344" s="1">
        <v>45276.3936111111</v>
      </c>
    </row>
    <row r="345" spans="1:6">
      <c r="A345">
        <v>346805</v>
      </c>
      <c r="B345" t="s">
        <v>1416</v>
      </c>
      <c r="C345" t="s">
        <v>24</v>
      </c>
      <c r="D345" t="s">
        <v>33</v>
      </c>
      <c r="E345" s="1">
        <v>45276.1142824074</v>
      </c>
      <c r="F345" s="1">
        <v>45276.3936111111</v>
      </c>
    </row>
    <row r="346" spans="1:6">
      <c r="A346">
        <v>346806</v>
      </c>
      <c r="B346" t="s">
        <v>1417</v>
      </c>
      <c r="C346" t="s">
        <v>24</v>
      </c>
      <c r="D346" t="s">
        <v>33</v>
      </c>
      <c r="E346" s="1">
        <v>45276.1142824074</v>
      </c>
      <c r="F346" s="1">
        <v>45276.3936111111</v>
      </c>
    </row>
    <row r="347" spans="1:6">
      <c r="A347">
        <v>346807</v>
      </c>
      <c r="B347" t="s">
        <v>1418</v>
      </c>
      <c r="C347" t="s">
        <v>24</v>
      </c>
      <c r="D347" t="s">
        <v>33</v>
      </c>
      <c r="E347" s="1">
        <v>45276.1142824074</v>
      </c>
      <c r="F347" s="1">
        <v>45276.3936111111</v>
      </c>
    </row>
    <row r="348" spans="1:6">
      <c r="A348">
        <v>346808</v>
      </c>
      <c r="B348" t="s">
        <v>1419</v>
      </c>
      <c r="C348" t="s">
        <v>24</v>
      </c>
      <c r="D348" t="s">
        <v>33</v>
      </c>
      <c r="E348" s="1">
        <v>45276.1142824074</v>
      </c>
      <c r="F348" s="1">
        <v>45276.3936111111</v>
      </c>
    </row>
    <row r="349" spans="1:6">
      <c r="A349">
        <v>346809</v>
      </c>
      <c r="B349" t="s">
        <v>1420</v>
      </c>
      <c r="C349" t="s">
        <v>24</v>
      </c>
      <c r="D349" t="s">
        <v>33</v>
      </c>
      <c r="E349" s="1">
        <v>45276.1142824074</v>
      </c>
      <c r="F349" s="1">
        <v>45276.3936111111</v>
      </c>
    </row>
    <row r="350" spans="1:6">
      <c r="A350">
        <v>346810</v>
      </c>
      <c r="B350" t="s">
        <v>1421</v>
      </c>
      <c r="C350" t="s">
        <v>24</v>
      </c>
      <c r="D350" t="s">
        <v>33</v>
      </c>
      <c r="E350" s="1">
        <v>45276.1142824074</v>
      </c>
      <c r="F350" s="1">
        <v>45276.3936111111</v>
      </c>
    </row>
    <row r="351" spans="1:6">
      <c r="A351">
        <v>346811</v>
      </c>
      <c r="B351" t="s">
        <v>1422</v>
      </c>
      <c r="C351" t="s">
        <v>24</v>
      </c>
      <c r="D351" t="s">
        <v>33</v>
      </c>
      <c r="E351" s="1">
        <v>45276.1142824074</v>
      </c>
      <c r="F351" s="1">
        <v>45276.3936111111</v>
      </c>
    </row>
    <row r="352" spans="1:6">
      <c r="A352">
        <v>346812</v>
      </c>
      <c r="B352" t="s">
        <v>1423</v>
      </c>
      <c r="C352" t="s">
        <v>24</v>
      </c>
      <c r="D352" t="s">
        <v>33</v>
      </c>
      <c r="E352" s="1">
        <v>45276.1142824074</v>
      </c>
      <c r="F352" s="1">
        <v>45276.3936111111</v>
      </c>
    </row>
    <row r="353" spans="1:6">
      <c r="A353">
        <v>346813</v>
      </c>
      <c r="B353" t="s">
        <v>1424</v>
      </c>
      <c r="C353" t="s">
        <v>24</v>
      </c>
      <c r="D353" t="s">
        <v>33</v>
      </c>
      <c r="E353" s="1">
        <v>45276.1142824074</v>
      </c>
      <c r="F353" s="1">
        <v>45276.3936111111</v>
      </c>
    </row>
    <row r="354" spans="1:6">
      <c r="A354">
        <v>346814</v>
      </c>
      <c r="B354" t="s">
        <v>1425</v>
      </c>
      <c r="C354" t="s">
        <v>24</v>
      </c>
      <c r="D354" t="s">
        <v>33</v>
      </c>
      <c r="E354" s="1">
        <v>45276.1142824074</v>
      </c>
      <c r="F354" s="1">
        <v>45276.3936111111</v>
      </c>
    </row>
    <row r="355" spans="1:6">
      <c r="A355">
        <v>346815</v>
      </c>
      <c r="B355" t="s">
        <v>1426</v>
      </c>
      <c r="C355" t="s">
        <v>24</v>
      </c>
      <c r="D355" t="s">
        <v>33</v>
      </c>
      <c r="E355" s="1">
        <v>45276.1142824074</v>
      </c>
      <c r="F355" s="1">
        <v>45276.3936111111</v>
      </c>
    </row>
    <row r="356" spans="1:6">
      <c r="A356">
        <v>346816</v>
      </c>
      <c r="B356" t="s">
        <v>1427</v>
      </c>
      <c r="C356" t="s">
        <v>24</v>
      </c>
      <c r="D356" t="s">
        <v>33</v>
      </c>
      <c r="E356" s="1">
        <v>45276.1142824074</v>
      </c>
      <c r="F356" s="1">
        <v>45276.3936111111</v>
      </c>
    </row>
    <row r="357" spans="1:6">
      <c r="A357">
        <v>346817</v>
      </c>
      <c r="B357" t="s">
        <v>1428</v>
      </c>
      <c r="C357" t="s">
        <v>24</v>
      </c>
      <c r="D357" t="s">
        <v>33</v>
      </c>
      <c r="E357" s="1">
        <v>45276.1142824074</v>
      </c>
      <c r="F357" s="1">
        <v>45276.3936111111</v>
      </c>
    </row>
    <row r="358" spans="1:6">
      <c r="A358">
        <v>346818</v>
      </c>
      <c r="B358" t="s">
        <v>1429</v>
      </c>
      <c r="C358" t="s">
        <v>24</v>
      </c>
      <c r="D358" t="s">
        <v>33</v>
      </c>
      <c r="E358" s="1">
        <v>45276.1142824074</v>
      </c>
      <c r="F358" s="1">
        <v>45276.3936111111</v>
      </c>
    </row>
    <row r="359" spans="1:6">
      <c r="A359">
        <v>346819</v>
      </c>
      <c r="B359" t="s">
        <v>1430</v>
      </c>
      <c r="C359" t="s">
        <v>24</v>
      </c>
      <c r="D359" t="s">
        <v>33</v>
      </c>
      <c r="E359" s="1">
        <v>45276.1142824074</v>
      </c>
      <c r="F359" s="1">
        <v>45276.3936111111</v>
      </c>
    </row>
    <row r="360" spans="1:6">
      <c r="A360">
        <v>346820</v>
      </c>
      <c r="B360" t="s">
        <v>1431</v>
      </c>
      <c r="C360" t="s">
        <v>24</v>
      </c>
      <c r="D360" t="s">
        <v>33</v>
      </c>
      <c r="E360" s="1">
        <v>45276.1142824074</v>
      </c>
      <c r="F360" s="1">
        <v>45276.3936111111</v>
      </c>
    </row>
    <row r="361" spans="1:6">
      <c r="A361">
        <v>346821</v>
      </c>
      <c r="B361" t="s">
        <v>1432</v>
      </c>
      <c r="C361" t="s">
        <v>24</v>
      </c>
      <c r="D361" t="s">
        <v>33</v>
      </c>
      <c r="E361" s="1">
        <v>45276.1142824074</v>
      </c>
      <c r="F361" s="1">
        <v>45276.3936111111</v>
      </c>
    </row>
    <row r="362" spans="1:6">
      <c r="A362">
        <v>346822</v>
      </c>
      <c r="B362" t="s">
        <v>1433</v>
      </c>
      <c r="C362" t="s">
        <v>24</v>
      </c>
      <c r="D362" t="s">
        <v>33</v>
      </c>
      <c r="E362" s="1">
        <v>45276.1142824074</v>
      </c>
      <c r="F362" s="1">
        <v>45276.3936111111</v>
      </c>
    </row>
    <row r="363" spans="1:6">
      <c r="A363">
        <v>346823</v>
      </c>
      <c r="B363" t="s">
        <v>1434</v>
      </c>
      <c r="C363" t="s">
        <v>24</v>
      </c>
      <c r="D363" t="s">
        <v>33</v>
      </c>
      <c r="E363" s="1">
        <v>45276.1142824074</v>
      </c>
      <c r="F363" s="1">
        <v>45276.3936111111</v>
      </c>
    </row>
    <row r="364" spans="1:6">
      <c r="A364">
        <v>346824</v>
      </c>
      <c r="B364" t="s">
        <v>1435</v>
      </c>
      <c r="C364" t="s">
        <v>24</v>
      </c>
      <c r="D364" t="s">
        <v>33</v>
      </c>
      <c r="E364" s="1">
        <v>45276.1142824074</v>
      </c>
      <c r="F364" s="1">
        <v>45276.3936111111</v>
      </c>
    </row>
    <row r="365" spans="1:6">
      <c r="A365">
        <v>346825</v>
      </c>
      <c r="B365" t="s">
        <v>1436</v>
      </c>
      <c r="C365" t="s">
        <v>24</v>
      </c>
      <c r="D365" t="s">
        <v>33</v>
      </c>
      <c r="E365" s="1">
        <v>45276.1142824074</v>
      </c>
      <c r="F365" s="1">
        <v>45276.3936111111</v>
      </c>
    </row>
    <row r="366" spans="1:6">
      <c r="A366">
        <v>346826</v>
      </c>
      <c r="B366" t="s">
        <v>1437</v>
      </c>
      <c r="C366" t="s">
        <v>24</v>
      </c>
      <c r="D366" t="s">
        <v>33</v>
      </c>
      <c r="E366" s="1">
        <v>45276.1142824074</v>
      </c>
      <c r="F366" s="1">
        <v>45276.3936111111</v>
      </c>
    </row>
    <row r="367" spans="1:6">
      <c r="A367">
        <v>346827</v>
      </c>
      <c r="B367" t="s">
        <v>1438</v>
      </c>
      <c r="C367" t="s">
        <v>24</v>
      </c>
      <c r="D367" t="s">
        <v>33</v>
      </c>
      <c r="E367" s="1">
        <v>45276.1142824074</v>
      </c>
      <c r="F367" s="1">
        <v>45276.3936111111</v>
      </c>
    </row>
    <row r="368" spans="1:6">
      <c r="A368">
        <v>346828</v>
      </c>
      <c r="B368" t="s">
        <v>1439</v>
      </c>
      <c r="C368" t="s">
        <v>24</v>
      </c>
      <c r="D368" t="s">
        <v>33</v>
      </c>
      <c r="E368" s="1">
        <v>45276.1142824074</v>
      </c>
      <c r="F368" s="1">
        <v>45276.3936111111</v>
      </c>
    </row>
    <row r="369" spans="1:6">
      <c r="A369">
        <v>346829</v>
      </c>
      <c r="B369" t="s">
        <v>1440</v>
      </c>
      <c r="C369" t="s">
        <v>24</v>
      </c>
      <c r="D369" t="s">
        <v>33</v>
      </c>
      <c r="E369" s="1">
        <v>45276.1142824074</v>
      </c>
      <c r="F369" s="1">
        <v>45276.3936111111</v>
      </c>
    </row>
    <row r="370" spans="1:6">
      <c r="A370">
        <v>346830</v>
      </c>
      <c r="B370" t="s">
        <v>1441</v>
      </c>
      <c r="C370" t="s">
        <v>24</v>
      </c>
      <c r="D370" t="s">
        <v>33</v>
      </c>
      <c r="E370" s="1">
        <v>45276.1142824074</v>
      </c>
      <c r="F370" s="1">
        <v>45276.3936111111</v>
      </c>
    </row>
    <row r="371" spans="1:6">
      <c r="A371">
        <v>346831</v>
      </c>
      <c r="B371" t="s">
        <v>1442</v>
      </c>
      <c r="C371" t="s">
        <v>24</v>
      </c>
      <c r="D371" t="s">
        <v>33</v>
      </c>
      <c r="E371" s="1">
        <v>45276.1142824074</v>
      </c>
      <c r="F371" s="1">
        <v>45276.3936111111</v>
      </c>
    </row>
    <row r="372" spans="1:6">
      <c r="A372">
        <v>346832</v>
      </c>
      <c r="B372" t="s">
        <v>1443</v>
      </c>
      <c r="C372" t="s">
        <v>24</v>
      </c>
      <c r="D372" t="s">
        <v>33</v>
      </c>
      <c r="E372" s="1">
        <v>45276.1142824074</v>
      </c>
      <c r="F372" s="1">
        <v>45276.3936111111</v>
      </c>
    </row>
    <row r="373" spans="1:6">
      <c r="A373">
        <v>346833</v>
      </c>
      <c r="B373" t="s">
        <v>1444</v>
      </c>
      <c r="C373" t="s">
        <v>24</v>
      </c>
      <c r="D373" t="s">
        <v>33</v>
      </c>
      <c r="E373" s="1">
        <v>45276.1142824074</v>
      </c>
      <c r="F373" s="1">
        <v>45276.3936111111</v>
      </c>
    </row>
    <row r="374" spans="1:6">
      <c r="A374">
        <v>346834</v>
      </c>
      <c r="B374" t="s">
        <v>1445</v>
      </c>
      <c r="C374" t="s">
        <v>24</v>
      </c>
      <c r="D374" t="s">
        <v>33</v>
      </c>
      <c r="E374" s="1">
        <v>45276.1142824074</v>
      </c>
      <c r="F374" s="1">
        <v>45276.3936111111</v>
      </c>
    </row>
    <row r="375" spans="1:6">
      <c r="A375">
        <v>346835</v>
      </c>
      <c r="B375" t="s">
        <v>1446</v>
      </c>
      <c r="C375" t="s">
        <v>24</v>
      </c>
      <c r="D375" t="s">
        <v>33</v>
      </c>
      <c r="E375" s="1">
        <v>45276.1142824074</v>
      </c>
      <c r="F375" s="1">
        <v>45276.3936111111</v>
      </c>
    </row>
    <row r="376" spans="1:6">
      <c r="A376">
        <v>346836</v>
      </c>
      <c r="B376" t="s">
        <v>1447</v>
      </c>
      <c r="C376" t="s">
        <v>24</v>
      </c>
      <c r="D376" t="s">
        <v>33</v>
      </c>
      <c r="E376" s="1">
        <v>45276.1142824074</v>
      </c>
      <c r="F376" s="1">
        <v>45276.3936111111</v>
      </c>
    </row>
    <row r="377" spans="1:6">
      <c r="A377">
        <v>346837</v>
      </c>
      <c r="B377" t="s">
        <v>1448</v>
      </c>
      <c r="C377" t="s">
        <v>24</v>
      </c>
      <c r="D377" t="s">
        <v>33</v>
      </c>
      <c r="E377" s="1">
        <v>45276.1142824074</v>
      </c>
      <c r="F377" s="1">
        <v>45276.3936111111</v>
      </c>
    </row>
    <row r="378" spans="1:6">
      <c r="A378">
        <v>346838</v>
      </c>
      <c r="B378" t="s">
        <v>1449</v>
      </c>
      <c r="C378" t="s">
        <v>24</v>
      </c>
      <c r="D378" t="s">
        <v>33</v>
      </c>
      <c r="E378" s="1">
        <v>45276.1142824074</v>
      </c>
      <c r="F378" s="1">
        <v>45276.3936111111</v>
      </c>
    </row>
    <row r="379" spans="1:6">
      <c r="A379">
        <v>346839</v>
      </c>
      <c r="B379" t="s">
        <v>1450</v>
      </c>
      <c r="C379" t="s">
        <v>24</v>
      </c>
      <c r="D379" t="s">
        <v>33</v>
      </c>
      <c r="E379" s="1">
        <v>45276.1142824074</v>
      </c>
      <c r="F379" s="1">
        <v>45276.3936111111</v>
      </c>
    </row>
    <row r="380" spans="1:6">
      <c r="A380">
        <v>346840</v>
      </c>
      <c r="B380" t="s">
        <v>1451</v>
      </c>
      <c r="C380" t="s">
        <v>24</v>
      </c>
      <c r="D380" t="s">
        <v>33</v>
      </c>
      <c r="E380" s="1">
        <v>45276.1142824074</v>
      </c>
      <c r="F380" s="1">
        <v>45276.3936111111</v>
      </c>
    </row>
    <row r="381" spans="1:6">
      <c r="A381">
        <v>346841</v>
      </c>
      <c r="B381" t="s">
        <v>1452</v>
      </c>
      <c r="C381" t="s">
        <v>24</v>
      </c>
      <c r="D381" t="s">
        <v>33</v>
      </c>
      <c r="E381" s="1">
        <v>45276.1142824074</v>
      </c>
      <c r="F381" s="1">
        <v>45276.3936111111</v>
      </c>
    </row>
    <row r="382" spans="1:6">
      <c r="A382">
        <v>346842</v>
      </c>
      <c r="B382" t="s">
        <v>1453</v>
      </c>
      <c r="C382" t="s">
        <v>24</v>
      </c>
      <c r="D382" t="s">
        <v>33</v>
      </c>
      <c r="E382" s="1">
        <v>45276.1142824074</v>
      </c>
      <c r="F382" s="1">
        <v>45276.3936111111</v>
      </c>
    </row>
    <row r="383" spans="1:6">
      <c r="A383">
        <v>346843</v>
      </c>
      <c r="B383" t="s">
        <v>1454</v>
      </c>
      <c r="C383" t="s">
        <v>24</v>
      </c>
      <c r="D383" t="s">
        <v>33</v>
      </c>
      <c r="E383" s="1">
        <v>45276.1142824074</v>
      </c>
      <c r="F383" s="1">
        <v>45276.3936111111</v>
      </c>
    </row>
    <row r="384" spans="1:6">
      <c r="A384">
        <v>346844</v>
      </c>
      <c r="B384" t="s">
        <v>1455</v>
      </c>
      <c r="C384" t="s">
        <v>24</v>
      </c>
      <c r="D384" t="s">
        <v>33</v>
      </c>
      <c r="E384" s="1">
        <v>45276.1142824074</v>
      </c>
      <c r="F384" s="1">
        <v>45276.3936111111</v>
      </c>
    </row>
    <row r="385" spans="1:6">
      <c r="A385">
        <v>346845</v>
      </c>
      <c r="B385" t="s">
        <v>1456</v>
      </c>
      <c r="C385" t="s">
        <v>24</v>
      </c>
      <c r="D385" t="s">
        <v>33</v>
      </c>
      <c r="E385" s="1">
        <v>45276.1142824074</v>
      </c>
      <c r="F385" s="1">
        <v>45276.3936111111</v>
      </c>
    </row>
    <row r="386" spans="1:6">
      <c r="A386">
        <v>346846</v>
      </c>
      <c r="B386" t="s">
        <v>1457</v>
      </c>
      <c r="C386" t="s">
        <v>24</v>
      </c>
      <c r="D386" t="s">
        <v>33</v>
      </c>
      <c r="E386" s="1">
        <v>45276.1142824074</v>
      </c>
      <c r="F386" s="1">
        <v>45276.3936111111</v>
      </c>
    </row>
    <row r="387" spans="1:6">
      <c r="A387">
        <v>346847</v>
      </c>
      <c r="B387" t="s">
        <v>1458</v>
      </c>
      <c r="C387" t="s">
        <v>24</v>
      </c>
      <c r="D387" t="s">
        <v>33</v>
      </c>
      <c r="E387" s="1">
        <v>45276.1142824074</v>
      </c>
      <c r="F387" s="1">
        <v>45276.3936111111</v>
      </c>
    </row>
    <row r="388" spans="1:6">
      <c r="A388">
        <v>346848</v>
      </c>
      <c r="B388" t="s">
        <v>1459</v>
      </c>
      <c r="C388" t="s">
        <v>24</v>
      </c>
      <c r="D388" t="s">
        <v>33</v>
      </c>
      <c r="E388" s="1">
        <v>45276.1142824074</v>
      </c>
      <c r="F388" s="1">
        <v>45276.3936111111</v>
      </c>
    </row>
    <row r="389" spans="1:6">
      <c r="A389">
        <v>346849</v>
      </c>
      <c r="B389" t="s">
        <v>1460</v>
      </c>
      <c r="C389" t="s">
        <v>24</v>
      </c>
      <c r="D389" t="s">
        <v>33</v>
      </c>
      <c r="E389" s="1">
        <v>45276.1142824074</v>
      </c>
      <c r="F389" s="1">
        <v>45276.3936111111</v>
      </c>
    </row>
    <row r="390" spans="1:6">
      <c r="A390">
        <v>346850</v>
      </c>
      <c r="B390" t="s">
        <v>1461</v>
      </c>
      <c r="C390" t="s">
        <v>24</v>
      </c>
      <c r="D390" t="s">
        <v>33</v>
      </c>
      <c r="E390" s="1">
        <v>45276.1142824074</v>
      </c>
      <c r="F390" s="1">
        <v>45276.3936111111</v>
      </c>
    </row>
    <row r="391" spans="1:6">
      <c r="A391">
        <v>346851</v>
      </c>
      <c r="B391" t="s">
        <v>1462</v>
      </c>
      <c r="C391" t="s">
        <v>24</v>
      </c>
      <c r="D391" t="s">
        <v>33</v>
      </c>
      <c r="E391" s="1">
        <v>45276.1142824074</v>
      </c>
      <c r="F391" s="1">
        <v>45276.3936111111</v>
      </c>
    </row>
    <row r="392" spans="1:6">
      <c r="A392">
        <v>346852</v>
      </c>
      <c r="B392" t="s">
        <v>1463</v>
      </c>
      <c r="C392" t="s">
        <v>24</v>
      </c>
      <c r="D392" t="s">
        <v>33</v>
      </c>
      <c r="E392" s="1">
        <v>45276.1142824074</v>
      </c>
      <c r="F392" s="1">
        <v>45276.3936111111</v>
      </c>
    </row>
    <row r="393" spans="1:6">
      <c r="A393">
        <v>346853</v>
      </c>
      <c r="B393" t="s">
        <v>1464</v>
      </c>
      <c r="C393" t="s">
        <v>24</v>
      </c>
      <c r="D393" t="s">
        <v>33</v>
      </c>
      <c r="E393" s="1">
        <v>45276.1142824074</v>
      </c>
      <c r="F393" s="1">
        <v>45276.3936111111</v>
      </c>
    </row>
    <row r="394" spans="1:6">
      <c r="A394">
        <v>346854</v>
      </c>
      <c r="B394" t="s">
        <v>1465</v>
      </c>
      <c r="C394" t="s">
        <v>24</v>
      </c>
      <c r="D394" t="s">
        <v>33</v>
      </c>
      <c r="E394" s="1">
        <v>45276.1142824074</v>
      </c>
      <c r="F394" s="1">
        <v>45276.3936111111</v>
      </c>
    </row>
    <row r="395" spans="1:6">
      <c r="A395">
        <v>346855</v>
      </c>
      <c r="B395" t="s">
        <v>1466</v>
      </c>
      <c r="C395" t="s">
        <v>24</v>
      </c>
      <c r="D395" t="s">
        <v>33</v>
      </c>
      <c r="E395" s="1">
        <v>45276.1142824074</v>
      </c>
      <c r="F395" s="1">
        <v>45276.3936111111</v>
      </c>
    </row>
    <row r="396" spans="1:6">
      <c r="A396">
        <v>346856</v>
      </c>
      <c r="B396" t="s">
        <v>1467</v>
      </c>
      <c r="C396" t="s">
        <v>24</v>
      </c>
      <c r="D396" t="s">
        <v>33</v>
      </c>
      <c r="E396" s="1">
        <v>45276.1142824074</v>
      </c>
      <c r="F396" s="1">
        <v>45276.3936111111</v>
      </c>
    </row>
    <row r="397" spans="1:6">
      <c r="A397">
        <v>346857</v>
      </c>
      <c r="B397" t="s">
        <v>1468</v>
      </c>
      <c r="C397" t="s">
        <v>24</v>
      </c>
      <c r="D397" t="s">
        <v>33</v>
      </c>
      <c r="E397" s="1">
        <v>45276.1142824074</v>
      </c>
      <c r="F397" s="1">
        <v>45276.3936111111</v>
      </c>
    </row>
    <row r="398" spans="1:6">
      <c r="A398">
        <v>346858</v>
      </c>
      <c r="B398" t="s">
        <v>1469</v>
      </c>
      <c r="C398" t="s">
        <v>24</v>
      </c>
      <c r="D398" t="s">
        <v>33</v>
      </c>
      <c r="E398" s="1">
        <v>45276.1142824074</v>
      </c>
      <c r="F398" s="1">
        <v>45276.3936111111</v>
      </c>
    </row>
    <row r="399" spans="1:6">
      <c r="A399">
        <v>346859</v>
      </c>
      <c r="B399" t="s">
        <v>1470</v>
      </c>
      <c r="C399" t="s">
        <v>24</v>
      </c>
      <c r="D399" t="s">
        <v>33</v>
      </c>
      <c r="E399" s="1">
        <v>45276.1142824074</v>
      </c>
      <c r="F399" s="1">
        <v>45276.3936111111</v>
      </c>
    </row>
    <row r="400" spans="1:6">
      <c r="A400">
        <v>346860</v>
      </c>
      <c r="B400" t="s">
        <v>1471</v>
      </c>
      <c r="C400" t="s">
        <v>24</v>
      </c>
      <c r="D400" t="s">
        <v>33</v>
      </c>
      <c r="E400" s="1">
        <v>45276.1142824074</v>
      </c>
      <c r="F400" s="1">
        <v>45276.3936111111</v>
      </c>
    </row>
    <row r="401" spans="1:6">
      <c r="A401">
        <v>346861</v>
      </c>
      <c r="B401" t="s">
        <v>1472</v>
      </c>
      <c r="C401" t="s">
        <v>24</v>
      </c>
      <c r="D401" t="s">
        <v>33</v>
      </c>
      <c r="E401" s="1">
        <v>45276.1142824074</v>
      </c>
      <c r="F401" s="1">
        <v>45276.3936111111</v>
      </c>
    </row>
    <row r="402" spans="1:6">
      <c r="A402">
        <v>346862</v>
      </c>
      <c r="B402" t="s">
        <v>1473</v>
      </c>
      <c r="C402" t="s">
        <v>24</v>
      </c>
      <c r="D402" t="s">
        <v>33</v>
      </c>
      <c r="E402" s="1">
        <v>45276.1142824074</v>
      </c>
      <c r="F402" s="1">
        <v>45276.3936111111</v>
      </c>
    </row>
    <row r="403" spans="1:6">
      <c r="A403">
        <v>346863</v>
      </c>
      <c r="B403" t="s">
        <v>1474</v>
      </c>
      <c r="C403" t="s">
        <v>24</v>
      </c>
      <c r="D403" t="s">
        <v>33</v>
      </c>
      <c r="E403" s="1">
        <v>45276.1142824074</v>
      </c>
      <c r="F403" s="1">
        <v>45276.3936111111</v>
      </c>
    </row>
    <row r="404" spans="1:6">
      <c r="A404">
        <v>346864</v>
      </c>
      <c r="B404" t="s">
        <v>1475</v>
      </c>
      <c r="C404" t="s">
        <v>24</v>
      </c>
      <c r="D404" t="s">
        <v>33</v>
      </c>
      <c r="E404" s="1">
        <v>45276.1142824074</v>
      </c>
      <c r="F404" s="1">
        <v>45276.3936111111</v>
      </c>
    </row>
    <row r="405" spans="1:6">
      <c r="A405">
        <v>346865</v>
      </c>
      <c r="B405" t="s">
        <v>1476</v>
      </c>
      <c r="C405" t="s">
        <v>24</v>
      </c>
      <c r="D405" t="s">
        <v>33</v>
      </c>
      <c r="E405" s="1">
        <v>45276.1142824074</v>
      </c>
      <c r="F405" s="1">
        <v>45276.3936111111</v>
      </c>
    </row>
    <row r="406" spans="1:6">
      <c r="A406">
        <v>346866</v>
      </c>
      <c r="B406" t="s">
        <v>1477</v>
      </c>
      <c r="C406" t="s">
        <v>24</v>
      </c>
      <c r="D406" t="s">
        <v>33</v>
      </c>
      <c r="E406" s="1">
        <v>45276.1142824074</v>
      </c>
      <c r="F406" s="1">
        <v>45276.3936111111</v>
      </c>
    </row>
    <row r="407" spans="1:6">
      <c r="A407">
        <v>346867</v>
      </c>
      <c r="B407" t="s">
        <v>1478</v>
      </c>
      <c r="C407" t="s">
        <v>24</v>
      </c>
      <c r="D407" t="s">
        <v>33</v>
      </c>
      <c r="E407" s="1">
        <v>45276.1142824074</v>
      </c>
      <c r="F407" s="1">
        <v>45276.3936111111</v>
      </c>
    </row>
    <row r="408" spans="1:6">
      <c r="A408">
        <v>346868</v>
      </c>
      <c r="B408" t="s">
        <v>1479</v>
      </c>
      <c r="C408" t="s">
        <v>24</v>
      </c>
      <c r="D408" t="s">
        <v>33</v>
      </c>
      <c r="E408" s="1">
        <v>45276.1142824074</v>
      </c>
      <c r="F408" s="1">
        <v>45276.3936111111</v>
      </c>
    </row>
    <row r="409" spans="1:6">
      <c r="A409">
        <v>346869</v>
      </c>
      <c r="B409" t="s">
        <v>1480</v>
      </c>
      <c r="C409" t="s">
        <v>24</v>
      </c>
      <c r="D409" t="s">
        <v>33</v>
      </c>
      <c r="E409" s="1">
        <v>45276.1142824074</v>
      </c>
      <c r="F409" s="1">
        <v>45276.3936111111</v>
      </c>
    </row>
    <row r="410" spans="1:6">
      <c r="A410">
        <v>346870</v>
      </c>
      <c r="B410" t="s">
        <v>1481</v>
      </c>
      <c r="C410" t="s">
        <v>24</v>
      </c>
      <c r="D410" t="s">
        <v>33</v>
      </c>
      <c r="E410" s="1">
        <v>45276.1142824074</v>
      </c>
      <c r="F410" s="1">
        <v>45276.3936111111</v>
      </c>
    </row>
    <row r="411" spans="1:6">
      <c r="A411">
        <v>346871</v>
      </c>
      <c r="B411" t="s">
        <v>1482</v>
      </c>
      <c r="C411" t="s">
        <v>24</v>
      </c>
      <c r="D411" t="s">
        <v>33</v>
      </c>
      <c r="E411" s="1">
        <v>45276.1142824074</v>
      </c>
      <c r="F411" s="1">
        <v>45276.3936111111</v>
      </c>
    </row>
    <row r="412" spans="1:6">
      <c r="A412">
        <v>346872</v>
      </c>
      <c r="B412" t="s">
        <v>1483</v>
      </c>
      <c r="C412" t="s">
        <v>24</v>
      </c>
      <c r="D412" t="s">
        <v>33</v>
      </c>
      <c r="E412" s="1">
        <v>45276.1142824074</v>
      </c>
      <c r="F412" s="1">
        <v>45276.3936111111</v>
      </c>
    </row>
    <row r="413" spans="1:6">
      <c r="A413">
        <v>346873</v>
      </c>
      <c r="B413" t="s">
        <v>1484</v>
      </c>
      <c r="C413" t="s">
        <v>24</v>
      </c>
      <c r="D413" t="s">
        <v>33</v>
      </c>
      <c r="E413" s="1">
        <v>45276.1142824074</v>
      </c>
      <c r="F413" s="1">
        <v>45276.3936111111</v>
      </c>
    </row>
    <row r="414" spans="1:6">
      <c r="A414">
        <v>346874</v>
      </c>
      <c r="B414" t="s">
        <v>1485</v>
      </c>
      <c r="C414" t="s">
        <v>24</v>
      </c>
      <c r="D414" t="s">
        <v>33</v>
      </c>
      <c r="E414" s="1">
        <v>45276.1142824074</v>
      </c>
      <c r="F414" s="1">
        <v>45276.3936111111</v>
      </c>
    </row>
    <row r="415" spans="1:6">
      <c r="A415">
        <v>346875</v>
      </c>
      <c r="B415" t="s">
        <v>1486</v>
      </c>
      <c r="C415" t="s">
        <v>24</v>
      </c>
      <c r="D415" t="s">
        <v>33</v>
      </c>
      <c r="E415" s="1">
        <v>45276.1142824074</v>
      </c>
      <c r="F415" s="1">
        <v>45276.3936111111</v>
      </c>
    </row>
    <row r="416" spans="1:6">
      <c r="A416">
        <v>346876</v>
      </c>
      <c r="B416" t="s">
        <v>1487</v>
      </c>
      <c r="C416" t="s">
        <v>24</v>
      </c>
      <c r="D416" t="s">
        <v>33</v>
      </c>
      <c r="E416" s="1">
        <v>45276.1142824074</v>
      </c>
      <c r="F416" s="1">
        <v>45276.3936111111</v>
      </c>
    </row>
    <row r="417" spans="1:6">
      <c r="A417">
        <v>346877</v>
      </c>
      <c r="B417" t="s">
        <v>1488</v>
      </c>
      <c r="C417" t="s">
        <v>24</v>
      </c>
      <c r="D417" t="s">
        <v>33</v>
      </c>
      <c r="E417" s="1">
        <v>45276.1142824074</v>
      </c>
      <c r="F417" s="1">
        <v>45276.3936111111</v>
      </c>
    </row>
    <row r="418" spans="1:6">
      <c r="A418">
        <v>346878</v>
      </c>
      <c r="B418" t="s">
        <v>1489</v>
      </c>
      <c r="C418" t="s">
        <v>24</v>
      </c>
      <c r="D418" t="s">
        <v>33</v>
      </c>
      <c r="E418" s="1">
        <v>45276.1142824074</v>
      </c>
      <c r="F418" s="1">
        <v>45276.3936111111</v>
      </c>
    </row>
    <row r="419" spans="1:6">
      <c r="A419">
        <v>346879</v>
      </c>
      <c r="B419" t="s">
        <v>1490</v>
      </c>
      <c r="C419" t="s">
        <v>24</v>
      </c>
      <c r="D419" t="s">
        <v>33</v>
      </c>
      <c r="E419" s="1">
        <v>45276.1142824074</v>
      </c>
      <c r="F419" s="1">
        <v>45276.3936111111</v>
      </c>
    </row>
    <row r="420" spans="1:6">
      <c r="A420">
        <v>346880</v>
      </c>
      <c r="B420" t="s">
        <v>1491</v>
      </c>
      <c r="C420" t="s">
        <v>24</v>
      </c>
      <c r="D420" t="s">
        <v>33</v>
      </c>
      <c r="E420" s="1">
        <v>45276.1142824074</v>
      </c>
      <c r="F420" s="1">
        <v>45276.3936111111</v>
      </c>
    </row>
    <row r="421" spans="1:6">
      <c r="A421">
        <v>346881</v>
      </c>
      <c r="B421" t="s">
        <v>1492</v>
      </c>
      <c r="C421" t="s">
        <v>24</v>
      </c>
      <c r="D421" t="s">
        <v>33</v>
      </c>
      <c r="E421" s="1">
        <v>45276.1142824074</v>
      </c>
      <c r="F421" s="1">
        <v>45276.3936111111</v>
      </c>
    </row>
    <row r="422" spans="1:6">
      <c r="A422">
        <v>346882</v>
      </c>
      <c r="B422" t="s">
        <v>1493</v>
      </c>
      <c r="C422" t="s">
        <v>24</v>
      </c>
      <c r="D422" t="s">
        <v>33</v>
      </c>
      <c r="E422" s="1">
        <v>45276.1142824074</v>
      </c>
      <c r="F422" s="1">
        <v>45276.3936111111</v>
      </c>
    </row>
    <row r="423" spans="1:6">
      <c r="A423">
        <v>346883</v>
      </c>
      <c r="B423" t="s">
        <v>1494</v>
      </c>
      <c r="C423" t="s">
        <v>24</v>
      </c>
      <c r="D423" t="s">
        <v>33</v>
      </c>
      <c r="E423" s="1">
        <v>45276.1142824074</v>
      </c>
      <c r="F423" s="1">
        <v>45276.3936111111</v>
      </c>
    </row>
    <row r="424" spans="1:6">
      <c r="A424">
        <v>346884</v>
      </c>
      <c r="B424" t="s">
        <v>1495</v>
      </c>
      <c r="C424" t="s">
        <v>24</v>
      </c>
      <c r="D424" t="s">
        <v>33</v>
      </c>
      <c r="E424" s="1">
        <v>45276.1142824074</v>
      </c>
      <c r="F424" s="1">
        <v>45276.3936111111</v>
      </c>
    </row>
    <row r="425" spans="1:6">
      <c r="A425">
        <v>346885</v>
      </c>
      <c r="B425" t="s">
        <v>1496</v>
      </c>
      <c r="C425" t="s">
        <v>24</v>
      </c>
      <c r="D425" t="s">
        <v>33</v>
      </c>
      <c r="E425" s="1">
        <v>45276.1142824074</v>
      </c>
      <c r="F425" s="1">
        <v>45276.3936111111</v>
      </c>
    </row>
    <row r="426" spans="1:6">
      <c r="A426">
        <v>346886</v>
      </c>
      <c r="B426" t="s">
        <v>1497</v>
      </c>
      <c r="C426" t="s">
        <v>24</v>
      </c>
      <c r="D426" t="s">
        <v>33</v>
      </c>
      <c r="E426" s="1">
        <v>45276.1142824074</v>
      </c>
      <c r="F426" s="1">
        <v>45276.3936111111</v>
      </c>
    </row>
    <row r="427" spans="1:6">
      <c r="A427">
        <v>346887</v>
      </c>
      <c r="B427" t="s">
        <v>1498</v>
      </c>
      <c r="C427" t="s">
        <v>24</v>
      </c>
      <c r="D427" t="s">
        <v>33</v>
      </c>
      <c r="E427" s="1">
        <v>45276.1142824074</v>
      </c>
      <c r="F427" s="1">
        <v>45276.3936111111</v>
      </c>
    </row>
    <row r="428" spans="1:6">
      <c r="A428">
        <v>346888</v>
      </c>
      <c r="B428" t="s">
        <v>1499</v>
      </c>
      <c r="C428" t="s">
        <v>24</v>
      </c>
      <c r="D428" t="s">
        <v>33</v>
      </c>
      <c r="E428" s="1">
        <v>45276.1142824074</v>
      </c>
      <c r="F428" s="1">
        <v>45276.3936111111</v>
      </c>
    </row>
    <row r="429" spans="1:6">
      <c r="A429">
        <v>346889</v>
      </c>
      <c r="B429" t="s">
        <v>1500</v>
      </c>
      <c r="C429" t="s">
        <v>24</v>
      </c>
      <c r="D429" t="s">
        <v>33</v>
      </c>
      <c r="E429" s="1">
        <v>45276.1142824074</v>
      </c>
      <c r="F429" s="1">
        <v>45276.3936111111</v>
      </c>
    </row>
    <row r="430" spans="1:6">
      <c r="A430">
        <v>346890</v>
      </c>
      <c r="B430" t="s">
        <v>1501</v>
      </c>
      <c r="C430" t="s">
        <v>24</v>
      </c>
      <c r="D430" t="s">
        <v>33</v>
      </c>
      <c r="E430" s="1">
        <v>45276.1142824074</v>
      </c>
      <c r="F430" s="1">
        <v>45276.3936111111</v>
      </c>
    </row>
    <row r="431" spans="1:6">
      <c r="A431">
        <v>346891</v>
      </c>
      <c r="B431" t="s">
        <v>1502</v>
      </c>
      <c r="C431" t="s">
        <v>24</v>
      </c>
      <c r="D431" t="s">
        <v>33</v>
      </c>
      <c r="E431" s="1">
        <v>45276.1142824074</v>
      </c>
      <c r="F431" s="1">
        <v>45276.3936111111</v>
      </c>
    </row>
    <row r="432" spans="1:6">
      <c r="A432">
        <v>346892</v>
      </c>
      <c r="B432" t="s">
        <v>1503</v>
      </c>
      <c r="C432" t="s">
        <v>24</v>
      </c>
      <c r="D432" t="s">
        <v>33</v>
      </c>
      <c r="E432" s="1">
        <v>45276.1142824074</v>
      </c>
      <c r="F432" s="1">
        <v>45276.3936111111</v>
      </c>
    </row>
    <row r="433" spans="1:6">
      <c r="A433">
        <v>346893</v>
      </c>
      <c r="B433" t="s">
        <v>1504</v>
      </c>
      <c r="C433" t="s">
        <v>24</v>
      </c>
      <c r="D433" t="s">
        <v>33</v>
      </c>
      <c r="E433" s="1">
        <v>45276.1142824074</v>
      </c>
      <c r="F433" s="1">
        <v>45276.3936111111</v>
      </c>
    </row>
    <row r="434" spans="1:6">
      <c r="A434">
        <v>346894</v>
      </c>
      <c r="B434" t="s">
        <v>1505</v>
      </c>
      <c r="C434" t="s">
        <v>24</v>
      </c>
      <c r="D434" t="s">
        <v>33</v>
      </c>
      <c r="E434" s="1">
        <v>45276.1142824074</v>
      </c>
      <c r="F434" s="1">
        <v>45276.3936111111</v>
      </c>
    </row>
    <row r="435" spans="1:6">
      <c r="A435">
        <v>346895</v>
      </c>
      <c r="B435" t="s">
        <v>1506</v>
      </c>
      <c r="C435" t="s">
        <v>24</v>
      </c>
      <c r="D435" t="s">
        <v>33</v>
      </c>
      <c r="E435" s="1">
        <v>45276.1142824074</v>
      </c>
      <c r="F435" s="1">
        <v>45276.3936111111</v>
      </c>
    </row>
    <row r="436" spans="1:6">
      <c r="A436">
        <v>346896</v>
      </c>
      <c r="B436" t="s">
        <v>1507</v>
      </c>
      <c r="C436" t="s">
        <v>24</v>
      </c>
      <c r="D436" t="s">
        <v>33</v>
      </c>
      <c r="E436" s="1">
        <v>45276.1142824074</v>
      </c>
      <c r="F436" s="1">
        <v>45276.3936111111</v>
      </c>
    </row>
    <row r="437" spans="1:6">
      <c r="A437">
        <v>346897</v>
      </c>
      <c r="B437" t="s">
        <v>1508</v>
      </c>
      <c r="C437" t="s">
        <v>24</v>
      </c>
      <c r="D437" t="s">
        <v>33</v>
      </c>
      <c r="E437" s="1">
        <v>45276.1142824074</v>
      </c>
      <c r="F437" s="1">
        <v>45276.3936111111</v>
      </c>
    </row>
    <row r="438" spans="1:6">
      <c r="A438">
        <v>346898</v>
      </c>
      <c r="B438" t="s">
        <v>1509</v>
      </c>
      <c r="C438" t="s">
        <v>24</v>
      </c>
      <c r="D438" t="s">
        <v>33</v>
      </c>
      <c r="E438" s="1">
        <v>45276.1142824074</v>
      </c>
      <c r="F438" s="1">
        <v>45276.3936111111</v>
      </c>
    </row>
    <row r="439" spans="1:6">
      <c r="A439">
        <v>346899</v>
      </c>
      <c r="B439" t="s">
        <v>1510</v>
      </c>
      <c r="C439" t="s">
        <v>24</v>
      </c>
      <c r="D439" t="s">
        <v>33</v>
      </c>
      <c r="E439" s="1">
        <v>45276.1142824074</v>
      </c>
      <c r="F439" s="1">
        <v>45276.3936111111</v>
      </c>
    </row>
    <row r="440" spans="1:6">
      <c r="A440">
        <v>346900</v>
      </c>
      <c r="B440" t="s">
        <v>1511</v>
      </c>
      <c r="C440" t="s">
        <v>24</v>
      </c>
      <c r="D440" t="s">
        <v>33</v>
      </c>
      <c r="E440" s="1">
        <v>45276.1142824074</v>
      </c>
      <c r="F440" s="1">
        <v>45276.3936111111</v>
      </c>
    </row>
    <row r="441" spans="1:6">
      <c r="A441">
        <v>346901</v>
      </c>
      <c r="B441" t="s">
        <v>1512</v>
      </c>
      <c r="C441" t="s">
        <v>24</v>
      </c>
      <c r="D441" t="s">
        <v>33</v>
      </c>
      <c r="E441" s="1">
        <v>45276.1142824074</v>
      </c>
      <c r="F441" s="1">
        <v>45276.3936111111</v>
      </c>
    </row>
    <row r="442" spans="1:6">
      <c r="A442">
        <v>346902</v>
      </c>
      <c r="B442" t="s">
        <v>1513</v>
      </c>
      <c r="C442" t="s">
        <v>24</v>
      </c>
      <c r="D442" t="s">
        <v>33</v>
      </c>
      <c r="E442" s="1">
        <v>45276.1142824074</v>
      </c>
      <c r="F442" s="1">
        <v>45276.3936111111</v>
      </c>
    </row>
    <row r="443" spans="1:6">
      <c r="A443">
        <v>346903</v>
      </c>
      <c r="B443" t="s">
        <v>1514</v>
      </c>
      <c r="C443" t="s">
        <v>24</v>
      </c>
      <c r="D443" t="s">
        <v>33</v>
      </c>
      <c r="E443" s="1">
        <v>45276.1142824074</v>
      </c>
      <c r="F443" s="1">
        <v>45276.3936111111</v>
      </c>
    </row>
    <row r="444" spans="1:6">
      <c r="A444">
        <v>346904</v>
      </c>
      <c r="B444" t="s">
        <v>1515</v>
      </c>
      <c r="C444" t="s">
        <v>24</v>
      </c>
      <c r="D444" t="s">
        <v>33</v>
      </c>
      <c r="E444" s="1">
        <v>45276.1142824074</v>
      </c>
      <c r="F444" s="1">
        <v>45276.3936111111</v>
      </c>
    </row>
    <row r="445" spans="1:6">
      <c r="A445">
        <v>346905</v>
      </c>
      <c r="B445" t="s">
        <v>1516</v>
      </c>
      <c r="C445" t="s">
        <v>24</v>
      </c>
      <c r="D445" t="s">
        <v>33</v>
      </c>
      <c r="E445" s="1">
        <v>45276.1142824074</v>
      </c>
      <c r="F445" s="1">
        <v>45276.3936111111</v>
      </c>
    </row>
    <row r="446" spans="1:6">
      <c r="A446">
        <v>346906</v>
      </c>
      <c r="B446" t="s">
        <v>1517</v>
      </c>
      <c r="C446" t="s">
        <v>24</v>
      </c>
      <c r="D446" t="s">
        <v>33</v>
      </c>
      <c r="E446" s="1">
        <v>45276.1142824074</v>
      </c>
      <c r="F446" s="1">
        <v>45276.3936111111</v>
      </c>
    </row>
    <row r="447" spans="1:6">
      <c r="A447">
        <v>346907</v>
      </c>
      <c r="B447" t="s">
        <v>1518</v>
      </c>
      <c r="C447" t="s">
        <v>24</v>
      </c>
      <c r="D447" t="s">
        <v>33</v>
      </c>
      <c r="E447" s="1">
        <v>45276.1142824074</v>
      </c>
      <c r="F447" s="1">
        <v>45276.3936111111</v>
      </c>
    </row>
    <row r="448" spans="1:6">
      <c r="A448">
        <v>346908</v>
      </c>
      <c r="B448" t="s">
        <v>1519</v>
      </c>
      <c r="C448" t="s">
        <v>24</v>
      </c>
      <c r="D448" t="s">
        <v>33</v>
      </c>
      <c r="E448" s="1">
        <v>45276.1142824074</v>
      </c>
      <c r="F448" s="1">
        <v>45276.3936111111</v>
      </c>
    </row>
    <row r="449" spans="1:6">
      <c r="A449">
        <v>346909</v>
      </c>
      <c r="B449" t="s">
        <v>1520</v>
      </c>
      <c r="C449" t="s">
        <v>24</v>
      </c>
      <c r="D449" t="s">
        <v>33</v>
      </c>
      <c r="E449" s="1">
        <v>45276.1142824074</v>
      </c>
      <c r="F449" s="1">
        <v>45276.3936111111</v>
      </c>
    </row>
    <row r="450" spans="1:6">
      <c r="A450">
        <v>346910</v>
      </c>
      <c r="B450" t="s">
        <v>1521</v>
      </c>
      <c r="C450" t="s">
        <v>24</v>
      </c>
      <c r="D450" t="s">
        <v>33</v>
      </c>
      <c r="E450" s="1">
        <v>45276.1142824074</v>
      </c>
      <c r="F450" s="1">
        <v>45276.3936111111</v>
      </c>
    </row>
    <row r="451" spans="1:6">
      <c r="A451">
        <v>346911</v>
      </c>
      <c r="B451" t="s">
        <v>1522</v>
      </c>
      <c r="C451" t="s">
        <v>24</v>
      </c>
      <c r="D451" t="s">
        <v>33</v>
      </c>
      <c r="E451" s="1">
        <v>45276.1142824074</v>
      </c>
      <c r="F451" s="1">
        <v>45276.3936111111</v>
      </c>
    </row>
    <row r="452" spans="1:6">
      <c r="A452">
        <v>346912</v>
      </c>
      <c r="B452" t="s">
        <v>1523</v>
      </c>
      <c r="C452" t="s">
        <v>25</v>
      </c>
      <c r="D452" t="s">
        <v>33</v>
      </c>
      <c r="E452" s="1">
        <v>45276.1142824074</v>
      </c>
      <c r="F452" s="1">
        <v>45276.3936111111</v>
      </c>
    </row>
    <row r="453" spans="1:6">
      <c r="A453">
        <v>346913</v>
      </c>
      <c r="B453" t="s">
        <v>1524</v>
      </c>
      <c r="C453" t="s">
        <v>25</v>
      </c>
      <c r="D453" t="s">
        <v>33</v>
      </c>
      <c r="E453" s="1">
        <v>45276.1142824074</v>
      </c>
      <c r="F453" s="1">
        <v>45276.3936111111</v>
      </c>
    </row>
    <row r="454" spans="1:6">
      <c r="A454">
        <v>346914</v>
      </c>
      <c r="B454" t="s">
        <v>1525</v>
      </c>
      <c r="C454" t="s">
        <v>25</v>
      </c>
      <c r="D454" t="s">
        <v>33</v>
      </c>
      <c r="E454" s="1">
        <v>45276.1142824074</v>
      </c>
      <c r="F454" s="1">
        <v>45276.3936111111</v>
      </c>
    </row>
    <row r="455" spans="1:6">
      <c r="A455">
        <v>346915</v>
      </c>
      <c r="B455" t="s">
        <v>1526</v>
      </c>
      <c r="C455" t="s">
        <v>25</v>
      </c>
      <c r="D455" t="s">
        <v>33</v>
      </c>
      <c r="E455" s="1">
        <v>45276.1142824074</v>
      </c>
      <c r="F455" s="1">
        <v>45276.3936111111</v>
      </c>
    </row>
    <row r="456" spans="1:6">
      <c r="A456">
        <v>346916</v>
      </c>
      <c r="B456" t="s">
        <v>1527</v>
      </c>
      <c r="C456" t="s">
        <v>25</v>
      </c>
      <c r="D456" t="s">
        <v>33</v>
      </c>
      <c r="E456" s="1">
        <v>45276.1142824074</v>
      </c>
      <c r="F456" s="1">
        <v>45276.3936111111</v>
      </c>
    </row>
    <row r="457" spans="1:6">
      <c r="A457">
        <v>346917</v>
      </c>
      <c r="B457" t="s">
        <v>1528</v>
      </c>
      <c r="C457" t="s">
        <v>25</v>
      </c>
      <c r="D457" t="s">
        <v>33</v>
      </c>
      <c r="E457" s="1">
        <v>45276.1142824074</v>
      </c>
      <c r="F457" s="1">
        <v>45276.3936111111</v>
      </c>
    </row>
    <row r="458" spans="1:6">
      <c r="A458">
        <v>346918</v>
      </c>
      <c r="B458" t="s">
        <v>1529</v>
      </c>
      <c r="C458" t="s">
        <v>25</v>
      </c>
      <c r="D458" t="s">
        <v>33</v>
      </c>
      <c r="E458" s="1">
        <v>45276.1142824074</v>
      </c>
      <c r="F458" s="1">
        <v>45276.3936111111</v>
      </c>
    </row>
    <row r="459" spans="1:6">
      <c r="A459">
        <v>346919</v>
      </c>
      <c r="B459" t="s">
        <v>1530</v>
      </c>
      <c r="C459" t="s">
        <v>25</v>
      </c>
      <c r="D459" t="s">
        <v>33</v>
      </c>
      <c r="E459" s="1">
        <v>45276.1142824074</v>
      </c>
      <c r="F459" s="1">
        <v>45276.3936111111</v>
      </c>
    </row>
    <row r="460" spans="1:6">
      <c r="A460">
        <v>346920</v>
      </c>
      <c r="B460" t="s">
        <v>1531</v>
      </c>
      <c r="C460" t="s">
        <v>25</v>
      </c>
      <c r="D460" t="s">
        <v>33</v>
      </c>
      <c r="E460" s="1">
        <v>45276.1142824074</v>
      </c>
      <c r="F460" s="1">
        <v>45276.3936111111</v>
      </c>
    </row>
    <row r="461" spans="1:6">
      <c r="A461">
        <v>346921</v>
      </c>
      <c r="B461" t="s">
        <v>1532</v>
      </c>
      <c r="C461" t="s">
        <v>25</v>
      </c>
      <c r="D461" t="s">
        <v>33</v>
      </c>
      <c r="E461" s="1">
        <v>45276.1142824074</v>
      </c>
      <c r="F461" s="1">
        <v>45276.3936111111</v>
      </c>
    </row>
    <row r="462" spans="1:6">
      <c r="A462">
        <v>346922</v>
      </c>
      <c r="B462" t="s">
        <v>1533</v>
      </c>
      <c r="C462" t="s">
        <v>25</v>
      </c>
      <c r="D462" t="s">
        <v>33</v>
      </c>
      <c r="E462" s="1">
        <v>45276.1142824074</v>
      </c>
      <c r="F462" s="1">
        <v>45276.3936111111</v>
      </c>
    </row>
    <row r="463" spans="1:6">
      <c r="A463">
        <v>346923</v>
      </c>
      <c r="B463" t="s">
        <v>1534</v>
      </c>
      <c r="C463" t="s">
        <v>25</v>
      </c>
      <c r="D463" t="s">
        <v>33</v>
      </c>
      <c r="E463" s="1">
        <v>45276.1142824074</v>
      </c>
      <c r="F463" s="1">
        <v>45276.3936111111</v>
      </c>
    </row>
    <row r="464" spans="1:6">
      <c r="A464">
        <v>346924</v>
      </c>
      <c r="B464" t="s">
        <v>1535</v>
      </c>
      <c r="C464" t="s">
        <v>25</v>
      </c>
      <c r="D464" t="s">
        <v>33</v>
      </c>
      <c r="E464" s="1">
        <v>45276.1142824074</v>
      </c>
      <c r="F464" s="1">
        <v>45276.3936111111</v>
      </c>
    </row>
    <row r="465" spans="1:6">
      <c r="A465">
        <v>346925</v>
      </c>
      <c r="B465" t="s">
        <v>1536</v>
      </c>
      <c r="C465" t="s">
        <v>25</v>
      </c>
      <c r="D465" t="s">
        <v>33</v>
      </c>
      <c r="E465" s="1">
        <v>45276.1142824074</v>
      </c>
      <c r="F465" s="1">
        <v>45276.3936111111</v>
      </c>
    </row>
    <row r="466" spans="1:6">
      <c r="A466">
        <v>346926</v>
      </c>
      <c r="B466" t="s">
        <v>1537</v>
      </c>
      <c r="C466" t="s">
        <v>25</v>
      </c>
      <c r="D466" t="s">
        <v>33</v>
      </c>
      <c r="E466" s="1">
        <v>45276.1142824074</v>
      </c>
      <c r="F466" s="1">
        <v>45276.3936111111</v>
      </c>
    </row>
    <row r="467" spans="1:6">
      <c r="A467">
        <v>346927</v>
      </c>
      <c r="B467" t="s">
        <v>1538</v>
      </c>
      <c r="C467" t="s">
        <v>25</v>
      </c>
      <c r="D467" t="s">
        <v>33</v>
      </c>
      <c r="E467" s="1">
        <v>45276.1142824074</v>
      </c>
      <c r="F467" s="1">
        <v>45276.3936111111</v>
      </c>
    </row>
    <row r="468" spans="1:6">
      <c r="A468">
        <v>346928</v>
      </c>
      <c r="B468" t="s">
        <v>1539</v>
      </c>
      <c r="C468" t="s">
        <v>25</v>
      </c>
      <c r="D468" t="s">
        <v>33</v>
      </c>
      <c r="E468" s="1">
        <v>45276.1142824074</v>
      </c>
      <c r="F468" s="1">
        <v>45276.3936111111</v>
      </c>
    </row>
    <row r="469" spans="1:6">
      <c r="A469">
        <v>346929</v>
      </c>
      <c r="B469" t="s">
        <v>1540</v>
      </c>
      <c r="C469" t="s">
        <v>25</v>
      </c>
      <c r="D469" t="s">
        <v>33</v>
      </c>
      <c r="E469" s="1">
        <v>45276.1142824074</v>
      </c>
      <c r="F469" s="1">
        <v>45276.3936111111</v>
      </c>
    </row>
    <row r="470" spans="1:6">
      <c r="A470">
        <v>346930</v>
      </c>
      <c r="B470" t="s">
        <v>1541</v>
      </c>
      <c r="C470" t="s">
        <v>25</v>
      </c>
      <c r="D470" t="s">
        <v>33</v>
      </c>
      <c r="E470" s="1">
        <v>45276.1142824074</v>
      </c>
      <c r="F470" s="1">
        <v>45276.3936111111</v>
      </c>
    </row>
    <row r="471" spans="1:6">
      <c r="A471">
        <v>346931</v>
      </c>
      <c r="B471" t="s">
        <v>1542</v>
      </c>
      <c r="C471" t="s">
        <v>25</v>
      </c>
      <c r="D471" t="s">
        <v>33</v>
      </c>
      <c r="E471" s="1">
        <v>45276.1142824074</v>
      </c>
      <c r="F471" s="1">
        <v>45276.3936111111</v>
      </c>
    </row>
    <row r="472" spans="1:6">
      <c r="A472">
        <v>346932</v>
      </c>
      <c r="B472" t="s">
        <v>1543</v>
      </c>
      <c r="C472" t="s">
        <v>25</v>
      </c>
      <c r="D472" t="s">
        <v>33</v>
      </c>
      <c r="E472" s="1">
        <v>45276.1142824074</v>
      </c>
      <c r="F472" s="1">
        <v>45276.3936111111</v>
      </c>
    </row>
    <row r="473" spans="1:6">
      <c r="A473">
        <v>346933</v>
      </c>
      <c r="B473" t="s">
        <v>1544</v>
      </c>
      <c r="C473" t="s">
        <v>25</v>
      </c>
      <c r="D473" t="s">
        <v>33</v>
      </c>
      <c r="E473" s="1">
        <v>45276.1142824074</v>
      </c>
      <c r="F473" s="1">
        <v>45276.3936111111</v>
      </c>
    </row>
    <row r="474" spans="1:6">
      <c r="A474">
        <v>346934</v>
      </c>
      <c r="B474" t="s">
        <v>1545</v>
      </c>
      <c r="C474" t="s">
        <v>25</v>
      </c>
      <c r="D474" t="s">
        <v>33</v>
      </c>
      <c r="E474" s="1">
        <v>45276.1142824074</v>
      </c>
      <c r="F474" s="1">
        <v>45276.3936111111</v>
      </c>
    </row>
    <row r="475" spans="1:6">
      <c r="A475">
        <v>346935</v>
      </c>
      <c r="B475" t="s">
        <v>1546</v>
      </c>
      <c r="C475" t="s">
        <v>25</v>
      </c>
      <c r="D475" t="s">
        <v>33</v>
      </c>
      <c r="E475" s="1">
        <v>45276.1142824074</v>
      </c>
      <c r="F475" s="1">
        <v>45276.3936111111</v>
      </c>
    </row>
    <row r="476" spans="1:6">
      <c r="A476">
        <v>346936</v>
      </c>
      <c r="B476" t="s">
        <v>1547</v>
      </c>
      <c r="C476" t="s">
        <v>25</v>
      </c>
      <c r="D476" t="s">
        <v>33</v>
      </c>
      <c r="E476" s="1">
        <v>45276.1142824074</v>
      </c>
      <c r="F476" s="1">
        <v>45276.3936111111</v>
      </c>
    </row>
    <row r="477" spans="1:6">
      <c r="A477">
        <v>346937</v>
      </c>
      <c r="B477" t="s">
        <v>1548</v>
      </c>
      <c r="C477" t="s">
        <v>25</v>
      </c>
      <c r="D477" t="s">
        <v>33</v>
      </c>
      <c r="E477" s="1">
        <v>45276.1142824074</v>
      </c>
      <c r="F477" s="1">
        <v>45276.3936111111</v>
      </c>
    </row>
    <row r="478" spans="1:6">
      <c r="A478">
        <v>346938</v>
      </c>
      <c r="B478" t="s">
        <v>1549</v>
      </c>
      <c r="C478" t="s">
        <v>25</v>
      </c>
      <c r="D478" t="s">
        <v>33</v>
      </c>
      <c r="E478" s="1">
        <v>45276.1142824074</v>
      </c>
      <c r="F478" s="1">
        <v>45276.3936111111</v>
      </c>
    </row>
    <row r="479" spans="1:6">
      <c r="A479">
        <v>346939</v>
      </c>
      <c r="B479" t="s">
        <v>1550</v>
      </c>
      <c r="C479" t="s">
        <v>25</v>
      </c>
      <c r="D479" t="s">
        <v>33</v>
      </c>
      <c r="E479" s="1">
        <v>45276.1142824074</v>
      </c>
      <c r="F479" s="1">
        <v>45276.3936111111</v>
      </c>
    </row>
    <row r="480" spans="1:6">
      <c r="A480">
        <v>346940</v>
      </c>
      <c r="B480" t="s">
        <v>1551</v>
      </c>
      <c r="C480" t="s">
        <v>25</v>
      </c>
      <c r="D480" t="s">
        <v>33</v>
      </c>
      <c r="E480" s="1">
        <v>45276.1142824074</v>
      </c>
      <c r="F480" s="1">
        <v>45276.3936111111</v>
      </c>
    </row>
    <row r="481" spans="1:6">
      <c r="A481">
        <v>346941</v>
      </c>
      <c r="B481" t="s">
        <v>1552</v>
      </c>
      <c r="C481" t="s">
        <v>25</v>
      </c>
      <c r="D481" t="s">
        <v>33</v>
      </c>
      <c r="E481" s="1">
        <v>45276.1142824074</v>
      </c>
      <c r="F481" s="1">
        <v>45276.3936111111</v>
      </c>
    </row>
    <row r="482" spans="1:6">
      <c r="A482">
        <v>346942</v>
      </c>
      <c r="B482" t="s">
        <v>1553</v>
      </c>
      <c r="C482" t="s">
        <v>25</v>
      </c>
      <c r="D482" t="s">
        <v>33</v>
      </c>
      <c r="E482" s="1">
        <v>45276.1142824074</v>
      </c>
      <c r="F482" s="1">
        <v>45276.3936111111</v>
      </c>
    </row>
    <row r="483" spans="1:6">
      <c r="A483">
        <v>346943</v>
      </c>
      <c r="B483" t="s">
        <v>1554</v>
      </c>
      <c r="C483" t="s">
        <v>25</v>
      </c>
      <c r="D483" t="s">
        <v>33</v>
      </c>
      <c r="E483" s="1">
        <v>45276.1142824074</v>
      </c>
      <c r="F483" s="1">
        <v>45276.3936111111</v>
      </c>
    </row>
    <row r="484" spans="1:6">
      <c r="A484">
        <v>346944</v>
      </c>
      <c r="B484" t="s">
        <v>1555</v>
      </c>
      <c r="C484" t="s">
        <v>25</v>
      </c>
      <c r="D484" t="s">
        <v>33</v>
      </c>
      <c r="E484" s="1">
        <v>45276.1142824074</v>
      </c>
      <c r="F484" s="1">
        <v>45276.3936111111</v>
      </c>
    </row>
    <row r="485" spans="1:6">
      <c r="A485">
        <v>346945</v>
      </c>
      <c r="B485" t="s">
        <v>1556</v>
      </c>
      <c r="C485" t="s">
        <v>25</v>
      </c>
      <c r="D485" t="s">
        <v>33</v>
      </c>
      <c r="E485" s="1">
        <v>45276.1142824074</v>
      </c>
      <c r="F485" s="1">
        <v>45276.3936111111</v>
      </c>
    </row>
    <row r="486" spans="1:6">
      <c r="A486">
        <v>346946</v>
      </c>
      <c r="B486" t="s">
        <v>1557</v>
      </c>
      <c r="C486" t="s">
        <v>25</v>
      </c>
      <c r="D486" t="s">
        <v>33</v>
      </c>
      <c r="E486" s="1">
        <v>45276.1142824074</v>
      </c>
      <c r="F486" s="1">
        <v>45276.3936111111</v>
      </c>
    </row>
    <row r="487" spans="1:6">
      <c r="A487">
        <v>346947</v>
      </c>
      <c r="B487" t="s">
        <v>1558</v>
      </c>
      <c r="C487" t="s">
        <v>25</v>
      </c>
      <c r="D487" t="s">
        <v>33</v>
      </c>
      <c r="E487" s="1">
        <v>45276.1142824074</v>
      </c>
      <c r="F487" s="1">
        <v>45276.3936111111</v>
      </c>
    </row>
    <row r="488" spans="1:6">
      <c r="A488">
        <v>346948</v>
      </c>
      <c r="B488" t="s">
        <v>1559</v>
      </c>
      <c r="C488" t="s">
        <v>25</v>
      </c>
      <c r="D488" t="s">
        <v>33</v>
      </c>
      <c r="E488" s="1">
        <v>45276.1142824074</v>
      </c>
      <c r="F488" s="1">
        <v>45276.3936111111</v>
      </c>
    </row>
    <row r="489" spans="1:6">
      <c r="A489">
        <v>346949</v>
      </c>
      <c r="B489" t="s">
        <v>1560</v>
      </c>
      <c r="C489" t="s">
        <v>25</v>
      </c>
      <c r="D489" t="s">
        <v>33</v>
      </c>
      <c r="E489" s="1">
        <v>45276.1142824074</v>
      </c>
      <c r="F489" s="1">
        <v>45276.3936111111</v>
      </c>
    </row>
    <row r="490" spans="1:6">
      <c r="A490">
        <v>346950</v>
      </c>
      <c r="B490" t="s">
        <v>1561</v>
      </c>
      <c r="C490" t="s">
        <v>25</v>
      </c>
      <c r="D490" t="s">
        <v>33</v>
      </c>
      <c r="E490" s="1">
        <v>45276.1142824074</v>
      </c>
      <c r="F490" s="1">
        <v>45276.3936111111</v>
      </c>
    </row>
    <row r="491" spans="1:6">
      <c r="A491">
        <v>346951</v>
      </c>
      <c r="B491" t="s">
        <v>1562</v>
      </c>
      <c r="C491" t="s">
        <v>25</v>
      </c>
      <c r="D491" t="s">
        <v>33</v>
      </c>
      <c r="E491" s="1">
        <v>45276.1142824074</v>
      </c>
      <c r="F491" s="1">
        <v>45276.3936111111</v>
      </c>
    </row>
    <row r="492" spans="1:6">
      <c r="A492">
        <v>346952</v>
      </c>
      <c r="B492" t="s">
        <v>1563</v>
      </c>
      <c r="C492" t="s">
        <v>25</v>
      </c>
      <c r="D492" t="s">
        <v>33</v>
      </c>
      <c r="E492" s="1">
        <v>45276.1142824074</v>
      </c>
      <c r="F492" s="1">
        <v>45276.3936111111</v>
      </c>
    </row>
    <row r="493" spans="1:6">
      <c r="A493">
        <v>346953</v>
      </c>
      <c r="B493" t="s">
        <v>1564</v>
      </c>
      <c r="C493" t="s">
        <v>25</v>
      </c>
      <c r="D493" t="s">
        <v>33</v>
      </c>
      <c r="E493" s="1">
        <v>45276.1142824074</v>
      </c>
      <c r="F493" s="1">
        <v>45276.3936111111</v>
      </c>
    </row>
    <row r="494" spans="1:6">
      <c r="A494">
        <v>346954</v>
      </c>
      <c r="B494" t="s">
        <v>1565</v>
      </c>
      <c r="C494" t="s">
        <v>25</v>
      </c>
      <c r="D494" t="s">
        <v>33</v>
      </c>
      <c r="E494" s="1">
        <v>45276.1142824074</v>
      </c>
      <c r="F494" s="1">
        <v>45276.3936111111</v>
      </c>
    </row>
    <row r="495" spans="1:6">
      <c r="A495">
        <v>346955</v>
      </c>
      <c r="B495" t="s">
        <v>1566</v>
      </c>
      <c r="C495" t="s">
        <v>25</v>
      </c>
      <c r="D495" t="s">
        <v>33</v>
      </c>
      <c r="E495" s="1">
        <v>45276.1142824074</v>
      </c>
      <c r="F495" s="1">
        <v>45276.3936111111</v>
      </c>
    </row>
    <row r="496" spans="1:6">
      <c r="A496">
        <v>346956</v>
      </c>
      <c r="B496" t="s">
        <v>1567</v>
      </c>
      <c r="C496" t="s">
        <v>25</v>
      </c>
      <c r="D496" t="s">
        <v>33</v>
      </c>
      <c r="E496" s="1">
        <v>45276.1142824074</v>
      </c>
      <c r="F496" s="1">
        <v>45276.3936111111</v>
      </c>
    </row>
    <row r="497" spans="1:6">
      <c r="A497">
        <v>346957</v>
      </c>
      <c r="B497" t="s">
        <v>1568</v>
      </c>
      <c r="C497" t="s">
        <v>25</v>
      </c>
      <c r="D497" t="s">
        <v>33</v>
      </c>
      <c r="E497" s="1">
        <v>45276.1142824074</v>
      </c>
      <c r="F497" s="1">
        <v>45276.3936111111</v>
      </c>
    </row>
    <row r="498" spans="1:6">
      <c r="A498">
        <v>346958</v>
      </c>
      <c r="B498" t="s">
        <v>1569</v>
      </c>
      <c r="C498" t="s">
        <v>25</v>
      </c>
      <c r="D498" t="s">
        <v>33</v>
      </c>
      <c r="E498" s="1">
        <v>45276.1142824074</v>
      </c>
      <c r="F498" s="1">
        <v>45276.3936111111</v>
      </c>
    </row>
    <row r="499" spans="1:6">
      <c r="A499">
        <v>346959</v>
      </c>
      <c r="B499" t="s">
        <v>1570</v>
      </c>
      <c r="C499" t="s">
        <v>25</v>
      </c>
      <c r="D499" t="s">
        <v>33</v>
      </c>
      <c r="E499" s="1">
        <v>45276.1142824074</v>
      </c>
      <c r="F499" s="1">
        <v>45276.3936111111</v>
      </c>
    </row>
    <row r="500" spans="1:6">
      <c r="A500">
        <v>346960</v>
      </c>
      <c r="B500" t="s">
        <v>1571</v>
      </c>
      <c r="C500" t="s">
        <v>25</v>
      </c>
      <c r="D500" t="s">
        <v>33</v>
      </c>
      <c r="E500" s="1">
        <v>45276.1142824074</v>
      </c>
      <c r="F500" s="1">
        <v>45276.3936111111</v>
      </c>
    </row>
    <row r="501" spans="1:6">
      <c r="A501">
        <v>346961</v>
      </c>
      <c r="B501" t="s">
        <v>1572</v>
      </c>
      <c r="C501" t="s">
        <v>25</v>
      </c>
      <c r="D501" t="s">
        <v>33</v>
      </c>
      <c r="E501" s="1">
        <v>45276.1142824074</v>
      </c>
      <c r="F501" s="1">
        <v>45276.3936111111</v>
      </c>
    </row>
    <row r="502" spans="1:6">
      <c r="A502">
        <v>346962</v>
      </c>
      <c r="B502" t="s">
        <v>1573</v>
      </c>
      <c r="C502" t="s">
        <v>25</v>
      </c>
      <c r="D502" t="s">
        <v>33</v>
      </c>
      <c r="E502" s="1">
        <v>45276.1142824074</v>
      </c>
      <c r="F502" s="1">
        <v>45276.3936111111</v>
      </c>
    </row>
    <row r="503" spans="1:6">
      <c r="A503">
        <v>346963</v>
      </c>
      <c r="B503" t="s">
        <v>1574</v>
      </c>
      <c r="C503" t="s">
        <v>25</v>
      </c>
      <c r="D503" t="s">
        <v>33</v>
      </c>
      <c r="E503" s="1">
        <v>45276.1142824074</v>
      </c>
      <c r="F503" s="1">
        <v>45276.3936111111</v>
      </c>
    </row>
    <row r="504" spans="1:6">
      <c r="A504">
        <v>346964</v>
      </c>
      <c r="B504" t="s">
        <v>1575</v>
      </c>
      <c r="C504" t="s">
        <v>25</v>
      </c>
      <c r="D504" t="s">
        <v>33</v>
      </c>
      <c r="E504" s="1">
        <v>45276.1142824074</v>
      </c>
      <c r="F504" s="1">
        <v>45276.3936111111</v>
      </c>
    </row>
    <row r="505" spans="1:6">
      <c r="A505">
        <v>346965</v>
      </c>
      <c r="B505" t="s">
        <v>1576</v>
      </c>
      <c r="C505" t="s">
        <v>25</v>
      </c>
      <c r="D505" t="s">
        <v>33</v>
      </c>
      <c r="E505" s="1">
        <v>45276.1142824074</v>
      </c>
      <c r="F505" s="1">
        <v>45276.3936111111</v>
      </c>
    </row>
    <row r="506" spans="1:6">
      <c r="A506">
        <v>346966</v>
      </c>
      <c r="B506" t="s">
        <v>1577</v>
      </c>
      <c r="C506" t="s">
        <v>25</v>
      </c>
      <c r="D506" t="s">
        <v>33</v>
      </c>
      <c r="E506" s="1">
        <v>45276.1142824074</v>
      </c>
      <c r="F506" s="1">
        <v>45276.3936111111</v>
      </c>
    </row>
    <row r="507" spans="1:6">
      <c r="A507">
        <v>346967</v>
      </c>
      <c r="B507" t="s">
        <v>1578</v>
      </c>
      <c r="C507" t="s">
        <v>25</v>
      </c>
      <c r="D507" t="s">
        <v>33</v>
      </c>
      <c r="E507" s="1">
        <v>45276.1142824074</v>
      </c>
      <c r="F507" s="1">
        <v>45276.3936111111</v>
      </c>
    </row>
    <row r="508" spans="1:6">
      <c r="A508">
        <v>346968</v>
      </c>
      <c r="B508" t="s">
        <v>1579</v>
      </c>
      <c r="C508" t="s">
        <v>25</v>
      </c>
      <c r="D508" t="s">
        <v>33</v>
      </c>
      <c r="E508" s="1">
        <v>45276.1142824074</v>
      </c>
      <c r="F508" s="1">
        <v>45276.3936111111</v>
      </c>
    </row>
    <row r="509" spans="1:6">
      <c r="A509">
        <v>346969</v>
      </c>
      <c r="B509" t="s">
        <v>1580</v>
      </c>
      <c r="C509" t="s">
        <v>25</v>
      </c>
      <c r="D509" t="s">
        <v>33</v>
      </c>
      <c r="E509" s="1">
        <v>45276.1142824074</v>
      </c>
      <c r="F509" s="1">
        <v>45276.3936111111</v>
      </c>
    </row>
    <row r="510" spans="1:6">
      <c r="A510">
        <v>346970</v>
      </c>
      <c r="B510" t="s">
        <v>1581</v>
      </c>
      <c r="C510" t="s">
        <v>25</v>
      </c>
      <c r="D510" t="s">
        <v>33</v>
      </c>
      <c r="E510" s="1">
        <v>45276.1142824074</v>
      </c>
      <c r="F510" s="1">
        <v>45276.3936111111</v>
      </c>
    </row>
    <row r="511" spans="1:6">
      <c r="A511">
        <v>346971</v>
      </c>
      <c r="B511" t="s">
        <v>1582</v>
      </c>
      <c r="C511" t="s">
        <v>25</v>
      </c>
      <c r="D511" t="s">
        <v>33</v>
      </c>
      <c r="E511" s="1">
        <v>45276.1142824074</v>
      </c>
      <c r="F511" s="1">
        <v>45276.3936111111</v>
      </c>
    </row>
    <row r="512" spans="1:6">
      <c r="A512">
        <v>346972</v>
      </c>
      <c r="B512" t="s">
        <v>1583</v>
      </c>
      <c r="C512" t="s">
        <v>25</v>
      </c>
      <c r="D512" t="s">
        <v>33</v>
      </c>
      <c r="E512" s="1">
        <v>45276.1142824074</v>
      </c>
      <c r="F512" s="1">
        <v>45276.3936111111</v>
      </c>
    </row>
    <row r="513" spans="1:6">
      <c r="A513">
        <v>346973</v>
      </c>
      <c r="B513" t="s">
        <v>1584</v>
      </c>
      <c r="C513" t="s">
        <v>25</v>
      </c>
      <c r="D513" t="s">
        <v>33</v>
      </c>
      <c r="E513" s="1">
        <v>45276.1142824074</v>
      </c>
      <c r="F513" s="1">
        <v>45276.3936111111</v>
      </c>
    </row>
    <row r="514" spans="1:6">
      <c r="A514">
        <v>346974</v>
      </c>
      <c r="B514" t="s">
        <v>1585</v>
      </c>
      <c r="C514" t="s">
        <v>25</v>
      </c>
      <c r="D514" t="s">
        <v>33</v>
      </c>
      <c r="E514" s="1">
        <v>45276.1142824074</v>
      </c>
      <c r="F514" s="1">
        <v>45276.3936111111</v>
      </c>
    </row>
    <row r="515" spans="1:6">
      <c r="A515">
        <v>346975</v>
      </c>
      <c r="B515" t="s">
        <v>1586</v>
      </c>
      <c r="C515" t="s">
        <v>25</v>
      </c>
      <c r="D515" t="s">
        <v>33</v>
      </c>
      <c r="E515" s="1">
        <v>45276.1142824074</v>
      </c>
      <c r="F515" s="1">
        <v>45276.3936111111</v>
      </c>
    </row>
    <row r="516" spans="1:6">
      <c r="A516">
        <v>346976</v>
      </c>
      <c r="B516" t="s">
        <v>1587</v>
      </c>
      <c r="C516" t="s">
        <v>25</v>
      </c>
      <c r="D516" t="s">
        <v>33</v>
      </c>
      <c r="E516" s="1">
        <v>45276.1142824074</v>
      </c>
      <c r="F516" s="1">
        <v>45276.3936111111</v>
      </c>
    </row>
    <row r="517" spans="1:6">
      <c r="A517">
        <v>346977</v>
      </c>
      <c r="B517" t="s">
        <v>1588</v>
      </c>
      <c r="C517" t="s">
        <v>25</v>
      </c>
      <c r="D517" t="s">
        <v>33</v>
      </c>
      <c r="E517" s="1">
        <v>45276.1142824074</v>
      </c>
      <c r="F517" s="1">
        <v>45276.3936111111</v>
      </c>
    </row>
    <row r="518" spans="1:6">
      <c r="A518">
        <v>346978</v>
      </c>
      <c r="B518" t="s">
        <v>1589</v>
      </c>
      <c r="C518" t="s">
        <v>25</v>
      </c>
      <c r="D518" t="s">
        <v>33</v>
      </c>
      <c r="E518" s="1">
        <v>45276.1142824074</v>
      </c>
      <c r="F518" s="1">
        <v>45276.3936111111</v>
      </c>
    </row>
    <row r="519" spans="1:6">
      <c r="A519">
        <v>346979</v>
      </c>
      <c r="B519" t="s">
        <v>1590</v>
      </c>
      <c r="C519" t="s">
        <v>25</v>
      </c>
      <c r="D519" t="s">
        <v>33</v>
      </c>
      <c r="E519" s="1">
        <v>45276.1142824074</v>
      </c>
      <c r="F519" s="1">
        <v>45276.3936111111</v>
      </c>
    </row>
    <row r="520" spans="1:6">
      <c r="A520">
        <v>346980</v>
      </c>
      <c r="B520" t="s">
        <v>1591</v>
      </c>
      <c r="C520" t="s">
        <v>25</v>
      </c>
      <c r="D520" t="s">
        <v>33</v>
      </c>
      <c r="E520" s="1">
        <v>45276.1142824074</v>
      </c>
      <c r="F520" s="1">
        <v>45276.3936111111</v>
      </c>
    </row>
    <row r="521" spans="1:6">
      <c r="A521">
        <v>346981</v>
      </c>
      <c r="B521" t="s">
        <v>1592</v>
      </c>
      <c r="C521" t="s">
        <v>25</v>
      </c>
      <c r="D521" t="s">
        <v>33</v>
      </c>
      <c r="E521" s="1">
        <v>45276.1142824074</v>
      </c>
      <c r="F521" s="1">
        <v>45276.3936111111</v>
      </c>
    </row>
    <row r="522" spans="1:6">
      <c r="A522">
        <v>346982</v>
      </c>
      <c r="B522" t="s">
        <v>1593</v>
      </c>
      <c r="C522" t="s">
        <v>25</v>
      </c>
      <c r="D522" t="s">
        <v>33</v>
      </c>
      <c r="E522" s="1">
        <v>45276.1142824074</v>
      </c>
      <c r="F522" s="1">
        <v>45276.3936111111</v>
      </c>
    </row>
    <row r="523" spans="1:6">
      <c r="A523">
        <v>346983</v>
      </c>
      <c r="B523" t="s">
        <v>1594</v>
      </c>
      <c r="C523" t="s">
        <v>25</v>
      </c>
      <c r="D523" t="s">
        <v>33</v>
      </c>
      <c r="E523" s="1">
        <v>45276.1142824074</v>
      </c>
      <c r="F523" s="1">
        <v>45276.3936111111</v>
      </c>
    </row>
    <row r="524" spans="1:6">
      <c r="A524">
        <v>346984</v>
      </c>
      <c r="B524" t="s">
        <v>1595</v>
      </c>
      <c r="C524" t="s">
        <v>25</v>
      </c>
      <c r="D524" t="s">
        <v>33</v>
      </c>
      <c r="E524" s="1">
        <v>45276.1142824074</v>
      </c>
      <c r="F524" s="1">
        <v>45276.3936111111</v>
      </c>
    </row>
    <row r="525" spans="1:6">
      <c r="A525">
        <v>346985</v>
      </c>
      <c r="B525" t="s">
        <v>1596</v>
      </c>
      <c r="C525" t="s">
        <v>25</v>
      </c>
      <c r="D525" t="s">
        <v>33</v>
      </c>
      <c r="E525" s="1">
        <v>45276.1142824074</v>
      </c>
      <c r="F525" s="1">
        <v>45276.3936111111</v>
      </c>
    </row>
    <row r="526" spans="1:6">
      <c r="A526">
        <v>346986</v>
      </c>
      <c r="B526" t="s">
        <v>1597</v>
      </c>
      <c r="C526" t="s">
        <v>25</v>
      </c>
      <c r="D526" t="s">
        <v>33</v>
      </c>
      <c r="E526" s="1">
        <v>45276.1142824074</v>
      </c>
      <c r="F526" s="1">
        <v>45276.3936111111</v>
      </c>
    </row>
    <row r="527" spans="1:6">
      <c r="A527">
        <v>346987</v>
      </c>
      <c r="B527" t="s">
        <v>1598</v>
      </c>
      <c r="C527" t="s">
        <v>25</v>
      </c>
      <c r="D527" t="s">
        <v>33</v>
      </c>
      <c r="E527" s="1">
        <v>45276.1142824074</v>
      </c>
      <c r="F527" s="1">
        <v>45276.3936111111</v>
      </c>
    </row>
    <row r="528" spans="1:6">
      <c r="A528">
        <v>346988</v>
      </c>
      <c r="B528" t="s">
        <v>1599</v>
      </c>
      <c r="C528" t="s">
        <v>25</v>
      </c>
      <c r="D528" t="s">
        <v>33</v>
      </c>
      <c r="E528" s="1">
        <v>45276.1142824074</v>
      </c>
      <c r="F528" s="1">
        <v>45276.3936111111</v>
      </c>
    </row>
    <row r="529" spans="1:6">
      <c r="A529">
        <v>346989</v>
      </c>
      <c r="B529" t="s">
        <v>1600</v>
      </c>
      <c r="C529" t="s">
        <v>25</v>
      </c>
      <c r="D529" t="s">
        <v>33</v>
      </c>
      <c r="E529" s="1">
        <v>45276.1142824074</v>
      </c>
      <c r="F529" s="1">
        <v>45276.3936111111</v>
      </c>
    </row>
    <row r="530" spans="1:6">
      <c r="A530">
        <v>346990</v>
      </c>
      <c r="B530" t="s">
        <v>1601</v>
      </c>
      <c r="C530" t="s">
        <v>25</v>
      </c>
      <c r="D530" t="s">
        <v>33</v>
      </c>
      <c r="E530" s="1">
        <v>45276.1142824074</v>
      </c>
      <c r="F530" s="1">
        <v>45276.3936111111</v>
      </c>
    </row>
    <row r="531" spans="1:6">
      <c r="A531">
        <v>346991</v>
      </c>
      <c r="B531" t="s">
        <v>1602</v>
      </c>
      <c r="C531" t="s">
        <v>25</v>
      </c>
      <c r="D531" t="s">
        <v>33</v>
      </c>
      <c r="E531" s="1">
        <v>45276.1142824074</v>
      </c>
      <c r="F531" s="1">
        <v>45276.3936111111</v>
      </c>
    </row>
    <row r="532" spans="1:6">
      <c r="A532">
        <v>346992</v>
      </c>
      <c r="B532" t="s">
        <v>1603</v>
      </c>
      <c r="C532" t="s">
        <v>25</v>
      </c>
      <c r="D532" t="s">
        <v>33</v>
      </c>
      <c r="E532" s="1">
        <v>45276.1142824074</v>
      </c>
      <c r="F532" s="1">
        <v>45276.3936111111</v>
      </c>
    </row>
    <row r="533" spans="1:6">
      <c r="A533">
        <v>346993</v>
      </c>
      <c r="B533" t="s">
        <v>1604</v>
      </c>
      <c r="C533" t="s">
        <v>25</v>
      </c>
      <c r="D533" t="s">
        <v>33</v>
      </c>
      <c r="E533" s="1">
        <v>45276.1142824074</v>
      </c>
      <c r="F533" s="1">
        <v>45276.3936111111</v>
      </c>
    </row>
    <row r="534" spans="1:6">
      <c r="A534">
        <v>346994</v>
      </c>
      <c r="B534" t="s">
        <v>1605</v>
      </c>
      <c r="C534" t="s">
        <v>25</v>
      </c>
      <c r="D534" t="s">
        <v>33</v>
      </c>
      <c r="E534" s="1">
        <v>45276.1142824074</v>
      </c>
      <c r="F534" s="1">
        <v>45276.3936111111</v>
      </c>
    </row>
    <row r="535" spans="1:6">
      <c r="A535">
        <v>346995</v>
      </c>
      <c r="B535" t="s">
        <v>1606</v>
      </c>
      <c r="C535" t="s">
        <v>25</v>
      </c>
      <c r="D535" t="s">
        <v>33</v>
      </c>
      <c r="E535" s="1">
        <v>45276.1142824074</v>
      </c>
      <c r="F535" s="1">
        <v>45276.3936111111</v>
      </c>
    </row>
    <row r="536" spans="1:6">
      <c r="A536">
        <v>346996</v>
      </c>
      <c r="B536" t="s">
        <v>1607</v>
      </c>
      <c r="C536" t="s">
        <v>25</v>
      </c>
      <c r="D536" t="s">
        <v>33</v>
      </c>
      <c r="E536" s="1">
        <v>45276.1142824074</v>
      </c>
      <c r="F536" s="1">
        <v>45276.3936111111</v>
      </c>
    </row>
    <row r="537" spans="1:6">
      <c r="A537">
        <v>346997</v>
      </c>
      <c r="B537" t="s">
        <v>1608</v>
      </c>
      <c r="C537" t="s">
        <v>25</v>
      </c>
      <c r="D537" t="s">
        <v>33</v>
      </c>
      <c r="E537" s="1">
        <v>45276.1142824074</v>
      </c>
      <c r="F537" s="1">
        <v>45276.3936111111</v>
      </c>
    </row>
    <row r="538" spans="1:6">
      <c r="A538">
        <v>346998</v>
      </c>
      <c r="B538" t="s">
        <v>1609</v>
      </c>
      <c r="C538" t="s">
        <v>25</v>
      </c>
      <c r="D538" t="s">
        <v>33</v>
      </c>
      <c r="E538" s="1">
        <v>45276.1142824074</v>
      </c>
      <c r="F538" s="1">
        <v>45276.3936111111</v>
      </c>
    </row>
    <row r="539" spans="1:6">
      <c r="A539">
        <v>346999</v>
      </c>
      <c r="B539" t="s">
        <v>1610</v>
      </c>
      <c r="C539" t="s">
        <v>25</v>
      </c>
      <c r="D539" t="s">
        <v>33</v>
      </c>
      <c r="E539" s="1">
        <v>45276.1142824074</v>
      </c>
      <c r="F539" s="1">
        <v>45276.3936111111</v>
      </c>
    </row>
    <row r="540" spans="1:6">
      <c r="A540">
        <v>347000</v>
      </c>
      <c r="B540" t="s">
        <v>1611</v>
      </c>
      <c r="C540" t="s">
        <v>25</v>
      </c>
      <c r="D540" t="s">
        <v>33</v>
      </c>
      <c r="E540" s="1">
        <v>45276.1142824074</v>
      </c>
      <c r="F540" s="1">
        <v>45276.3936111111</v>
      </c>
    </row>
    <row r="541" spans="1:6">
      <c r="A541">
        <v>347001</v>
      </c>
      <c r="B541" t="s">
        <v>1612</v>
      </c>
      <c r="C541" t="s">
        <v>25</v>
      </c>
      <c r="D541" t="s">
        <v>33</v>
      </c>
      <c r="E541" s="1">
        <v>45276.1142824074</v>
      </c>
      <c r="F541" s="1">
        <v>45276.3936111111</v>
      </c>
    </row>
    <row r="542" spans="1:6">
      <c r="A542">
        <v>347002</v>
      </c>
      <c r="B542" t="s">
        <v>1613</v>
      </c>
      <c r="C542" t="s">
        <v>25</v>
      </c>
      <c r="D542" t="s">
        <v>33</v>
      </c>
      <c r="E542" s="1">
        <v>45276.1142824074</v>
      </c>
      <c r="F542" s="1">
        <v>45276.3936111111</v>
      </c>
    </row>
    <row r="543" spans="1:6">
      <c r="A543">
        <v>347003</v>
      </c>
      <c r="B543" t="s">
        <v>1614</v>
      </c>
      <c r="C543" t="s">
        <v>25</v>
      </c>
      <c r="D543" t="s">
        <v>33</v>
      </c>
      <c r="E543" s="1">
        <v>45276.1142824074</v>
      </c>
      <c r="F543" s="1">
        <v>45276.3936111111</v>
      </c>
    </row>
    <row r="544" spans="1:6">
      <c r="A544">
        <v>347004</v>
      </c>
      <c r="B544" t="s">
        <v>1615</v>
      </c>
      <c r="C544" t="s">
        <v>25</v>
      </c>
      <c r="D544" t="s">
        <v>33</v>
      </c>
      <c r="E544" s="1">
        <v>45276.1142824074</v>
      </c>
      <c r="F544" s="1">
        <v>45276.3936111111</v>
      </c>
    </row>
    <row r="545" spans="1:6">
      <c r="A545">
        <v>347005</v>
      </c>
      <c r="B545" t="s">
        <v>1616</v>
      </c>
      <c r="C545" t="s">
        <v>25</v>
      </c>
      <c r="D545" t="s">
        <v>33</v>
      </c>
      <c r="E545" s="1">
        <v>45276.1142824074</v>
      </c>
      <c r="F545" s="1">
        <v>45276.3936111111</v>
      </c>
    </row>
    <row r="546" spans="1:6">
      <c r="A546">
        <v>347006</v>
      </c>
      <c r="B546" t="s">
        <v>1617</v>
      </c>
      <c r="C546" t="s">
        <v>25</v>
      </c>
      <c r="D546" t="s">
        <v>33</v>
      </c>
      <c r="E546" s="1">
        <v>45276.1142824074</v>
      </c>
      <c r="F546" s="1">
        <v>45276.3936111111</v>
      </c>
    </row>
    <row r="547" spans="1:6">
      <c r="A547">
        <v>347007</v>
      </c>
      <c r="B547" t="s">
        <v>1618</v>
      </c>
      <c r="C547" t="s">
        <v>25</v>
      </c>
      <c r="D547" t="s">
        <v>33</v>
      </c>
      <c r="E547" s="1">
        <v>45276.1142824074</v>
      </c>
      <c r="F547" s="1">
        <v>45276.3936111111</v>
      </c>
    </row>
    <row r="548" spans="1:6">
      <c r="A548">
        <v>347008</v>
      </c>
      <c r="B548" t="s">
        <v>1619</v>
      </c>
      <c r="C548" t="s">
        <v>25</v>
      </c>
      <c r="D548" t="s">
        <v>33</v>
      </c>
      <c r="E548" s="1">
        <v>45276.1142824074</v>
      </c>
      <c r="F548" s="1">
        <v>45276.3936111111</v>
      </c>
    </row>
    <row r="549" spans="1:6">
      <c r="A549">
        <v>347009</v>
      </c>
      <c r="B549" t="s">
        <v>1620</v>
      </c>
      <c r="C549" t="s">
        <v>25</v>
      </c>
      <c r="D549" t="s">
        <v>33</v>
      </c>
      <c r="E549" s="1">
        <v>45276.1142824074</v>
      </c>
      <c r="F549" s="1">
        <v>45276.3936111111</v>
      </c>
    </row>
    <row r="550" spans="1:6">
      <c r="A550">
        <v>347010</v>
      </c>
      <c r="B550" t="s">
        <v>1621</v>
      </c>
      <c r="C550" t="s">
        <v>25</v>
      </c>
      <c r="D550" t="s">
        <v>33</v>
      </c>
      <c r="E550" s="1">
        <v>45276.1142824074</v>
      </c>
      <c r="F550" s="1">
        <v>45276.3936111111</v>
      </c>
    </row>
    <row r="551" spans="1:6">
      <c r="A551">
        <v>347011</v>
      </c>
      <c r="B551" t="s">
        <v>1622</v>
      </c>
      <c r="C551" t="s">
        <v>25</v>
      </c>
      <c r="D551" t="s">
        <v>33</v>
      </c>
      <c r="E551" s="1">
        <v>45276.1142824074</v>
      </c>
      <c r="F551" s="1">
        <v>45276.3936111111</v>
      </c>
    </row>
    <row r="552" spans="1:6">
      <c r="A552">
        <v>347012</v>
      </c>
      <c r="B552" t="s">
        <v>1623</v>
      </c>
      <c r="C552" t="s">
        <v>25</v>
      </c>
      <c r="D552" t="s">
        <v>33</v>
      </c>
      <c r="E552" s="1">
        <v>45276.1142824074</v>
      </c>
      <c r="F552" s="1">
        <v>45276.3936111111</v>
      </c>
    </row>
    <row r="553" spans="1:6">
      <c r="A553">
        <v>347013</v>
      </c>
      <c r="B553" t="s">
        <v>1624</v>
      </c>
      <c r="C553" t="s">
        <v>25</v>
      </c>
      <c r="D553" t="s">
        <v>33</v>
      </c>
      <c r="E553" s="1">
        <v>45276.1142824074</v>
      </c>
      <c r="F553" s="1">
        <v>45276.3936111111</v>
      </c>
    </row>
    <row r="554" spans="1:6">
      <c r="A554">
        <v>347014</v>
      </c>
      <c r="B554" t="s">
        <v>1625</v>
      </c>
      <c r="C554" t="s">
        <v>25</v>
      </c>
      <c r="D554" t="s">
        <v>33</v>
      </c>
      <c r="E554" s="1">
        <v>45276.1142824074</v>
      </c>
      <c r="F554" s="1">
        <v>45276.3936111111</v>
      </c>
    </row>
    <row r="555" spans="1:6">
      <c r="A555">
        <v>347015</v>
      </c>
      <c r="B555" t="s">
        <v>1626</v>
      </c>
      <c r="C555" t="s">
        <v>25</v>
      </c>
      <c r="D555" t="s">
        <v>33</v>
      </c>
      <c r="E555" s="1">
        <v>45276.1142824074</v>
      </c>
      <c r="F555" s="1">
        <v>45276.3936111111</v>
      </c>
    </row>
    <row r="556" spans="1:6">
      <c r="A556">
        <v>347016</v>
      </c>
      <c r="B556" t="s">
        <v>1627</v>
      </c>
      <c r="C556" t="s">
        <v>25</v>
      </c>
      <c r="D556" t="s">
        <v>33</v>
      </c>
      <c r="E556" s="1">
        <v>45276.1142824074</v>
      </c>
      <c r="F556" s="1">
        <v>45276.3936111111</v>
      </c>
    </row>
    <row r="557" spans="1:6">
      <c r="A557">
        <v>347017</v>
      </c>
      <c r="B557" t="s">
        <v>1628</v>
      </c>
      <c r="C557" t="s">
        <v>25</v>
      </c>
      <c r="D557" t="s">
        <v>33</v>
      </c>
      <c r="E557" s="1">
        <v>45276.1142824074</v>
      </c>
      <c r="F557" s="1">
        <v>45276.3936111111</v>
      </c>
    </row>
    <row r="558" spans="1:6">
      <c r="A558">
        <v>347018</v>
      </c>
      <c r="B558" t="s">
        <v>1629</v>
      </c>
      <c r="C558" t="s">
        <v>25</v>
      </c>
      <c r="D558" t="s">
        <v>33</v>
      </c>
      <c r="E558" s="1">
        <v>45276.1142824074</v>
      </c>
      <c r="F558" s="1">
        <v>45276.3936111111</v>
      </c>
    </row>
    <row r="559" spans="1:6">
      <c r="A559">
        <v>347019</v>
      </c>
      <c r="B559" t="s">
        <v>1630</v>
      </c>
      <c r="C559" t="s">
        <v>25</v>
      </c>
      <c r="D559" t="s">
        <v>33</v>
      </c>
      <c r="E559" s="1">
        <v>45276.1142824074</v>
      </c>
      <c r="F559" s="1">
        <v>45276.3936111111</v>
      </c>
    </row>
    <row r="560" spans="1:6">
      <c r="A560">
        <v>347020</v>
      </c>
      <c r="B560" t="s">
        <v>1631</v>
      </c>
      <c r="C560" t="s">
        <v>25</v>
      </c>
      <c r="D560" t="s">
        <v>33</v>
      </c>
      <c r="E560" s="1">
        <v>45276.1142824074</v>
      </c>
      <c r="F560" s="1">
        <v>45276.3936111111</v>
      </c>
    </row>
    <row r="561" spans="1:6">
      <c r="A561">
        <v>347021</v>
      </c>
      <c r="B561" t="s">
        <v>1632</v>
      </c>
      <c r="C561" t="s">
        <v>25</v>
      </c>
      <c r="D561" t="s">
        <v>33</v>
      </c>
      <c r="E561" s="1">
        <v>45276.1142824074</v>
      </c>
      <c r="F561" s="1">
        <v>45276.3936111111</v>
      </c>
    </row>
    <row r="562" spans="1:6">
      <c r="A562">
        <v>347022</v>
      </c>
      <c r="B562" t="s">
        <v>1633</v>
      </c>
      <c r="C562" t="s">
        <v>25</v>
      </c>
      <c r="D562" t="s">
        <v>33</v>
      </c>
      <c r="E562" s="1">
        <v>45276.1142824074</v>
      </c>
      <c r="F562" s="1">
        <v>45276.3936111111</v>
      </c>
    </row>
    <row r="563" spans="1:6">
      <c r="A563">
        <v>347023</v>
      </c>
      <c r="B563" t="s">
        <v>1634</v>
      </c>
      <c r="C563" t="s">
        <v>25</v>
      </c>
      <c r="D563" t="s">
        <v>33</v>
      </c>
      <c r="E563" s="1">
        <v>45276.1142824074</v>
      </c>
      <c r="F563" s="1">
        <v>45276.3936111111</v>
      </c>
    </row>
    <row r="564" spans="1:6">
      <c r="A564">
        <v>347024</v>
      </c>
      <c r="B564" t="s">
        <v>1635</v>
      </c>
      <c r="C564" t="s">
        <v>25</v>
      </c>
      <c r="D564" t="s">
        <v>33</v>
      </c>
      <c r="E564" s="1">
        <v>45276.1142824074</v>
      </c>
      <c r="F564" s="1">
        <v>45276.3936111111</v>
      </c>
    </row>
    <row r="565" spans="1:6">
      <c r="A565">
        <v>347025</v>
      </c>
      <c r="B565" t="s">
        <v>1636</v>
      </c>
      <c r="C565" t="s">
        <v>25</v>
      </c>
      <c r="D565" t="s">
        <v>33</v>
      </c>
      <c r="E565" s="1">
        <v>45276.1142824074</v>
      </c>
      <c r="F565" s="1">
        <v>45276.3936111111</v>
      </c>
    </row>
    <row r="566" spans="1:6">
      <c r="A566">
        <v>347026</v>
      </c>
      <c r="B566" t="s">
        <v>1637</v>
      </c>
      <c r="C566" t="s">
        <v>25</v>
      </c>
      <c r="D566" t="s">
        <v>33</v>
      </c>
      <c r="E566" s="1">
        <v>45276.1142824074</v>
      </c>
      <c r="F566" s="1">
        <v>45276.3936111111</v>
      </c>
    </row>
    <row r="567" spans="1:6">
      <c r="A567">
        <v>347027</v>
      </c>
      <c r="B567" t="s">
        <v>1638</v>
      </c>
      <c r="C567" t="s">
        <v>25</v>
      </c>
      <c r="D567" t="s">
        <v>33</v>
      </c>
      <c r="E567" s="1">
        <v>45276.1142824074</v>
      </c>
      <c r="F567" s="1">
        <v>45276.3936111111</v>
      </c>
    </row>
    <row r="568" spans="1:6">
      <c r="A568">
        <v>347028</v>
      </c>
      <c r="B568" t="s">
        <v>1639</v>
      </c>
      <c r="C568" t="s">
        <v>25</v>
      </c>
      <c r="D568" t="s">
        <v>33</v>
      </c>
      <c r="E568" s="1">
        <v>45276.1142824074</v>
      </c>
      <c r="F568" s="1">
        <v>45276.3936111111</v>
      </c>
    </row>
    <row r="569" spans="1:6">
      <c r="A569">
        <v>347029</v>
      </c>
      <c r="B569" t="s">
        <v>1640</v>
      </c>
      <c r="C569" t="s">
        <v>25</v>
      </c>
      <c r="D569" t="s">
        <v>33</v>
      </c>
      <c r="E569" s="1">
        <v>45276.1142824074</v>
      </c>
      <c r="F569" s="1">
        <v>45276.3936111111</v>
      </c>
    </row>
    <row r="570" spans="1:6">
      <c r="A570">
        <v>347030</v>
      </c>
      <c r="B570" t="s">
        <v>1641</v>
      </c>
      <c r="C570" t="s">
        <v>25</v>
      </c>
      <c r="D570" t="s">
        <v>33</v>
      </c>
      <c r="E570" s="1">
        <v>45276.1142824074</v>
      </c>
      <c r="F570" s="1">
        <v>45276.3936111111</v>
      </c>
    </row>
    <row r="571" spans="1:6">
      <c r="A571">
        <v>347031</v>
      </c>
      <c r="B571" t="s">
        <v>1642</v>
      </c>
      <c r="C571" t="s">
        <v>25</v>
      </c>
      <c r="D571" t="s">
        <v>33</v>
      </c>
      <c r="E571" s="1">
        <v>45276.1142824074</v>
      </c>
      <c r="F571" s="1">
        <v>45276.3936111111</v>
      </c>
    </row>
    <row r="572" spans="1:6">
      <c r="A572">
        <v>347032</v>
      </c>
      <c r="B572" t="s">
        <v>1643</v>
      </c>
      <c r="C572" t="s">
        <v>25</v>
      </c>
      <c r="D572" t="s">
        <v>33</v>
      </c>
      <c r="E572" s="1">
        <v>45276.1142824074</v>
      </c>
      <c r="F572" s="1">
        <v>45276.3936111111</v>
      </c>
    </row>
    <row r="573" spans="1:6">
      <c r="A573">
        <v>347033</v>
      </c>
      <c r="B573" t="s">
        <v>1644</v>
      </c>
      <c r="C573" t="s">
        <v>25</v>
      </c>
      <c r="D573" t="s">
        <v>33</v>
      </c>
      <c r="E573" s="1">
        <v>45276.1142824074</v>
      </c>
      <c r="F573" s="1">
        <v>45276.3936111111</v>
      </c>
    </row>
    <row r="574" spans="1:6">
      <c r="A574">
        <v>347034</v>
      </c>
      <c r="B574" t="s">
        <v>1645</v>
      </c>
      <c r="C574" t="s">
        <v>25</v>
      </c>
      <c r="D574" t="s">
        <v>33</v>
      </c>
      <c r="E574" s="1">
        <v>45276.1142824074</v>
      </c>
      <c r="F574" s="1">
        <v>45276.3936111111</v>
      </c>
    </row>
    <row r="575" spans="1:6">
      <c r="A575">
        <v>347035</v>
      </c>
      <c r="B575" t="s">
        <v>1646</v>
      </c>
      <c r="C575" t="s">
        <v>25</v>
      </c>
      <c r="D575" t="s">
        <v>33</v>
      </c>
      <c r="E575" s="1">
        <v>45276.1142824074</v>
      </c>
      <c r="F575" s="1">
        <v>45276.3936111111</v>
      </c>
    </row>
    <row r="576" spans="1:6">
      <c r="A576">
        <v>347036</v>
      </c>
      <c r="B576" t="s">
        <v>1647</v>
      </c>
      <c r="C576" t="s">
        <v>25</v>
      </c>
      <c r="D576" t="s">
        <v>33</v>
      </c>
      <c r="E576" s="1">
        <v>45276.1142824074</v>
      </c>
      <c r="F576" s="1">
        <v>45276.3936111111</v>
      </c>
    </row>
    <row r="577" spans="1:6">
      <c r="A577">
        <v>347037</v>
      </c>
      <c r="B577" t="s">
        <v>1648</v>
      </c>
      <c r="C577" t="s">
        <v>25</v>
      </c>
      <c r="D577" t="s">
        <v>33</v>
      </c>
      <c r="E577" s="1">
        <v>45276.1142824074</v>
      </c>
      <c r="F577" s="1">
        <v>45276.3936111111</v>
      </c>
    </row>
    <row r="578" spans="1:6">
      <c r="A578">
        <v>347038</v>
      </c>
      <c r="B578" t="s">
        <v>1649</v>
      </c>
      <c r="C578" t="s">
        <v>25</v>
      </c>
      <c r="D578" t="s">
        <v>33</v>
      </c>
      <c r="E578" s="1">
        <v>45276.1142824074</v>
      </c>
      <c r="F578" s="1">
        <v>45276.3936111111</v>
      </c>
    </row>
    <row r="579" spans="1:6">
      <c r="A579">
        <v>347039</v>
      </c>
      <c r="B579" t="s">
        <v>1650</v>
      </c>
      <c r="C579" t="s">
        <v>25</v>
      </c>
      <c r="D579" t="s">
        <v>33</v>
      </c>
      <c r="E579" s="1">
        <v>45276.1142824074</v>
      </c>
      <c r="F579" s="1">
        <v>45276.3936111111</v>
      </c>
    </row>
    <row r="580" spans="1:6">
      <c r="A580">
        <v>347040</v>
      </c>
      <c r="B580" t="s">
        <v>1651</v>
      </c>
      <c r="C580" t="s">
        <v>25</v>
      </c>
      <c r="D580" t="s">
        <v>33</v>
      </c>
      <c r="E580" s="1">
        <v>45276.1142824074</v>
      </c>
      <c r="F580" s="1">
        <v>45276.3936111111</v>
      </c>
    </row>
    <row r="581" spans="1:6">
      <c r="A581">
        <v>347041</v>
      </c>
      <c r="B581" t="s">
        <v>1652</v>
      </c>
      <c r="C581" t="s">
        <v>25</v>
      </c>
      <c r="D581" t="s">
        <v>33</v>
      </c>
      <c r="E581" s="1">
        <v>45276.1142824074</v>
      </c>
      <c r="F581" s="1">
        <v>45276.3936111111</v>
      </c>
    </row>
    <row r="582" spans="1:6">
      <c r="A582">
        <v>347042</v>
      </c>
      <c r="B582" t="s">
        <v>1653</v>
      </c>
      <c r="C582" t="s">
        <v>25</v>
      </c>
      <c r="D582" t="s">
        <v>33</v>
      </c>
      <c r="E582" s="1">
        <v>45276.1142824074</v>
      </c>
      <c r="F582" s="1">
        <v>45276.3936111111</v>
      </c>
    </row>
    <row r="583" spans="1:6">
      <c r="A583">
        <v>347043</v>
      </c>
      <c r="B583" t="s">
        <v>1654</v>
      </c>
      <c r="C583" t="s">
        <v>25</v>
      </c>
      <c r="D583" t="s">
        <v>33</v>
      </c>
      <c r="E583" s="1">
        <v>45276.1142824074</v>
      </c>
      <c r="F583" s="1">
        <v>45276.3936111111</v>
      </c>
    </row>
    <row r="584" spans="1:6">
      <c r="A584">
        <v>347044</v>
      </c>
      <c r="B584" t="s">
        <v>1655</v>
      </c>
      <c r="C584" t="s">
        <v>25</v>
      </c>
      <c r="D584" t="s">
        <v>33</v>
      </c>
      <c r="E584" s="1">
        <v>45276.1142824074</v>
      </c>
      <c r="F584" s="1">
        <v>45276.3936111111</v>
      </c>
    </row>
    <row r="585" spans="1:6">
      <c r="A585">
        <v>347045</v>
      </c>
      <c r="B585" t="s">
        <v>1656</v>
      </c>
      <c r="C585" t="s">
        <v>25</v>
      </c>
      <c r="D585" t="s">
        <v>33</v>
      </c>
      <c r="E585" s="1">
        <v>45276.1142824074</v>
      </c>
      <c r="F585" s="1">
        <v>45276.3936111111</v>
      </c>
    </row>
    <row r="586" spans="1:6">
      <c r="A586">
        <v>347046</v>
      </c>
      <c r="B586" t="s">
        <v>1657</v>
      </c>
      <c r="C586" t="s">
        <v>25</v>
      </c>
      <c r="D586" t="s">
        <v>33</v>
      </c>
      <c r="E586" s="1">
        <v>45276.1142824074</v>
      </c>
      <c r="F586" s="1">
        <v>45276.3936111111</v>
      </c>
    </row>
    <row r="587" spans="1:6">
      <c r="A587">
        <v>347047</v>
      </c>
      <c r="B587" t="s">
        <v>1658</v>
      </c>
      <c r="C587" t="s">
        <v>25</v>
      </c>
      <c r="D587" t="s">
        <v>33</v>
      </c>
      <c r="E587" s="1">
        <v>45276.1142824074</v>
      </c>
      <c r="F587" s="1">
        <v>45276.3936111111</v>
      </c>
    </row>
    <row r="588" spans="1:6">
      <c r="A588">
        <v>347048</v>
      </c>
      <c r="B588" t="s">
        <v>1659</v>
      </c>
      <c r="C588" t="s">
        <v>25</v>
      </c>
      <c r="D588" t="s">
        <v>33</v>
      </c>
      <c r="E588" s="1">
        <v>45276.1142824074</v>
      </c>
      <c r="F588" s="1">
        <v>45276.3936111111</v>
      </c>
    </row>
    <row r="589" spans="1:6">
      <c r="A589">
        <v>347049</v>
      </c>
      <c r="B589" t="s">
        <v>1660</v>
      </c>
      <c r="C589" t="s">
        <v>25</v>
      </c>
      <c r="D589" t="s">
        <v>33</v>
      </c>
      <c r="E589" s="1">
        <v>45276.1142824074</v>
      </c>
      <c r="F589" s="1">
        <v>45276.3936111111</v>
      </c>
    </row>
    <row r="590" spans="1:6">
      <c r="A590">
        <v>347050</v>
      </c>
      <c r="B590" t="s">
        <v>1661</v>
      </c>
      <c r="C590" t="s">
        <v>25</v>
      </c>
      <c r="D590" t="s">
        <v>33</v>
      </c>
      <c r="E590" s="1">
        <v>45276.1142824074</v>
      </c>
      <c r="F590" s="1">
        <v>45276.3936111111</v>
      </c>
    </row>
    <row r="591" spans="1:6">
      <c r="A591">
        <v>347051</v>
      </c>
      <c r="B591" t="s">
        <v>1662</v>
      </c>
      <c r="C591" t="s">
        <v>25</v>
      </c>
      <c r="D591" t="s">
        <v>33</v>
      </c>
      <c r="E591" s="1">
        <v>45276.1142824074</v>
      </c>
      <c r="F591" s="1">
        <v>45276.3936111111</v>
      </c>
    </row>
    <row r="592" spans="1:6">
      <c r="A592">
        <v>347052</v>
      </c>
      <c r="B592" t="s">
        <v>1663</v>
      </c>
      <c r="C592" t="s">
        <v>25</v>
      </c>
      <c r="D592" t="s">
        <v>33</v>
      </c>
      <c r="E592" s="1">
        <v>45276.1142824074</v>
      </c>
      <c r="F592" s="1">
        <v>45276.3936111111</v>
      </c>
    </row>
    <row r="593" spans="1:6">
      <c r="A593">
        <v>347053</v>
      </c>
      <c r="B593" t="s">
        <v>1664</v>
      </c>
      <c r="C593" t="s">
        <v>25</v>
      </c>
      <c r="D593" t="s">
        <v>33</v>
      </c>
      <c r="E593" s="1">
        <v>45276.1142824074</v>
      </c>
      <c r="F593" s="1">
        <v>45276.3936111111</v>
      </c>
    </row>
    <row r="594" spans="1:6">
      <c r="A594">
        <v>347054</v>
      </c>
      <c r="B594" t="s">
        <v>1665</v>
      </c>
      <c r="C594" t="s">
        <v>25</v>
      </c>
      <c r="D594" t="s">
        <v>33</v>
      </c>
      <c r="E594" s="1">
        <v>45276.1142824074</v>
      </c>
      <c r="F594" s="1">
        <v>45276.3936111111</v>
      </c>
    </row>
    <row r="595" spans="1:6">
      <c r="A595">
        <v>347055</v>
      </c>
      <c r="B595" t="s">
        <v>1666</v>
      </c>
      <c r="C595" t="s">
        <v>25</v>
      </c>
      <c r="D595" t="s">
        <v>33</v>
      </c>
      <c r="E595" s="1">
        <v>45276.1142824074</v>
      </c>
      <c r="F595" s="1">
        <v>45276.3936111111</v>
      </c>
    </row>
    <row r="596" spans="1:6">
      <c r="A596">
        <v>347056</v>
      </c>
      <c r="B596" t="s">
        <v>1667</v>
      </c>
      <c r="C596" t="s">
        <v>25</v>
      </c>
      <c r="D596" t="s">
        <v>33</v>
      </c>
      <c r="E596" s="1">
        <v>45276.1142824074</v>
      </c>
      <c r="F596" s="1">
        <v>45276.3936111111</v>
      </c>
    </row>
    <row r="597" spans="1:6">
      <c r="A597">
        <v>347057</v>
      </c>
      <c r="B597" t="s">
        <v>1668</v>
      </c>
      <c r="C597" t="s">
        <v>25</v>
      </c>
      <c r="D597" t="s">
        <v>33</v>
      </c>
      <c r="E597" s="1">
        <v>45276.1142824074</v>
      </c>
      <c r="F597" s="1">
        <v>45276.3936111111</v>
      </c>
    </row>
    <row r="598" spans="1:6">
      <c r="A598">
        <v>347058</v>
      </c>
      <c r="B598" t="s">
        <v>1669</v>
      </c>
      <c r="C598" t="s">
        <v>25</v>
      </c>
      <c r="D598" t="s">
        <v>33</v>
      </c>
      <c r="E598" s="1">
        <v>45276.1142824074</v>
      </c>
      <c r="F598" s="1">
        <v>45276.3936111111</v>
      </c>
    </row>
    <row r="599" spans="1:6">
      <c r="A599">
        <v>347059</v>
      </c>
      <c r="B599" t="s">
        <v>1670</v>
      </c>
      <c r="C599" t="s">
        <v>25</v>
      </c>
      <c r="D599" t="s">
        <v>33</v>
      </c>
      <c r="E599" s="1">
        <v>45276.1142824074</v>
      </c>
      <c r="F599" s="1">
        <v>45276.3936111111</v>
      </c>
    </row>
    <row r="600" spans="1:6">
      <c r="A600">
        <v>347060</v>
      </c>
      <c r="B600" t="s">
        <v>1671</v>
      </c>
      <c r="C600" t="s">
        <v>25</v>
      </c>
      <c r="D600" t="s">
        <v>33</v>
      </c>
      <c r="E600" s="1">
        <v>45276.1142824074</v>
      </c>
      <c r="F600" s="1">
        <v>45276.3936111111</v>
      </c>
    </row>
    <row r="601" spans="1:6">
      <c r="A601">
        <v>347061</v>
      </c>
      <c r="B601" t="s">
        <v>1672</v>
      </c>
      <c r="C601" t="s">
        <v>25</v>
      </c>
      <c r="D601" t="s">
        <v>33</v>
      </c>
      <c r="E601" s="1">
        <v>45276.1142824074</v>
      </c>
      <c r="F601" s="1">
        <v>45276.3936111111</v>
      </c>
    </row>
    <row r="602" spans="1:6">
      <c r="A602">
        <v>347062</v>
      </c>
      <c r="B602" t="s">
        <v>1673</v>
      </c>
      <c r="C602" t="s">
        <v>25</v>
      </c>
      <c r="D602" t="s">
        <v>33</v>
      </c>
      <c r="E602" s="1">
        <v>45276.1142824074</v>
      </c>
      <c r="F602" s="1">
        <v>45276.3936111111</v>
      </c>
    </row>
    <row r="603" spans="1:6">
      <c r="A603">
        <v>347063</v>
      </c>
      <c r="B603" t="s">
        <v>1674</v>
      </c>
      <c r="C603" t="s">
        <v>25</v>
      </c>
      <c r="D603" t="s">
        <v>33</v>
      </c>
      <c r="E603" s="1">
        <v>45276.1142824074</v>
      </c>
      <c r="F603" s="1">
        <v>45276.3936111111</v>
      </c>
    </row>
    <row r="604" spans="1:6">
      <c r="A604">
        <v>347064</v>
      </c>
      <c r="B604" t="s">
        <v>1675</v>
      </c>
      <c r="C604" t="s">
        <v>25</v>
      </c>
      <c r="D604" t="s">
        <v>33</v>
      </c>
      <c r="E604" s="1">
        <v>45276.1142824074</v>
      </c>
      <c r="F604" s="1">
        <v>45276.3936111111</v>
      </c>
    </row>
    <row r="605" spans="1:6">
      <c r="A605">
        <v>347065</v>
      </c>
      <c r="B605" t="s">
        <v>1676</v>
      </c>
      <c r="C605" t="s">
        <v>25</v>
      </c>
      <c r="D605" t="s">
        <v>33</v>
      </c>
      <c r="E605" s="1">
        <v>45276.1142824074</v>
      </c>
      <c r="F605" s="1">
        <v>45276.3936111111</v>
      </c>
    </row>
    <row r="606" spans="1:6">
      <c r="A606">
        <v>347066</v>
      </c>
      <c r="B606" t="s">
        <v>1677</v>
      </c>
      <c r="C606" t="s">
        <v>25</v>
      </c>
      <c r="D606" t="s">
        <v>33</v>
      </c>
      <c r="E606" s="1">
        <v>45276.1142824074</v>
      </c>
      <c r="F606" s="1">
        <v>45276.3936111111</v>
      </c>
    </row>
    <row r="607" spans="1:6">
      <c r="A607">
        <v>347067</v>
      </c>
      <c r="B607" t="s">
        <v>1678</v>
      </c>
      <c r="C607" t="s">
        <v>25</v>
      </c>
      <c r="D607" t="s">
        <v>33</v>
      </c>
      <c r="E607" s="1">
        <v>45276.1142824074</v>
      </c>
      <c r="F607" s="1">
        <v>45276.3936111111</v>
      </c>
    </row>
    <row r="608" spans="1:6">
      <c r="A608">
        <v>347068</v>
      </c>
      <c r="B608" t="s">
        <v>1679</v>
      </c>
      <c r="C608" t="s">
        <v>25</v>
      </c>
      <c r="D608" t="s">
        <v>33</v>
      </c>
      <c r="E608" s="1">
        <v>45276.1142824074</v>
      </c>
      <c r="F608" s="1">
        <v>45276.3936111111</v>
      </c>
    </row>
    <row r="609" spans="1:6">
      <c r="A609">
        <v>347069</v>
      </c>
      <c r="B609" t="s">
        <v>1680</v>
      </c>
      <c r="C609" t="s">
        <v>25</v>
      </c>
      <c r="D609" t="s">
        <v>33</v>
      </c>
      <c r="E609" s="1">
        <v>45276.1142824074</v>
      </c>
      <c r="F609" s="1">
        <v>45276.3936111111</v>
      </c>
    </row>
    <row r="610" spans="1:6">
      <c r="A610">
        <v>347070</v>
      </c>
      <c r="B610" t="s">
        <v>1681</v>
      </c>
      <c r="C610" t="s">
        <v>25</v>
      </c>
      <c r="D610" t="s">
        <v>33</v>
      </c>
      <c r="E610" s="1">
        <v>45276.1142824074</v>
      </c>
      <c r="F610" s="1">
        <v>45276.3936111111</v>
      </c>
    </row>
    <row r="611" spans="1:6">
      <c r="A611">
        <v>347071</v>
      </c>
      <c r="B611" t="s">
        <v>1682</v>
      </c>
      <c r="C611" t="s">
        <v>25</v>
      </c>
      <c r="D611" t="s">
        <v>33</v>
      </c>
      <c r="E611" s="1">
        <v>45276.1142824074</v>
      </c>
      <c r="F611" s="1">
        <v>45276.3936111111</v>
      </c>
    </row>
    <row r="612" spans="1:6">
      <c r="A612">
        <v>347072</v>
      </c>
      <c r="B612" t="s">
        <v>1683</v>
      </c>
      <c r="C612" t="s">
        <v>25</v>
      </c>
      <c r="D612" t="s">
        <v>33</v>
      </c>
      <c r="E612" s="1">
        <v>45276.1142824074</v>
      </c>
      <c r="F612" s="1">
        <v>45276.3936111111</v>
      </c>
    </row>
    <row r="613" spans="1:6">
      <c r="A613">
        <v>347073</v>
      </c>
      <c r="B613" t="s">
        <v>1684</v>
      </c>
      <c r="C613" t="s">
        <v>25</v>
      </c>
      <c r="D613" t="s">
        <v>33</v>
      </c>
      <c r="E613" s="1">
        <v>45276.1142824074</v>
      </c>
      <c r="F613" s="1">
        <v>45276.3936111111</v>
      </c>
    </row>
    <row r="614" spans="1:6">
      <c r="A614">
        <v>347074</v>
      </c>
      <c r="B614" t="s">
        <v>1685</v>
      </c>
      <c r="C614" t="s">
        <v>25</v>
      </c>
      <c r="D614" t="s">
        <v>33</v>
      </c>
      <c r="E614" s="1">
        <v>45276.1142824074</v>
      </c>
      <c r="F614" s="1">
        <v>45276.3936111111</v>
      </c>
    </row>
    <row r="615" spans="1:6">
      <c r="A615">
        <v>347075</v>
      </c>
      <c r="B615" t="s">
        <v>1686</v>
      </c>
      <c r="C615" t="s">
        <v>26</v>
      </c>
      <c r="D615" t="s">
        <v>33</v>
      </c>
      <c r="E615" s="1">
        <v>45276.1142824074</v>
      </c>
      <c r="F615" s="1">
        <v>45276.3936111111</v>
      </c>
    </row>
    <row r="616" spans="1:6">
      <c r="A616">
        <v>347076</v>
      </c>
      <c r="B616" t="s">
        <v>1687</v>
      </c>
      <c r="C616" t="s">
        <v>26</v>
      </c>
      <c r="D616" t="s">
        <v>33</v>
      </c>
      <c r="E616" s="1">
        <v>45276.1142824074</v>
      </c>
      <c r="F616" s="1">
        <v>45276.3936111111</v>
      </c>
    </row>
    <row r="617" spans="1:6">
      <c r="A617">
        <v>347077</v>
      </c>
      <c r="B617" t="s">
        <v>1688</v>
      </c>
      <c r="C617" t="s">
        <v>26</v>
      </c>
      <c r="D617" t="s">
        <v>33</v>
      </c>
      <c r="E617" s="1">
        <v>45276.1142824074</v>
      </c>
      <c r="F617" s="1">
        <v>45276.3936111111</v>
      </c>
    </row>
    <row r="618" spans="1:6">
      <c r="A618">
        <v>347078</v>
      </c>
      <c r="B618" t="s">
        <v>1689</v>
      </c>
      <c r="C618" t="s">
        <v>26</v>
      </c>
      <c r="D618" t="s">
        <v>33</v>
      </c>
      <c r="E618" s="1">
        <v>45276.1142824074</v>
      </c>
      <c r="F618" s="1">
        <v>45276.3936111111</v>
      </c>
    </row>
    <row r="619" spans="1:6">
      <c r="A619">
        <v>347079</v>
      </c>
      <c r="B619" t="s">
        <v>1690</v>
      </c>
      <c r="C619" t="s">
        <v>26</v>
      </c>
      <c r="D619" t="s">
        <v>33</v>
      </c>
      <c r="E619" s="1">
        <v>45276.1142824074</v>
      </c>
      <c r="F619" s="1">
        <v>45276.3936111111</v>
      </c>
    </row>
    <row r="620" spans="1:6">
      <c r="A620">
        <v>347080</v>
      </c>
      <c r="B620" t="s">
        <v>1691</v>
      </c>
      <c r="C620" t="s">
        <v>26</v>
      </c>
      <c r="D620" t="s">
        <v>33</v>
      </c>
      <c r="E620" s="1">
        <v>45276.1142824074</v>
      </c>
      <c r="F620" s="1">
        <v>45276.3936111111</v>
      </c>
    </row>
    <row r="621" spans="1:6">
      <c r="A621">
        <v>347081</v>
      </c>
      <c r="B621" t="s">
        <v>1692</v>
      </c>
      <c r="C621" t="s">
        <v>26</v>
      </c>
      <c r="D621" t="s">
        <v>33</v>
      </c>
      <c r="E621" s="1">
        <v>45276.1142824074</v>
      </c>
      <c r="F621" s="1">
        <v>45276.3936111111</v>
      </c>
    </row>
    <row r="622" spans="1:6">
      <c r="A622">
        <v>347082</v>
      </c>
      <c r="B622" t="s">
        <v>1693</v>
      </c>
      <c r="C622" t="s">
        <v>26</v>
      </c>
      <c r="D622" t="s">
        <v>33</v>
      </c>
      <c r="E622" s="1">
        <v>45276.1142824074</v>
      </c>
      <c r="F622" s="1">
        <v>45276.3936111111</v>
      </c>
    </row>
    <row r="623" spans="1:6">
      <c r="A623">
        <v>347083</v>
      </c>
      <c r="B623" t="s">
        <v>1694</v>
      </c>
      <c r="C623" t="s">
        <v>26</v>
      </c>
      <c r="D623" t="s">
        <v>33</v>
      </c>
      <c r="E623" s="1">
        <v>45276.1142824074</v>
      </c>
      <c r="F623" s="1">
        <v>45276.3936111111</v>
      </c>
    </row>
    <row r="624" spans="1:6">
      <c r="A624">
        <v>347084</v>
      </c>
      <c r="B624" t="s">
        <v>1695</v>
      </c>
      <c r="C624" t="s">
        <v>26</v>
      </c>
      <c r="D624" t="s">
        <v>33</v>
      </c>
      <c r="E624" s="1">
        <v>45276.1142824074</v>
      </c>
      <c r="F624" s="1">
        <v>45276.3936111111</v>
      </c>
    </row>
    <row r="625" spans="1:6">
      <c r="A625">
        <v>347085</v>
      </c>
      <c r="B625" t="s">
        <v>1696</v>
      </c>
      <c r="C625" t="s">
        <v>26</v>
      </c>
      <c r="D625" t="s">
        <v>33</v>
      </c>
      <c r="E625" s="1">
        <v>45276.1142824074</v>
      </c>
      <c r="F625" s="1">
        <v>45276.3936111111</v>
      </c>
    </row>
    <row r="626" spans="1:6">
      <c r="A626">
        <v>347086</v>
      </c>
      <c r="B626" t="s">
        <v>1697</v>
      </c>
      <c r="C626" t="s">
        <v>26</v>
      </c>
      <c r="D626" t="s">
        <v>33</v>
      </c>
      <c r="E626" s="1">
        <v>45276.1142824074</v>
      </c>
      <c r="F626" s="1">
        <v>45276.3936111111</v>
      </c>
    </row>
    <row r="627" spans="1:6">
      <c r="A627">
        <v>347087</v>
      </c>
      <c r="B627" t="s">
        <v>1698</v>
      </c>
      <c r="C627" t="s">
        <v>26</v>
      </c>
      <c r="D627" t="s">
        <v>33</v>
      </c>
      <c r="E627" s="1">
        <v>45276.1142824074</v>
      </c>
      <c r="F627" s="1">
        <v>45276.3936111111</v>
      </c>
    </row>
    <row r="628" spans="1:6">
      <c r="A628">
        <v>347088</v>
      </c>
      <c r="B628" t="s">
        <v>1699</v>
      </c>
      <c r="C628" t="s">
        <v>26</v>
      </c>
      <c r="D628" t="s">
        <v>33</v>
      </c>
      <c r="E628" s="1">
        <v>45276.1142824074</v>
      </c>
      <c r="F628" s="1">
        <v>45276.3936111111</v>
      </c>
    </row>
    <row r="629" spans="1:6">
      <c r="A629">
        <v>347089</v>
      </c>
      <c r="B629" t="s">
        <v>1700</v>
      </c>
      <c r="C629" t="s">
        <v>26</v>
      </c>
      <c r="D629" t="s">
        <v>33</v>
      </c>
      <c r="E629" s="1">
        <v>45276.1142824074</v>
      </c>
      <c r="F629" s="1">
        <v>45276.3936111111</v>
      </c>
    </row>
    <row r="630" spans="1:6">
      <c r="A630">
        <v>347090</v>
      </c>
      <c r="B630" t="s">
        <v>1701</v>
      </c>
      <c r="C630" t="s">
        <v>26</v>
      </c>
      <c r="D630" t="s">
        <v>33</v>
      </c>
      <c r="E630" s="1">
        <v>45276.1142824074</v>
      </c>
      <c r="F630" s="1">
        <v>45276.3936111111</v>
      </c>
    </row>
    <row r="631" spans="1:6">
      <c r="A631">
        <v>347091</v>
      </c>
      <c r="B631" t="s">
        <v>1702</v>
      </c>
      <c r="C631" t="s">
        <v>26</v>
      </c>
      <c r="D631" t="s">
        <v>33</v>
      </c>
      <c r="E631" s="1">
        <v>45276.1142824074</v>
      </c>
      <c r="F631" s="1">
        <v>45276.3936111111</v>
      </c>
    </row>
    <row r="632" spans="1:6">
      <c r="A632">
        <v>347092</v>
      </c>
      <c r="B632" t="s">
        <v>1703</v>
      </c>
      <c r="C632" t="s">
        <v>26</v>
      </c>
      <c r="D632" t="s">
        <v>33</v>
      </c>
      <c r="E632" s="1">
        <v>45276.1142824074</v>
      </c>
      <c r="F632" s="1">
        <v>45276.3936111111</v>
      </c>
    </row>
    <row r="633" spans="1:6">
      <c r="A633">
        <v>347093</v>
      </c>
      <c r="B633" t="s">
        <v>1704</v>
      </c>
      <c r="C633" t="s">
        <v>26</v>
      </c>
      <c r="D633" t="s">
        <v>33</v>
      </c>
      <c r="E633" s="1">
        <v>45276.1142824074</v>
      </c>
      <c r="F633" s="1">
        <v>45276.3936111111</v>
      </c>
    </row>
    <row r="634" spans="1:6">
      <c r="A634">
        <v>347094</v>
      </c>
      <c r="B634" t="s">
        <v>1705</v>
      </c>
      <c r="C634" t="s">
        <v>26</v>
      </c>
      <c r="D634" t="s">
        <v>33</v>
      </c>
      <c r="E634" s="1">
        <v>45276.1142824074</v>
      </c>
      <c r="F634" s="1">
        <v>45276.3936111111</v>
      </c>
    </row>
    <row r="635" spans="1:6">
      <c r="A635">
        <v>347095</v>
      </c>
      <c r="B635" t="s">
        <v>1706</v>
      </c>
      <c r="C635" t="s">
        <v>26</v>
      </c>
      <c r="D635" t="s">
        <v>33</v>
      </c>
      <c r="E635" s="1">
        <v>45276.1142824074</v>
      </c>
      <c r="F635" s="1">
        <v>45276.3936111111</v>
      </c>
    </row>
    <row r="636" spans="1:6">
      <c r="A636">
        <v>347096</v>
      </c>
      <c r="B636" t="s">
        <v>1707</v>
      </c>
      <c r="C636" t="s">
        <v>26</v>
      </c>
      <c r="D636" t="s">
        <v>33</v>
      </c>
      <c r="E636" s="1">
        <v>45276.1142824074</v>
      </c>
      <c r="F636" s="1">
        <v>45276.3936111111</v>
      </c>
    </row>
    <row r="637" spans="1:6">
      <c r="A637">
        <v>347097</v>
      </c>
      <c r="B637" t="s">
        <v>1708</v>
      </c>
      <c r="C637" t="s">
        <v>26</v>
      </c>
      <c r="D637" t="s">
        <v>33</v>
      </c>
      <c r="E637" s="1">
        <v>45276.1142824074</v>
      </c>
      <c r="F637" s="1">
        <v>45276.3936111111</v>
      </c>
    </row>
    <row r="638" spans="1:6">
      <c r="A638">
        <v>347098</v>
      </c>
      <c r="B638" t="s">
        <v>1709</v>
      </c>
      <c r="C638" t="s">
        <v>26</v>
      </c>
      <c r="D638" t="s">
        <v>33</v>
      </c>
      <c r="E638" s="1">
        <v>45276.1142824074</v>
      </c>
      <c r="F638" s="1">
        <v>45276.3936111111</v>
      </c>
    </row>
    <row r="639" spans="1:6">
      <c r="A639">
        <v>347099</v>
      </c>
      <c r="B639" t="s">
        <v>1710</v>
      </c>
      <c r="C639" t="s">
        <v>26</v>
      </c>
      <c r="D639" t="s">
        <v>33</v>
      </c>
      <c r="E639" s="1">
        <v>45276.1142824074</v>
      </c>
      <c r="F639" s="1">
        <v>45276.3936111111</v>
      </c>
    </row>
    <row r="640" spans="1:6">
      <c r="A640">
        <v>347100</v>
      </c>
      <c r="B640" t="s">
        <v>1711</v>
      </c>
      <c r="C640" t="s">
        <v>26</v>
      </c>
      <c r="D640" t="s">
        <v>33</v>
      </c>
      <c r="E640" s="1">
        <v>45276.1142824074</v>
      </c>
      <c r="F640" s="1">
        <v>45276.3936111111</v>
      </c>
    </row>
    <row r="641" spans="1:6">
      <c r="A641">
        <v>347101</v>
      </c>
      <c r="B641" t="s">
        <v>1712</v>
      </c>
      <c r="C641" t="s">
        <v>26</v>
      </c>
      <c r="D641" t="s">
        <v>33</v>
      </c>
      <c r="E641" s="1">
        <v>45276.1142824074</v>
      </c>
      <c r="F641" s="1">
        <v>45276.3936111111</v>
      </c>
    </row>
    <row r="642" spans="1:6">
      <c r="A642">
        <v>347102</v>
      </c>
      <c r="B642" t="s">
        <v>1713</v>
      </c>
      <c r="C642" t="s">
        <v>26</v>
      </c>
      <c r="D642" t="s">
        <v>33</v>
      </c>
      <c r="E642" s="1">
        <v>45276.1142824074</v>
      </c>
      <c r="F642" s="1">
        <v>45276.3936111111</v>
      </c>
    </row>
    <row r="643" spans="1:6">
      <c r="A643">
        <v>347103</v>
      </c>
      <c r="B643" t="s">
        <v>1714</v>
      </c>
      <c r="C643" t="s">
        <v>26</v>
      </c>
      <c r="D643" t="s">
        <v>33</v>
      </c>
      <c r="E643" s="1">
        <v>45276.1142824074</v>
      </c>
      <c r="F643" s="1">
        <v>45276.3936111111</v>
      </c>
    </row>
    <row r="644" spans="1:6">
      <c r="A644">
        <v>347104</v>
      </c>
      <c r="B644" t="s">
        <v>1715</v>
      </c>
      <c r="C644" t="s">
        <v>26</v>
      </c>
      <c r="D644" t="s">
        <v>33</v>
      </c>
      <c r="E644" s="1">
        <v>45276.1142824074</v>
      </c>
      <c r="F644" s="1">
        <v>45276.3936111111</v>
      </c>
    </row>
    <row r="645" spans="1:6">
      <c r="A645">
        <v>347105</v>
      </c>
      <c r="B645" t="s">
        <v>1716</v>
      </c>
      <c r="C645" t="s">
        <v>26</v>
      </c>
      <c r="D645" t="s">
        <v>33</v>
      </c>
      <c r="E645" s="1">
        <v>45276.1142824074</v>
      </c>
      <c r="F645" s="1">
        <v>45276.3936111111</v>
      </c>
    </row>
    <row r="646" spans="1:6">
      <c r="A646">
        <v>347106</v>
      </c>
      <c r="B646" t="s">
        <v>1717</v>
      </c>
      <c r="C646" t="s">
        <v>26</v>
      </c>
      <c r="D646" t="s">
        <v>33</v>
      </c>
      <c r="E646" s="1">
        <v>45276.1142824074</v>
      </c>
      <c r="F646" s="1">
        <v>45276.3936111111</v>
      </c>
    </row>
    <row r="647" spans="1:6">
      <c r="A647">
        <v>347107</v>
      </c>
      <c r="B647" t="s">
        <v>1718</v>
      </c>
      <c r="C647" t="s">
        <v>26</v>
      </c>
      <c r="D647" t="s">
        <v>33</v>
      </c>
      <c r="E647" s="1">
        <v>45276.1142824074</v>
      </c>
      <c r="F647" s="1">
        <v>45276.3936111111</v>
      </c>
    </row>
    <row r="648" spans="1:6">
      <c r="A648">
        <v>347108</v>
      </c>
      <c r="B648" t="s">
        <v>1719</v>
      </c>
      <c r="C648" t="s">
        <v>26</v>
      </c>
      <c r="D648" t="s">
        <v>33</v>
      </c>
      <c r="E648" s="1">
        <v>45276.1142824074</v>
      </c>
      <c r="F648" s="1">
        <v>45276.3936111111</v>
      </c>
    </row>
    <row r="649" spans="1:6">
      <c r="A649">
        <v>347109</v>
      </c>
      <c r="B649" t="s">
        <v>1720</v>
      </c>
      <c r="C649" t="s">
        <v>26</v>
      </c>
      <c r="D649" t="s">
        <v>33</v>
      </c>
      <c r="E649" s="1">
        <v>45276.1142824074</v>
      </c>
      <c r="F649" s="1">
        <v>45276.3936111111</v>
      </c>
    </row>
    <row r="650" spans="1:6">
      <c r="A650">
        <v>347110</v>
      </c>
      <c r="B650" t="s">
        <v>1721</v>
      </c>
      <c r="C650" t="s">
        <v>26</v>
      </c>
      <c r="D650" t="s">
        <v>33</v>
      </c>
      <c r="E650" s="1">
        <v>45276.1142824074</v>
      </c>
      <c r="F650" s="1">
        <v>45276.3936111111</v>
      </c>
    </row>
    <row r="651" spans="1:6">
      <c r="A651">
        <v>347111</v>
      </c>
      <c r="B651" t="s">
        <v>1722</v>
      </c>
      <c r="C651" t="s">
        <v>26</v>
      </c>
      <c r="D651" t="s">
        <v>33</v>
      </c>
      <c r="E651" s="1">
        <v>45276.1142824074</v>
      </c>
      <c r="F651" s="1">
        <v>45276.3936111111</v>
      </c>
    </row>
    <row r="652" spans="1:6">
      <c r="A652">
        <v>347112</v>
      </c>
      <c r="B652" t="s">
        <v>1723</v>
      </c>
      <c r="C652" t="s">
        <v>26</v>
      </c>
      <c r="D652" t="s">
        <v>33</v>
      </c>
      <c r="E652" s="1">
        <v>45276.1142824074</v>
      </c>
      <c r="F652" s="1">
        <v>45276.3936111111</v>
      </c>
    </row>
    <row r="653" spans="1:6">
      <c r="A653">
        <v>347113</v>
      </c>
      <c r="B653" t="s">
        <v>1724</v>
      </c>
      <c r="C653" t="s">
        <v>26</v>
      </c>
      <c r="D653" t="s">
        <v>33</v>
      </c>
      <c r="E653" s="1">
        <v>45276.1142824074</v>
      </c>
      <c r="F653" s="1">
        <v>45276.3936111111</v>
      </c>
    </row>
    <row r="654" spans="1:6">
      <c r="A654">
        <v>347114</v>
      </c>
      <c r="B654" t="s">
        <v>1725</v>
      </c>
      <c r="C654" t="s">
        <v>26</v>
      </c>
      <c r="D654" t="s">
        <v>33</v>
      </c>
      <c r="E654" s="1">
        <v>45276.1142824074</v>
      </c>
      <c r="F654" s="1">
        <v>45276.3936111111</v>
      </c>
    </row>
    <row r="655" spans="1:6">
      <c r="A655">
        <v>347115</v>
      </c>
      <c r="B655" t="s">
        <v>1726</v>
      </c>
      <c r="C655" t="s">
        <v>26</v>
      </c>
      <c r="D655" t="s">
        <v>33</v>
      </c>
      <c r="E655" s="1">
        <v>45276.1142824074</v>
      </c>
      <c r="F655" s="1">
        <v>45276.3936111111</v>
      </c>
    </row>
    <row r="656" spans="1:6">
      <c r="A656">
        <v>347116</v>
      </c>
      <c r="B656" t="s">
        <v>1727</v>
      </c>
      <c r="C656" t="s">
        <v>26</v>
      </c>
      <c r="D656" t="s">
        <v>33</v>
      </c>
      <c r="E656" s="1">
        <v>45276.1142824074</v>
      </c>
      <c r="F656" s="1">
        <v>45276.3936111111</v>
      </c>
    </row>
    <row r="657" spans="1:6">
      <c r="A657">
        <v>347117</v>
      </c>
      <c r="B657" t="s">
        <v>1728</v>
      </c>
      <c r="C657" t="s">
        <v>26</v>
      </c>
      <c r="D657" t="s">
        <v>33</v>
      </c>
      <c r="E657" s="1">
        <v>45276.1142824074</v>
      </c>
      <c r="F657" s="1">
        <v>45276.3936111111</v>
      </c>
    </row>
    <row r="658" spans="1:6">
      <c r="A658">
        <v>347118</v>
      </c>
      <c r="B658" t="s">
        <v>1729</v>
      </c>
      <c r="C658" t="s">
        <v>26</v>
      </c>
      <c r="D658" t="s">
        <v>33</v>
      </c>
      <c r="E658" s="1">
        <v>45276.1142824074</v>
      </c>
      <c r="F658" s="1">
        <v>45276.3936111111</v>
      </c>
    </row>
    <row r="659" spans="1:6">
      <c r="A659">
        <v>347119</v>
      </c>
      <c r="B659" t="s">
        <v>1730</v>
      </c>
      <c r="C659" t="s">
        <v>26</v>
      </c>
      <c r="D659" t="s">
        <v>33</v>
      </c>
      <c r="E659" s="1">
        <v>45276.1142824074</v>
      </c>
      <c r="F659" s="1">
        <v>45276.3936111111</v>
      </c>
    </row>
    <row r="660" spans="1:6">
      <c r="A660">
        <v>347120</v>
      </c>
      <c r="B660" t="s">
        <v>1731</v>
      </c>
      <c r="C660" t="s">
        <v>26</v>
      </c>
      <c r="D660" t="s">
        <v>33</v>
      </c>
      <c r="E660" s="1">
        <v>45276.1142824074</v>
      </c>
      <c r="F660" s="1">
        <v>45276.3936111111</v>
      </c>
    </row>
    <row r="661" spans="1:6">
      <c r="A661">
        <v>347121</v>
      </c>
      <c r="B661" t="s">
        <v>1732</v>
      </c>
      <c r="C661" t="s">
        <v>26</v>
      </c>
      <c r="D661" t="s">
        <v>33</v>
      </c>
      <c r="E661" s="1">
        <v>45276.1142824074</v>
      </c>
      <c r="F661" s="1">
        <v>45276.3936111111</v>
      </c>
    </row>
    <row r="662" spans="1:6">
      <c r="A662">
        <v>347122</v>
      </c>
      <c r="B662" t="s">
        <v>1733</v>
      </c>
      <c r="C662" t="s">
        <v>26</v>
      </c>
      <c r="D662" t="s">
        <v>33</v>
      </c>
      <c r="E662" s="1">
        <v>45276.1142824074</v>
      </c>
      <c r="F662" s="1">
        <v>45276.3936111111</v>
      </c>
    </row>
    <row r="663" spans="1:6">
      <c r="A663">
        <v>347123</v>
      </c>
      <c r="B663" t="s">
        <v>1734</v>
      </c>
      <c r="C663" t="s">
        <v>26</v>
      </c>
      <c r="D663" t="s">
        <v>33</v>
      </c>
      <c r="E663" s="1">
        <v>45276.1142824074</v>
      </c>
      <c r="F663" s="1">
        <v>45276.3936111111</v>
      </c>
    </row>
    <row r="664" spans="1:6">
      <c r="A664">
        <v>347124</v>
      </c>
      <c r="B664" t="s">
        <v>1735</v>
      </c>
      <c r="C664" t="s">
        <v>26</v>
      </c>
      <c r="D664" t="s">
        <v>33</v>
      </c>
      <c r="E664" s="1">
        <v>45276.1142824074</v>
      </c>
      <c r="F664" s="1">
        <v>45276.3936111111</v>
      </c>
    </row>
    <row r="665" spans="1:6">
      <c r="A665">
        <v>347125</v>
      </c>
      <c r="B665" t="s">
        <v>1736</v>
      </c>
      <c r="C665" t="s">
        <v>26</v>
      </c>
      <c r="D665" t="s">
        <v>33</v>
      </c>
      <c r="E665" s="1">
        <v>45276.1142824074</v>
      </c>
      <c r="F665" s="1">
        <v>45276.3936111111</v>
      </c>
    </row>
    <row r="666" spans="1:6">
      <c r="A666">
        <v>347126</v>
      </c>
      <c r="B666" t="s">
        <v>1737</v>
      </c>
      <c r="C666" t="s">
        <v>26</v>
      </c>
      <c r="D666" t="s">
        <v>33</v>
      </c>
      <c r="E666" s="1">
        <v>45276.1142824074</v>
      </c>
      <c r="F666" s="1">
        <v>45276.3936111111</v>
      </c>
    </row>
    <row r="667" spans="1:6">
      <c r="A667">
        <v>347127</v>
      </c>
      <c r="B667" t="s">
        <v>1738</v>
      </c>
      <c r="C667" t="s">
        <v>26</v>
      </c>
      <c r="D667" t="s">
        <v>33</v>
      </c>
      <c r="E667" s="1">
        <v>45276.1142824074</v>
      </c>
      <c r="F667" s="1">
        <v>45276.3936111111</v>
      </c>
    </row>
    <row r="668" spans="1:6">
      <c r="A668">
        <v>347128</v>
      </c>
      <c r="B668" t="s">
        <v>1739</v>
      </c>
      <c r="C668" t="s">
        <v>26</v>
      </c>
      <c r="D668" t="s">
        <v>33</v>
      </c>
      <c r="E668" s="1">
        <v>45276.1142824074</v>
      </c>
      <c r="F668" s="1">
        <v>45276.3936111111</v>
      </c>
    </row>
    <row r="669" spans="1:6">
      <c r="A669">
        <v>347129</v>
      </c>
      <c r="B669" t="s">
        <v>1740</v>
      </c>
      <c r="C669" t="s">
        <v>26</v>
      </c>
      <c r="D669" t="s">
        <v>33</v>
      </c>
      <c r="E669" s="1">
        <v>45276.1142824074</v>
      </c>
      <c r="F669" s="1">
        <v>45276.3936111111</v>
      </c>
    </row>
    <row r="670" spans="1:6">
      <c r="A670">
        <v>347130</v>
      </c>
      <c r="B670" t="s">
        <v>1741</v>
      </c>
      <c r="C670" t="s">
        <v>26</v>
      </c>
      <c r="D670" t="s">
        <v>33</v>
      </c>
      <c r="E670" s="1">
        <v>45276.1142824074</v>
      </c>
      <c r="F670" s="1">
        <v>45276.3936111111</v>
      </c>
    </row>
    <row r="671" spans="1:6">
      <c r="A671">
        <v>347131</v>
      </c>
      <c r="B671" t="s">
        <v>1742</v>
      </c>
      <c r="C671" t="s">
        <v>26</v>
      </c>
      <c r="D671" t="s">
        <v>33</v>
      </c>
      <c r="E671" s="1">
        <v>45276.1142824074</v>
      </c>
      <c r="F671" s="1">
        <v>45276.3936111111</v>
      </c>
    </row>
    <row r="672" spans="1:6">
      <c r="A672">
        <v>347132</v>
      </c>
      <c r="B672" t="s">
        <v>1743</v>
      </c>
      <c r="C672" t="s">
        <v>26</v>
      </c>
      <c r="D672" t="s">
        <v>33</v>
      </c>
      <c r="E672" s="1">
        <v>45276.1142824074</v>
      </c>
      <c r="F672" s="1">
        <v>45276.3936111111</v>
      </c>
    </row>
    <row r="673" spans="1:6">
      <c r="A673">
        <v>347133</v>
      </c>
      <c r="B673" t="s">
        <v>1744</v>
      </c>
      <c r="C673" t="s">
        <v>26</v>
      </c>
      <c r="D673" t="s">
        <v>33</v>
      </c>
      <c r="E673" s="1">
        <v>45276.1142824074</v>
      </c>
      <c r="F673" s="1">
        <v>45276.3936111111</v>
      </c>
    </row>
    <row r="674" spans="1:6">
      <c r="A674">
        <v>347134</v>
      </c>
      <c r="B674" t="s">
        <v>1745</v>
      </c>
      <c r="C674" t="s">
        <v>26</v>
      </c>
      <c r="D674" t="s">
        <v>33</v>
      </c>
      <c r="E674" s="1">
        <v>45276.1142824074</v>
      </c>
      <c r="F674" s="1">
        <v>45276.3936111111</v>
      </c>
    </row>
    <row r="675" spans="1:6">
      <c r="A675">
        <v>347135</v>
      </c>
      <c r="B675" t="s">
        <v>1746</v>
      </c>
      <c r="C675" t="s">
        <v>26</v>
      </c>
      <c r="D675" t="s">
        <v>33</v>
      </c>
      <c r="E675" s="1">
        <v>45276.1142824074</v>
      </c>
      <c r="F675" s="1">
        <v>45276.3936111111</v>
      </c>
    </row>
    <row r="676" spans="1:6">
      <c r="A676">
        <v>347136</v>
      </c>
      <c r="B676" t="s">
        <v>1747</v>
      </c>
      <c r="C676" t="s">
        <v>26</v>
      </c>
      <c r="D676" t="s">
        <v>33</v>
      </c>
      <c r="E676" s="1">
        <v>45276.1142824074</v>
      </c>
      <c r="F676" s="1">
        <v>45276.3936111111</v>
      </c>
    </row>
    <row r="677" spans="1:6">
      <c r="A677">
        <v>347137</v>
      </c>
      <c r="B677" t="s">
        <v>1748</v>
      </c>
      <c r="C677" t="s">
        <v>26</v>
      </c>
      <c r="D677" t="s">
        <v>33</v>
      </c>
      <c r="E677" s="1">
        <v>45276.1142824074</v>
      </c>
      <c r="F677" s="1">
        <v>45276.3936111111</v>
      </c>
    </row>
    <row r="678" spans="1:6">
      <c r="A678">
        <v>347138</v>
      </c>
      <c r="B678" t="s">
        <v>1749</v>
      </c>
      <c r="C678" t="s">
        <v>26</v>
      </c>
      <c r="D678" t="s">
        <v>33</v>
      </c>
      <c r="E678" s="1">
        <v>45276.1142824074</v>
      </c>
      <c r="F678" s="1">
        <v>45276.3936111111</v>
      </c>
    </row>
    <row r="679" spans="1:6">
      <c r="A679">
        <v>347139</v>
      </c>
      <c r="B679" t="s">
        <v>1750</v>
      </c>
      <c r="C679" t="s">
        <v>26</v>
      </c>
      <c r="D679" t="s">
        <v>33</v>
      </c>
      <c r="E679" s="1">
        <v>45276.1142824074</v>
      </c>
      <c r="F679" s="1">
        <v>45276.3936111111</v>
      </c>
    </row>
    <row r="680" spans="1:6">
      <c r="A680">
        <v>347140</v>
      </c>
      <c r="B680" t="s">
        <v>1751</v>
      </c>
      <c r="C680" t="s">
        <v>26</v>
      </c>
      <c r="D680" t="s">
        <v>33</v>
      </c>
      <c r="E680" s="1">
        <v>45276.1142824074</v>
      </c>
      <c r="F680" s="1">
        <v>45276.3936111111</v>
      </c>
    </row>
    <row r="681" spans="1:6">
      <c r="A681">
        <v>347141</v>
      </c>
      <c r="B681" t="s">
        <v>1752</v>
      </c>
      <c r="C681" t="s">
        <v>26</v>
      </c>
      <c r="D681" t="s">
        <v>33</v>
      </c>
      <c r="E681" s="1">
        <v>45276.1142824074</v>
      </c>
      <c r="F681" s="1">
        <v>45276.3936111111</v>
      </c>
    </row>
    <row r="682" spans="1:6">
      <c r="A682">
        <v>347142</v>
      </c>
      <c r="B682" t="s">
        <v>1753</v>
      </c>
      <c r="C682" t="s">
        <v>26</v>
      </c>
      <c r="D682" t="s">
        <v>33</v>
      </c>
      <c r="E682" s="1">
        <v>45276.1142824074</v>
      </c>
      <c r="F682" s="1">
        <v>45276.3936111111</v>
      </c>
    </row>
    <row r="683" spans="1:6">
      <c r="A683">
        <v>347143</v>
      </c>
      <c r="B683" t="s">
        <v>1754</v>
      </c>
      <c r="C683" t="s">
        <v>26</v>
      </c>
      <c r="D683" t="s">
        <v>33</v>
      </c>
      <c r="E683" s="1">
        <v>45276.1142824074</v>
      </c>
      <c r="F683" s="1">
        <v>45276.3936111111</v>
      </c>
    </row>
    <row r="684" spans="1:6">
      <c r="A684">
        <v>347144</v>
      </c>
      <c r="B684" t="s">
        <v>1755</v>
      </c>
      <c r="C684" t="s">
        <v>26</v>
      </c>
      <c r="D684" t="s">
        <v>33</v>
      </c>
      <c r="E684" s="1">
        <v>45276.1142824074</v>
      </c>
      <c r="F684" s="1">
        <v>45276.3936111111</v>
      </c>
    </row>
    <row r="685" spans="1:6">
      <c r="A685">
        <v>347145</v>
      </c>
      <c r="B685" t="s">
        <v>1756</v>
      </c>
      <c r="C685" t="s">
        <v>26</v>
      </c>
      <c r="D685" t="s">
        <v>33</v>
      </c>
      <c r="E685" s="1">
        <v>45276.1142824074</v>
      </c>
      <c r="F685" s="1">
        <v>45276.3936111111</v>
      </c>
    </row>
    <row r="686" spans="1:6">
      <c r="A686">
        <v>347146</v>
      </c>
      <c r="B686" t="s">
        <v>1757</v>
      </c>
      <c r="C686" t="s">
        <v>26</v>
      </c>
      <c r="D686" t="s">
        <v>33</v>
      </c>
      <c r="E686" s="1">
        <v>45276.1142824074</v>
      </c>
      <c r="F686" s="1">
        <v>45276.3936111111</v>
      </c>
    </row>
    <row r="687" spans="1:6">
      <c r="A687">
        <v>347147</v>
      </c>
      <c r="B687" t="s">
        <v>1758</v>
      </c>
      <c r="C687" t="s">
        <v>26</v>
      </c>
      <c r="D687" t="s">
        <v>33</v>
      </c>
      <c r="E687" s="1">
        <v>45276.1142824074</v>
      </c>
      <c r="F687" s="1">
        <v>45276.3936111111</v>
      </c>
    </row>
    <row r="688" spans="1:6">
      <c r="A688">
        <v>347148</v>
      </c>
      <c r="B688" t="s">
        <v>1759</v>
      </c>
      <c r="C688" t="s">
        <v>26</v>
      </c>
      <c r="D688" t="s">
        <v>33</v>
      </c>
      <c r="E688" s="1">
        <v>45276.1142824074</v>
      </c>
      <c r="F688" s="1">
        <v>45276.3936111111</v>
      </c>
    </row>
    <row r="689" spans="1:6">
      <c r="A689">
        <v>347149</v>
      </c>
      <c r="B689" t="s">
        <v>1760</v>
      </c>
      <c r="C689" t="s">
        <v>26</v>
      </c>
      <c r="D689" t="s">
        <v>33</v>
      </c>
      <c r="E689" s="1">
        <v>45276.1142824074</v>
      </c>
      <c r="F689" s="1">
        <v>45276.3936111111</v>
      </c>
    </row>
    <row r="690" spans="1:6">
      <c r="A690">
        <v>347150</v>
      </c>
      <c r="B690" t="s">
        <v>1761</v>
      </c>
      <c r="C690" t="s">
        <v>26</v>
      </c>
      <c r="D690" t="s">
        <v>33</v>
      </c>
      <c r="E690" s="1">
        <v>45276.1142824074</v>
      </c>
      <c r="F690" s="1">
        <v>45276.3936111111</v>
      </c>
    </row>
    <row r="691" spans="1:6">
      <c r="A691">
        <v>347151</v>
      </c>
      <c r="B691" t="s">
        <v>1762</v>
      </c>
      <c r="C691" t="s">
        <v>26</v>
      </c>
      <c r="D691" t="s">
        <v>33</v>
      </c>
      <c r="E691" s="1">
        <v>45276.1142824074</v>
      </c>
      <c r="F691" s="1">
        <v>45276.3936111111</v>
      </c>
    </row>
    <row r="692" spans="1:6">
      <c r="A692">
        <v>347152</v>
      </c>
      <c r="B692" t="s">
        <v>1763</v>
      </c>
      <c r="C692" t="s">
        <v>26</v>
      </c>
      <c r="D692" t="s">
        <v>33</v>
      </c>
      <c r="E692" s="1">
        <v>45276.1142824074</v>
      </c>
      <c r="F692" s="1">
        <v>45276.3936111111</v>
      </c>
    </row>
    <row r="693" spans="1:6">
      <c r="A693">
        <v>347153</v>
      </c>
      <c r="B693" t="s">
        <v>1764</v>
      </c>
      <c r="C693" t="s">
        <v>26</v>
      </c>
      <c r="D693" t="s">
        <v>33</v>
      </c>
      <c r="E693" s="1">
        <v>45276.1142824074</v>
      </c>
      <c r="F693" s="1">
        <v>45276.3936111111</v>
      </c>
    </row>
    <row r="694" spans="1:6">
      <c r="A694">
        <v>347154</v>
      </c>
      <c r="B694" t="s">
        <v>1765</v>
      </c>
      <c r="C694" t="s">
        <v>26</v>
      </c>
      <c r="D694" t="s">
        <v>33</v>
      </c>
      <c r="E694" s="1">
        <v>45276.1142824074</v>
      </c>
      <c r="F694" s="1">
        <v>45276.3936111111</v>
      </c>
    </row>
    <row r="695" spans="1:6">
      <c r="A695">
        <v>347155</v>
      </c>
      <c r="B695" t="s">
        <v>1766</v>
      </c>
      <c r="C695" t="s">
        <v>26</v>
      </c>
      <c r="D695" t="s">
        <v>33</v>
      </c>
      <c r="E695" s="1">
        <v>45276.1142824074</v>
      </c>
      <c r="F695" s="1">
        <v>45276.3936111111</v>
      </c>
    </row>
    <row r="696" spans="1:6">
      <c r="A696">
        <v>347156</v>
      </c>
      <c r="B696" t="s">
        <v>1767</v>
      </c>
      <c r="C696" t="s">
        <v>26</v>
      </c>
      <c r="D696" t="s">
        <v>33</v>
      </c>
      <c r="E696" s="1">
        <v>45276.1142824074</v>
      </c>
      <c r="F696" s="1">
        <v>45276.3936111111</v>
      </c>
    </row>
    <row r="697" spans="1:6">
      <c r="A697">
        <v>347157</v>
      </c>
      <c r="B697" t="s">
        <v>1768</v>
      </c>
      <c r="C697" t="s">
        <v>26</v>
      </c>
      <c r="D697" t="s">
        <v>33</v>
      </c>
      <c r="E697" s="1">
        <v>45276.1142824074</v>
      </c>
      <c r="F697" s="1">
        <v>45276.3936111111</v>
      </c>
    </row>
    <row r="698" spans="1:6">
      <c r="A698">
        <v>347158</v>
      </c>
      <c r="B698" t="s">
        <v>1769</v>
      </c>
      <c r="C698" t="s">
        <v>26</v>
      </c>
      <c r="D698" t="s">
        <v>33</v>
      </c>
      <c r="E698" s="1">
        <v>45276.1142824074</v>
      </c>
      <c r="F698" s="1">
        <v>45276.3936111111</v>
      </c>
    </row>
    <row r="699" spans="1:6">
      <c r="A699">
        <v>347159</v>
      </c>
      <c r="B699" t="s">
        <v>1770</v>
      </c>
      <c r="C699" t="s">
        <v>26</v>
      </c>
      <c r="D699" t="s">
        <v>33</v>
      </c>
      <c r="E699" s="1">
        <v>45276.1142824074</v>
      </c>
      <c r="F699" s="1">
        <v>45276.3936111111</v>
      </c>
    </row>
    <row r="700" spans="1:6">
      <c r="A700">
        <v>347160</v>
      </c>
      <c r="B700" t="s">
        <v>1771</v>
      </c>
      <c r="C700" t="s">
        <v>26</v>
      </c>
      <c r="D700" t="s">
        <v>33</v>
      </c>
      <c r="E700" s="1">
        <v>45276.1142824074</v>
      </c>
      <c r="F700" s="1">
        <v>45276.3936111111</v>
      </c>
    </row>
    <row r="701" spans="1:6">
      <c r="A701">
        <v>347161</v>
      </c>
      <c r="B701" t="s">
        <v>1772</v>
      </c>
      <c r="C701" t="s">
        <v>26</v>
      </c>
      <c r="D701" t="s">
        <v>33</v>
      </c>
      <c r="E701" s="1">
        <v>45276.1142824074</v>
      </c>
      <c r="F701" s="1">
        <v>45276.3936111111</v>
      </c>
    </row>
    <row r="702" spans="1:6">
      <c r="A702">
        <v>347162</v>
      </c>
      <c r="B702" t="s">
        <v>1773</v>
      </c>
      <c r="C702" t="s">
        <v>26</v>
      </c>
      <c r="D702" t="s">
        <v>33</v>
      </c>
      <c r="E702" s="1">
        <v>45276.1142824074</v>
      </c>
      <c r="F702" s="1">
        <v>45276.3936111111</v>
      </c>
    </row>
    <row r="703" spans="1:6">
      <c r="A703">
        <v>347163</v>
      </c>
      <c r="B703" t="s">
        <v>1774</v>
      </c>
      <c r="C703" t="s">
        <v>26</v>
      </c>
      <c r="D703" t="s">
        <v>33</v>
      </c>
      <c r="E703" s="1">
        <v>45276.1142824074</v>
      </c>
      <c r="F703" s="1">
        <v>45276.3936111111</v>
      </c>
    </row>
    <row r="704" spans="1:6">
      <c r="A704">
        <v>347164</v>
      </c>
      <c r="B704" t="s">
        <v>1775</v>
      </c>
      <c r="C704" t="s">
        <v>26</v>
      </c>
      <c r="D704" t="s">
        <v>33</v>
      </c>
      <c r="E704" s="1">
        <v>45276.1142824074</v>
      </c>
      <c r="F704" s="1">
        <v>45276.3936111111</v>
      </c>
    </row>
    <row r="705" spans="1:6">
      <c r="A705">
        <v>347165</v>
      </c>
      <c r="B705" t="s">
        <v>1776</v>
      </c>
      <c r="C705" t="s">
        <v>26</v>
      </c>
      <c r="D705" t="s">
        <v>33</v>
      </c>
      <c r="E705" s="1">
        <v>45276.1142824074</v>
      </c>
      <c r="F705" s="1">
        <v>45276.3936111111</v>
      </c>
    </row>
    <row r="706" spans="1:6">
      <c r="A706">
        <v>347166</v>
      </c>
      <c r="B706" t="s">
        <v>1777</v>
      </c>
      <c r="C706" t="s">
        <v>26</v>
      </c>
      <c r="D706" t="s">
        <v>33</v>
      </c>
      <c r="E706" s="1">
        <v>45276.1142824074</v>
      </c>
      <c r="F706" s="1">
        <v>45276.3936111111</v>
      </c>
    </row>
    <row r="707" spans="1:6">
      <c r="A707">
        <v>347167</v>
      </c>
      <c r="B707" t="s">
        <v>1778</v>
      </c>
      <c r="C707" t="s">
        <v>26</v>
      </c>
      <c r="D707" t="s">
        <v>33</v>
      </c>
      <c r="E707" s="1">
        <v>45276.1142824074</v>
      </c>
      <c r="F707" s="1">
        <v>45276.3936111111</v>
      </c>
    </row>
    <row r="708" spans="1:6">
      <c r="A708">
        <v>347168</v>
      </c>
      <c r="B708" t="s">
        <v>1779</v>
      </c>
      <c r="C708" t="s">
        <v>26</v>
      </c>
      <c r="D708" t="s">
        <v>33</v>
      </c>
      <c r="E708" s="1">
        <v>45276.1142824074</v>
      </c>
      <c r="F708" s="1">
        <v>45276.3936111111</v>
      </c>
    </row>
    <row r="709" spans="1:6">
      <c r="A709">
        <v>347169</v>
      </c>
      <c r="B709" t="s">
        <v>1780</v>
      </c>
      <c r="C709" t="s">
        <v>26</v>
      </c>
      <c r="D709" t="s">
        <v>33</v>
      </c>
      <c r="E709" s="1">
        <v>45276.1142824074</v>
      </c>
      <c r="F709" s="1">
        <v>45276.3936111111</v>
      </c>
    </row>
    <row r="710" spans="1:6">
      <c r="A710">
        <v>347170</v>
      </c>
      <c r="B710" t="s">
        <v>1781</v>
      </c>
      <c r="C710" t="s">
        <v>26</v>
      </c>
      <c r="D710" t="s">
        <v>33</v>
      </c>
      <c r="E710" s="1">
        <v>45276.1142824074</v>
      </c>
      <c r="F710" s="1">
        <v>45276.3936111111</v>
      </c>
    </row>
    <row r="711" spans="1:6">
      <c r="A711">
        <v>347171</v>
      </c>
      <c r="B711" t="s">
        <v>1782</v>
      </c>
      <c r="C711" t="s">
        <v>26</v>
      </c>
      <c r="D711" t="s">
        <v>33</v>
      </c>
      <c r="E711" s="1">
        <v>45276.1142824074</v>
      </c>
      <c r="F711" s="1">
        <v>45276.3936111111</v>
      </c>
    </row>
    <row r="712" spans="1:6">
      <c r="A712">
        <v>347172</v>
      </c>
      <c r="B712" t="s">
        <v>1783</v>
      </c>
      <c r="C712" t="s">
        <v>26</v>
      </c>
      <c r="D712" t="s">
        <v>33</v>
      </c>
      <c r="E712" s="1">
        <v>45276.1142824074</v>
      </c>
      <c r="F712" s="1">
        <v>45276.3936111111</v>
      </c>
    </row>
    <row r="713" spans="1:6">
      <c r="A713">
        <v>347173</v>
      </c>
      <c r="B713" t="s">
        <v>1784</v>
      </c>
      <c r="C713" t="s">
        <v>26</v>
      </c>
      <c r="D713" t="s">
        <v>33</v>
      </c>
      <c r="E713" s="1">
        <v>45276.1142824074</v>
      </c>
      <c r="F713" s="1">
        <v>45276.3936111111</v>
      </c>
    </row>
    <row r="714" spans="1:6">
      <c r="A714">
        <v>347174</v>
      </c>
      <c r="B714" t="s">
        <v>1785</v>
      </c>
      <c r="C714" t="s">
        <v>26</v>
      </c>
      <c r="D714" t="s">
        <v>33</v>
      </c>
      <c r="E714" s="1">
        <v>45276.1142824074</v>
      </c>
      <c r="F714" s="1">
        <v>45276.3936111111</v>
      </c>
    </row>
    <row r="715" spans="1:6">
      <c r="A715">
        <v>347175</v>
      </c>
      <c r="B715" t="s">
        <v>1786</v>
      </c>
      <c r="C715" t="s">
        <v>26</v>
      </c>
      <c r="D715" t="s">
        <v>33</v>
      </c>
      <c r="E715" s="1">
        <v>45276.1142824074</v>
      </c>
      <c r="F715" s="1">
        <v>45276.3936111111</v>
      </c>
    </row>
    <row r="716" spans="1:6">
      <c r="A716">
        <v>347176</v>
      </c>
      <c r="B716" t="s">
        <v>1787</v>
      </c>
      <c r="C716" t="s">
        <v>26</v>
      </c>
      <c r="D716" t="s">
        <v>33</v>
      </c>
      <c r="E716" s="1">
        <v>45276.1142824074</v>
      </c>
      <c r="F716" s="1">
        <v>45276.3936111111</v>
      </c>
    </row>
    <row r="717" spans="1:6">
      <c r="A717">
        <v>347177</v>
      </c>
      <c r="B717" t="s">
        <v>1788</v>
      </c>
      <c r="C717" t="s">
        <v>26</v>
      </c>
      <c r="D717" t="s">
        <v>33</v>
      </c>
      <c r="E717" s="1">
        <v>45276.1142824074</v>
      </c>
      <c r="F717" s="1">
        <v>45276.3936111111</v>
      </c>
    </row>
    <row r="718" spans="1:6">
      <c r="A718">
        <v>347178</v>
      </c>
      <c r="B718" t="s">
        <v>1789</v>
      </c>
      <c r="C718" t="s">
        <v>26</v>
      </c>
      <c r="D718" t="s">
        <v>33</v>
      </c>
      <c r="E718" s="1">
        <v>45276.1142824074</v>
      </c>
      <c r="F718" s="1">
        <v>45276.3936111111</v>
      </c>
    </row>
    <row r="719" spans="1:6">
      <c r="A719">
        <v>347179</v>
      </c>
      <c r="B719" t="s">
        <v>1790</v>
      </c>
      <c r="C719" t="s">
        <v>26</v>
      </c>
      <c r="D719" t="s">
        <v>33</v>
      </c>
      <c r="E719" s="1">
        <v>45276.1142824074</v>
      </c>
      <c r="F719" s="1">
        <v>45276.3936111111</v>
      </c>
    </row>
    <row r="720" spans="1:6">
      <c r="A720">
        <v>347180</v>
      </c>
      <c r="B720" t="s">
        <v>1791</v>
      </c>
      <c r="C720" t="s">
        <v>26</v>
      </c>
      <c r="D720" t="s">
        <v>33</v>
      </c>
      <c r="E720" s="1">
        <v>45276.1142824074</v>
      </c>
      <c r="F720" s="1">
        <v>45276.3936111111</v>
      </c>
    </row>
    <row r="721" spans="1:6">
      <c r="A721">
        <v>347181</v>
      </c>
      <c r="B721" t="s">
        <v>1792</v>
      </c>
      <c r="C721" t="s">
        <v>26</v>
      </c>
      <c r="D721" t="s">
        <v>33</v>
      </c>
      <c r="E721" s="1">
        <v>45276.1142824074</v>
      </c>
      <c r="F721" s="1">
        <v>45276.3936111111</v>
      </c>
    </row>
    <row r="722" spans="1:6">
      <c r="A722">
        <v>347182</v>
      </c>
      <c r="B722" t="s">
        <v>1793</v>
      </c>
      <c r="C722" t="s">
        <v>26</v>
      </c>
      <c r="D722" t="s">
        <v>33</v>
      </c>
      <c r="E722" s="1">
        <v>45276.1142824074</v>
      </c>
      <c r="F722" s="1">
        <v>45276.3936111111</v>
      </c>
    </row>
    <row r="723" spans="1:6">
      <c r="A723">
        <v>347183</v>
      </c>
      <c r="B723" t="s">
        <v>1794</v>
      </c>
      <c r="C723" t="s">
        <v>26</v>
      </c>
      <c r="D723" t="s">
        <v>33</v>
      </c>
      <c r="E723" s="1">
        <v>45276.1142824074</v>
      </c>
      <c r="F723" s="1">
        <v>45276.3936111111</v>
      </c>
    </row>
    <row r="724" spans="1:6">
      <c r="A724">
        <v>347184</v>
      </c>
      <c r="B724" t="s">
        <v>1795</v>
      </c>
      <c r="C724" t="s">
        <v>26</v>
      </c>
      <c r="D724" t="s">
        <v>33</v>
      </c>
      <c r="E724" s="1">
        <v>45276.1142824074</v>
      </c>
      <c r="F724" s="1">
        <v>45276.3936111111</v>
      </c>
    </row>
    <row r="725" spans="1:6">
      <c r="A725">
        <v>347185</v>
      </c>
      <c r="B725" t="s">
        <v>1796</v>
      </c>
      <c r="C725" t="s">
        <v>26</v>
      </c>
      <c r="D725" t="s">
        <v>33</v>
      </c>
      <c r="E725" s="1">
        <v>45276.1142824074</v>
      </c>
      <c r="F725" s="1">
        <v>45276.3936111111</v>
      </c>
    </row>
    <row r="726" spans="1:6">
      <c r="A726">
        <v>347186</v>
      </c>
      <c r="B726" t="s">
        <v>1797</v>
      </c>
      <c r="C726" t="s">
        <v>26</v>
      </c>
      <c r="D726" t="s">
        <v>33</v>
      </c>
      <c r="E726" s="1">
        <v>45276.1142824074</v>
      </c>
      <c r="F726" s="1">
        <v>45276.3936111111</v>
      </c>
    </row>
    <row r="727" spans="1:6">
      <c r="A727">
        <v>347187</v>
      </c>
      <c r="B727" t="s">
        <v>1798</v>
      </c>
      <c r="C727" t="s">
        <v>26</v>
      </c>
      <c r="D727" t="s">
        <v>33</v>
      </c>
      <c r="E727" s="1">
        <v>45276.1142824074</v>
      </c>
      <c r="F727" s="1">
        <v>45276.3936111111</v>
      </c>
    </row>
    <row r="728" spans="1:6">
      <c r="A728">
        <v>347188</v>
      </c>
      <c r="B728" t="s">
        <v>1799</v>
      </c>
      <c r="C728" t="s">
        <v>26</v>
      </c>
      <c r="D728" t="s">
        <v>33</v>
      </c>
      <c r="E728" s="1">
        <v>45276.1142824074</v>
      </c>
      <c r="F728" s="1">
        <v>45276.3936111111</v>
      </c>
    </row>
    <row r="729" spans="1:6">
      <c r="A729">
        <v>347189</v>
      </c>
      <c r="B729" t="s">
        <v>1800</v>
      </c>
      <c r="C729" t="s">
        <v>26</v>
      </c>
      <c r="D729" t="s">
        <v>33</v>
      </c>
      <c r="E729" s="1">
        <v>45276.1142824074</v>
      </c>
      <c r="F729" s="1">
        <v>45276.3936111111</v>
      </c>
    </row>
    <row r="730" spans="1:6">
      <c r="A730">
        <v>347190</v>
      </c>
      <c r="B730" t="s">
        <v>1801</v>
      </c>
      <c r="C730" t="s">
        <v>26</v>
      </c>
      <c r="D730" t="s">
        <v>33</v>
      </c>
      <c r="E730" s="1">
        <v>45276.1142824074</v>
      </c>
      <c r="F730" s="1">
        <v>45276.3936111111</v>
      </c>
    </row>
    <row r="731" spans="1:6">
      <c r="A731">
        <v>347191</v>
      </c>
      <c r="B731" t="s">
        <v>1802</v>
      </c>
      <c r="C731" t="s">
        <v>26</v>
      </c>
      <c r="D731" t="s">
        <v>33</v>
      </c>
      <c r="E731" s="1">
        <v>45276.1142824074</v>
      </c>
      <c r="F731" s="1">
        <v>45276.3936111111</v>
      </c>
    </row>
    <row r="732" spans="1:6">
      <c r="A732">
        <v>347192</v>
      </c>
      <c r="B732" t="s">
        <v>1803</v>
      </c>
      <c r="C732" t="s">
        <v>26</v>
      </c>
      <c r="D732" t="s">
        <v>33</v>
      </c>
      <c r="E732" s="1">
        <v>45276.1142824074</v>
      </c>
      <c r="F732" s="1">
        <v>45276.3936111111</v>
      </c>
    </row>
    <row r="733" spans="1:6">
      <c r="A733">
        <v>347193</v>
      </c>
      <c r="B733" t="s">
        <v>1804</v>
      </c>
      <c r="C733" t="s">
        <v>26</v>
      </c>
      <c r="D733" t="s">
        <v>33</v>
      </c>
      <c r="E733" s="1">
        <v>45276.1142824074</v>
      </c>
      <c r="F733" s="1">
        <v>45276.3936111111</v>
      </c>
    </row>
    <row r="734" spans="1:6">
      <c r="A734">
        <v>347194</v>
      </c>
      <c r="B734" t="s">
        <v>1805</v>
      </c>
      <c r="C734" t="s">
        <v>26</v>
      </c>
      <c r="D734" t="s">
        <v>33</v>
      </c>
      <c r="E734" s="1">
        <v>45276.1142824074</v>
      </c>
      <c r="F734" s="1">
        <v>45276.3936111111</v>
      </c>
    </row>
    <row r="735" spans="1:6">
      <c r="A735">
        <v>347195</v>
      </c>
      <c r="B735" t="s">
        <v>1806</v>
      </c>
      <c r="C735" t="s">
        <v>26</v>
      </c>
      <c r="D735" t="s">
        <v>33</v>
      </c>
      <c r="E735" s="1">
        <v>45276.1142824074</v>
      </c>
      <c r="F735" s="1">
        <v>45276.3936111111</v>
      </c>
    </row>
    <row r="736" spans="1:6">
      <c r="A736">
        <v>347196</v>
      </c>
      <c r="B736" t="s">
        <v>1807</v>
      </c>
      <c r="C736" t="s">
        <v>26</v>
      </c>
      <c r="D736" t="s">
        <v>33</v>
      </c>
      <c r="E736" s="1">
        <v>45276.1142824074</v>
      </c>
      <c r="F736" s="1">
        <v>45276.3936111111</v>
      </c>
    </row>
    <row r="737" spans="1:6">
      <c r="A737">
        <v>347197</v>
      </c>
      <c r="B737" t="s">
        <v>1808</v>
      </c>
      <c r="C737" t="s">
        <v>26</v>
      </c>
      <c r="D737" t="s">
        <v>33</v>
      </c>
      <c r="E737" s="1">
        <v>45276.1142824074</v>
      </c>
      <c r="F737" s="1">
        <v>45276.3936111111</v>
      </c>
    </row>
    <row r="738" spans="1:6">
      <c r="A738">
        <v>347198</v>
      </c>
      <c r="B738" t="s">
        <v>1809</v>
      </c>
      <c r="C738" t="s">
        <v>26</v>
      </c>
      <c r="D738" t="s">
        <v>33</v>
      </c>
      <c r="E738" s="1">
        <v>45276.1142824074</v>
      </c>
      <c r="F738" s="1">
        <v>45276.3936111111</v>
      </c>
    </row>
    <row r="739" spans="1:6">
      <c r="A739">
        <v>347199</v>
      </c>
      <c r="B739" t="s">
        <v>1810</v>
      </c>
      <c r="C739" t="s">
        <v>26</v>
      </c>
      <c r="D739" t="s">
        <v>33</v>
      </c>
      <c r="E739" s="1">
        <v>45276.1142824074</v>
      </c>
      <c r="F739" s="1">
        <v>45276.3936111111</v>
      </c>
    </row>
    <row r="740" spans="1:6">
      <c r="A740">
        <v>347200</v>
      </c>
      <c r="B740" t="s">
        <v>1811</v>
      </c>
      <c r="C740" t="s">
        <v>26</v>
      </c>
      <c r="D740" t="s">
        <v>33</v>
      </c>
      <c r="E740" s="1">
        <v>45276.1142824074</v>
      </c>
      <c r="F740" s="1">
        <v>45276.3936111111</v>
      </c>
    </row>
    <row r="741" spans="1:6">
      <c r="A741">
        <v>347201</v>
      </c>
      <c r="B741" t="s">
        <v>1812</v>
      </c>
      <c r="C741" t="s">
        <v>26</v>
      </c>
      <c r="D741" t="s">
        <v>33</v>
      </c>
      <c r="E741" s="1">
        <v>45276.1142824074</v>
      </c>
      <c r="F741" s="1">
        <v>45276.3936111111</v>
      </c>
    </row>
    <row r="742" spans="1:6">
      <c r="A742">
        <v>347202</v>
      </c>
      <c r="B742" t="s">
        <v>1813</v>
      </c>
      <c r="C742" t="s">
        <v>26</v>
      </c>
      <c r="D742" t="s">
        <v>33</v>
      </c>
      <c r="E742" s="1">
        <v>45276.1142824074</v>
      </c>
      <c r="F742" s="1">
        <v>45276.3936111111</v>
      </c>
    </row>
    <row r="743" spans="1:6">
      <c r="A743">
        <v>347203</v>
      </c>
      <c r="B743" t="s">
        <v>1814</v>
      </c>
      <c r="C743" t="s">
        <v>26</v>
      </c>
      <c r="D743" t="s">
        <v>33</v>
      </c>
      <c r="E743" s="1">
        <v>45276.1142824074</v>
      </c>
      <c r="F743" s="1">
        <v>45276.3936111111</v>
      </c>
    </row>
    <row r="744" spans="1:6">
      <c r="A744">
        <v>347204</v>
      </c>
      <c r="B744" t="s">
        <v>1815</v>
      </c>
      <c r="C744" t="s">
        <v>26</v>
      </c>
      <c r="D744" t="s">
        <v>33</v>
      </c>
      <c r="E744" s="1">
        <v>45276.1142824074</v>
      </c>
      <c r="F744" s="1">
        <v>45276.3936111111</v>
      </c>
    </row>
    <row r="745" spans="1:6">
      <c r="A745">
        <v>347205</v>
      </c>
      <c r="B745" t="s">
        <v>1816</v>
      </c>
      <c r="C745" t="s">
        <v>26</v>
      </c>
      <c r="D745" t="s">
        <v>33</v>
      </c>
      <c r="E745" s="1">
        <v>45276.1142824074</v>
      </c>
      <c r="F745" s="1">
        <v>45276.3936111111</v>
      </c>
    </row>
    <row r="746" spans="1:6">
      <c r="A746">
        <v>347206</v>
      </c>
      <c r="B746" t="s">
        <v>1817</v>
      </c>
      <c r="C746" t="s">
        <v>26</v>
      </c>
      <c r="D746" t="s">
        <v>33</v>
      </c>
      <c r="E746" s="1">
        <v>45276.1142824074</v>
      </c>
      <c r="F746" s="1">
        <v>45276.3936111111</v>
      </c>
    </row>
    <row r="747" spans="1:6">
      <c r="A747">
        <v>347207</v>
      </c>
      <c r="B747" t="s">
        <v>1818</v>
      </c>
      <c r="C747" t="s">
        <v>26</v>
      </c>
      <c r="D747" t="s">
        <v>33</v>
      </c>
      <c r="E747" s="1">
        <v>45276.1142824074</v>
      </c>
      <c r="F747" s="1">
        <v>45276.3936111111</v>
      </c>
    </row>
    <row r="748" spans="1:6">
      <c r="A748">
        <v>347208</v>
      </c>
      <c r="B748" t="s">
        <v>1819</v>
      </c>
      <c r="C748" t="s">
        <v>26</v>
      </c>
      <c r="D748" t="s">
        <v>33</v>
      </c>
      <c r="E748" s="1">
        <v>45276.1142824074</v>
      </c>
      <c r="F748" s="1">
        <v>45276.3936111111</v>
      </c>
    </row>
    <row r="749" spans="1:6">
      <c r="A749">
        <v>347209</v>
      </c>
      <c r="B749" t="s">
        <v>1820</v>
      </c>
      <c r="C749" t="s">
        <v>26</v>
      </c>
      <c r="D749" t="s">
        <v>33</v>
      </c>
      <c r="E749" s="1">
        <v>45276.1142824074</v>
      </c>
      <c r="F749" s="1">
        <v>45276.3936111111</v>
      </c>
    </row>
    <row r="750" spans="1:6">
      <c r="A750">
        <v>347210</v>
      </c>
      <c r="B750" t="s">
        <v>1821</v>
      </c>
      <c r="C750" t="s">
        <v>26</v>
      </c>
      <c r="D750" t="s">
        <v>33</v>
      </c>
      <c r="E750" s="1">
        <v>45276.1142824074</v>
      </c>
      <c r="F750" s="1">
        <v>45276.3936111111</v>
      </c>
    </row>
    <row r="751" spans="1:6">
      <c r="A751">
        <v>347211</v>
      </c>
      <c r="B751" t="s">
        <v>1822</v>
      </c>
      <c r="C751" t="s">
        <v>26</v>
      </c>
      <c r="D751" t="s">
        <v>33</v>
      </c>
      <c r="E751" s="1">
        <v>45276.1142824074</v>
      </c>
      <c r="F751" s="1">
        <v>45276.3936111111</v>
      </c>
    </row>
    <row r="752" spans="1:6">
      <c r="A752">
        <v>347212</v>
      </c>
      <c r="B752" t="s">
        <v>1823</v>
      </c>
      <c r="C752" t="s">
        <v>26</v>
      </c>
      <c r="D752" t="s">
        <v>33</v>
      </c>
      <c r="E752" s="1">
        <v>45276.1142824074</v>
      </c>
      <c r="F752" s="1">
        <v>45276.3936111111</v>
      </c>
    </row>
    <row r="753" spans="1:6">
      <c r="A753">
        <v>347213</v>
      </c>
      <c r="B753" t="s">
        <v>1824</v>
      </c>
      <c r="C753" t="s">
        <v>26</v>
      </c>
      <c r="D753" t="s">
        <v>33</v>
      </c>
      <c r="E753" s="1">
        <v>45276.1142824074</v>
      </c>
      <c r="F753" s="1">
        <v>45276.3936111111</v>
      </c>
    </row>
    <row r="754" spans="1:6">
      <c r="A754">
        <v>347214</v>
      </c>
      <c r="B754" t="s">
        <v>1825</v>
      </c>
      <c r="C754" t="s">
        <v>26</v>
      </c>
      <c r="D754" t="s">
        <v>33</v>
      </c>
      <c r="E754" s="1">
        <v>45276.1142824074</v>
      </c>
      <c r="F754" s="1">
        <v>45276.3936111111</v>
      </c>
    </row>
    <row r="755" spans="1:6">
      <c r="A755">
        <v>347215</v>
      </c>
      <c r="B755" t="s">
        <v>1826</v>
      </c>
      <c r="C755" t="s">
        <v>26</v>
      </c>
      <c r="D755" t="s">
        <v>33</v>
      </c>
      <c r="E755" s="1">
        <v>45276.1142824074</v>
      </c>
      <c r="F755" s="1">
        <v>45276.3936111111</v>
      </c>
    </row>
    <row r="756" spans="1:6">
      <c r="A756">
        <v>347216</v>
      </c>
      <c r="B756" t="s">
        <v>1827</v>
      </c>
      <c r="C756" t="s">
        <v>26</v>
      </c>
      <c r="D756" t="s">
        <v>33</v>
      </c>
      <c r="E756" s="1">
        <v>45276.1142824074</v>
      </c>
      <c r="F756" s="1">
        <v>45276.3936111111</v>
      </c>
    </row>
    <row r="757" spans="1:6">
      <c r="A757">
        <v>347217</v>
      </c>
      <c r="B757" t="s">
        <v>1828</v>
      </c>
      <c r="C757" t="s">
        <v>26</v>
      </c>
      <c r="D757" t="s">
        <v>33</v>
      </c>
      <c r="E757" s="1">
        <v>45276.1142824074</v>
      </c>
      <c r="F757" s="1">
        <v>45276.3936111111</v>
      </c>
    </row>
    <row r="758" spans="1:6">
      <c r="A758">
        <v>347218</v>
      </c>
      <c r="B758" t="s">
        <v>1829</v>
      </c>
      <c r="C758" t="s">
        <v>26</v>
      </c>
      <c r="D758" t="s">
        <v>33</v>
      </c>
      <c r="E758" s="1">
        <v>45276.1142824074</v>
      </c>
      <c r="F758" s="1">
        <v>45276.3936111111</v>
      </c>
    </row>
    <row r="759" spans="1:6">
      <c r="A759">
        <v>347219</v>
      </c>
      <c r="B759" t="s">
        <v>1830</v>
      </c>
      <c r="C759" t="s">
        <v>26</v>
      </c>
      <c r="D759" t="s">
        <v>33</v>
      </c>
      <c r="E759" s="1">
        <v>45276.1142824074</v>
      </c>
      <c r="F759" s="1">
        <v>45276.3936111111</v>
      </c>
    </row>
    <row r="760" spans="1:6">
      <c r="A760">
        <v>347220</v>
      </c>
      <c r="B760" t="s">
        <v>1831</v>
      </c>
      <c r="C760" t="s">
        <v>26</v>
      </c>
      <c r="D760" t="s">
        <v>33</v>
      </c>
      <c r="E760" s="1">
        <v>45276.1142824074</v>
      </c>
      <c r="F760" s="1">
        <v>45276.3936111111</v>
      </c>
    </row>
    <row r="761" spans="1:6">
      <c r="A761">
        <v>347221</v>
      </c>
      <c r="B761" t="s">
        <v>1832</v>
      </c>
      <c r="C761" t="s">
        <v>26</v>
      </c>
      <c r="D761" t="s">
        <v>33</v>
      </c>
      <c r="E761" s="1">
        <v>45276.1142824074</v>
      </c>
      <c r="F761" s="1">
        <v>45276.3936111111</v>
      </c>
    </row>
    <row r="762" spans="1:6">
      <c r="A762">
        <v>347222</v>
      </c>
      <c r="B762" t="s">
        <v>1833</v>
      </c>
      <c r="C762" t="s">
        <v>26</v>
      </c>
      <c r="D762" t="s">
        <v>33</v>
      </c>
      <c r="E762" s="1">
        <v>45276.1142824074</v>
      </c>
      <c r="F762" s="1">
        <v>45276.3936111111</v>
      </c>
    </row>
    <row r="763" spans="1:6">
      <c r="A763">
        <v>347223</v>
      </c>
      <c r="B763" t="s">
        <v>1834</v>
      </c>
      <c r="C763" t="s">
        <v>26</v>
      </c>
      <c r="D763" t="s">
        <v>33</v>
      </c>
      <c r="E763" s="1">
        <v>45276.1142824074</v>
      </c>
      <c r="F763" s="1">
        <v>45276.3936111111</v>
      </c>
    </row>
    <row r="764" spans="1:6">
      <c r="A764">
        <v>347224</v>
      </c>
      <c r="B764" t="s">
        <v>1835</v>
      </c>
      <c r="C764" t="s">
        <v>26</v>
      </c>
      <c r="D764" t="s">
        <v>33</v>
      </c>
      <c r="E764" s="1">
        <v>45276.1142824074</v>
      </c>
      <c r="F764" s="1">
        <v>45276.3936111111</v>
      </c>
    </row>
    <row r="765" spans="1:6">
      <c r="A765">
        <v>347225</v>
      </c>
      <c r="B765" t="s">
        <v>1836</v>
      </c>
      <c r="C765" t="s">
        <v>26</v>
      </c>
      <c r="D765" t="s">
        <v>33</v>
      </c>
      <c r="E765" s="1">
        <v>45276.1142824074</v>
      </c>
      <c r="F765" s="1">
        <v>45276.3936111111</v>
      </c>
    </row>
    <row r="766" spans="1:6">
      <c r="A766">
        <v>347226</v>
      </c>
      <c r="B766" t="s">
        <v>1837</v>
      </c>
      <c r="C766" t="s">
        <v>26</v>
      </c>
      <c r="D766" t="s">
        <v>33</v>
      </c>
      <c r="E766" s="1">
        <v>45276.1142824074</v>
      </c>
      <c r="F766" s="1">
        <v>45276.3936111111</v>
      </c>
    </row>
    <row r="767" spans="1:6">
      <c r="A767">
        <v>347227</v>
      </c>
      <c r="B767" t="s">
        <v>1838</v>
      </c>
      <c r="C767" t="s">
        <v>26</v>
      </c>
      <c r="D767" t="s">
        <v>33</v>
      </c>
      <c r="E767" s="1">
        <v>45276.1142824074</v>
      </c>
      <c r="F767" s="1">
        <v>45276.3936111111</v>
      </c>
    </row>
    <row r="768" spans="1:6">
      <c r="A768">
        <v>347228</v>
      </c>
      <c r="B768" t="s">
        <v>1839</v>
      </c>
      <c r="C768" t="s">
        <v>26</v>
      </c>
      <c r="D768" t="s">
        <v>33</v>
      </c>
      <c r="E768" s="1">
        <v>45276.1142824074</v>
      </c>
      <c r="F768" s="1">
        <v>45276.3936111111</v>
      </c>
    </row>
    <row r="769" spans="1:6">
      <c r="A769">
        <v>347229</v>
      </c>
      <c r="B769" t="s">
        <v>1840</v>
      </c>
      <c r="C769" t="s">
        <v>26</v>
      </c>
      <c r="D769" t="s">
        <v>33</v>
      </c>
      <c r="E769" s="1">
        <v>45276.1142824074</v>
      </c>
      <c r="F769" s="1">
        <v>45276.3936111111</v>
      </c>
    </row>
    <row r="770" spans="1:6">
      <c r="A770">
        <v>347230</v>
      </c>
      <c r="B770" t="s">
        <v>1841</v>
      </c>
      <c r="C770" t="s">
        <v>26</v>
      </c>
      <c r="D770" t="s">
        <v>33</v>
      </c>
      <c r="E770" s="1">
        <v>45276.1142824074</v>
      </c>
      <c r="F770" s="1">
        <v>45276.3936111111</v>
      </c>
    </row>
    <row r="771" spans="1:6">
      <c r="A771">
        <v>347231</v>
      </c>
      <c r="B771" t="s">
        <v>1842</v>
      </c>
      <c r="C771" t="s">
        <v>26</v>
      </c>
      <c r="D771" t="s">
        <v>33</v>
      </c>
      <c r="E771" s="1">
        <v>45276.1142824074</v>
      </c>
      <c r="F771" s="1">
        <v>45276.3936111111</v>
      </c>
    </row>
    <row r="772" spans="1:6">
      <c r="A772">
        <v>347232</v>
      </c>
      <c r="B772" t="s">
        <v>1843</v>
      </c>
      <c r="C772" t="s">
        <v>26</v>
      </c>
      <c r="D772" t="s">
        <v>33</v>
      </c>
      <c r="E772" s="1">
        <v>45276.1142824074</v>
      </c>
      <c r="F772" s="1">
        <v>45276.3936111111</v>
      </c>
    </row>
    <row r="773" spans="1:6">
      <c r="A773">
        <v>347233</v>
      </c>
      <c r="B773" t="s">
        <v>1844</v>
      </c>
      <c r="C773" t="s">
        <v>26</v>
      </c>
      <c r="D773" t="s">
        <v>33</v>
      </c>
      <c r="E773" s="1">
        <v>45276.1142824074</v>
      </c>
      <c r="F773" s="1">
        <v>45276.3936111111</v>
      </c>
    </row>
    <row r="774" spans="1:6">
      <c r="A774">
        <v>347234</v>
      </c>
      <c r="B774" t="s">
        <v>1845</v>
      </c>
      <c r="C774" t="s">
        <v>27</v>
      </c>
      <c r="D774" t="s">
        <v>33</v>
      </c>
      <c r="E774" s="1">
        <v>45276.1142824074</v>
      </c>
      <c r="F774" s="1">
        <v>45276.3936111111</v>
      </c>
    </row>
    <row r="775" spans="1:6">
      <c r="A775">
        <v>347235</v>
      </c>
      <c r="B775" t="s">
        <v>1846</v>
      </c>
      <c r="C775" t="s">
        <v>27</v>
      </c>
      <c r="D775" t="s">
        <v>33</v>
      </c>
      <c r="E775" s="1">
        <v>45276.1142824074</v>
      </c>
      <c r="F775" s="1">
        <v>45276.3936111111</v>
      </c>
    </row>
    <row r="776" spans="1:6">
      <c r="A776">
        <v>347236</v>
      </c>
      <c r="B776" t="s">
        <v>1847</v>
      </c>
      <c r="C776" t="s">
        <v>27</v>
      </c>
      <c r="D776" t="s">
        <v>33</v>
      </c>
      <c r="E776" s="1">
        <v>45276.1142824074</v>
      </c>
      <c r="F776" s="1">
        <v>45276.3936111111</v>
      </c>
    </row>
    <row r="777" spans="1:6">
      <c r="A777">
        <v>347237</v>
      </c>
      <c r="B777" t="s">
        <v>1848</v>
      </c>
      <c r="C777" t="s">
        <v>27</v>
      </c>
      <c r="D777" t="s">
        <v>33</v>
      </c>
      <c r="E777" s="1">
        <v>45276.1142824074</v>
      </c>
      <c r="F777" s="1">
        <v>45276.3936111111</v>
      </c>
    </row>
    <row r="778" spans="1:6">
      <c r="A778">
        <v>347238</v>
      </c>
      <c r="B778" t="s">
        <v>1849</v>
      </c>
      <c r="C778" t="s">
        <v>27</v>
      </c>
      <c r="D778" t="s">
        <v>33</v>
      </c>
      <c r="E778" s="1">
        <v>45276.1142824074</v>
      </c>
      <c r="F778" s="1">
        <v>45276.3936111111</v>
      </c>
    </row>
    <row r="779" spans="1:6">
      <c r="A779">
        <v>347239</v>
      </c>
      <c r="B779" t="s">
        <v>1850</v>
      </c>
      <c r="C779" t="s">
        <v>27</v>
      </c>
      <c r="D779" t="s">
        <v>33</v>
      </c>
      <c r="E779" s="1">
        <v>45276.1142824074</v>
      </c>
      <c r="F779" s="1">
        <v>45276.3936111111</v>
      </c>
    </row>
    <row r="780" spans="1:6">
      <c r="A780">
        <v>347240</v>
      </c>
      <c r="B780" t="s">
        <v>1851</v>
      </c>
      <c r="C780" t="s">
        <v>27</v>
      </c>
      <c r="D780" t="s">
        <v>33</v>
      </c>
      <c r="E780" s="1">
        <v>45276.1142824074</v>
      </c>
      <c r="F780" s="1">
        <v>45276.3936111111</v>
      </c>
    </row>
    <row r="781" spans="1:6">
      <c r="A781">
        <v>347241</v>
      </c>
      <c r="B781" t="s">
        <v>1852</v>
      </c>
      <c r="C781" t="s">
        <v>27</v>
      </c>
      <c r="D781" t="s">
        <v>33</v>
      </c>
      <c r="E781" s="1">
        <v>45276.1142824074</v>
      </c>
      <c r="F781" s="1">
        <v>45276.3936111111</v>
      </c>
    </row>
    <row r="782" spans="1:6">
      <c r="A782">
        <v>347242</v>
      </c>
      <c r="B782" t="s">
        <v>1853</v>
      </c>
      <c r="C782" t="s">
        <v>27</v>
      </c>
      <c r="D782" t="s">
        <v>33</v>
      </c>
      <c r="E782" s="1">
        <v>45276.1142824074</v>
      </c>
      <c r="F782" s="1">
        <v>45276.3936111111</v>
      </c>
    </row>
    <row r="783" spans="1:6">
      <c r="A783">
        <v>347243</v>
      </c>
      <c r="B783" t="s">
        <v>1854</v>
      </c>
      <c r="C783" t="s">
        <v>27</v>
      </c>
      <c r="D783" t="s">
        <v>33</v>
      </c>
      <c r="E783" s="1">
        <v>45276.1142824074</v>
      </c>
      <c r="F783" s="1">
        <v>45276.3936111111</v>
      </c>
    </row>
    <row r="784" spans="1:6">
      <c r="A784">
        <v>347244</v>
      </c>
      <c r="B784" t="s">
        <v>1855</v>
      </c>
      <c r="C784" t="s">
        <v>27</v>
      </c>
      <c r="D784" t="s">
        <v>33</v>
      </c>
      <c r="E784" s="1">
        <v>45276.1142824074</v>
      </c>
      <c r="F784" s="1">
        <v>45276.3936111111</v>
      </c>
    </row>
    <row r="785" spans="1:6">
      <c r="A785">
        <v>347245</v>
      </c>
      <c r="B785" t="s">
        <v>1856</v>
      </c>
      <c r="C785" t="s">
        <v>27</v>
      </c>
      <c r="D785" t="s">
        <v>33</v>
      </c>
      <c r="E785" s="1">
        <v>45276.1142824074</v>
      </c>
      <c r="F785" s="1">
        <v>45276.3936111111</v>
      </c>
    </row>
    <row r="786" spans="1:6">
      <c r="A786">
        <v>347246</v>
      </c>
      <c r="B786" t="s">
        <v>1857</v>
      </c>
      <c r="C786" t="s">
        <v>27</v>
      </c>
      <c r="D786" t="s">
        <v>33</v>
      </c>
      <c r="E786" s="1">
        <v>45276.1142824074</v>
      </c>
      <c r="F786" s="1">
        <v>45276.3936111111</v>
      </c>
    </row>
    <row r="787" spans="1:6">
      <c r="A787">
        <v>347247</v>
      </c>
      <c r="B787" t="s">
        <v>1858</v>
      </c>
      <c r="C787" t="s">
        <v>27</v>
      </c>
      <c r="D787" t="s">
        <v>33</v>
      </c>
      <c r="E787" s="1">
        <v>45276.1142824074</v>
      </c>
      <c r="F787" s="1">
        <v>45276.3936111111</v>
      </c>
    </row>
    <row r="788" spans="1:6">
      <c r="A788">
        <v>347248</v>
      </c>
      <c r="B788" t="s">
        <v>1859</v>
      </c>
      <c r="C788" t="s">
        <v>27</v>
      </c>
      <c r="D788" t="s">
        <v>33</v>
      </c>
      <c r="E788" s="1">
        <v>45276.1142824074</v>
      </c>
      <c r="F788" s="1">
        <v>45276.3936111111</v>
      </c>
    </row>
    <row r="789" spans="1:6">
      <c r="A789">
        <v>347249</v>
      </c>
      <c r="B789" t="s">
        <v>1860</v>
      </c>
      <c r="C789" t="s">
        <v>27</v>
      </c>
      <c r="D789" t="s">
        <v>33</v>
      </c>
      <c r="E789" s="1">
        <v>45276.1142824074</v>
      </c>
      <c r="F789" s="1">
        <v>45276.3936111111</v>
      </c>
    </row>
    <row r="790" spans="1:6">
      <c r="A790">
        <v>347250</v>
      </c>
      <c r="B790" t="s">
        <v>1861</v>
      </c>
      <c r="C790" t="s">
        <v>27</v>
      </c>
      <c r="D790" t="s">
        <v>33</v>
      </c>
      <c r="E790" s="1">
        <v>45276.1142824074</v>
      </c>
      <c r="F790" s="1">
        <v>45276.3936111111</v>
      </c>
    </row>
    <row r="791" spans="1:6">
      <c r="A791">
        <v>347251</v>
      </c>
      <c r="B791" t="s">
        <v>1862</v>
      </c>
      <c r="C791" t="s">
        <v>27</v>
      </c>
      <c r="D791" t="s">
        <v>33</v>
      </c>
      <c r="E791" s="1">
        <v>45276.1142824074</v>
      </c>
      <c r="F791" s="1">
        <v>45276.3936111111</v>
      </c>
    </row>
    <row r="792" spans="1:6">
      <c r="A792">
        <v>347252</v>
      </c>
      <c r="B792" t="s">
        <v>1863</v>
      </c>
      <c r="C792" t="s">
        <v>27</v>
      </c>
      <c r="D792" t="s">
        <v>33</v>
      </c>
      <c r="E792" s="1">
        <v>45276.1142824074</v>
      </c>
      <c r="F792" s="1">
        <v>45276.3936111111</v>
      </c>
    </row>
    <row r="793" spans="1:6">
      <c r="A793">
        <v>347253</v>
      </c>
      <c r="B793" t="s">
        <v>1864</v>
      </c>
      <c r="C793" t="s">
        <v>27</v>
      </c>
      <c r="D793" t="s">
        <v>33</v>
      </c>
      <c r="E793" s="1">
        <v>45276.1142824074</v>
      </c>
      <c r="F793" s="1">
        <v>45276.3936111111</v>
      </c>
    </row>
    <row r="794" spans="1:6">
      <c r="A794">
        <v>347254</v>
      </c>
      <c r="B794" t="s">
        <v>1865</v>
      </c>
      <c r="C794" t="s">
        <v>27</v>
      </c>
      <c r="D794" t="s">
        <v>33</v>
      </c>
      <c r="E794" s="1">
        <v>45276.1142824074</v>
      </c>
      <c r="F794" s="1">
        <v>45276.3936111111</v>
      </c>
    </row>
    <row r="795" spans="1:6">
      <c r="A795">
        <v>347255</v>
      </c>
      <c r="B795" t="s">
        <v>1866</v>
      </c>
      <c r="C795" t="s">
        <v>27</v>
      </c>
      <c r="D795" t="s">
        <v>33</v>
      </c>
      <c r="E795" s="1">
        <v>45276.1142824074</v>
      </c>
      <c r="F795" s="1">
        <v>45276.3936111111</v>
      </c>
    </row>
    <row r="796" spans="1:6">
      <c r="A796">
        <v>347256</v>
      </c>
      <c r="B796" t="s">
        <v>1867</v>
      </c>
      <c r="C796" t="s">
        <v>27</v>
      </c>
      <c r="D796" t="s">
        <v>33</v>
      </c>
      <c r="E796" s="1">
        <v>45276.1142824074</v>
      </c>
      <c r="F796" s="1">
        <v>45276.3936111111</v>
      </c>
    </row>
    <row r="797" spans="1:6">
      <c r="A797">
        <v>347257</v>
      </c>
      <c r="B797" t="s">
        <v>1868</v>
      </c>
      <c r="C797" t="s">
        <v>27</v>
      </c>
      <c r="D797" t="s">
        <v>33</v>
      </c>
      <c r="E797" s="1">
        <v>45276.1142824074</v>
      </c>
      <c r="F797" s="1">
        <v>45276.3936111111</v>
      </c>
    </row>
    <row r="798" spans="1:6">
      <c r="A798">
        <v>347258</v>
      </c>
      <c r="B798" t="s">
        <v>1869</v>
      </c>
      <c r="C798" t="s">
        <v>27</v>
      </c>
      <c r="D798" t="s">
        <v>33</v>
      </c>
      <c r="E798" s="1">
        <v>45276.1142824074</v>
      </c>
      <c r="F798" s="1">
        <v>45276.3936111111</v>
      </c>
    </row>
    <row r="799" spans="1:6">
      <c r="A799">
        <v>347259</v>
      </c>
      <c r="B799" t="s">
        <v>1870</v>
      </c>
      <c r="C799" t="s">
        <v>27</v>
      </c>
      <c r="D799" t="s">
        <v>33</v>
      </c>
      <c r="E799" s="1">
        <v>45276.1142824074</v>
      </c>
      <c r="F799" s="1">
        <v>45276.3936111111</v>
      </c>
    </row>
    <row r="800" spans="1:6">
      <c r="A800">
        <v>347260</v>
      </c>
      <c r="B800" t="s">
        <v>1871</v>
      </c>
      <c r="C800" t="s">
        <v>27</v>
      </c>
      <c r="D800" t="s">
        <v>33</v>
      </c>
      <c r="E800" s="1">
        <v>45276.1142824074</v>
      </c>
      <c r="F800" s="1">
        <v>45276.3936111111</v>
      </c>
    </row>
    <row r="801" spans="1:6">
      <c r="A801">
        <v>347261</v>
      </c>
      <c r="B801" t="s">
        <v>1872</v>
      </c>
      <c r="C801" t="s">
        <v>27</v>
      </c>
      <c r="D801" t="s">
        <v>33</v>
      </c>
      <c r="E801" s="1">
        <v>45276.1142824074</v>
      </c>
      <c r="F801" s="1">
        <v>45276.3936111111</v>
      </c>
    </row>
    <row r="802" spans="1:6">
      <c r="A802">
        <v>347262</v>
      </c>
      <c r="B802" t="s">
        <v>1873</v>
      </c>
      <c r="C802" t="s">
        <v>27</v>
      </c>
      <c r="D802" t="s">
        <v>33</v>
      </c>
      <c r="E802" s="1">
        <v>45276.1142824074</v>
      </c>
      <c r="F802" s="1">
        <v>45276.3936111111</v>
      </c>
    </row>
    <row r="803" spans="1:6">
      <c r="A803">
        <v>347263</v>
      </c>
      <c r="B803" t="s">
        <v>1874</v>
      </c>
      <c r="C803" t="s">
        <v>27</v>
      </c>
      <c r="D803" t="s">
        <v>33</v>
      </c>
      <c r="E803" s="1">
        <v>45276.1142824074</v>
      </c>
      <c r="F803" s="1">
        <v>45276.3936111111</v>
      </c>
    </row>
    <row r="804" spans="1:6">
      <c r="A804">
        <v>347264</v>
      </c>
      <c r="B804" t="s">
        <v>1875</v>
      </c>
      <c r="C804" t="s">
        <v>27</v>
      </c>
      <c r="D804" t="s">
        <v>33</v>
      </c>
      <c r="E804" s="1">
        <v>45276.1142824074</v>
      </c>
      <c r="F804" s="1">
        <v>45276.3936111111</v>
      </c>
    </row>
    <row r="805" spans="1:6">
      <c r="A805">
        <v>347265</v>
      </c>
      <c r="B805" t="s">
        <v>1876</v>
      </c>
      <c r="C805" t="s">
        <v>27</v>
      </c>
      <c r="D805" t="s">
        <v>33</v>
      </c>
      <c r="E805" s="1">
        <v>45276.1142824074</v>
      </c>
      <c r="F805" s="1">
        <v>45276.3936111111</v>
      </c>
    </row>
    <row r="806" spans="1:6">
      <c r="A806">
        <v>347266</v>
      </c>
      <c r="B806" t="s">
        <v>1877</v>
      </c>
      <c r="C806" t="s">
        <v>27</v>
      </c>
      <c r="D806" t="s">
        <v>33</v>
      </c>
      <c r="E806" s="1">
        <v>45276.1142824074</v>
      </c>
      <c r="F806" s="1">
        <v>45276.3936111111</v>
      </c>
    </row>
    <row r="807" spans="1:6">
      <c r="A807">
        <v>347267</v>
      </c>
      <c r="B807" t="s">
        <v>1878</v>
      </c>
      <c r="C807" t="s">
        <v>27</v>
      </c>
      <c r="D807" t="s">
        <v>33</v>
      </c>
      <c r="E807" s="1">
        <v>45276.1142824074</v>
      </c>
      <c r="F807" s="1">
        <v>45276.3936111111</v>
      </c>
    </row>
    <row r="808" spans="1:6">
      <c r="A808">
        <v>347268</v>
      </c>
      <c r="B808" t="s">
        <v>1879</v>
      </c>
      <c r="C808" t="s">
        <v>27</v>
      </c>
      <c r="D808" t="s">
        <v>33</v>
      </c>
      <c r="E808" s="1">
        <v>45276.1142824074</v>
      </c>
      <c r="F808" s="1">
        <v>45276.3936111111</v>
      </c>
    </row>
    <row r="809" spans="1:6">
      <c r="A809">
        <v>347269</v>
      </c>
      <c r="B809" t="s">
        <v>1880</v>
      </c>
      <c r="C809" t="s">
        <v>27</v>
      </c>
      <c r="D809" t="s">
        <v>33</v>
      </c>
      <c r="E809" s="1">
        <v>45276.1142824074</v>
      </c>
      <c r="F809" s="1">
        <v>45276.3936111111</v>
      </c>
    </row>
    <row r="810" spans="1:6">
      <c r="A810">
        <v>347270</v>
      </c>
      <c r="B810" t="s">
        <v>1881</v>
      </c>
      <c r="C810" t="s">
        <v>27</v>
      </c>
      <c r="D810" t="s">
        <v>33</v>
      </c>
      <c r="E810" s="1">
        <v>45276.1142824074</v>
      </c>
      <c r="F810" s="1">
        <v>45276.3936111111</v>
      </c>
    </row>
    <row r="811" spans="1:6">
      <c r="A811">
        <v>347271</v>
      </c>
      <c r="B811" t="s">
        <v>1882</v>
      </c>
      <c r="C811" t="s">
        <v>27</v>
      </c>
      <c r="D811" t="s">
        <v>33</v>
      </c>
      <c r="E811" s="1">
        <v>45276.1142824074</v>
      </c>
      <c r="F811" s="1">
        <v>45276.3936111111</v>
      </c>
    </row>
    <row r="812" spans="1:6">
      <c r="A812">
        <v>347272</v>
      </c>
      <c r="B812" t="s">
        <v>1883</v>
      </c>
      <c r="C812" t="s">
        <v>27</v>
      </c>
      <c r="D812" t="s">
        <v>33</v>
      </c>
      <c r="E812" s="1">
        <v>45276.1142824074</v>
      </c>
      <c r="F812" s="1">
        <v>45276.3936111111</v>
      </c>
    </row>
    <row r="813" spans="1:6">
      <c r="A813">
        <v>347273</v>
      </c>
      <c r="B813" t="s">
        <v>1884</v>
      </c>
      <c r="C813" t="s">
        <v>27</v>
      </c>
      <c r="D813" t="s">
        <v>33</v>
      </c>
      <c r="E813" s="1">
        <v>45276.1142824074</v>
      </c>
      <c r="F813" s="1">
        <v>45276.3936111111</v>
      </c>
    </row>
    <row r="814" spans="1:6">
      <c r="A814">
        <v>347274</v>
      </c>
      <c r="B814" t="s">
        <v>1885</v>
      </c>
      <c r="C814" t="s">
        <v>27</v>
      </c>
      <c r="D814" t="s">
        <v>33</v>
      </c>
      <c r="E814" s="1">
        <v>45276.1142824074</v>
      </c>
      <c r="F814" s="1">
        <v>45276.3936111111</v>
      </c>
    </row>
    <row r="815" spans="1:6">
      <c r="A815">
        <v>347275</v>
      </c>
      <c r="B815" t="s">
        <v>1886</v>
      </c>
      <c r="C815" t="s">
        <v>27</v>
      </c>
      <c r="D815" t="s">
        <v>33</v>
      </c>
      <c r="E815" s="1">
        <v>45276.1142824074</v>
      </c>
      <c r="F815" s="1">
        <v>45276.3936111111</v>
      </c>
    </row>
    <row r="816" spans="1:6">
      <c r="A816">
        <v>347276</v>
      </c>
      <c r="B816" t="s">
        <v>1887</v>
      </c>
      <c r="C816" t="s">
        <v>27</v>
      </c>
      <c r="D816" t="s">
        <v>33</v>
      </c>
      <c r="E816" s="1">
        <v>45276.1142824074</v>
      </c>
      <c r="F816" s="1">
        <v>45276.3936111111</v>
      </c>
    </row>
    <row r="817" spans="1:6">
      <c r="A817">
        <v>347277</v>
      </c>
      <c r="B817" t="s">
        <v>1888</v>
      </c>
      <c r="C817" t="s">
        <v>27</v>
      </c>
      <c r="D817" t="s">
        <v>33</v>
      </c>
      <c r="E817" s="1">
        <v>45276.1142824074</v>
      </c>
      <c r="F817" s="1">
        <v>45276.3936111111</v>
      </c>
    </row>
    <row r="818" spans="1:6">
      <c r="A818">
        <v>347278</v>
      </c>
      <c r="B818" t="s">
        <v>1889</v>
      </c>
      <c r="C818" t="s">
        <v>27</v>
      </c>
      <c r="D818" t="s">
        <v>33</v>
      </c>
      <c r="E818" s="1">
        <v>45276.1142824074</v>
      </c>
      <c r="F818" s="1">
        <v>45276.3936111111</v>
      </c>
    </row>
    <row r="819" spans="1:6">
      <c r="A819">
        <v>347279</v>
      </c>
      <c r="B819" t="s">
        <v>1890</v>
      </c>
      <c r="C819" t="s">
        <v>27</v>
      </c>
      <c r="D819" t="s">
        <v>33</v>
      </c>
      <c r="E819" s="1">
        <v>45276.1142824074</v>
      </c>
      <c r="F819" s="1">
        <v>45276.3936111111</v>
      </c>
    </row>
    <row r="820" spans="1:6">
      <c r="A820">
        <v>347280</v>
      </c>
      <c r="B820" t="s">
        <v>1891</v>
      </c>
      <c r="C820" t="s">
        <v>27</v>
      </c>
      <c r="D820" t="s">
        <v>33</v>
      </c>
      <c r="E820" s="1">
        <v>45276.1142824074</v>
      </c>
      <c r="F820" s="1">
        <v>45276.3936111111</v>
      </c>
    </row>
    <row r="821" spans="1:6">
      <c r="A821">
        <v>347281</v>
      </c>
      <c r="B821" t="s">
        <v>1892</v>
      </c>
      <c r="C821" t="s">
        <v>27</v>
      </c>
      <c r="D821" t="s">
        <v>33</v>
      </c>
      <c r="E821" s="1">
        <v>45276.1142824074</v>
      </c>
      <c r="F821" s="1">
        <v>45276.3936111111</v>
      </c>
    </row>
    <row r="822" spans="1:6">
      <c r="A822">
        <v>347282</v>
      </c>
      <c r="B822" t="s">
        <v>1893</v>
      </c>
      <c r="C822" t="s">
        <v>27</v>
      </c>
      <c r="D822" t="s">
        <v>33</v>
      </c>
      <c r="E822" s="1">
        <v>45276.1142824074</v>
      </c>
      <c r="F822" s="1">
        <v>45276.3936111111</v>
      </c>
    </row>
    <row r="823" spans="1:6">
      <c r="A823">
        <v>347283</v>
      </c>
      <c r="B823" t="s">
        <v>1894</v>
      </c>
      <c r="C823" t="s">
        <v>27</v>
      </c>
      <c r="D823" t="s">
        <v>33</v>
      </c>
      <c r="E823" s="1">
        <v>45276.1142824074</v>
      </c>
      <c r="F823" s="1">
        <v>45276.3936111111</v>
      </c>
    </row>
    <row r="824" spans="1:6">
      <c r="A824">
        <v>347284</v>
      </c>
      <c r="B824" t="s">
        <v>1895</v>
      </c>
      <c r="C824" t="s">
        <v>27</v>
      </c>
      <c r="D824" t="s">
        <v>33</v>
      </c>
      <c r="E824" s="1">
        <v>45276.1142824074</v>
      </c>
      <c r="F824" s="1">
        <v>45276.3936111111</v>
      </c>
    </row>
    <row r="825" spans="1:6">
      <c r="A825">
        <v>347285</v>
      </c>
      <c r="B825" t="s">
        <v>1896</v>
      </c>
      <c r="C825" t="s">
        <v>27</v>
      </c>
      <c r="D825" t="s">
        <v>33</v>
      </c>
      <c r="E825" s="1">
        <v>45276.1142824074</v>
      </c>
      <c r="F825" s="1">
        <v>45276.3936111111</v>
      </c>
    </row>
    <row r="826" spans="1:6">
      <c r="A826">
        <v>347286</v>
      </c>
      <c r="B826" t="s">
        <v>1897</v>
      </c>
      <c r="C826" t="s">
        <v>27</v>
      </c>
      <c r="D826" t="s">
        <v>33</v>
      </c>
      <c r="E826" s="1">
        <v>45276.1142824074</v>
      </c>
      <c r="F826" s="1">
        <v>45276.3936111111</v>
      </c>
    </row>
    <row r="827" spans="1:6">
      <c r="A827">
        <v>347287</v>
      </c>
      <c r="B827" t="s">
        <v>1898</v>
      </c>
      <c r="C827" t="s">
        <v>27</v>
      </c>
      <c r="D827" t="s">
        <v>33</v>
      </c>
      <c r="E827" s="1">
        <v>45276.1142824074</v>
      </c>
      <c r="F827" s="1">
        <v>45276.3936111111</v>
      </c>
    </row>
    <row r="828" spans="1:6">
      <c r="A828">
        <v>347288</v>
      </c>
      <c r="B828" t="s">
        <v>1899</v>
      </c>
      <c r="C828" t="s">
        <v>27</v>
      </c>
      <c r="D828" t="s">
        <v>33</v>
      </c>
      <c r="E828" s="1">
        <v>45276.1142824074</v>
      </c>
      <c r="F828" s="1">
        <v>45276.3936111111</v>
      </c>
    </row>
    <row r="829" spans="1:6">
      <c r="A829">
        <v>347289</v>
      </c>
      <c r="B829" t="s">
        <v>1900</v>
      </c>
      <c r="C829" t="s">
        <v>27</v>
      </c>
      <c r="D829" t="s">
        <v>33</v>
      </c>
      <c r="E829" s="1">
        <v>45276.1142824074</v>
      </c>
      <c r="F829" s="1">
        <v>45276.3936111111</v>
      </c>
    </row>
    <row r="830" spans="1:6">
      <c r="A830">
        <v>347290</v>
      </c>
      <c r="B830" t="s">
        <v>1901</v>
      </c>
      <c r="C830" t="s">
        <v>27</v>
      </c>
      <c r="D830" t="s">
        <v>33</v>
      </c>
      <c r="E830" s="1">
        <v>45276.1142824074</v>
      </c>
      <c r="F830" s="1">
        <v>45276.3936111111</v>
      </c>
    </row>
    <row r="831" spans="1:6">
      <c r="A831">
        <v>347291</v>
      </c>
      <c r="B831" t="s">
        <v>1902</v>
      </c>
      <c r="C831" t="s">
        <v>27</v>
      </c>
      <c r="D831" t="s">
        <v>33</v>
      </c>
      <c r="E831" s="1">
        <v>45276.1142824074</v>
      </c>
      <c r="F831" s="1">
        <v>45276.3936111111</v>
      </c>
    </row>
    <row r="832" spans="1:6">
      <c r="A832">
        <v>347292</v>
      </c>
      <c r="B832" t="s">
        <v>1903</v>
      </c>
      <c r="C832" t="s">
        <v>27</v>
      </c>
      <c r="D832" t="s">
        <v>33</v>
      </c>
      <c r="E832" s="1">
        <v>45276.1142824074</v>
      </c>
      <c r="F832" s="1">
        <v>45276.3936111111</v>
      </c>
    </row>
    <row r="833" spans="1:6">
      <c r="A833">
        <v>347293</v>
      </c>
      <c r="B833" t="s">
        <v>1904</v>
      </c>
      <c r="C833" t="s">
        <v>27</v>
      </c>
      <c r="D833" t="s">
        <v>33</v>
      </c>
      <c r="E833" s="1">
        <v>45276.1142824074</v>
      </c>
      <c r="F833" s="1">
        <v>45276.3936111111</v>
      </c>
    </row>
    <row r="834" spans="1:6">
      <c r="A834">
        <v>347294</v>
      </c>
      <c r="B834" t="s">
        <v>1905</v>
      </c>
      <c r="C834" t="s">
        <v>27</v>
      </c>
      <c r="D834" t="s">
        <v>33</v>
      </c>
      <c r="E834" s="1">
        <v>45276.1142824074</v>
      </c>
      <c r="F834" s="1">
        <v>45276.3936111111</v>
      </c>
    </row>
    <row r="835" spans="1:6">
      <c r="A835">
        <v>347295</v>
      </c>
      <c r="B835" t="s">
        <v>1906</v>
      </c>
      <c r="C835" t="s">
        <v>27</v>
      </c>
      <c r="D835" t="s">
        <v>33</v>
      </c>
      <c r="E835" s="1">
        <v>45276.1142824074</v>
      </c>
      <c r="F835" s="1">
        <v>45276.3936111111</v>
      </c>
    </row>
    <row r="836" spans="1:6">
      <c r="A836">
        <v>347296</v>
      </c>
      <c r="B836" t="s">
        <v>1907</v>
      </c>
      <c r="C836" t="s">
        <v>27</v>
      </c>
      <c r="D836" t="s">
        <v>33</v>
      </c>
      <c r="E836" s="1">
        <v>45276.1142824074</v>
      </c>
      <c r="F836" s="1">
        <v>45276.3936111111</v>
      </c>
    </row>
    <row r="837" spans="1:6">
      <c r="A837">
        <v>347297</v>
      </c>
      <c r="B837" t="s">
        <v>1908</v>
      </c>
      <c r="C837" t="s">
        <v>27</v>
      </c>
      <c r="D837" t="s">
        <v>33</v>
      </c>
      <c r="E837" s="1">
        <v>45276.1142824074</v>
      </c>
      <c r="F837" s="1">
        <v>45276.3936111111</v>
      </c>
    </row>
    <row r="838" spans="1:6">
      <c r="A838">
        <v>347298</v>
      </c>
      <c r="B838" t="s">
        <v>1909</v>
      </c>
      <c r="C838" t="s">
        <v>27</v>
      </c>
      <c r="D838" t="s">
        <v>33</v>
      </c>
      <c r="E838" s="1">
        <v>45276.1142824074</v>
      </c>
      <c r="F838" s="1">
        <v>45276.3936111111</v>
      </c>
    </row>
    <row r="839" spans="1:6">
      <c r="A839">
        <v>347299</v>
      </c>
      <c r="B839" t="s">
        <v>1910</v>
      </c>
      <c r="C839" t="s">
        <v>27</v>
      </c>
      <c r="D839" t="s">
        <v>33</v>
      </c>
      <c r="E839" s="1">
        <v>45276.1142824074</v>
      </c>
      <c r="F839" s="1">
        <v>45276.3936111111</v>
      </c>
    </row>
    <row r="840" spans="1:6">
      <c r="A840">
        <v>347300</v>
      </c>
      <c r="B840" t="s">
        <v>1911</v>
      </c>
      <c r="C840" t="s">
        <v>27</v>
      </c>
      <c r="D840" t="s">
        <v>33</v>
      </c>
      <c r="E840" s="1">
        <v>45276.1142824074</v>
      </c>
      <c r="F840" s="1">
        <v>45276.3936111111</v>
      </c>
    </row>
    <row r="841" spans="1:6">
      <c r="A841">
        <v>347301</v>
      </c>
      <c r="B841" t="s">
        <v>1912</v>
      </c>
      <c r="C841" t="s">
        <v>27</v>
      </c>
      <c r="D841" t="s">
        <v>33</v>
      </c>
      <c r="E841" s="1">
        <v>45276.1142824074</v>
      </c>
      <c r="F841" s="1">
        <v>45276.3936111111</v>
      </c>
    </row>
    <row r="842" spans="1:6">
      <c r="A842">
        <v>347302</v>
      </c>
      <c r="B842" t="s">
        <v>1913</v>
      </c>
      <c r="C842" t="s">
        <v>27</v>
      </c>
      <c r="D842" t="s">
        <v>33</v>
      </c>
      <c r="E842" s="1">
        <v>45276.1142824074</v>
      </c>
      <c r="F842" s="1">
        <v>45276.3936111111</v>
      </c>
    </row>
    <row r="843" spans="1:6">
      <c r="A843">
        <v>347303</v>
      </c>
      <c r="B843" t="s">
        <v>1914</v>
      </c>
      <c r="C843" t="s">
        <v>27</v>
      </c>
      <c r="D843" t="s">
        <v>33</v>
      </c>
      <c r="E843" s="1">
        <v>45276.1142824074</v>
      </c>
      <c r="F843" s="1">
        <v>45276.3936111111</v>
      </c>
    </row>
    <row r="844" spans="1:6">
      <c r="A844">
        <v>347304</v>
      </c>
      <c r="B844" t="s">
        <v>1915</v>
      </c>
      <c r="C844" t="s">
        <v>27</v>
      </c>
      <c r="D844" t="s">
        <v>33</v>
      </c>
      <c r="E844" s="1">
        <v>45276.1142824074</v>
      </c>
      <c r="F844" s="1">
        <v>45276.3936111111</v>
      </c>
    </row>
    <row r="845" spans="1:6">
      <c r="A845">
        <v>347305</v>
      </c>
      <c r="B845" t="s">
        <v>1916</v>
      </c>
      <c r="C845" t="s">
        <v>27</v>
      </c>
      <c r="D845" t="s">
        <v>33</v>
      </c>
      <c r="E845" s="1">
        <v>45276.1142824074</v>
      </c>
      <c r="F845" s="1">
        <v>45276.3936111111</v>
      </c>
    </row>
    <row r="846" spans="1:6">
      <c r="A846">
        <v>347306</v>
      </c>
      <c r="B846" t="s">
        <v>1917</v>
      </c>
      <c r="C846" t="s">
        <v>27</v>
      </c>
      <c r="D846" t="s">
        <v>33</v>
      </c>
      <c r="E846" s="1">
        <v>45276.1142824074</v>
      </c>
      <c r="F846" s="1">
        <v>45276.3936111111</v>
      </c>
    </row>
    <row r="847" spans="1:6">
      <c r="A847">
        <v>347307</v>
      </c>
      <c r="B847" t="s">
        <v>1918</v>
      </c>
      <c r="C847" t="s">
        <v>27</v>
      </c>
      <c r="D847" t="s">
        <v>33</v>
      </c>
      <c r="E847" s="1">
        <v>45276.1142824074</v>
      </c>
      <c r="F847" s="1">
        <v>45276.3936111111</v>
      </c>
    </row>
    <row r="848" spans="1:6">
      <c r="A848">
        <v>347308</v>
      </c>
      <c r="B848" t="s">
        <v>1919</v>
      </c>
      <c r="C848" t="s">
        <v>27</v>
      </c>
      <c r="D848" t="s">
        <v>33</v>
      </c>
      <c r="E848" s="1">
        <v>45276.1142824074</v>
      </c>
      <c r="F848" s="1">
        <v>45276.3936111111</v>
      </c>
    </row>
    <row r="849" spans="1:6">
      <c r="A849">
        <v>347309</v>
      </c>
      <c r="B849" t="s">
        <v>1920</v>
      </c>
      <c r="C849" t="s">
        <v>27</v>
      </c>
      <c r="D849" t="s">
        <v>33</v>
      </c>
      <c r="E849" s="1">
        <v>45276.1142824074</v>
      </c>
      <c r="F849" s="1">
        <v>45276.3936111111</v>
      </c>
    </row>
    <row r="850" spans="1:6">
      <c r="A850">
        <v>347310</v>
      </c>
      <c r="B850" t="s">
        <v>1921</v>
      </c>
      <c r="C850" t="s">
        <v>27</v>
      </c>
      <c r="D850" t="s">
        <v>33</v>
      </c>
      <c r="E850" s="1">
        <v>45276.1142824074</v>
      </c>
      <c r="F850" s="1">
        <v>45276.3936111111</v>
      </c>
    </row>
    <row r="851" spans="1:6">
      <c r="A851">
        <v>347311</v>
      </c>
      <c r="B851" t="s">
        <v>1922</v>
      </c>
      <c r="C851" t="s">
        <v>27</v>
      </c>
      <c r="D851" t="s">
        <v>33</v>
      </c>
      <c r="E851" s="1">
        <v>45276.1142824074</v>
      </c>
      <c r="F851" s="1">
        <v>45276.3936111111</v>
      </c>
    </row>
    <row r="852" spans="1:6">
      <c r="A852">
        <v>347312</v>
      </c>
      <c r="B852" t="s">
        <v>1923</v>
      </c>
      <c r="C852" t="s">
        <v>27</v>
      </c>
      <c r="D852" t="s">
        <v>33</v>
      </c>
      <c r="E852" s="1">
        <v>45276.1142824074</v>
      </c>
      <c r="F852" s="1">
        <v>45276.3936111111</v>
      </c>
    </row>
    <row r="853" spans="1:6">
      <c r="A853">
        <v>347313</v>
      </c>
      <c r="B853" t="s">
        <v>1924</v>
      </c>
      <c r="C853" t="s">
        <v>27</v>
      </c>
      <c r="D853" t="s">
        <v>33</v>
      </c>
      <c r="E853" s="1">
        <v>45276.1142824074</v>
      </c>
      <c r="F853" s="1">
        <v>45276.3936111111</v>
      </c>
    </row>
    <row r="854" spans="1:6">
      <c r="A854">
        <v>347314</v>
      </c>
      <c r="B854" t="s">
        <v>1925</v>
      </c>
      <c r="C854" t="s">
        <v>27</v>
      </c>
      <c r="D854" t="s">
        <v>33</v>
      </c>
      <c r="E854" s="1">
        <v>45276.1142824074</v>
      </c>
      <c r="F854" s="1">
        <v>45276.3936111111</v>
      </c>
    </row>
    <row r="855" spans="1:6">
      <c r="A855">
        <v>347315</v>
      </c>
      <c r="B855" t="s">
        <v>1926</v>
      </c>
      <c r="C855" t="s">
        <v>27</v>
      </c>
      <c r="D855" t="s">
        <v>33</v>
      </c>
      <c r="E855" s="1">
        <v>45276.1142824074</v>
      </c>
      <c r="F855" s="1">
        <v>45276.3936111111</v>
      </c>
    </row>
    <row r="856" spans="1:6">
      <c r="A856">
        <v>347316</v>
      </c>
      <c r="B856" t="s">
        <v>1927</v>
      </c>
      <c r="C856" t="s">
        <v>27</v>
      </c>
      <c r="D856" t="s">
        <v>33</v>
      </c>
      <c r="E856" s="1">
        <v>45276.1142824074</v>
      </c>
      <c r="F856" s="1">
        <v>45276.3936111111</v>
      </c>
    </row>
    <row r="857" spans="1:6">
      <c r="A857">
        <v>347317</v>
      </c>
      <c r="B857" t="s">
        <v>1928</v>
      </c>
      <c r="C857" t="s">
        <v>27</v>
      </c>
      <c r="D857" t="s">
        <v>33</v>
      </c>
      <c r="E857" s="1">
        <v>45276.1142824074</v>
      </c>
      <c r="F857" s="1">
        <v>45276.3936111111</v>
      </c>
    </row>
    <row r="858" spans="1:6">
      <c r="A858">
        <v>347318</v>
      </c>
      <c r="B858" t="s">
        <v>1929</v>
      </c>
      <c r="C858" t="s">
        <v>27</v>
      </c>
      <c r="D858" t="s">
        <v>33</v>
      </c>
      <c r="E858" s="1">
        <v>45276.1142824074</v>
      </c>
      <c r="F858" s="1">
        <v>45276.3936111111</v>
      </c>
    </row>
    <row r="859" spans="1:6">
      <c r="A859">
        <v>347319</v>
      </c>
      <c r="B859" t="s">
        <v>1930</v>
      </c>
      <c r="C859" t="s">
        <v>27</v>
      </c>
      <c r="D859" t="s">
        <v>33</v>
      </c>
      <c r="E859" s="1">
        <v>45276.1142824074</v>
      </c>
      <c r="F859" s="1">
        <v>45276.3936111111</v>
      </c>
    </row>
    <row r="860" spans="1:6">
      <c r="A860">
        <v>347320</v>
      </c>
      <c r="B860" t="s">
        <v>1931</v>
      </c>
      <c r="C860" t="s">
        <v>27</v>
      </c>
      <c r="D860" t="s">
        <v>33</v>
      </c>
      <c r="E860" s="1">
        <v>45276.1142824074</v>
      </c>
      <c r="F860" s="1">
        <v>45276.3936111111</v>
      </c>
    </row>
    <row r="861" spans="1:6">
      <c r="A861">
        <v>347321</v>
      </c>
      <c r="B861" t="s">
        <v>1932</v>
      </c>
      <c r="C861" t="s">
        <v>27</v>
      </c>
      <c r="D861" t="s">
        <v>33</v>
      </c>
      <c r="E861" s="1">
        <v>45276.1142824074</v>
      </c>
      <c r="F861" s="1">
        <v>45276.3936111111</v>
      </c>
    </row>
    <row r="862" spans="1:6">
      <c r="A862">
        <v>347322</v>
      </c>
      <c r="B862" t="s">
        <v>1933</v>
      </c>
      <c r="C862" t="s">
        <v>27</v>
      </c>
      <c r="D862" t="s">
        <v>33</v>
      </c>
      <c r="E862" s="1">
        <v>45276.1142824074</v>
      </c>
      <c r="F862" s="1">
        <v>45276.3936111111</v>
      </c>
    </row>
    <row r="863" spans="1:6">
      <c r="A863">
        <v>347323</v>
      </c>
      <c r="B863" t="s">
        <v>1934</v>
      </c>
      <c r="C863" t="s">
        <v>27</v>
      </c>
      <c r="D863" t="s">
        <v>33</v>
      </c>
      <c r="E863" s="1">
        <v>45276.1142824074</v>
      </c>
      <c r="F863" s="1">
        <v>45276.3936111111</v>
      </c>
    </row>
    <row r="864" spans="1:6">
      <c r="A864">
        <v>347324</v>
      </c>
      <c r="B864" t="s">
        <v>1935</v>
      </c>
      <c r="C864" t="s">
        <v>27</v>
      </c>
      <c r="D864" t="s">
        <v>33</v>
      </c>
      <c r="E864" s="1">
        <v>45276.1142824074</v>
      </c>
      <c r="F864" s="1">
        <v>45276.3936111111</v>
      </c>
    </row>
    <row r="865" spans="1:6">
      <c r="A865">
        <v>347325</v>
      </c>
      <c r="B865" t="s">
        <v>1936</v>
      </c>
      <c r="C865" t="s">
        <v>27</v>
      </c>
      <c r="D865" t="s">
        <v>33</v>
      </c>
      <c r="E865" s="1">
        <v>45276.1142824074</v>
      </c>
      <c r="F865" s="1">
        <v>45276.3936111111</v>
      </c>
    </row>
    <row r="866" spans="1:6">
      <c r="A866">
        <v>347326</v>
      </c>
      <c r="B866" t="s">
        <v>1937</v>
      </c>
      <c r="C866" t="s">
        <v>27</v>
      </c>
      <c r="D866" t="s">
        <v>33</v>
      </c>
      <c r="E866" s="1">
        <v>45276.1142824074</v>
      </c>
      <c r="F866" s="1">
        <v>45276.3936111111</v>
      </c>
    </row>
    <row r="867" spans="1:6">
      <c r="A867">
        <v>347327</v>
      </c>
      <c r="B867" t="s">
        <v>1938</v>
      </c>
      <c r="C867" t="s">
        <v>27</v>
      </c>
      <c r="D867" t="s">
        <v>33</v>
      </c>
      <c r="E867" s="1">
        <v>45276.1142824074</v>
      </c>
      <c r="F867" s="1">
        <v>45276.3936111111</v>
      </c>
    </row>
    <row r="868" spans="1:6">
      <c r="A868">
        <v>347328</v>
      </c>
      <c r="B868" t="s">
        <v>1939</v>
      </c>
      <c r="C868" t="s">
        <v>27</v>
      </c>
      <c r="D868" t="s">
        <v>33</v>
      </c>
      <c r="E868" s="1">
        <v>45276.1142824074</v>
      </c>
      <c r="F868" s="1">
        <v>45276.3936111111</v>
      </c>
    </row>
    <row r="869" spans="1:6">
      <c r="A869">
        <v>347329</v>
      </c>
      <c r="B869" t="s">
        <v>1940</v>
      </c>
      <c r="C869" t="s">
        <v>27</v>
      </c>
      <c r="D869" t="s">
        <v>33</v>
      </c>
      <c r="E869" s="1">
        <v>45276.1142824074</v>
      </c>
      <c r="F869" s="1">
        <v>45276.3936111111</v>
      </c>
    </row>
    <row r="870" spans="1:6">
      <c r="A870">
        <v>347330</v>
      </c>
      <c r="B870" t="s">
        <v>1941</v>
      </c>
      <c r="C870" t="s">
        <v>27</v>
      </c>
      <c r="D870" t="s">
        <v>33</v>
      </c>
      <c r="E870" s="1">
        <v>45276.1142824074</v>
      </c>
      <c r="F870" s="1">
        <v>45276.3936111111</v>
      </c>
    </row>
    <row r="871" spans="1:6">
      <c r="A871">
        <v>347331</v>
      </c>
      <c r="B871" t="s">
        <v>1942</v>
      </c>
      <c r="C871" t="s">
        <v>27</v>
      </c>
      <c r="D871" t="s">
        <v>33</v>
      </c>
      <c r="E871" s="1">
        <v>45276.1142824074</v>
      </c>
      <c r="F871" s="1">
        <v>45276.3936111111</v>
      </c>
    </row>
    <row r="872" spans="1:6">
      <c r="A872">
        <v>347332</v>
      </c>
      <c r="B872" t="s">
        <v>1943</v>
      </c>
      <c r="C872" t="s">
        <v>27</v>
      </c>
      <c r="D872" t="s">
        <v>33</v>
      </c>
      <c r="E872" s="1">
        <v>45276.1142824074</v>
      </c>
      <c r="F872" s="1">
        <v>45276.3936111111</v>
      </c>
    </row>
    <row r="873" spans="1:6">
      <c r="A873">
        <v>347333</v>
      </c>
      <c r="B873" t="s">
        <v>1944</v>
      </c>
      <c r="C873" t="s">
        <v>27</v>
      </c>
      <c r="D873" t="s">
        <v>33</v>
      </c>
      <c r="E873" s="1">
        <v>45276.1142824074</v>
      </c>
      <c r="F873" s="1">
        <v>45276.3936111111</v>
      </c>
    </row>
    <row r="874" spans="1:6">
      <c r="A874">
        <v>347334</v>
      </c>
      <c r="B874" t="s">
        <v>1945</v>
      </c>
      <c r="C874" t="s">
        <v>27</v>
      </c>
      <c r="D874" t="s">
        <v>33</v>
      </c>
      <c r="E874" s="1">
        <v>45276.1142824074</v>
      </c>
      <c r="F874" s="1">
        <v>45276.3936111111</v>
      </c>
    </row>
    <row r="875" spans="1:6">
      <c r="A875">
        <v>347335</v>
      </c>
      <c r="B875" t="s">
        <v>1946</v>
      </c>
      <c r="C875" t="s">
        <v>27</v>
      </c>
      <c r="D875" t="s">
        <v>33</v>
      </c>
      <c r="E875" s="1">
        <v>45276.1142824074</v>
      </c>
      <c r="F875" s="1">
        <v>45276.3936111111</v>
      </c>
    </row>
    <row r="876" spans="1:6">
      <c r="A876">
        <v>347336</v>
      </c>
      <c r="B876" t="s">
        <v>1947</v>
      </c>
      <c r="C876" t="s">
        <v>27</v>
      </c>
      <c r="D876" t="s">
        <v>33</v>
      </c>
      <c r="E876" s="1">
        <v>45276.1142824074</v>
      </c>
      <c r="F876" s="1">
        <v>45276.3936111111</v>
      </c>
    </row>
    <row r="877" spans="1:6">
      <c r="A877">
        <v>347337</v>
      </c>
      <c r="B877" t="s">
        <v>1948</v>
      </c>
      <c r="C877" t="s">
        <v>27</v>
      </c>
      <c r="D877" t="s">
        <v>33</v>
      </c>
      <c r="E877" s="1">
        <v>45276.1142824074</v>
      </c>
      <c r="F877" s="1">
        <v>45276.3936111111</v>
      </c>
    </row>
    <row r="878" spans="1:6">
      <c r="A878">
        <v>347338</v>
      </c>
      <c r="B878" t="s">
        <v>1949</v>
      </c>
      <c r="C878" t="s">
        <v>27</v>
      </c>
      <c r="D878" t="s">
        <v>33</v>
      </c>
      <c r="E878" s="1">
        <v>45276.1142824074</v>
      </c>
      <c r="F878" s="1">
        <v>45276.3936111111</v>
      </c>
    </row>
    <row r="879" spans="1:6">
      <c r="A879">
        <v>347339</v>
      </c>
      <c r="B879" t="s">
        <v>1950</v>
      </c>
      <c r="C879" t="s">
        <v>27</v>
      </c>
      <c r="D879" t="s">
        <v>33</v>
      </c>
      <c r="E879" s="1">
        <v>45276.1142824074</v>
      </c>
      <c r="F879" s="1">
        <v>45276.3936111111</v>
      </c>
    </row>
    <row r="880" spans="1:6">
      <c r="A880">
        <v>347340</v>
      </c>
      <c r="B880" t="s">
        <v>1951</v>
      </c>
      <c r="C880" t="s">
        <v>27</v>
      </c>
      <c r="D880" t="s">
        <v>33</v>
      </c>
      <c r="E880" s="1">
        <v>45276.1142824074</v>
      </c>
      <c r="F880" s="1">
        <v>45276.3936111111</v>
      </c>
    </row>
    <row r="881" spans="1:6">
      <c r="A881">
        <v>347341</v>
      </c>
      <c r="B881" t="s">
        <v>1952</v>
      </c>
      <c r="C881" t="s">
        <v>27</v>
      </c>
      <c r="D881" t="s">
        <v>33</v>
      </c>
      <c r="E881" s="1">
        <v>45276.1142824074</v>
      </c>
      <c r="F881" s="1">
        <v>45276.3936111111</v>
      </c>
    </row>
    <row r="882" spans="1:6">
      <c r="A882">
        <v>347342</v>
      </c>
      <c r="B882" t="s">
        <v>1953</v>
      </c>
      <c r="C882" t="s">
        <v>27</v>
      </c>
      <c r="D882" t="s">
        <v>33</v>
      </c>
      <c r="E882" s="1">
        <v>45276.1142824074</v>
      </c>
      <c r="F882" s="1">
        <v>45276.3936111111</v>
      </c>
    </row>
    <row r="883" spans="1:6">
      <c r="A883">
        <v>347343</v>
      </c>
      <c r="B883" t="s">
        <v>1954</v>
      </c>
      <c r="C883" t="s">
        <v>27</v>
      </c>
      <c r="D883" t="s">
        <v>33</v>
      </c>
      <c r="E883" s="1">
        <v>45276.1142824074</v>
      </c>
      <c r="F883" s="1">
        <v>45276.3936111111</v>
      </c>
    </row>
    <row r="884" spans="1:6">
      <c r="A884">
        <v>347344</v>
      </c>
      <c r="B884" t="s">
        <v>1955</v>
      </c>
      <c r="C884" t="s">
        <v>27</v>
      </c>
      <c r="D884" t="s">
        <v>33</v>
      </c>
      <c r="E884" s="1">
        <v>45276.1142824074</v>
      </c>
      <c r="F884" s="1">
        <v>45276.3936111111</v>
      </c>
    </row>
    <row r="885" spans="1:6">
      <c r="A885">
        <v>347345</v>
      </c>
      <c r="B885" t="s">
        <v>1956</v>
      </c>
      <c r="C885" t="s">
        <v>27</v>
      </c>
      <c r="D885" t="s">
        <v>33</v>
      </c>
      <c r="E885" s="1">
        <v>45276.1142824074</v>
      </c>
      <c r="F885" s="1">
        <v>45276.3936111111</v>
      </c>
    </row>
    <row r="886" spans="1:6">
      <c r="A886">
        <v>347346</v>
      </c>
      <c r="B886" t="s">
        <v>1957</v>
      </c>
      <c r="C886" t="s">
        <v>27</v>
      </c>
      <c r="D886" t="s">
        <v>33</v>
      </c>
      <c r="E886" s="1">
        <v>45276.1142824074</v>
      </c>
      <c r="F886" s="1">
        <v>45276.3936111111</v>
      </c>
    </row>
    <row r="887" spans="1:6">
      <c r="A887">
        <v>347347</v>
      </c>
      <c r="B887" t="s">
        <v>1958</v>
      </c>
      <c r="C887" t="s">
        <v>27</v>
      </c>
      <c r="D887" t="s">
        <v>33</v>
      </c>
      <c r="E887" s="1">
        <v>45276.1142824074</v>
      </c>
      <c r="F887" s="1">
        <v>45276.3936111111</v>
      </c>
    </row>
    <row r="888" spans="1:6">
      <c r="A888">
        <v>347348</v>
      </c>
      <c r="B888" t="s">
        <v>1959</v>
      </c>
      <c r="C888" t="s">
        <v>27</v>
      </c>
      <c r="D888" t="s">
        <v>33</v>
      </c>
      <c r="E888" s="1">
        <v>45276.1142824074</v>
      </c>
      <c r="F888" s="1">
        <v>45276.3936111111</v>
      </c>
    </row>
    <row r="889" spans="1:6">
      <c r="A889">
        <v>347349</v>
      </c>
      <c r="B889" t="s">
        <v>1960</v>
      </c>
      <c r="C889" t="s">
        <v>27</v>
      </c>
      <c r="D889" t="s">
        <v>33</v>
      </c>
      <c r="E889" s="1">
        <v>45276.1142824074</v>
      </c>
      <c r="F889" s="1">
        <v>45276.3936111111</v>
      </c>
    </row>
    <row r="890" spans="1:6">
      <c r="A890">
        <v>347350</v>
      </c>
      <c r="B890" t="s">
        <v>1961</v>
      </c>
      <c r="C890" t="s">
        <v>27</v>
      </c>
      <c r="D890" t="s">
        <v>33</v>
      </c>
      <c r="E890" s="1">
        <v>45276.1142824074</v>
      </c>
      <c r="F890" s="1">
        <v>45276.3936111111</v>
      </c>
    </row>
    <row r="891" spans="1:6">
      <c r="A891">
        <v>347351</v>
      </c>
      <c r="B891" t="s">
        <v>1962</v>
      </c>
      <c r="C891" t="s">
        <v>27</v>
      </c>
      <c r="D891" t="s">
        <v>33</v>
      </c>
      <c r="E891" s="1">
        <v>45276.1142824074</v>
      </c>
      <c r="F891" s="1">
        <v>45276.3936111111</v>
      </c>
    </row>
    <row r="892" spans="1:6">
      <c r="A892">
        <v>347352</v>
      </c>
      <c r="B892" t="s">
        <v>1963</v>
      </c>
      <c r="C892" t="s">
        <v>27</v>
      </c>
      <c r="D892" t="s">
        <v>33</v>
      </c>
      <c r="E892" s="1">
        <v>45276.1142824074</v>
      </c>
      <c r="F892" s="1">
        <v>45276.3936111111</v>
      </c>
    </row>
    <row r="893" spans="1:6">
      <c r="A893">
        <v>347353</v>
      </c>
      <c r="B893" t="s">
        <v>1964</v>
      </c>
      <c r="C893" t="s">
        <v>27</v>
      </c>
      <c r="D893" t="s">
        <v>33</v>
      </c>
      <c r="E893" s="1">
        <v>45276.1142824074</v>
      </c>
      <c r="F893" s="1">
        <v>45276.3936111111</v>
      </c>
    </row>
    <row r="894" spans="1:6">
      <c r="A894">
        <v>347354</v>
      </c>
      <c r="B894" t="s">
        <v>1965</v>
      </c>
      <c r="C894" t="s">
        <v>27</v>
      </c>
      <c r="D894" t="s">
        <v>33</v>
      </c>
      <c r="E894" s="1">
        <v>45276.1142824074</v>
      </c>
      <c r="F894" s="1">
        <v>45276.3936111111</v>
      </c>
    </row>
    <row r="895" spans="1:6">
      <c r="A895">
        <v>347355</v>
      </c>
      <c r="B895" t="s">
        <v>1966</v>
      </c>
      <c r="C895" t="s">
        <v>27</v>
      </c>
      <c r="D895" t="s">
        <v>33</v>
      </c>
      <c r="E895" s="1">
        <v>45276.1142824074</v>
      </c>
      <c r="F895" s="1">
        <v>45276.3936111111</v>
      </c>
    </row>
    <row r="896" spans="1:6">
      <c r="A896">
        <v>347356</v>
      </c>
      <c r="B896" t="s">
        <v>1967</v>
      </c>
      <c r="C896" t="s">
        <v>27</v>
      </c>
      <c r="D896" t="s">
        <v>33</v>
      </c>
      <c r="E896" s="1">
        <v>45276.1142824074</v>
      </c>
      <c r="F896" s="1">
        <v>45276.3936111111</v>
      </c>
    </row>
    <row r="897" spans="1:6">
      <c r="A897">
        <v>347357</v>
      </c>
      <c r="B897" t="s">
        <v>1968</v>
      </c>
      <c r="C897" t="s">
        <v>27</v>
      </c>
      <c r="D897" t="s">
        <v>33</v>
      </c>
      <c r="E897" s="1">
        <v>45276.1142824074</v>
      </c>
      <c r="F897" s="1">
        <v>45276.3936111111</v>
      </c>
    </row>
    <row r="898" spans="1:6">
      <c r="A898">
        <v>347358</v>
      </c>
      <c r="B898" t="s">
        <v>1969</v>
      </c>
      <c r="C898" t="s">
        <v>27</v>
      </c>
      <c r="D898" t="s">
        <v>33</v>
      </c>
      <c r="E898" s="1">
        <v>45276.1142824074</v>
      </c>
      <c r="F898" s="1">
        <v>45276.3936111111</v>
      </c>
    </row>
    <row r="899" spans="1:6">
      <c r="A899">
        <v>347359</v>
      </c>
      <c r="B899" t="s">
        <v>1970</v>
      </c>
      <c r="C899" t="s">
        <v>27</v>
      </c>
      <c r="D899" t="s">
        <v>33</v>
      </c>
      <c r="E899" s="1">
        <v>45276.1142824074</v>
      </c>
      <c r="F899" s="1">
        <v>45276.3936111111</v>
      </c>
    </row>
    <row r="900" spans="1:6">
      <c r="A900">
        <v>347360</v>
      </c>
      <c r="B900" t="s">
        <v>1971</v>
      </c>
      <c r="C900" t="s">
        <v>27</v>
      </c>
      <c r="D900" t="s">
        <v>33</v>
      </c>
      <c r="E900" s="1">
        <v>45276.1142824074</v>
      </c>
      <c r="F900" s="1">
        <v>45276.3936111111</v>
      </c>
    </row>
    <row r="901" spans="1:6">
      <c r="A901">
        <v>347361</v>
      </c>
      <c r="B901" t="s">
        <v>1972</v>
      </c>
      <c r="C901" t="s">
        <v>27</v>
      </c>
      <c r="D901" t="s">
        <v>33</v>
      </c>
      <c r="E901" s="1">
        <v>45276.1142824074</v>
      </c>
      <c r="F901" s="1">
        <v>45276.3936111111</v>
      </c>
    </row>
    <row r="902" spans="1:6">
      <c r="A902">
        <v>347362</v>
      </c>
      <c r="B902" t="s">
        <v>1973</v>
      </c>
      <c r="C902" t="s">
        <v>27</v>
      </c>
      <c r="D902" t="s">
        <v>33</v>
      </c>
      <c r="E902" s="1">
        <v>45276.1142824074</v>
      </c>
      <c r="F902" s="1">
        <v>45276.3936111111</v>
      </c>
    </row>
    <row r="903" spans="1:6">
      <c r="A903">
        <v>347363</v>
      </c>
      <c r="B903" t="s">
        <v>1974</v>
      </c>
      <c r="C903" t="s">
        <v>27</v>
      </c>
      <c r="D903" t="s">
        <v>33</v>
      </c>
      <c r="E903" s="1">
        <v>45276.1142824074</v>
      </c>
      <c r="F903" s="1">
        <v>45276.3936111111</v>
      </c>
    </row>
    <row r="904" spans="1:6">
      <c r="A904">
        <v>347364</v>
      </c>
      <c r="B904" t="s">
        <v>1975</v>
      </c>
      <c r="C904" t="s">
        <v>27</v>
      </c>
      <c r="D904" t="s">
        <v>33</v>
      </c>
      <c r="E904" s="1">
        <v>45276.1142824074</v>
      </c>
      <c r="F904" s="1">
        <v>45276.3936111111</v>
      </c>
    </row>
    <row r="905" spans="1:6">
      <c r="A905">
        <v>347365</v>
      </c>
      <c r="B905" t="s">
        <v>1976</v>
      </c>
      <c r="C905" t="s">
        <v>27</v>
      </c>
      <c r="D905" t="s">
        <v>33</v>
      </c>
      <c r="E905" s="1">
        <v>45276.1142824074</v>
      </c>
      <c r="F905" s="1">
        <v>45276.3936111111</v>
      </c>
    </row>
    <row r="906" spans="1:6">
      <c r="A906">
        <v>347366</v>
      </c>
      <c r="B906" t="s">
        <v>1977</v>
      </c>
      <c r="C906" t="s">
        <v>27</v>
      </c>
      <c r="D906" t="s">
        <v>33</v>
      </c>
      <c r="E906" s="1">
        <v>45276.1142824074</v>
      </c>
      <c r="F906" s="1">
        <v>45276.3936111111</v>
      </c>
    </row>
    <row r="907" spans="1:6">
      <c r="A907">
        <v>347367</v>
      </c>
      <c r="B907" t="s">
        <v>1978</v>
      </c>
      <c r="C907" t="s">
        <v>27</v>
      </c>
      <c r="D907" t="s">
        <v>33</v>
      </c>
      <c r="E907" s="1">
        <v>45276.1142824074</v>
      </c>
      <c r="F907" s="1">
        <v>45276.3936111111</v>
      </c>
    </row>
    <row r="908" spans="1:6">
      <c r="A908">
        <v>347368</v>
      </c>
      <c r="B908" t="s">
        <v>1979</v>
      </c>
      <c r="C908" t="s">
        <v>27</v>
      </c>
      <c r="D908" t="s">
        <v>33</v>
      </c>
      <c r="E908" s="1">
        <v>45276.1142824074</v>
      </c>
      <c r="F908" s="1">
        <v>45276.3936111111</v>
      </c>
    </row>
    <row r="909" spans="1:6">
      <c r="A909">
        <v>347369</v>
      </c>
      <c r="B909" t="s">
        <v>1980</v>
      </c>
      <c r="C909" t="s">
        <v>27</v>
      </c>
      <c r="D909" t="s">
        <v>33</v>
      </c>
      <c r="E909" s="1">
        <v>45276.1142824074</v>
      </c>
      <c r="F909" s="1">
        <v>45276.3936111111</v>
      </c>
    </row>
    <row r="910" spans="1:6">
      <c r="A910">
        <v>347370</v>
      </c>
      <c r="B910" t="s">
        <v>1981</v>
      </c>
      <c r="C910" t="s">
        <v>27</v>
      </c>
      <c r="D910" t="s">
        <v>33</v>
      </c>
      <c r="E910" s="1">
        <v>45276.1142824074</v>
      </c>
      <c r="F910" s="1">
        <v>45276.3936111111</v>
      </c>
    </row>
    <row r="911" spans="1:6">
      <c r="A911">
        <v>347371</v>
      </c>
      <c r="B911" t="s">
        <v>1982</v>
      </c>
      <c r="C911" t="s">
        <v>27</v>
      </c>
      <c r="D911" t="s">
        <v>33</v>
      </c>
      <c r="E911" s="1">
        <v>45276.1142824074</v>
      </c>
      <c r="F911" s="1">
        <v>45276.3936111111</v>
      </c>
    </row>
    <row r="912" spans="1:6">
      <c r="A912">
        <v>347372</v>
      </c>
      <c r="B912" t="s">
        <v>1983</v>
      </c>
      <c r="C912" t="s">
        <v>27</v>
      </c>
      <c r="D912" t="s">
        <v>33</v>
      </c>
      <c r="E912" s="1">
        <v>45276.1142824074</v>
      </c>
      <c r="F912" s="1">
        <v>45276.3936111111</v>
      </c>
    </row>
    <row r="913" spans="1:6">
      <c r="A913">
        <v>347373</v>
      </c>
      <c r="B913" t="s">
        <v>1984</v>
      </c>
      <c r="C913" t="s">
        <v>27</v>
      </c>
      <c r="D913" t="s">
        <v>33</v>
      </c>
      <c r="E913" s="1">
        <v>45276.1142824074</v>
      </c>
      <c r="F913" s="1">
        <v>45276.3936111111</v>
      </c>
    </row>
    <row r="914" spans="1:6">
      <c r="A914">
        <v>347374</v>
      </c>
      <c r="B914" t="s">
        <v>1985</v>
      </c>
      <c r="C914" t="s">
        <v>27</v>
      </c>
      <c r="D914" t="s">
        <v>33</v>
      </c>
      <c r="E914" s="1">
        <v>45276.1142824074</v>
      </c>
      <c r="F914" s="1">
        <v>45276.3936111111</v>
      </c>
    </row>
    <row r="915" spans="1:6">
      <c r="A915">
        <v>347375</v>
      </c>
      <c r="B915" t="s">
        <v>1986</v>
      </c>
      <c r="C915" t="s">
        <v>27</v>
      </c>
      <c r="D915" t="s">
        <v>33</v>
      </c>
      <c r="E915" s="1">
        <v>45276.1142824074</v>
      </c>
      <c r="F915" s="1">
        <v>45276.3936111111</v>
      </c>
    </row>
    <row r="916" spans="1:6">
      <c r="A916">
        <v>347376</v>
      </c>
      <c r="B916" t="s">
        <v>1987</v>
      </c>
      <c r="C916" t="s">
        <v>27</v>
      </c>
      <c r="D916" t="s">
        <v>33</v>
      </c>
      <c r="E916" s="1">
        <v>45276.1142824074</v>
      </c>
      <c r="F916" s="1">
        <v>45276.3936111111</v>
      </c>
    </row>
    <row r="917" spans="1:6">
      <c r="A917">
        <v>347377</v>
      </c>
      <c r="B917" t="s">
        <v>1988</v>
      </c>
      <c r="C917" t="s">
        <v>27</v>
      </c>
      <c r="D917" t="s">
        <v>33</v>
      </c>
      <c r="E917" s="1">
        <v>45276.1142824074</v>
      </c>
      <c r="F917" s="1">
        <v>45276.3936111111</v>
      </c>
    </row>
    <row r="918" spans="1:6">
      <c r="A918">
        <v>347378</v>
      </c>
      <c r="B918" t="s">
        <v>1989</v>
      </c>
      <c r="C918" t="s">
        <v>27</v>
      </c>
      <c r="D918" t="s">
        <v>33</v>
      </c>
      <c r="E918" s="1">
        <v>45276.1142824074</v>
      </c>
      <c r="F918" s="1">
        <v>45276.3936111111</v>
      </c>
    </row>
    <row r="919" spans="1:6">
      <c r="A919">
        <v>347379</v>
      </c>
      <c r="B919" t="s">
        <v>1990</v>
      </c>
      <c r="C919" t="s">
        <v>27</v>
      </c>
      <c r="D919" t="s">
        <v>33</v>
      </c>
      <c r="E919" s="1">
        <v>45276.1142824074</v>
      </c>
      <c r="F919" s="1">
        <v>45276.3936111111</v>
      </c>
    </row>
    <row r="920" spans="1:6">
      <c r="A920">
        <v>347380</v>
      </c>
      <c r="B920" t="s">
        <v>1991</v>
      </c>
      <c r="C920" t="s">
        <v>27</v>
      </c>
      <c r="D920" t="s">
        <v>33</v>
      </c>
      <c r="E920" s="1">
        <v>45276.1142824074</v>
      </c>
      <c r="F920" s="1">
        <v>45276.3936111111</v>
      </c>
    </row>
    <row r="921" spans="1:6">
      <c r="A921">
        <v>347381</v>
      </c>
      <c r="B921" t="s">
        <v>1992</v>
      </c>
      <c r="C921" t="s">
        <v>27</v>
      </c>
      <c r="D921" t="s">
        <v>33</v>
      </c>
      <c r="E921" s="1">
        <v>45276.1142824074</v>
      </c>
      <c r="F921" s="1">
        <v>45276.3936111111</v>
      </c>
    </row>
    <row r="922" spans="1:6">
      <c r="A922">
        <v>347382</v>
      </c>
      <c r="B922" t="s">
        <v>1993</v>
      </c>
      <c r="C922" t="s">
        <v>27</v>
      </c>
      <c r="D922" t="s">
        <v>33</v>
      </c>
      <c r="E922" s="1">
        <v>45276.1142824074</v>
      </c>
      <c r="F922" s="1">
        <v>45276.3936111111</v>
      </c>
    </row>
    <row r="923" spans="1:6">
      <c r="A923">
        <v>347383</v>
      </c>
      <c r="B923" t="s">
        <v>1994</v>
      </c>
      <c r="C923" t="s">
        <v>27</v>
      </c>
      <c r="D923" t="s">
        <v>33</v>
      </c>
      <c r="E923" s="1">
        <v>45276.1142824074</v>
      </c>
      <c r="F923" s="1">
        <v>45276.3936111111</v>
      </c>
    </row>
    <row r="924" spans="1:6">
      <c r="A924">
        <v>347384</v>
      </c>
      <c r="B924" t="s">
        <v>1995</v>
      </c>
      <c r="C924" t="s">
        <v>27</v>
      </c>
      <c r="D924" t="s">
        <v>33</v>
      </c>
      <c r="E924" s="1">
        <v>45276.1142824074</v>
      </c>
      <c r="F924" s="1">
        <v>45276.3936111111</v>
      </c>
    </row>
    <row r="925" spans="1:6">
      <c r="A925">
        <v>347385</v>
      </c>
      <c r="B925" t="s">
        <v>1996</v>
      </c>
      <c r="C925" t="s">
        <v>27</v>
      </c>
      <c r="D925" t="s">
        <v>33</v>
      </c>
      <c r="E925" s="1">
        <v>45276.1142824074</v>
      </c>
      <c r="F925" s="1">
        <v>45276.3936111111</v>
      </c>
    </row>
    <row r="926" spans="1:6">
      <c r="A926">
        <v>347386</v>
      </c>
      <c r="B926" t="s">
        <v>1997</v>
      </c>
      <c r="C926" t="s">
        <v>27</v>
      </c>
      <c r="D926" t="s">
        <v>33</v>
      </c>
      <c r="E926" s="1">
        <v>45276.1142824074</v>
      </c>
      <c r="F926" s="1">
        <v>45276.3936111111</v>
      </c>
    </row>
    <row r="927" spans="1:6">
      <c r="A927">
        <v>347387</v>
      </c>
      <c r="B927" t="s">
        <v>1998</v>
      </c>
      <c r="C927" t="s">
        <v>27</v>
      </c>
      <c r="D927" t="s">
        <v>33</v>
      </c>
      <c r="E927" s="1">
        <v>45276.1142824074</v>
      </c>
      <c r="F927" s="1">
        <v>45276.3936111111</v>
      </c>
    </row>
    <row r="928" spans="1:6">
      <c r="A928">
        <v>347388</v>
      </c>
      <c r="B928" t="s">
        <v>1999</v>
      </c>
      <c r="C928" t="s">
        <v>27</v>
      </c>
      <c r="D928" t="s">
        <v>33</v>
      </c>
      <c r="E928" s="1">
        <v>45276.1142824074</v>
      </c>
      <c r="F928" s="1">
        <v>45276.3936111111</v>
      </c>
    </row>
    <row r="929" spans="1:6">
      <c r="A929">
        <v>347389</v>
      </c>
      <c r="B929" t="s">
        <v>2000</v>
      </c>
      <c r="C929" t="s">
        <v>27</v>
      </c>
      <c r="D929" t="s">
        <v>33</v>
      </c>
      <c r="E929" s="1">
        <v>45276.1142824074</v>
      </c>
      <c r="F929" s="1">
        <v>45276.3936111111</v>
      </c>
    </row>
    <row r="930" spans="1:6">
      <c r="A930">
        <v>347390</v>
      </c>
      <c r="B930" t="s">
        <v>2001</v>
      </c>
      <c r="C930" t="s">
        <v>27</v>
      </c>
      <c r="D930" t="s">
        <v>33</v>
      </c>
      <c r="E930" s="1">
        <v>45276.1142824074</v>
      </c>
      <c r="F930" s="1">
        <v>45276.3936111111</v>
      </c>
    </row>
    <row r="931" spans="1:6">
      <c r="A931">
        <v>347391</v>
      </c>
      <c r="B931" t="s">
        <v>2002</v>
      </c>
      <c r="C931" t="s">
        <v>27</v>
      </c>
      <c r="D931" t="s">
        <v>33</v>
      </c>
      <c r="E931" s="1">
        <v>45276.1142824074</v>
      </c>
      <c r="F931" s="1">
        <v>45276.3936111111</v>
      </c>
    </row>
    <row r="932" spans="1:6">
      <c r="A932">
        <v>347392</v>
      </c>
      <c r="B932" t="s">
        <v>2003</v>
      </c>
      <c r="C932" t="s">
        <v>27</v>
      </c>
      <c r="D932" t="s">
        <v>33</v>
      </c>
      <c r="E932" s="1">
        <v>45276.1142824074</v>
      </c>
      <c r="F932" s="1">
        <v>45276.3936111111</v>
      </c>
    </row>
    <row r="933" spans="1:6">
      <c r="A933">
        <v>347393</v>
      </c>
      <c r="B933" t="s">
        <v>2004</v>
      </c>
      <c r="C933" t="s">
        <v>27</v>
      </c>
      <c r="D933" t="s">
        <v>33</v>
      </c>
      <c r="E933" s="1">
        <v>45276.1142824074</v>
      </c>
      <c r="F933" s="1">
        <v>45276.3936111111</v>
      </c>
    </row>
    <row r="934" spans="1:6">
      <c r="A934">
        <v>347394</v>
      </c>
      <c r="B934" t="s">
        <v>2005</v>
      </c>
      <c r="C934" t="s">
        <v>27</v>
      </c>
      <c r="D934" t="s">
        <v>33</v>
      </c>
      <c r="E934" s="1">
        <v>45276.1142824074</v>
      </c>
      <c r="F934" s="1">
        <v>45276.3936111111</v>
      </c>
    </row>
    <row r="935" spans="1:6">
      <c r="A935">
        <v>347395</v>
      </c>
      <c r="B935" t="s">
        <v>2006</v>
      </c>
      <c r="C935" t="s">
        <v>27</v>
      </c>
      <c r="D935" t="s">
        <v>33</v>
      </c>
      <c r="E935" s="1">
        <v>45276.1142824074</v>
      </c>
      <c r="F935" s="1">
        <v>45276.3936111111</v>
      </c>
    </row>
    <row r="936" spans="1:6">
      <c r="A936">
        <v>347396</v>
      </c>
      <c r="B936" t="s">
        <v>2007</v>
      </c>
      <c r="C936" t="s">
        <v>27</v>
      </c>
      <c r="D936" t="s">
        <v>33</v>
      </c>
      <c r="E936" s="1">
        <v>45276.1142824074</v>
      </c>
      <c r="F936" s="1">
        <v>45276.3936111111</v>
      </c>
    </row>
    <row r="937" spans="1:6">
      <c r="A937">
        <v>347397</v>
      </c>
      <c r="B937" t="s">
        <v>2008</v>
      </c>
      <c r="C937" t="s">
        <v>27</v>
      </c>
      <c r="D937" t="s">
        <v>33</v>
      </c>
      <c r="E937" s="1">
        <v>45276.1142824074</v>
      </c>
      <c r="F937" s="1">
        <v>45276.3936111111</v>
      </c>
    </row>
    <row r="938" spans="1:6">
      <c r="A938">
        <v>347398</v>
      </c>
      <c r="B938" t="s">
        <v>2009</v>
      </c>
      <c r="C938" t="s">
        <v>27</v>
      </c>
      <c r="D938" t="s">
        <v>33</v>
      </c>
      <c r="E938" s="1">
        <v>45276.1142824074</v>
      </c>
      <c r="F938" s="1">
        <v>45276.3936111111</v>
      </c>
    </row>
    <row r="939" spans="1:6">
      <c r="A939">
        <v>347399</v>
      </c>
      <c r="B939" t="s">
        <v>2010</v>
      </c>
      <c r="C939" t="s">
        <v>27</v>
      </c>
      <c r="D939" t="s">
        <v>33</v>
      </c>
      <c r="E939" s="1">
        <v>45276.1142824074</v>
      </c>
      <c r="F939" s="1">
        <v>45276.3936111111</v>
      </c>
    </row>
    <row r="940" spans="1:6">
      <c r="A940">
        <v>347400</v>
      </c>
      <c r="B940" t="s">
        <v>2011</v>
      </c>
      <c r="C940" t="s">
        <v>27</v>
      </c>
      <c r="D940" t="s">
        <v>33</v>
      </c>
      <c r="E940" s="1">
        <v>45276.1142824074</v>
      </c>
      <c r="F940" s="1">
        <v>45276.3936111111</v>
      </c>
    </row>
    <row r="941" spans="1:6">
      <c r="A941">
        <v>347401</v>
      </c>
      <c r="B941" t="s">
        <v>2012</v>
      </c>
      <c r="C941" t="s">
        <v>27</v>
      </c>
      <c r="D941" t="s">
        <v>33</v>
      </c>
      <c r="E941" s="1">
        <v>45276.1142824074</v>
      </c>
      <c r="F941" s="1">
        <v>45276.3936111111</v>
      </c>
    </row>
    <row r="942" spans="1:6">
      <c r="A942">
        <v>347402</v>
      </c>
      <c r="B942" t="s">
        <v>2013</v>
      </c>
      <c r="C942" t="s">
        <v>27</v>
      </c>
      <c r="D942" t="s">
        <v>33</v>
      </c>
      <c r="E942" s="1">
        <v>45276.1142824074</v>
      </c>
      <c r="F942" s="1">
        <v>45276.3936111111</v>
      </c>
    </row>
    <row r="943" spans="1:6">
      <c r="A943">
        <v>347403</v>
      </c>
      <c r="B943" t="s">
        <v>2014</v>
      </c>
      <c r="C943" t="s">
        <v>27</v>
      </c>
      <c r="D943" t="s">
        <v>33</v>
      </c>
      <c r="E943" s="1">
        <v>45276.1142824074</v>
      </c>
      <c r="F943" s="1">
        <v>45276.3936111111</v>
      </c>
    </row>
    <row r="944" spans="1:6">
      <c r="A944">
        <v>347404</v>
      </c>
      <c r="B944" t="s">
        <v>2015</v>
      </c>
      <c r="C944" t="s">
        <v>27</v>
      </c>
      <c r="D944" t="s">
        <v>33</v>
      </c>
      <c r="E944" s="1">
        <v>45276.1142824074</v>
      </c>
      <c r="F944" s="1">
        <v>45276.3936111111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2" sqref="B2"/>
    </sheetView>
  </sheetViews>
  <sheetFormatPr defaultColWidth="9" defaultRowHeight="15.6" outlineLevelRow="3" outlineLevelCol="4"/>
  <cols>
    <col min="1" max="1" width="13.7" customWidth="1"/>
    <col min="2" max="2" width="10.1" customWidth="1"/>
    <col min="3" max="3" width="13.6" customWidth="1"/>
    <col min="4" max="4" width="12.2" customWidth="1"/>
    <col min="5" max="5" width="13.4" customWidth="1"/>
  </cols>
  <sheetData>
    <row r="1" spans="1:5">
      <c r="A1" t="s">
        <v>2016</v>
      </c>
      <c r="B1" t="s">
        <v>3</v>
      </c>
      <c r="C1" t="s">
        <v>11</v>
      </c>
      <c r="D1" t="s">
        <v>12</v>
      </c>
      <c r="E1" t="s">
        <v>13</v>
      </c>
    </row>
    <row r="2" spans="1:5">
      <c r="A2">
        <v>17982</v>
      </c>
      <c r="B2" t="s">
        <v>21</v>
      </c>
      <c r="C2" t="s">
        <v>33</v>
      </c>
      <c r="D2" s="1">
        <v>45276.3682291667</v>
      </c>
      <c r="E2" s="1">
        <v>45278.9186226852</v>
      </c>
    </row>
    <row r="3" spans="1:5">
      <c r="A3">
        <v>17983</v>
      </c>
      <c r="B3" t="s">
        <v>19</v>
      </c>
      <c r="C3" t="s">
        <v>33</v>
      </c>
      <c r="D3" s="1">
        <v>45276.3682291667</v>
      </c>
      <c r="E3" s="1">
        <v>45278.9186226852</v>
      </c>
    </row>
    <row r="4" spans="1:5">
      <c r="A4">
        <v>17984</v>
      </c>
      <c r="B4" t="s">
        <v>20</v>
      </c>
      <c r="C4" t="s">
        <v>33</v>
      </c>
      <c r="D4" s="1">
        <v>45276.3682291667</v>
      </c>
      <c r="E4" s="1">
        <v>45278.9186226852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5.6" outlineLevelRow="2" outlineLevelCol="4"/>
  <cols>
    <col min="1" max="1" width="11.6" customWidth="1"/>
    <col min="2" max="2" width="8.6" customWidth="1"/>
    <col min="3" max="3" width="12.9" customWidth="1"/>
    <col min="4" max="4" width="12.2" customWidth="1"/>
    <col min="5" max="5" width="13.4" customWidth="1"/>
  </cols>
  <sheetData>
    <row r="1" spans="1:5">
      <c r="A1" t="s">
        <v>15</v>
      </c>
      <c r="B1" t="s">
        <v>2017</v>
      </c>
      <c r="C1" t="s">
        <v>2018</v>
      </c>
      <c r="D1" t="s">
        <v>2019</v>
      </c>
      <c r="E1" t="s">
        <v>2020</v>
      </c>
    </row>
    <row r="2" spans="1:5">
      <c r="A2">
        <v>5</v>
      </c>
      <c r="B2" t="s">
        <v>2021</v>
      </c>
      <c r="C2" t="s">
        <v>33</v>
      </c>
      <c r="D2" s="1">
        <v>45276.1142824074</v>
      </c>
      <c r="E2" s="1">
        <v>45278.9186226852</v>
      </c>
    </row>
    <row r="3" spans="1:5">
      <c r="A3">
        <v>6</v>
      </c>
      <c r="B3" t="s">
        <v>30</v>
      </c>
      <c r="C3" t="s">
        <v>33</v>
      </c>
      <c r="D3" s="1">
        <v>45276.1142824074</v>
      </c>
      <c r="E3" s="1">
        <v>45278.9186226852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1"/>
  <sheetViews>
    <sheetView topLeftCell="A26" workbookViewId="0">
      <selection activeCell="D28" sqref="D28"/>
    </sheetView>
  </sheetViews>
  <sheetFormatPr defaultColWidth="9" defaultRowHeight="15.6" outlineLevelCol="7"/>
  <cols>
    <col min="1" max="1" width="10.6" customWidth="1"/>
    <col min="2" max="2" width="8.4" customWidth="1"/>
    <col min="3" max="3" width="14.6" customWidth="1"/>
    <col min="4" max="4" width="6.4" customWidth="1"/>
    <col min="5" max="5" width="8.5" customWidth="1"/>
    <col min="6" max="6" width="6.9" customWidth="1"/>
    <col min="7" max="7" width="11.1" customWidth="1"/>
    <col min="8" max="8" width="10.4" customWidth="1"/>
  </cols>
  <sheetData>
    <row r="1" spans="1:8">
      <c r="A1" t="s">
        <v>6</v>
      </c>
      <c r="B1" t="s">
        <v>2022</v>
      </c>
      <c r="C1" t="s">
        <v>2023</v>
      </c>
      <c r="D1" t="s">
        <v>2024</v>
      </c>
      <c r="E1" t="s">
        <v>2025</v>
      </c>
      <c r="F1" t="s">
        <v>2026</v>
      </c>
      <c r="G1" t="s">
        <v>12</v>
      </c>
      <c r="H1" t="s">
        <v>13</v>
      </c>
    </row>
    <row r="2" spans="1:8">
      <c r="A2">
        <v>14010</v>
      </c>
      <c r="B2" s="2">
        <v>43466</v>
      </c>
      <c r="C2" s="3">
        <v>0.44375</v>
      </c>
      <c r="D2">
        <v>1</v>
      </c>
      <c r="E2">
        <v>1</v>
      </c>
      <c r="F2">
        <v>2019</v>
      </c>
      <c r="G2" s="1"/>
      <c r="H2" s="1"/>
    </row>
    <row r="3" spans="1:8">
      <c r="A3">
        <v>14011</v>
      </c>
      <c r="B3" s="2">
        <v>43466</v>
      </c>
      <c r="C3" s="3">
        <v>0.483333333333333</v>
      </c>
      <c r="D3">
        <v>1</v>
      </c>
      <c r="E3">
        <v>1</v>
      </c>
      <c r="F3">
        <v>2019</v>
      </c>
      <c r="G3" s="1"/>
      <c r="H3" s="1"/>
    </row>
    <row r="4" spans="1:8">
      <c r="A4">
        <v>14012</v>
      </c>
      <c r="B4" s="2">
        <v>43466</v>
      </c>
      <c r="C4" s="3">
        <v>0.486111111111111</v>
      </c>
      <c r="D4">
        <v>1</v>
      </c>
      <c r="E4">
        <v>1</v>
      </c>
      <c r="F4">
        <v>2019</v>
      </c>
      <c r="G4" s="1"/>
      <c r="H4" s="1"/>
    </row>
    <row r="5" spans="1:8">
      <c r="A5">
        <v>14013</v>
      </c>
      <c r="B5" s="2">
        <v>43466</v>
      </c>
      <c r="C5" s="3">
        <v>0.488194444444444</v>
      </c>
      <c r="D5">
        <v>1</v>
      </c>
      <c r="E5">
        <v>1</v>
      </c>
      <c r="F5">
        <v>2019</v>
      </c>
      <c r="G5" s="1"/>
      <c r="H5" s="1"/>
    </row>
    <row r="6" spans="1:8">
      <c r="A6">
        <v>14014</v>
      </c>
      <c r="B6" s="2">
        <v>43466</v>
      </c>
      <c r="C6" s="3">
        <v>0.579861111111111</v>
      </c>
      <c r="D6">
        <v>1</v>
      </c>
      <c r="E6">
        <v>1</v>
      </c>
      <c r="F6">
        <v>2019</v>
      </c>
      <c r="G6" s="1"/>
      <c r="H6" s="1"/>
    </row>
    <row r="7" spans="1:8">
      <c r="A7">
        <v>14015</v>
      </c>
      <c r="B7" s="2">
        <v>43466</v>
      </c>
      <c r="C7" s="3">
        <v>0.6125</v>
      </c>
      <c r="D7">
        <v>1</v>
      </c>
      <c r="E7">
        <v>1</v>
      </c>
      <c r="F7">
        <v>2019</v>
      </c>
      <c r="G7" s="1"/>
      <c r="H7" s="1"/>
    </row>
    <row r="8" spans="1:8">
      <c r="A8">
        <v>14016</v>
      </c>
      <c r="B8" s="2">
        <v>43466</v>
      </c>
      <c r="C8" s="3">
        <v>0.615972222222222</v>
      </c>
      <c r="D8">
        <v>1</v>
      </c>
      <c r="E8">
        <v>1</v>
      </c>
      <c r="F8">
        <v>2019</v>
      </c>
      <c r="G8" s="1"/>
      <c r="H8" s="1"/>
    </row>
    <row r="9" spans="1:8">
      <c r="A9">
        <v>14017</v>
      </c>
      <c r="B9" s="2">
        <v>43466</v>
      </c>
      <c r="C9" s="3">
        <v>0.660416666666667</v>
      </c>
      <c r="D9">
        <v>1</v>
      </c>
      <c r="E9">
        <v>1</v>
      </c>
      <c r="F9">
        <v>2019</v>
      </c>
      <c r="G9" s="1"/>
      <c r="H9" s="1"/>
    </row>
    <row r="10" spans="1:8">
      <c r="A10">
        <v>14018</v>
      </c>
      <c r="B10" s="2">
        <v>43466</v>
      </c>
      <c r="C10" s="3">
        <v>0.796527777777778</v>
      </c>
      <c r="D10">
        <v>1</v>
      </c>
      <c r="E10">
        <v>1</v>
      </c>
      <c r="F10">
        <v>2019</v>
      </c>
      <c r="G10" s="1"/>
      <c r="H10" s="1"/>
    </row>
    <row r="11" spans="1:8">
      <c r="A11">
        <v>14019</v>
      </c>
      <c r="B11" s="2">
        <v>43466</v>
      </c>
      <c r="C11" s="3">
        <v>0.813194444444444</v>
      </c>
      <c r="D11">
        <v>1</v>
      </c>
      <c r="E11">
        <v>1</v>
      </c>
      <c r="F11">
        <v>2019</v>
      </c>
      <c r="G11" s="1"/>
      <c r="H11" s="1"/>
    </row>
    <row r="12" spans="1:8">
      <c r="A12">
        <v>14020</v>
      </c>
      <c r="B12" s="2">
        <v>43466</v>
      </c>
      <c r="C12" s="3">
        <v>0.825</v>
      </c>
      <c r="D12">
        <v>1</v>
      </c>
      <c r="E12">
        <v>1</v>
      </c>
      <c r="F12">
        <v>2019</v>
      </c>
      <c r="G12" s="1"/>
      <c r="H12" s="1"/>
    </row>
    <row r="13" spans="1:8">
      <c r="A13">
        <v>14021</v>
      </c>
      <c r="B13" s="2">
        <v>43466</v>
      </c>
      <c r="C13" s="3">
        <v>0.851388888888889</v>
      </c>
      <c r="D13">
        <v>1</v>
      </c>
      <c r="E13">
        <v>1</v>
      </c>
      <c r="F13">
        <v>2019</v>
      </c>
      <c r="G13" s="1"/>
      <c r="H13" s="1"/>
    </row>
    <row r="14" spans="1:8">
      <c r="A14">
        <v>14022</v>
      </c>
      <c r="B14" s="2">
        <v>43467</v>
      </c>
      <c r="C14" s="3">
        <v>0.541666666666667</v>
      </c>
      <c r="D14">
        <v>2</v>
      </c>
      <c r="E14">
        <v>1</v>
      </c>
      <c r="F14">
        <v>2019</v>
      </c>
      <c r="G14" s="1"/>
      <c r="H14" s="1"/>
    </row>
    <row r="15" spans="1:8">
      <c r="A15">
        <v>14023</v>
      </c>
      <c r="B15" s="2">
        <v>43467</v>
      </c>
      <c r="C15" s="3">
        <v>0.569444444444444</v>
      </c>
      <c r="D15">
        <v>2</v>
      </c>
      <c r="E15">
        <v>1</v>
      </c>
      <c r="F15">
        <v>2019</v>
      </c>
      <c r="G15" s="1"/>
      <c r="H15" s="1"/>
    </row>
    <row r="16" spans="1:8">
      <c r="A16">
        <v>14024</v>
      </c>
      <c r="B16" s="2">
        <v>43467</v>
      </c>
      <c r="C16" s="3">
        <v>0.641666666666667</v>
      </c>
      <c r="D16">
        <v>2</v>
      </c>
      <c r="E16">
        <v>1</v>
      </c>
      <c r="F16">
        <v>2019</v>
      </c>
      <c r="G16" s="1"/>
      <c r="H16" s="1"/>
    </row>
    <row r="17" spans="1:8">
      <c r="A17">
        <v>14025</v>
      </c>
      <c r="B17" s="2">
        <v>43467</v>
      </c>
      <c r="C17" s="3">
        <v>0.679861111111111</v>
      </c>
      <c r="D17">
        <v>2</v>
      </c>
      <c r="E17">
        <v>1</v>
      </c>
      <c r="F17">
        <v>2019</v>
      </c>
      <c r="G17" s="1"/>
      <c r="H17" s="1"/>
    </row>
    <row r="18" spans="1:8">
      <c r="A18">
        <v>14026</v>
      </c>
      <c r="B18" s="2">
        <v>43467</v>
      </c>
      <c r="C18" s="3">
        <v>0.70625</v>
      </c>
      <c r="D18">
        <v>2</v>
      </c>
      <c r="E18">
        <v>1</v>
      </c>
      <c r="F18">
        <v>2019</v>
      </c>
      <c r="G18" s="1"/>
      <c r="H18" s="1"/>
    </row>
    <row r="19" spans="1:8">
      <c r="A19">
        <v>14027</v>
      </c>
      <c r="B19" s="2">
        <v>43467</v>
      </c>
      <c r="C19" s="3">
        <v>0.75625</v>
      </c>
      <c r="D19">
        <v>2</v>
      </c>
      <c r="E19">
        <v>1</v>
      </c>
      <c r="F19">
        <v>2019</v>
      </c>
      <c r="G19" s="1"/>
      <c r="H19" s="1"/>
    </row>
    <row r="20" spans="1:8">
      <c r="A20">
        <v>14028</v>
      </c>
      <c r="B20" s="2">
        <v>43467</v>
      </c>
      <c r="C20" s="3">
        <v>0.784722222222222</v>
      </c>
      <c r="D20">
        <v>2</v>
      </c>
      <c r="E20">
        <v>1</v>
      </c>
      <c r="F20">
        <v>2019</v>
      </c>
      <c r="G20" s="1"/>
      <c r="H20" s="1"/>
    </row>
    <row r="21" spans="1:8">
      <c r="A21">
        <v>14029</v>
      </c>
      <c r="B21" s="2">
        <v>43467</v>
      </c>
      <c r="C21" s="3">
        <v>0.838888888888889</v>
      </c>
      <c r="D21">
        <v>2</v>
      </c>
      <c r="E21">
        <v>1</v>
      </c>
      <c r="F21">
        <v>2019</v>
      </c>
      <c r="G21" s="1"/>
      <c r="H21" s="1"/>
    </row>
    <row r="22" spans="1:8">
      <c r="A22">
        <v>14030</v>
      </c>
      <c r="B22" s="2">
        <v>43468</v>
      </c>
      <c r="C22" s="3">
        <v>0.4375</v>
      </c>
      <c r="D22">
        <v>3</v>
      </c>
      <c r="E22">
        <v>1</v>
      </c>
      <c r="F22">
        <v>2019</v>
      </c>
      <c r="G22" s="1"/>
      <c r="H22" s="1"/>
    </row>
    <row r="23" spans="1:8">
      <c r="A23">
        <v>14031</v>
      </c>
      <c r="B23" s="2">
        <v>43468</v>
      </c>
      <c r="C23" s="3">
        <v>0.483333333333333</v>
      </c>
      <c r="D23">
        <v>3</v>
      </c>
      <c r="E23">
        <v>1</v>
      </c>
      <c r="F23">
        <v>2019</v>
      </c>
      <c r="G23" s="1"/>
      <c r="H23" s="1"/>
    </row>
    <row r="24" spans="1:8">
      <c r="A24">
        <v>14032</v>
      </c>
      <c r="B24" s="2">
        <v>43468</v>
      </c>
      <c r="C24" s="3">
        <v>0.501388888888889</v>
      </c>
      <c r="D24">
        <v>3</v>
      </c>
      <c r="E24">
        <v>1</v>
      </c>
      <c r="F24">
        <v>2019</v>
      </c>
      <c r="G24" s="1"/>
      <c r="H24" s="1"/>
    </row>
    <row r="25" spans="1:8">
      <c r="A25">
        <v>14033</v>
      </c>
      <c r="B25" s="2">
        <v>43468</v>
      </c>
      <c r="C25" s="3">
        <v>0.546527777777778</v>
      </c>
      <c r="D25">
        <v>3</v>
      </c>
      <c r="E25">
        <v>1</v>
      </c>
      <c r="F25">
        <v>2019</v>
      </c>
      <c r="G25" s="1"/>
      <c r="H25" s="1"/>
    </row>
    <row r="26" spans="1:8">
      <c r="A26">
        <v>14034</v>
      </c>
      <c r="B26" s="2">
        <v>43468</v>
      </c>
      <c r="C26" s="3">
        <v>0.699305555555556</v>
      </c>
      <c r="D26">
        <v>3</v>
      </c>
      <c r="E26">
        <v>1</v>
      </c>
      <c r="F26">
        <v>2019</v>
      </c>
      <c r="G26" s="1"/>
      <c r="H26" s="1"/>
    </row>
    <row r="27" spans="1:8">
      <c r="A27">
        <v>14035</v>
      </c>
      <c r="B27" s="2">
        <v>43468</v>
      </c>
      <c r="C27" s="3">
        <v>0.797222222222222</v>
      </c>
      <c r="D27">
        <v>3</v>
      </c>
      <c r="E27">
        <v>1</v>
      </c>
      <c r="F27">
        <v>2019</v>
      </c>
      <c r="G27" s="1"/>
      <c r="H27" s="1"/>
    </row>
    <row r="28" spans="1:8">
      <c r="A28">
        <v>14036</v>
      </c>
      <c r="B28" s="2">
        <v>43468</v>
      </c>
      <c r="C28" s="3">
        <v>0.803472222222222</v>
      </c>
      <c r="D28">
        <v>3</v>
      </c>
      <c r="E28">
        <v>1</v>
      </c>
      <c r="F28">
        <v>2019</v>
      </c>
      <c r="G28" s="1"/>
      <c r="H28" s="1"/>
    </row>
    <row r="29" spans="1:8">
      <c r="A29">
        <v>14037</v>
      </c>
      <c r="B29" s="2">
        <v>43468</v>
      </c>
      <c r="C29" s="3">
        <v>0.85</v>
      </c>
      <c r="D29">
        <v>3</v>
      </c>
      <c r="E29">
        <v>1</v>
      </c>
      <c r="F29">
        <v>2019</v>
      </c>
      <c r="G29" s="1"/>
      <c r="H29" s="1"/>
    </row>
    <row r="30" spans="1:8">
      <c r="A30">
        <v>14038</v>
      </c>
      <c r="B30" s="2">
        <v>43469</v>
      </c>
      <c r="C30" s="3">
        <v>0.55625</v>
      </c>
      <c r="D30">
        <v>4</v>
      </c>
      <c r="E30">
        <v>1</v>
      </c>
      <c r="F30">
        <v>2019</v>
      </c>
      <c r="G30" s="1"/>
      <c r="H30" s="1"/>
    </row>
    <row r="31" spans="1:8">
      <c r="A31">
        <v>14039</v>
      </c>
      <c r="B31" s="2">
        <v>43469</v>
      </c>
      <c r="C31" s="3">
        <v>0.558333333333333</v>
      </c>
      <c r="D31">
        <v>4</v>
      </c>
      <c r="E31">
        <v>1</v>
      </c>
      <c r="F31">
        <v>2019</v>
      </c>
      <c r="G31" s="1"/>
      <c r="H31" s="1"/>
    </row>
    <row r="32" spans="1:8">
      <c r="A32">
        <v>14040</v>
      </c>
      <c r="B32" s="2">
        <v>43469</v>
      </c>
      <c r="C32" s="3">
        <v>0.565277777777778</v>
      </c>
      <c r="D32">
        <v>4</v>
      </c>
      <c r="E32">
        <v>1</v>
      </c>
      <c r="F32">
        <v>2019</v>
      </c>
      <c r="G32" s="1"/>
      <c r="H32" s="1"/>
    </row>
    <row r="33" spans="1:8">
      <c r="A33">
        <v>14041</v>
      </c>
      <c r="B33" s="2">
        <v>43469</v>
      </c>
      <c r="C33" s="3">
        <v>0.763194444444444</v>
      </c>
      <c r="D33">
        <v>4</v>
      </c>
      <c r="E33">
        <v>1</v>
      </c>
      <c r="F33">
        <v>2019</v>
      </c>
      <c r="G33" s="1"/>
      <c r="H33" s="1"/>
    </row>
    <row r="34" spans="1:8">
      <c r="A34">
        <v>14042</v>
      </c>
      <c r="B34" s="2">
        <v>43469</v>
      </c>
      <c r="C34" s="3">
        <v>0.792361111111111</v>
      </c>
      <c r="D34">
        <v>4</v>
      </c>
      <c r="E34">
        <v>1</v>
      </c>
      <c r="F34">
        <v>2019</v>
      </c>
      <c r="G34" s="1"/>
      <c r="H34" s="1"/>
    </row>
    <row r="35" spans="1:8">
      <c r="A35">
        <v>14043</v>
      </c>
      <c r="B35" s="2">
        <v>43469</v>
      </c>
      <c r="C35" s="3">
        <v>0.819444444444444</v>
      </c>
      <c r="D35">
        <v>4</v>
      </c>
      <c r="E35">
        <v>1</v>
      </c>
      <c r="F35">
        <v>2019</v>
      </c>
      <c r="G35" s="1"/>
      <c r="H35" s="1"/>
    </row>
    <row r="36" spans="1:8">
      <c r="A36">
        <v>14044</v>
      </c>
      <c r="B36" s="2">
        <v>43470</v>
      </c>
      <c r="C36" s="3">
        <v>0.475694444444444</v>
      </c>
      <c r="D36">
        <v>5</v>
      </c>
      <c r="E36">
        <v>1</v>
      </c>
      <c r="F36">
        <v>2019</v>
      </c>
      <c r="G36" s="1"/>
      <c r="H36" s="1"/>
    </row>
    <row r="37" spans="1:8">
      <c r="A37">
        <v>14045</v>
      </c>
      <c r="B37" s="2">
        <v>43470</v>
      </c>
      <c r="C37" s="3">
        <v>0.480555555555556</v>
      </c>
      <c r="D37">
        <v>5</v>
      </c>
      <c r="E37">
        <v>1</v>
      </c>
      <c r="F37">
        <v>2019</v>
      </c>
      <c r="G37" s="1"/>
      <c r="H37" s="1"/>
    </row>
    <row r="38" spans="1:8">
      <c r="A38">
        <v>14046</v>
      </c>
      <c r="B38" s="2">
        <v>43470</v>
      </c>
      <c r="C38" s="3">
        <v>0.49375</v>
      </c>
      <c r="D38">
        <v>5</v>
      </c>
      <c r="E38">
        <v>1</v>
      </c>
      <c r="F38">
        <v>2019</v>
      </c>
      <c r="G38" s="1"/>
      <c r="H38" s="1"/>
    </row>
    <row r="39" spans="1:8">
      <c r="A39">
        <v>14047</v>
      </c>
      <c r="B39" s="2">
        <v>43470</v>
      </c>
      <c r="C39" s="3">
        <v>0.527777777777778</v>
      </c>
      <c r="D39">
        <v>5</v>
      </c>
      <c r="E39">
        <v>1</v>
      </c>
      <c r="F39">
        <v>2019</v>
      </c>
      <c r="G39" s="1"/>
      <c r="H39" s="1"/>
    </row>
    <row r="40" spans="1:8">
      <c r="A40">
        <v>14048</v>
      </c>
      <c r="B40" s="2">
        <v>43470</v>
      </c>
      <c r="C40" s="3">
        <v>0.547222222222222</v>
      </c>
      <c r="D40">
        <v>5</v>
      </c>
      <c r="E40">
        <v>1</v>
      </c>
      <c r="F40">
        <v>2019</v>
      </c>
      <c r="G40" s="1"/>
      <c r="H40" s="1"/>
    </row>
    <row r="41" spans="1:8">
      <c r="A41">
        <v>14049</v>
      </c>
      <c r="B41" s="2">
        <v>43470</v>
      </c>
      <c r="C41" s="3">
        <v>0.670138888888889</v>
      </c>
      <c r="D41">
        <v>5</v>
      </c>
      <c r="E41">
        <v>1</v>
      </c>
      <c r="F41">
        <v>2019</v>
      </c>
      <c r="G41" s="1"/>
      <c r="H41" s="1"/>
    </row>
    <row r="42" spans="1:8">
      <c r="A42">
        <v>14050</v>
      </c>
      <c r="B42" s="2">
        <v>43470</v>
      </c>
      <c r="C42" s="3">
        <v>0.728472222222222</v>
      </c>
      <c r="D42">
        <v>5</v>
      </c>
      <c r="E42">
        <v>1</v>
      </c>
      <c r="F42">
        <v>2019</v>
      </c>
      <c r="G42" s="1"/>
      <c r="H42" s="1"/>
    </row>
    <row r="43" spans="1:8">
      <c r="A43">
        <v>14051</v>
      </c>
      <c r="B43" s="2">
        <v>43470</v>
      </c>
      <c r="C43" s="3">
        <v>0.825</v>
      </c>
      <c r="D43">
        <v>5</v>
      </c>
      <c r="E43">
        <v>1</v>
      </c>
      <c r="F43">
        <v>2019</v>
      </c>
      <c r="G43" s="1"/>
      <c r="H43" s="1"/>
    </row>
    <row r="44" spans="1:8">
      <c r="A44">
        <v>14052</v>
      </c>
      <c r="B44" s="2">
        <v>43470</v>
      </c>
      <c r="C44" s="3">
        <v>0.826388888888889</v>
      </c>
      <c r="D44">
        <v>5</v>
      </c>
      <c r="E44">
        <v>1</v>
      </c>
      <c r="F44">
        <v>2019</v>
      </c>
      <c r="G44" s="1"/>
      <c r="H44" s="1"/>
    </row>
    <row r="45" spans="1:8">
      <c r="A45">
        <v>14053</v>
      </c>
      <c r="B45" s="2">
        <v>43470</v>
      </c>
      <c r="C45" s="3">
        <v>0.854166666666667</v>
      </c>
      <c r="D45">
        <v>5</v>
      </c>
      <c r="E45">
        <v>1</v>
      </c>
      <c r="F45">
        <v>2019</v>
      </c>
      <c r="G45" s="1"/>
      <c r="H45" s="1"/>
    </row>
    <row r="46" spans="1:8">
      <c r="A46">
        <v>14054</v>
      </c>
      <c r="B46" s="2">
        <v>43470</v>
      </c>
      <c r="C46" s="3">
        <v>0.861111111111111</v>
      </c>
      <c r="D46">
        <v>5</v>
      </c>
      <c r="E46">
        <v>1</v>
      </c>
      <c r="F46">
        <v>2019</v>
      </c>
      <c r="G46" s="1"/>
      <c r="H46" s="1"/>
    </row>
    <row r="47" spans="1:8">
      <c r="A47">
        <v>14055</v>
      </c>
      <c r="B47" s="2">
        <v>43470</v>
      </c>
      <c r="C47" s="3">
        <v>0.870833333333333</v>
      </c>
      <c r="D47">
        <v>5</v>
      </c>
      <c r="E47">
        <v>1</v>
      </c>
      <c r="F47">
        <v>2019</v>
      </c>
      <c r="G47" s="1"/>
      <c r="H47" s="1"/>
    </row>
    <row r="48" spans="1:8">
      <c r="A48">
        <v>14056</v>
      </c>
      <c r="B48" s="2">
        <v>43471</v>
      </c>
      <c r="C48" s="3">
        <v>0.464583333333333</v>
      </c>
      <c r="D48">
        <v>6</v>
      </c>
      <c r="E48">
        <v>1</v>
      </c>
      <c r="F48">
        <v>2019</v>
      </c>
      <c r="G48" s="1"/>
      <c r="H48" s="1"/>
    </row>
    <row r="49" spans="1:8">
      <c r="A49">
        <v>14057</v>
      </c>
      <c r="B49" s="2">
        <v>43471</v>
      </c>
      <c r="C49" s="3">
        <v>0.470833333333333</v>
      </c>
      <c r="D49">
        <v>6</v>
      </c>
      <c r="E49">
        <v>1</v>
      </c>
      <c r="F49">
        <v>2019</v>
      </c>
      <c r="G49" s="1"/>
      <c r="H49" s="1"/>
    </row>
    <row r="50" spans="1:8">
      <c r="A50">
        <v>14058</v>
      </c>
      <c r="B50" s="2">
        <v>43471</v>
      </c>
      <c r="C50" s="3">
        <v>0.474305555555556</v>
      </c>
      <c r="D50">
        <v>6</v>
      </c>
      <c r="E50">
        <v>1</v>
      </c>
      <c r="F50">
        <v>2019</v>
      </c>
      <c r="G50" s="1"/>
      <c r="H50" s="1"/>
    </row>
    <row r="51" spans="1:8">
      <c r="A51">
        <v>14059</v>
      </c>
      <c r="B51" s="2">
        <v>43471</v>
      </c>
      <c r="C51" s="3">
        <v>0.49375</v>
      </c>
      <c r="D51">
        <v>6</v>
      </c>
      <c r="E51">
        <v>1</v>
      </c>
      <c r="F51">
        <v>2019</v>
      </c>
      <c r="G51" s="1"/>
      <c r="H51" s="1"/>
    </row>
    <row r="52" spans="1:8">
      <c r="A52">
        <v>14060</v>
      </c>
      <c r="B52" s="2">
        <v>43471</v>
      </c>
      <c r="C52" s="3">
        <v>0.508333333333333</v>
      </c>
      <c r="D52">
        <v>6</v>
      </c>
      <c r="E52">
        <v>1</v>
      </c>
      <c r="F52">
        <v>2019</v>
      </c>
      <c r="G52" s="1"/>
      <c r="H52" s="1"/>
    </row>
    <row r="53" spans="1:8">
      <c r="A53">
        <v>14061</v>
      </c>
      <c r="B53" s="2">
        <v>43471</v>
      </c>
      <c r="C53" s="3">
        <v>0.531944444444444</v>
      </c>
      <c r="D53">
        <v>6</v>
      </c>
      <c r="E53">
        <v>1</v>
      </c>
      <c r="F53">
        <v>2019</v>
      </c>
      <c r="G53" s="1"/>
      <c r="H53" s="1"/>
    </row>
    <row r="54" spans="1:8">
      <c r="A54">
        <v>14062</v>
      </c>
      <c r="B54" s="2">
        <v>43471</v>
      </c>
      <c r="C54" s="3">
        <v>0.565972222222222</v>
      </c>
      <c r="D54">
        <v>6</v>
      </c>
      <c r="E54">
        <v>1</v>
      </c>
      <c r="F54">
        <v>2019</v>
      </c>
      <c r="G54" s="1"/>
      <c r="H54" s="1"/>
    </row>
    <row r="55" spans="1:8">
      <c r="A55">
        <v>14063</v>
      </c>
      <c r="B55" s="2">
        <v>43471</v>
      </c>
      <c r="C55" s="3">
        <v>0.581944444444444</v>
      </c>
      <c r="D55">
        <v>6</v>
      </c>
      <c r="E55">
        <v>1</v>
      </c>
      <c r="F55">
        <v>2019</v>
      </c>
      <c r="G55" s="1"/>
      <c r="H55" s="1"/>
    </row>
    <row r="56" spans="1:8">
      <c r="A56">
        <v>14064</v>
      </c>
      <c r="B56" s="2">
        <v>43471</v>
      </c>
      <c r="C56" s="3">
        <v>0.823611111111111</v>
      </c>
      <c r="D56">
        <v>6</v>
      </c>
      <c r="E56">
        <v>1</v>
      </c>
      <c r="F56">
        <v>2019</v>
      </c>
      <c r="G56" s="1"/>
      <c r="H56" s="1"/>
    </row>
    <row r="57" spans="1:8">
      <c r="A57">
        <v>14065</v>
      </c>
      <c r="B57" s="2">
        <v>43472</v>
      </c>
      <c r="C57" s="3">
        <v>0.488888888888889</v>
      </c>
      <c r="D57">
        <v>7</v>
      </c>
      <c r="E57">
        <v>1</v>
      </c>
      <c r="F57">
        <v>2019</v>
      </c>
      <c r="G57" s="1"/>
      <c r="H57" s="1"/>
    </row>
    <row r="58" spans="1:8">
      <c r="A58">
        <v>14066</v>
      </c>
      <c r="B58" s="2">
        <v>43472</v>
      </c>
      <c r="C58" s="3">
        <v>0.505555555555556</v>
      </c>
      <c r="D58">
        <v>7</v>
      </c>
      <c r="E58">
        <v>1</v>
      </c>
      <c r="F58">
        <v>2019</v>
      </c>
      <c r="G58" s="1"/>
      <c r="H58" s="1"/>
    </row>
    <row r="59" spans="1:8">
      <c r="A59">
        <v>14067</v>
      </c>
      <c r="B59" s="2">
        <v>43472</v>
      </c>
      <c r="C59" s="3">
        <v>0.513888888888889</v>
      </c>
      <c r="D59">
        <v>7</v>
      </c>
      <c r="E59">
        <v>1</v>
      </c>
      <c r="F59">
        <v>2019</v>
      </c>
      <c r="G59" s="1"/>
      <c r="H59" s="1"/>
    </row>
    <row r="60" spans="1:8">
      <c r="A60">
        <v>14068</v>
      </c>
      <c r="B60" s="2">
        <v>43472</v>
      </c>
      <c r="C60" s="3">
        <v>0.519444444444444</v>
      </c>
      <c r="D60">
        <v>7</v>
      </c>
      <c r="E60">
        <v>1</v>
      </c>
      <c r="F60">
        <v>2019</v>
      </c>
      <c r="G60" s="1"/>
      <c r="H60" s="1"/>
    </row>
    <row r="61" spans="1:8">
      <c r="A61">
        <v>14069</v>
      </c>
      <c r="B61" s="2">
        <v>43472</v>
      </c>
      <c r="C61" s="3">
        <v>0.525694444444444</v>
      </c>
      <c r="D61">
        <v>7</v>
      </c>
      <c r="E61">
        <v>1</v>
      </c>
      <c r="F61">
        <v>2019</v>
      </c>
      <c r="G61" s="1"/>
      <c r="H61" s="1"/>
    </row>
    <row r="62" spans="1:8">
      <c r="A62">
        <v>14070</v>
      </c>
      <c r="B62" s="2">
        <v>43472</v>
      </c>
      <c r="C62" s="3">
        <v>0.625694444444444</v>
      </c>
      <c r="D62">
        <v>7</v>
      </c>
      <c r="E62">
        <v>1</v>
      </c>
      <c r="F62">
        <v>2019</v>
      </c>
      <c r="G62" s="1"/>
      <c r="H62" s="1"/>
    </row>
    <row r="63" spans="1:8">
      <c r="A63">
        <v>14071</v>
      </c>
      <c r="B63" s="2">
        <v>43472</v>
      </c>
      <c r="C63" s="3">
        <v>0.674305555555556</v>
      </c>
      <c r="D63">
        <v>7</v>
      </c>
      <c r="E63">
        <v>1</v>
      </c>
      <c r="F63">
        <v>2019</v>
      </c>
      <c r="G63" s="1"/>
      <c r="H63" s="1"/>
    </row>
    <row r="64" spans="1:8">
      <c r="A64">
        <v>14072</v>
      </c>
      <c r="B64" s="2">
        <v>43472</v>
      </c>
      <c r="C64" s="3">
        <v>0.733333333333333</v>
      </c>
      <c r="D64">
        <v>7</v>
      </c>
      <c r="E64">
        <v>1</v>
      </c>
      <c r="F64">
        <v>2019</v>
      </c>
      <c r="G64" s="1"/>
      <c r="H64" s="1"/>
    </row>
    <row r="65" spans="1:8">
      <c r="A65">
        <v>14073</v>
      </c>
      <c r="B65" s="2">
        <v>43472</v>
      </c>
      <c r="C65" s="3">
        <v>0.869444444444444</v>
      </c>
      <c r="D65">
        <v>7</v>
      </c>
      <c r="E65">
        <v>1</v>
      </c>
      <c r="F65">
        <v>2019</v>
      </c>
      <c r="G65" s="1"/>
      <c r="H65" s="1"/>
    </row>
    <row r="66" spans="1:8">
      <c r="A66">
        <v>14074</v>
      </c>
      <c r="B66" s="2">
        <v>43473</v>
      </c>
      <c r="C66" s="3">
        <v>0.4875</v>
      </c>
      <c r="D66">
        <v>8</v>
      </c>
      <c r="E66">
        <v>1</v>
      </c>
      <c r="F66">
        <v>2019</v>
      </c>
      <c r="G66" s="1"/>
      <c r="H66" s="1"/>
    </row>
    <row r="67" spans="1:8">
      <c r="A67">
        <v>14075</v>
      </c>
      <c r="B67" s="2">
        <v>43473</v>
      </c>
      <c r="C67" s="3">
        <v>0.499305555555556</v>
      </c>
      <c r="D67">
        <v>8</v>
      </c>
      <c r="E67">
        <v>1</v>
      </c>
      <c r="F67">
        <v>2019</v>
      </c>
      <c r="G67" s="1"/>
      <c r="H67" s="1"/>
    </row>
    <row r="68" spans="1:8">
      <c r="A68">
        <v>14076</v>
      </c>
      <c r="B68" s="2">
        <v>43473</v>
      </c>
      <c r="C68" s="3">
        <v>0.534722222222222</v>
      </c>
      <c r="D68">
        <v>8</v>
      </c>
      <c r="E68">
        <v>1</v>
      </c>
      <c r="F68">
        <v>2019</v>
      </c>
      <c r="G68" s="1"/>
      <c r="H68" s="1"/>
    </row>
    <row r="69" spans="1:8">
      <c r="A69">
        <v>14077</v>
      </c>
      <c r="B69" s="2">
        <v>43473</v>
      </c>
      <c r="C69" s="3">
        <v>0.540277777777778</v>
      </c>
      <c r="D69">
        <v>8</v>
      </c>
      <c r="E69">
        <v>1</v>
      </c>
      <c r="F69">
        <v>2019</v>
      </c>
      <c r="G69" s="1"/>
      <c r="H69" s="1"/>
    </row>
    <row r="70" spans="1:8">
      <c r="A70">
        <v>14078</v>
      </c>
      <c r="B70" s="2">
        <v>43473</v>
      </c>
      <c r="C70" s="3">
        <v>0.545138888888889</v>
      </c>
      <c r="D70">
        <v>8</v>
      </c>
      <c r="E70">
        <v>1</v>
      </c>
      <c r="F70">
        <v>2019</v>
      </c>
      <c r="G70" s="1"/>
      <c r="H70" s="1"/>
    </row>
    <row r="71" spans="1:8">
      <c r="A71">
        <v>14079</v>
      </c>
      <c r="B71" s="2">
        <v>43473</v>
      </c>
      <c r="C71" s="3">
        <v>0.575</v>
      </c>
      <c r="D71">
        <v>8</v>
      </c>
      <c r="E71">
        <v>1</v>
      </c>
      <c r="F71">
        <v>2019</v>
      </c>
      <c r="G71" s="1"/>
      <c r="H71" s="1"/>
    </row>
    <row r="72" spans="1:8">
      <c r="A72">
        <v>14080</v>
      </c>
      <c r="B72" s="2">
        <v>43473</v>
      </c>
      <c r="C72" s="3">
        <v>0.590972222222222</v>
      </c>
      <c r="D72">
        <v>8</v>
      </c>
      <c r="E72">
        <v>1</v>
      </c>
      <c r="F72">
        <v>2019</v>
      </c>
      <c r="G72" s="1"/>
      <c r="H72" s="1"/>
    </row>
    <row r="73" spans="1:8">
      <c r="A73">
        <v>14081</v>
      </c>
      <c r="B73" s="2">
        <v>43473</v>
      </c>
      <c r="C73" s="3">
        <v>0.600694444444444</v>
      </c>
      <c r="D73">
        <v>8</v>
      </c>
      <c r="E73">
        <v>1</v>
      </c>
      <c r="F73">
        <v>2019</v>
      </c>
      <c r="G73" s="1"/>
      <c r="H73" s="1"/>
    </row>
    <row r="74" spans="1:8">
      <c r="A74">
        <v>14082</v>
      </c>
      <c r="B74" s="2">
        <v>43473</v>
      </c>
      <c r="C74" s="3">
        <v>0.604166666666667</v>
      </c>
      <c r="D74">
        <v>8</v>
      </c>
      <c r="E74">
        <v>1</v>
      </c>
      <c r="F74">
        <v>2019</v>
      </c>
      <c r="G74" s="1"/>
      <c r="H74" s="1"/>
    </row>
    <row r="75" spans="1:8">
      <c r="A75">
        <v>14083</v>
      </c>
      <c r="B75" s="2">
        <v>43473</v>
      </c>
      <c r="C75" s="3">
        <v>0.664583333333333</v>
      </c>
      <c r="D75">
        <v>8</v>
      </c>
      <c r="E75">
        <v>1</v>
      </c>
      <c r="F75">
        <v>2019</v>
      </c>
      <c r="G75" s="1"/>
      <c r="H75" s="1"/>
    </row>
    <row r="76" spans="1:8">
      <c r="A76">
        <v>14084</v>
      </c>
      <c r="B76" s="2">
        <v>43473</v>
      </c>
      <c r="C76" s="3">
        <v>0.678472222222222</v>
      </c>
      <c r="D76">
        <v>8</v>
      </c>
      <c r="E76">
        <v>1</v>
      </c>
      <c r="F76">
        <v>2019</v>
      </c>
      <c r="G76" s="1"/>
      <c r="H76" s="1"/>
    </row>
    <row r="77" spans="1:8">
      <c r="A77">
        <v>14085</v>
      </c>
      <c r="B77" s="2">
        <v>43473</v>
      </c>
      <c r="C77" s="3">
        <v>0.716666666666667</v>
      </c>
      <c r="D77">
        <v>8</v>
      </c>
      <c r="E77">
        <v>1</v>
      </c>
      <c r="F77">
        <v>2019</v>
      </c>
      <c r="G77" s="1"/>
      <c r="H77" s="1"/>
    </row>
    <row r="78" spans="1:8">
      <c r="A78">
        <v>14086</v>
      </c>
      <c r="B78" s="2">
        <v>43473</v>
      </c>
      <c r="C78" s="3">
        <v>0.754166666666667</v>
      </c>
      <c r="D78">
        <v>8</v>
      </c>
      <c r="E78">
        <v>1</v>
      </c>
      <c r="F78">
        <v>2019</v>
      </c>
      <c r="G78" s="1"/>
      <c r="H78" s="1"/>
    </row>
    <row r="79" spans="1:8">
      <c r="A79">
        <v>14087</v>
      </c>
      <c r="B79" s="2">
        <v>43473</v>
      </c>
      <c r="C79" s="3">
        <v>0.796527777777778</v>
      </c>
      <c r="D79">
        <v>8</v>
      </c>
      <c r="E79">
        <v>1</v>
      </c>
      <c r="F79">
        <v>2019</v>
      </c>
      <c r="G79" s="1"/>
      <c r="H79" s="1"/>
    </row>
    <row r="80" spans="1:8">
      <c r="A80">
        <v>14088</v>
      </c>
      <c r="B80" s="2">
        <v>43473</v>
      </c>
      <c r="C80" s="3">
        <v>0.797916666666667</v>
      </c>
      <c r="D80">
        <v>8</v>
      </c>
      <c r="E80">
        <v>1</v>
      </c>
      <c r="F80">
        <v>2019</v>
      </c>
      <c r="G80" s="1"/>
      <c r="H80" s="1"/>
    </row>
    <row r="81" spans="1:8">
      <c r="A81">
        <v>14089</v>
      </c>
      <c r="B81" s="2">
        <v>43473</v>
      </c>
      <c r="C81" s="3">
        <v>0.818055555555556</v>
      </c>
      <c r="D81">
        <v>8</v>
      </c>
      <c r="E81">
        <v>1</v>
      </c>
      <c r="F81">
        <v>2019</v>
      </c>
      <c r="G81" s="1"/>
      <c r="H81" s="1"/>
    </row>
    <row r="82" spans="1:8">
      <c r="A82">
        <v>14090</v>
      </c>
      <c r="B82" s="2">
        <v>43473</v>
      </c>
      <c r="C82" s="3">
        <v>0.838888888888889</v>
      </c>
      <c r="D82">
        <v>8</v>
      </c>
      <c r="E82">
        <v>1</v>
      </c>
      <c r="F82">
        <v>2019</v>
      </c>
      <c r="G82" s="1"/>
      <c r="H82" s="1"/>
    </row>
    <row r="83" spans="1:8">
      <c r="A83">
        <v>14091</v>
      </c>
      <c r="B83" s="2">
        <v>43473</v>
      </c>
      <c r="C83" s="3">
        <v>0.871527777777778</v>
      </c>
      <c r="D83">
        <v>8</v>
      </c>
      <c r="E83">
        <v>1</v>
      </c>
      <c r="F83">
        <v>2019</v>
      </c>
      <c r="G83" s="1"/>
      <c r="H83" s="1"/>
    </row>
    <row r="84" spans="1:8">
      <c r="A84">
        <v>14092</v>
      </c>
      <c r="B84" s="2">
        <v>43474</v>
      </c>
      <c r="C84" s="3">
        <v>0.486111111111111</v>
      </c>
      <c r="D84">
        <v>9</v>
      </c>
      <c r="E84">
        <v>1</v>
      </c>
      <c r="F84">
        <v>2019</v>
      </c>
      <c r="G84" s="1"/>
      <c r="H84" s="1"/>
    </row>
    <row r="85" spans="1:8">
      <c r="A85">
        <v>14093</v>
      </c>
      <c r="B85" s="2">
        <v>43474</v>
      </c>
      <c r="C85" s="3">
        <v>0.504861111111111</v>
      </c>
      <c r="D85">
        <v>9</v>
      </c>
      <c r="E85">
        <v>1</v>
      </c>
      <c r="F85">
        <v>2019</v>
      </c>
      <c r="G85" s="1"/>
      <c r="H85" s="1"/>
    </row>
    <row r="86" spans="1:8">
      <c r="A86">
        <v>14094</v>
      </c>
      <c r="B86" s="2">
        <v>43474</v>
      </c>
      <c r="C86" s="3">
        <v>0.565277777777778</v>
      </c>
      <c r="D86">
        <v>9</v>
      </c>
      <c r="E86">
        <v>1</v>
      </c>
      <c r="F86">
        <v>2019</v>
      </c>
      <c r="G86" s="1"/>
      <c r="H86" s="1"/>
    </row>
    <row r="87" spans="1:8">
      <c r="A87">
        <v>14095</v>
      </c>
      <c r="B87" s="2">
        <v>43474</v>
      </c>
      <c r="C87" s="3">
        <v>0.572916666666667</v>
      </c>
      <c r="D87">
        <v>9</v>
      </c>
      <c r="E87">
        <v>1</v>
      </c>
      <c r="F87">
        <v>2019</v>
      </c>
      <c r="G87" s="1"/>
      <c r="H87" s="1"/>
    </row>
    <row r="88" spans="1:8">
      <c r="A88">
        <v>14096</v>
      </c>
      <c r="B88" s="2">
        <v>43474</v>
      </c>
      <c r="C88" s="3">
        <v>0.573611111111111</v>
      </c>
      <c r="D88">
        <v>9</v>
      </c>
      <c r="E88">
        <v>1</v>
      </c>
      <c r="F88">
        <v>2019</v>
      </c>
      <c r="G88" s="1"/>
      <c r="H88" s="1"/>
    </row>
    <row r="89" spans="1:8">
      <c r="A89">
        <v>14097</v>
      </c>
      <c r="B89" s="2">
        <v>43474</v>
      </c>
      <c r="C89" s="3">
        <v>0.597222222222222</v>
      </c>
      <c r="D89">
        <v>9</v>
      </c>
      <c r="E89">
        <v>1</v>
      </c>
      <c r="F89">
        <v>2019</v>
      </c>
      <c r="G89" s="1"/>
      <c r="H89" s="1"/>
    </row>
    <row r="90" spans="1:8">
      <c r="A90">
        <v>14098</v>
      </c>
      <c r="B90" s="2">
        <v>43474</v>
      </c>
      <c r="C90" s="3">
        <v>0.690277777777778</v>
      </c>
      <c r="D90">
        <v>9</v>
      </c>
      <c r="E90">
        <v>1</v>
      </c>
      <c r="F90">
        <v>2019</v>
      </c>
      <c r="G90" s="1"/>
      <c r="H90" s="1"/>
    </row>
    <row r="91" spans="1:8">
      <c r="A91">
        <v>14099</v>
      </c>
      <c r="B91" s="2">
        <v>43474</v>
      </c>
      <c r="C91" s="3">
        <v>0.779861111111111</v>
      </c>
      <c r="D91">
        <v>9</v>
      </c>
      <c r="E91">
        <v>1</v>
      </c>
      <c r="F91">
        <v>2019</v>
      </c>
      <c r="G91" s="1"/>
      <c r="H91" s="1"/>
    </row>
    <row r="92" spans="1:8">
      <c r="A92">
        <v>14100</v>
      </c>
      <c r="B92" s="2">
        <v>43475</v>
      </c>
      <c r="C92" s="3">
        <v>0.438194444444444</v>
      </c>
      <c r="D92">
        <v>10</v>
      </c>
      <c r="E92">
        <v>1</v>
      </c>
      <c r="F92">
        <v>2019</v>
      </c>
      <c r="G92" s="1"/>
      <c r="H92" s="1"/>
    </row>
    <row r="93" spans="1:8">
      <c r="A93">
        <v>14101</v>
      </c>
      <c r="B93" s="2">
        <v>43475</v>
      </c>
      <c r="C93" s="3">
        <v>0.439583333333333</v>
      </c>
      <c r="D93">
        <v>10</v>
      </c>
      <c r="E93">
        <v>1</v>
      </c>
      <c r="F93">
        <v>2019</v>
      </c>
      <c r="G93" s="1"/>
      <c r="H93" s="1"/>
    </row>
    <row r="94" spans="1:8">
      <c r="A94">
        <v>14102</v>
      </c>
      <c r="B94" s="2">
        <v>43475</v>
      </c>
      <c r="C94" s="3">
        <v>0.465277777777778</v>
      </c>
      <c r="D94">
        <v>10</v>
      </c>
      <c r="E94">
        <v>1</v>
      </c>
      <c r="F94">
        <v>2019</v>
      </c>
      <c r="G94" s="1"/>
      <c r="H94" s="1"/>
    </row>
    <row r="95" spans="1:8">
      <c r="A95">
        <v>14103</v>
      </c>
      <c r="B95" s="2">
        <v>43475</v>
      </c>
      <c r="C95" s="3">
        <v>0.481944444444444</v>
      </c>
      <c r="D95">
        <v>10</v>
      </c>
      <c r="E95">
        <v>1</v>
      </c>
      <c r="F95">
        <v>2019</v>
      </c>
      <c r="G95" s="1"/>
      <c r="H95" s="1"/>
    </row>
    <row r="96" spans="1:8">
      <c r="A96">
        <v>14104</v>
      </c>
      <c r="B96" s="2">
        <v>43475</v>
      </c>
      <c r="C96" s="3">
        <v>0.594444444444444</v>
      </c>
      <c r="D96">
        <v>10</v>
      </c>
      <c r="E96">
        <v>1</v>
      </c>
      <c r="F96">
        <v>2019</v>
      </c>
      <c r="G96" s="1"/>
      <c r="H96" s="1"/>
    </row>
    <row r="97" spans="1:8">
      <c r="A97">
        <v>14105</v>
      </c>
      <c r="B97" s="2">
        <v>43475</v>
      </c>
      <c r="C97" s="3">
        <v>0.617361111111111</v>
      </c>
      <c r="D97">
        <v>10</v>
      </c>
      <c r="E97">
        <v>1</v>
      </c>
      <c r="F97">
        <v>2019</v>
      </c>
      <c r="G97" s="1"/>
      <c r="H97" s="1"/>
    </row>
    <row r="98" spans="1:8">
      <c r="A98">
        <v>14106</v>
      </c>
      <c r="B98" s="2">
        <v>43475</v>
      </c>
      <c r="C98" s="3">
        <v>0.695833333333333</v>
      </c>
      <c r="D98">
        <v>10</v>
      </c>
      <c r="E98">
        <v>1</v>
      </c>
      <c r="F98">
        <v>2019</v>
      </c>
      <c r="G98" s="1"/>
      <c r="H98" s="1"/>
    </row>
    <row r="99" spans="1:8">
      <c r="A99">
        <v>14107</v>
      </c>
      <c r="B99" s="2">
        <v>43475</v>
      </c>
      <c r="C99" s="3">
        <v>0.71875</v>
      </c>
      <c r="D99">
        <v>10</v>
      </c>
      <c r="E99">
        <v>1</v>
      </c>
      <c r="F99">
        <v>2019</v>
      </c>
      <c r="G99" s="1"/>
      <c r="H99" s="1"/>
    </row>
    <row r="100" spans="1:8">
      <c r="A100">
        <v>14108</v>
      </c>
      <c r="B100" s="2">
        <v>43475</v>
      </c>
      <c r="C100" s="3">
        <v>0.719444444444444</v>
      </c>
      <c r="D100">
        <v>10</v>
      </c>
      <c r="E100">
        <v>1</v>
      </c>
      <c r="F100">
        <v>2019</v>
      </c>
      <c r="G100" s="1"/>
      <c r="H100" s="1"/>
    </row>
    <row r="101" spans="1:8">
      <c r="A101">
        <v>14109</v>
      </c>
      <c r="B101" s="2">
        <v>43476</v>
      </c>
      <c r="C101" s="3">
        <v>0.442361111111111</v>
      </c>
      <c r="D101">
        <v>11</v>
      </c>
      <c r="E101">
        <v>1</v>
      </c>
      <c r="F101">
        <v>2019</v>
      </c>
      <c r="G101" s="1"/>
      <c r="H101" s="1"/>
    </row>
    <row r="102" spans="1:8">
      <c r="A102">
        <v>14110</v>
      </c>
      <c r="B102" s="2">
        <v>43476</v>
      </c>
      <c r="C102" s="3">
        <v>0.472222222222222</v>
      </c>
      <c r="D102">
        <v>11</v>
      </c>
      <c r="E102">
        <v>1</v>
      </c>
      <c r="F102">
        <v>2019</v>
      </c>
      <c r="G102" s="1"/>
      <c r="H102" s="1"/>
    </row>
    <row r="103" spans="1:8">
      <c r="A103">
        <v>14111</v>
      </c>
      <c r="B103" s="2">
        <v>43476</v>
      </c>
      <c r="C103" s="3">
        <v>0.494444444444444</v>
      </c>
      <c r="D103">
        <v>11</v>
      </c>
      <c r="E103">
        <v>1</v>
      </c>
      <c r="F103">
        <v>2019</v>
      </c>
      <c r="G103" s="1"/>
      <c r="H103" s="1"/>
    </row>
    <row r="104" spans="1:8">
      <c r="A104">
        <v>14112</v>
      </c>
      <c r="B104" s="2">
        <v>43476</v>
      </c>
      <c r="C104" s="3">
        <v>0.58125</v>
      </c>
      <c r="D104">
        <v>11</v>
      </c>
      <c r="E104">
        <v>1</v>
      </c>
      <c r="F104">
        <v>2019</v>
      </c>
      <c r="G104" s="1"/>
      <c r="H104" s="1"/>
    </row>
    <row r="105" spans="1:8">
      <c r="A105">
        <v>14113</v>
      </c>
      <c r="B105" s="2">
        <v>43476</v>
      </c>
      <c r="C105" s="3">
        <v>0.603472222222222</v>
      </c>
      <c r="D105">
        <v>11</v>
      </c>
      <c r="E105">
        <v>1</v>
      </c>
      <c r="F105">
        <v>2019</v>
      </c>
      <c r="G105" s="1"/>
      <c r="H105" s="1"/>
    </row>
    <row r="106" spans="1:8">
      <c r="A106">
        <v>14114</v>
      </c>
      <c r="B106" s="2">
        <v>43476</v>
      </c>
      <c r="C106" s="3">
        <v>0.700694444444444</v>
      </c>
      <c r="D106">
        <v>11</v>
      </c>
      <c r="E106">
        <v>1</v>
      </c>
      <c r="F106">
        <v>2019</v>
      </c>
      <c r="G106" s="1"/>
      <c r="H106" s="1"/>
    </row>
    <row r="107" spans="1:8">
      <c r="A107">
        <v>14115</v>
      </c>
      <c r="B107" s="2">
        <v>43476</v>
      </c>
      <c r="C107" s="3">
        <v>0.796527777777778</v>
      </c>
      <c r="D107">
        <v>11</v>
      </c>
      <c r="E107">
        <v>1</v>
      </c>
      <c r="F107">
        <v>2019</v>
      </c>
      <c r="G107" s="1"/>
      <c r="H107" s="1"/>
    </row>
    <row r="108" spans="1:8">
      <c r="A108">
        <v>14116</v>
      </c>
      <c r="B108" s="2">
        <v>43476</v>
      </c>
      <c r="C108" s="3">
        <v>0.840277777777778</v>
      </c>
      <c r="D108">
        <v>11</v>
      </c>
      <c r="E108">
        <v>1</v>
      </c>
      <c r="F108">
        <v>2019</v>
      </c>
      <c r="G108" s="1"/>
      <c r="H108" s="1"/>
    </row>
    <row r="109" spans="1:8">
      <c r="A109">
        <v>14117</v>
      </c>
      <c r="B109" s="2">
        <v>43477</v>
      </c>
      <c r="C109" s="3">
        <v>0.475694444444444</v>
      </c>
      <c r="D109">
        <v>12</v>
      </c>
      <c r="E109">
        <v>1</v>
      </c>
      <c r="F109">
        <v>2019</v>
      </c>
      <c r="G109" s="1"/>
      <c r="H109" s="1"/>
    </row>
    <row r="110" spans="1:8">
      <c r="A110">
        <v>14118</v>
      </c>
      <c r="B110" s="2">
        <v>43477</v>
      </c>
      <c r="C110" s="3">
        <v>0.4875</v>
      </c>
      <c r="D110">
        <v>12</v>
      </c>
      <c r="E110">
        <v>1</v>
      </c>
      <c r="F110">
        <v>2019</v>
      </c>
      <c r="G110" s="1"/>
      <c r="H110" s="1"/>
    </row>
    <row r="111" spans="1:8">
      <c r="A111">
        <v>14119</v>
      </c>
      <c r="B111" s="2">
        <v>43477</v>
      </c>
      <c r="C111" s="3">
        <v>0.501388888888889</v>
      </c>
      <c r="D111">
        <v>12</v>
      </c>
      <c r="E111">
        <v>1</v>
      </c>
      <c r="F111">
        <v>2019</v>
      </c>
      <c r="G111" s="1"/>
      <c r="H111" s="1"/>
    </row>
    <row r="112" spans="1:8">
      <c r="A112">
        <v>14120</v>
      </c>
      <c r="B112" s="2">
        <v>43477</v>
      </c>
      <c r="C112" s="3">
        <v>0.618055555555556</v>
      </c>
      <c r="D112">
        <v>12</v>
      </c>
      <c r="E112">
        <v>1</v>
      </c>
      <c r="F112">
        <v>2019</v>
      </c>
      <c r="G112" s="1"/>
      <c r="H112" s="1"/>
    </row>
    <row r="113" spans="1:8">
      <c r="A113">
        <v>14121</v>
      </c>
      <c r="B113" s="2">
        <v>43477</v>
      </c>
      <c r="C113" s="3">
        <v>0.658333333333333</v>
      </c>
      <c r="D113">
        <v>12</v>
      </c>
      <c r="E113">
        <v>1</v>
      </c>
      <c r="F113">
        <v>2019</v>
      </c>
      <c r="G113" s="1"/>
      <c r="H113" s="1"/>
    </row>
    <row r="114" spans="1:8">
      <c r="A114">
        <v>14122</v>
      </c>
      <c r="B114" s="2">
        <v>43477</v>
      </c>
      <c r="C114" s="3">
        <v>0.679166666666667</v>
      </c>
      <c r="D114">
        <v>12</v>
      </c>
      <c r="E114">
        <v>1</v>
      </c>
      <c r="F114">
        <v>2019</v>
      </c>
      <c r="G114" s="1"/>
      <c r="H114" s="1"/>
    </row>
    <row r="115" spans="1:8">
      <c r="A115">
        <v>14123</v>
      </c>
      <c r="B115" s="2">
        <v>43477</v>
      </c>
      <c r="C115" s="3">
        <v>0.682638888888889</v>
      </c>
      <c r="D115">
        <v>12</v>
      </c>
      <c r="E115">
        <v>1</v>
      </c>
      <c r="F115">
        <v>2019</v>
      </c>
      <c r="G115" s="1"/>
      <c r="H115" s="1"/>
    </row>
    <row r="116" spans="1:8">
      <c r="A116">
        <v>14124</v>
      </c>
      <c r="B116" s="2">
        <v>43477</v>
      </c>
      <c r="C116" s="3">
        <v>0.697916666666667</v>
      </c>
      <c r="D116">
        <v>12</v>
      </c>
      <c r="E116">
        <v>1</v>
      </c>
      <c r="F116">
        <v>2019</v>
      </c>
      <c r="G116" s="1"/>
      <c r="H116" s="1"/>
    </row>
    <row r="117" spans="1:8">
      <c r="A117">
        <v>14125</v>
      </c>
      <c r="B117" s="2">
        <v>43477</v>
      </c>
      <c r="C117" s="3">
        <v>0.717361111111111</v>
      </c>
      <c r="D117">
        <v>12</v>
      </c>
      <c r="E117">
        <v>1</v>
      </c>
      <c r="F117">
        <v>2019</v>
      </c>
      <c r="G117" s="1"/>
      <c r="H117" s="1"/>
    </row>
    <row r="118" spans="1:8">
      <c r="A118">
        <v>14126</v>
      </c>
      <c r="B118" s="2">
        <v>43477</v>
      </c>
      <c r="C118" s="3">
        <v>0.765277777777778</v>
      </c>
      <c r="D118">
        <v>12</v>
      </c>
      <c r="E118">
        <v>1</v>
      </c>
      <c r="F118">
        <v>2019</v>
      </c>
      <c r="G118" s="1"/>
      <c r="H118" s="1"/>
    </row>
    <row r="119" spans="1:8">
      <c r="A119">
        <v>14127</v>
      </c>
      <c r="B119" s="2">
        <v>43477</v>
      </c>
      <c r="C119" s="3">
        <v>0.838194444444444</v>
      </c>
      <c r="D119">
        <v>12</v>
      </c>
      <c r="E119">
        <v>1</v>
      </c>
      <c r="F119">
        <v>2019</v>
      </c>
      <c r="G119" s="1"/>
      <c r="H119" s="1"/>
    </row>
    <row r="120" spans="1:8">
      <c r="A120">
        <v>14128</v>
      </c>
      <c r="B120" s="2">
        <v>43478</v>
      </c>
      <c r="C120" s="3">
        <v>0.41875</v>
      </c>
      <c r="D120">
        <v>13</v>
      </c>
      <c r="E120">
        <v>1</v>
      </c>
      <c r="F120">
        <v>2019</v>
      </c>
      <c r="G120" s="1"/>
      <c r="H120" s="1"/>
    </row>
    <row r="121" spans="1:8">
      <c r="A121">
        <v>14129</v>
      </c>
      <c r="B121" s="2">
        <v>43478</v>
      </c>
      <c r="C121" s="3">
        <v>0.538194444444444</v>
      </c>
      <c r="D121">
        <v>13</v>
      </c>
      <c r="E121">
        <v>1</v>
      </c>
      <c r="F121">
        <v>2019</v>
      </c>
      <c r="G121" s="1"/>
      <c r="H121" s="1"/>
    </row>
    <row r="122" spans="1:8">
      <c r="A122">
        <v>14130</v>
      </c>
      <c r="B122" s="2">
        <v>43478</v>
      </c>
      <c r="C122" s="3">
        <v>0.581944444444444</v>
      </c>
      <c r="D122">
        <v>13</v>
      </c>
      <c r="E122">
        <v>1</v>
      </c>
      <c r="F122">
        <v>2019</v>
      </c>
      <c r="G122" s="1"/>
      <c r="H122" s="1"/>
    </row>
    <row r="123" spans="1:8">
      <c r="A123">
        <v>14131</v>
      </c>
      <c r="B123" s="2">
        <v>43478</v>
      </c>
      <c r="C123" s="3">
        <v>0.621527777777778</v>
      </c>
      <c r="D123">
        <v>13</v>
      </c>
      <c r="E123">
        <v>1</v>
      </c>
      <c r="F123">
        <v>2019</v>
      </c>
      <c r="G123" s="1"/>
      <c r="H123" s="1"/>
    </row>
    <row r="124" spans="1:8">
      <c r="A124">
        <v>14132</v>
      </c>
      <c r="B124" s="2">
        <v>43478</v>
      </c>
      <c r="C124" s="3">
        <v>0.711111111111111</v>
      </c>
      <c r="D124">
        <v>13</v>
      </c>
      <c r="E124">
        <v>1</v>
      </c>
      <c r="F124">
        <v>2019</v>
      </c>
      <c r="G124" s="1"/>
      <c r="H124" s="1"/>
    </row>
    <row r="125" spans="1:8">
      <c r="A125">
        <v>14133</v>
      </c>
      <c r="B125" s="2">
        <v>43478</v>
      </c>
      <c r="C125" s="3">
        <v>0.745833333333333</v>
      </c>
      <c r="D125">
        <v>13</v>
      </c>
      <c r="E125">
        <v>1</v>
      </c>
      <c r="F125">
        <v>2019</v>
      </c>
      <c r="G125" s="1"/>
      <c r="H125" s="1"/>
    </row>
    <row r="126" spans="1:8">
      <c r="A126">
        <v>14134</v>
      </c>
      <c r="B126" s="2">
        <v>43478</v>
      </c>
      <c r="C126" s="3">
        <v>0.801388888888889</v>
      </c>
      <c r="D126">
        <v>13</v>
      </c>
      <c r="E126">
        <v>1</v>
      </c>
      <c r="F126">
        <v>2019</v>
      </c>
      <c r="G126" s="1"/>
      <c r="H126" s="1"/>
    </row>
    <row r="127" spans="1:8">
      <c r="A127">
        <v>14135</v>
      </c>
      <c r="B127" s="2">
        <v>43478</v>
      </c>
      <c r="C127" s="3">
        <v>0.8125</v>
      </c>
      <c r="D127">
        <v>13</v>
      </c>
      <c r="E127">
        <v>1</v>
      </c>
      <c r="F127">
        <v>2019</v>
      </c>
      <c r="G127" s="1"/>
      <c r="H127" s="1"/>
    </row>
    <row r="128" spans="1:8">
      <c r="A128">
        <v>14136</v>
      </c>
      <c r="B128" s="2">
        <v>43478</v>
      </c>
      <c r="C128" s="3">
        <v>0.827083333333333</v>
      </c>
      <c r="D128">
        <v>13</v>
      </c>
      <c r="E128">
        <v>1</v>
      </c>
      <c r="F128">
        <v>2019</v>
      </c>
      <c r="G128" s="1"/>
      <c r="H128" s="1"/>
    </row>
    <row r="129" spans="1:8">
      <c r="A129">
        <v>14137</v>
      </c>
      <c r="B129" s="2">
        <v>43478</v>
      </c>
      <c r="C129" s="3">
        <v>0.829861111111111</v>
      </c>
      <c r="D129">
        <v>13</v>
      </c>
      <c r="E129">
        <v>1</v>
      </c>
      <c r="F129">
        <v>2019</v>
      </c>
      <c r="G129" s="1"/>
      <c r="H129" s="1"/>
    </row>
    <row r="130" spans="1:8">
      <c r="A130">
        <v>14138</v>
      </c>
      <c r="B130" s="2">
        <v>43479</v>
      </c>
      <c r="C130" s="3">
        <v>0.418055555555556</v>
      </c>
      <c r="D130">
        <v>14</v>
      </c>
      <c r="E130">
        <v>1</v>
      </c>
      <c r="F130">
        <v>2019</v>
      </c>
      <c r="G130" s="1"/>
      <c r="H130" s="1"/>
    </row>
    <row r="131" spans="1:8">
      <c r="A131">
        <v>14139</v>
      </c>
      <c r="B131" s="2">
        <v>43479</v>
      </c>
      <c r="C131" s="3">
        <v>0.424305555555556</v>
      </c>
      <c r="D131">
        <v>14</v>
      </c>
      <c r="E131">
        <v>1</v>
      </c>
      <c r="F131">
        <v>2019</v>
      </c>
      <c r="G131" s="1"/>
      <c r="H131" s="1"/>
    </row>
    <row r="132" spans="1:8">
      <c r="A132">
        <v>14140</v>
      </c>
      <c r="B132" s="2">
        <v>43479</v>
      </c>
      <c r="C132" s="3">
        <v>0.443055555555556</v>
      </c>
      <c r="D132">
        <v>14</v>
      </c>
      <c r="E132">
        <v>1</v>
      </c>
      <c r="F132">
        <v>2019</v>
      </c>
      <c r="G132" s="1"/>
      <c r="H132" s="1"/>
    </row>
    <row r="133" spans="1:8">
      <c r="A133">
        <v>14141</v>
      </c>
      <c r="B133" s="2">
        <v>43479</v>
      </c>
      <c r="C133" s="3">
        <v>0.454861111111111</v>
      </c>
      <c r="D133">
        <v>14</v>
      </c>
      <c r="E133">
        <v>1</v>
      </c>
      <c r="F133">
        <v>2019</v>
      </c>
      <c r="G133" s="1"/>
      <c r="H133" s="1"/>
    </row>
    <row r="134" spans="1:8">
      <c r="A134">
        <v>14142</v>
      </c>
      <c r="B134" s="2">
        <v>43479</v>
      </c>
      <c r="C134" s="3">
        <v>0.50625</v>
      </c>
      <c r="D134">
        <v>14</v>
      </c>
      <c r="E134">
        <v>1</v>
      </c>
      <c r="F134">
        <v>2019</v>
      </c>
      <c r="G134" s="1"/>
      <c r="H134" s="1"/>
    </row>
    <row r="135" spans="1:8">
      <c r="A135">
        <v>14143</v>
      </c>
      <c r="B135" s="2">
        <v>43479</v>
      </c>
      <c r="C135" s="3">
        <v>0.536111111111111</v>
      </c>
      <c r="D135">
        <v>14</v>
      </c>
      <c r="E135">
        <v>1</v>
      </c>
      <c r="F135">
        <v>2019</v>
      </c>
      <c r="G135" s="1"/>
      <c r="H135" s="1"/>
    </row>
    <row r="136" spans="1:8">
      <c r="A136">
        <v>14144</v>
      </c>
      <c r="B136" s="2">
        <v>43479</v>
      </c>
      <c r="C136" s="3">
        <v>0.583333333333333</v>
      </c>
      <c r="D136">
        <v>14</v>
      </c>
      <c r="E136">
        <v>1</v>
      </c>
      <c r="F136">
        <v>2019</v>
      </c>
      <c r="G136" s="1"/>
      <c r="H136" s="1"/>
    </row>
    <row r="137" spans="1:8">
      <c r="A137">
        <v>14145</v>
      </c>
      <c r="B137" s="2">
        <v>43479</v>
      </c>
      <c r="C137" s="3">
        <v>0.613194444444444</v>
      </c>
      <c r="D137">
        <v>14</v>
      </c>
      <c r="E137">
        <v>1</v>
      </c>
      <c r="F137">
        <v>2019</v>
      </c>
      <c r="G137" s="1"/>
      <c r="H137" s="1"/>
    </row>
    <row r="138" spans="1:8">
      <c r="A138">
        <v>14146</v>
      </c>
      <c r="B138" s="2">
        <v>43479</v>
      </c>
      <c r="C138" s="3">
        <v>0.638888888888889</v>
      </c>
      <c r="D138">
        <v>14</v>
      </c>
      <c r="E138">
        <v>1</v>
      </c>
      <c r="F138">
        <v>2019</v>
      </c>
      <c r="G138" s="1"/>
      <c r="H138" s="1"/>
    </row>
    <row r="139" spans="1:8">
      <c r="A139">
        <v>14147</v>
      </c>
      <c r="B139" s="2">
        <v>43479</v>
      </c>
      <c r="C139" s="3">
        <v>0.654166666666667</v>
      </c>
      <c r="D139">
        <v>14</v>
      </c>
      <c r="E139">
        <v>1</v>
      </c>
      <c r="F139">
        <v>2019</v>
      </c>
      <c r="G139" s="1"/>
      <c r="H139" s="1"/>
    </row>
    <row r="140" spans="1:8">
      <c r="A140">
        <v>14148</v>
      </c>
      <c r="B140" s="2">
        <v>43479</v>
      </c>
      <c r="C140" s="3">
        <v>0.752083333333333</v>
      </c>
      <c r="D140">
        <v>14</v>
      </c>
      <c r="E140">
        <v>1</v>
      </c>
      <c r="F140">
        <v>2019</v>
      </c>
      <c r="G140" s="1"/>
      <c r="H140" s="1"/>
    </row>
    <row r="141" spans="1:8">
      <c r="A141">
        <v>14149</v>
      </c>
      <c r="B141" s="2">
        <v>43479</v>
      </c>
      <c r="C141" s="3">
        <v>0.795833333333333</v>
      </c>
      <c r="D141">
        <v>14</v>
      </c>
      <c r="E141">
        <v>1</v>
      </c>
      <c r="F141">
        <v>2019</v>
      </c>
      <c r="G141" s="1"/>
      <c r="H141" s="1"/>
    </row>
    <row r="142" spans="1:8">
      <c r="A142">
        <v>14150</v>
      </c>
      <c r="B142" s="2">
        <v>43479</v>
      </c>
      <c r="C142" s="3">
        <v>0.8125</v>
      </c>
      <c r="D142">
        <v>14</v>
      </c>
      <c r="E142">
        <v>1</v>
      </c>
      <c r="F142">
        <v>2019</v>
      </c>
      <c r="G142" s="1"/>
      <c r="H142" s="1"/>
    </row>
    <row r="143" spans="1:8">
      <c r="A143">
        <v>14151</v>
      </c>
      <c r="B143" s="2">
        <v>43480</v>
      </c>
      <c r="C143" s="3">
        <v>0.446527777777778</v>
      </c>
      <c r="D143">
        <v>15</v>
      </c>
      <c r="E143">
        <v>1</v>
      </c>
      <c r="F143">
        <v>2019</v>
      </c>
      <c r="G143" s="1"/>
      <c r="H143" s="1"/>
    </row>
    <row r="144" spans="1:8">
      <c r="A144">
        <v>14152</v>
      </c>
      <c r="B144" s="2">
        <v>43480</v>
      </c>
      <c r="C144" s="3">
        <v>0.454166666666667</v>
      </c>
      <c r="D144">
        <v>15</v>
      </c>
      <c r="E144">
        <v>1</v>
      </c>
      <c r="F144">
        <v>2019</v>
      </c>
      <c r="G144" s="1"/>
      <c r="H144" s="1"/>
    </row>
    <row r="145" spans="1:8">
      <c r="A145">
        <v>14153</v>
      </c>
      <c r="B145" s="2">
        <v>43480</v>
      </c>
      <c r="C145" s="3">
        <v>0.570138888888889</v>
      </c>
      <c r="D145">
        <v>15</v>
      </c>
      <c r="E145">
        <v>1</v>
      </c>
      <c r="F145">
        <v>2019</v>
      </c>
      <c r="G145" s="1"/>
      <c r="H145" s="1"/>
    </row>
    <row r="146" spans="1:8">
      <c r="A146">
        <v>14154</v>
      </c>
      <c r="B146" s="2">
        <v>43480</v>
      </c>
      <c r="C146" s="3">
        <v>0.575</v>
      </c>
      <c r="D146">
        <v>15</v>
      </c>
      <c r="E146">
        <v>1</v>
      </c>
      <c r="F146">
        <v>2019</v>
      </c>
      <c r="G146" s="1"/>
      <c r="H146" s="1"/>
    </row>
    <row r="147" spans="1:8">
      <c r="A147">
        <v>14155</v>
      </c>
      <c r="B147" s="2">
        <v>43480</v>
      </c>
      <c r="C147" s="3">
        <v>0.625694444444444</v>
      </c>
      <c r="D147">
        <v>15</v>
      </c>
      <c r="E147">
        <v>1</v>
      </c>
      <c r="F147">
        <v>2019</v>
      </c>
      <c r="G147" s="1"/>
      <c r="H147" s="1"/>
    </row>
    <row r="148" spans="1:8">
      <c r="A148">
        <v>14156</v>
      </c>
      <c r="B148" s="2">
        <v>43480</v>
      </c>
      <c r="C148" s="3">
        <v>0.654166666666667</v>
      </c>
      <c r="D148">
        <v>15</v>
      </c>
      <c r="E148">
        <v>1</v>
      </c>
      <c r="F148">
        <v>2019</v>
      </c>
      <c r="G148" s="1"/>
      <c r="H148" s="1"/>
    </row>
    <row r="149" spans="1:8">
      <c r="A149">
        <v>14157</v>
      </c>
      <c r="B149" s="2">
        <v>43480</v>
      </c>
      <c r="C149" s="3">
        <v>0.679861111111111</v>
      </c>
      <c r="D149">
        <v>15</v>
      </c>
      <c r="E149">
        <v>1</v>
      </c>
      <c r="F149">
        <v>2019</v>
      </c>
      <c r="G149" s="1"/>
      <c r="H149" s="1"/>
    </row>
    <row r="150" spans="1:8">
      <c r="A150">
        <v>14158</v>
      </c>
      <c r="B150" s="2">
        <v>43480</v>
      </c>
      <c r="C150" s="3">
        <v>0.720138888888889</v>
      </c>
      <c r="D150">
        <v>15</v>
      </c>
      <c r="E150">
        <v>1</v>
      </c>
      <c r="F150">
        <v>2019</v>
      </c>
      <c r="G150" s="1"/>
      <c r="H150" s="1"/>
    </row>
    <row r="151" spans="1:8">
      <c r="A151">
        <v>14159</v>
      </c>
      <c r="B151" s="2">
        <v>43480</v>
      </c>
      <c r="C151" s="3">
        <v>0.725</v>
      </c>
      <c r="D151">
        <v>15</v>
      </c>
      <c r="E151">
        <v>1</v>
      </c>
      <c r="F151">
        <v>2019</v>
      </c>
      <c r="G151" s="1"/>
      <c r="H151" s="1"/>
    </row>
    <row r="152" spans="1:8">
      <c r="A152">
        <v>14160</v>
      </c>
      <c r="B152" s="2">
        <v>43480</v>
      </c>
      <c r="C152" s="3">
        <v>0.765277777777778</v>
      </c>
      <c r="D152">
        <v>15</v>
      </c>
      <c r="E152">
        <v>1</v>
      </c>
      <c r="F152">
        <v>2019</v>
      </c>
      <c r="G152" s="1"/>
      <c r="H152" s="1"/>
    </row>
    <row r="153" spans="1:8">
      <c r="A153">
        <v>14161</v>
      </c>
      <c r="B153" s="2">
        <v>43480</v>
      </c>
      <c r="C153" s="3">
        <v>0.809027777777778</v>
      </c>
      <c r="D153">
        <v>15</v>
      </c>
      <c r="E153">
        <v>1</v>
      </c>
      <c r="F153">
        <v>2019</v>
      </c>
      <c r="G153" s="1"/>
      <c r="H153" s="1"/>
    </row>
    <row r="154" spans="1:8">
      <c r="A154">
        <v>14162</v>
      </c>
      <c r="B154" s="2">
        <v>43480</v>
      </c>
      <c r="C154" s="3">
        <v>0.863888888888889</v>
      </c>
      <c r="D154">
        <v>15</v>
      </c>
      <c r="E154">
        <v>1</v>
      </c>
      <c r="F154">
        <v>2019</v>
      </c>
      <c r="G154" s="1"/>
      <c r="H154" s="1"/>
    </row>
    <row r="155" spans="1:8">
      <c r="A155">
        <v>14163</v>
      </c>
      <c r="B155" s="2">
        <v>43481</v>
      </c>
      <c r="C155" s="3">
        <v>0.504861111111111</v>
      </c>
      <c r="D155">
        <v>16</v>
      </c>
      <c r="E155">
        <v>1</v>
      </c>
      <c r="F155">
        <v>2019</v>
      </c>
      <c r="G155" s="1"/>
      <c r="H155" s="1"/>
    </row>
    <row r="156" spans="1:8">
      <c r="A156">
        <v>14164</v>
      </c>
      <c r="B156" s="2">
        <v>43481</v>
      </c>
      <c r="C156" s="3">
        <v>0.563888888888889</v>
      </c>
      <c r="D156">
        <v>16</v>
      </c>
      <c r="E156">
        <v>1</v>
      </c>
      <c r="F156">
        <v>2019</v>
      </c>
      <c r="G156" s="1"/>
      <c r="H156" s="1"/>
    </row>
    <row r="157" spans="1:8">
      <c r="A157">
        <v>14165</v>
      </c>
      <c r="B157" s="2">
        <v>43481</v>
      </c>
      <c r="C157" s="3">
        <v>0.6125</v>
      </c>
      <c r="D157">
        <v>16</v>
      </c>
      <c r="E157">
        <v>1</v>
      </c>
      <c r="F157">
        <v>2019</v>
      </c>
      <c r="G157" s="1"/>
      <c r="H157" s="1"/>
    </row>
    <row r="158" spans="1:8">
      <c r="A158">
        <v>14166</v>
      </c>
      <c r="B158" s="2">
        <v>43481</v>
      </c>
      <c r="C158" s="3">
        <v>0.631944444444444</v>
      </c>
      <c r="D158">
        <v>16</v>
      </c>
      <c r="E158">
        <v>1</v>
      </c>
      <c r="F158">
        <v>2019</v>
      </c>
      <c r="G158" s="1"/>
      <c r="H158" s="1"/>
    </row>
    <row r="159" spans="1:8">
      <c r="A159">
        <v>14167</v>
      </c>
      <c r="B159" s="2">
        <v>43481</v>
      </c>
      <c r="C159" s="3">
        <v>0.643055555555556</v>
      </c>
      <c r="D159">
        <v>16</v>
      </c>
      <c r="E159">
        <v>1</v>
      </c>
      <c r="F159">
        <v>2019</v>
      </c>
      <c r="G159" s="1"/>
      <c r="H159" s="1"/>
    </row>
    <row r="160" spans="1:8">
      <c r="A160">
        <v>14168</v>
      </c>
      <c r="B160" s="2">
        <v>43481</v>
      </c>
      <c r="C160" s="3">
        <v>0.749305555555556</v>
      </c>
      <c r="D160">
        <v>16</v>
      </c>
      <c r="E160">
        <v>1</v>
      </c>
      <c r="F160">
        <v>2019</v>
      </c>
      <c r="G160" s="1"/>
      <c r="H160" s="1"/>
    </row>
    <row r="161" spans="1:8">
      <c r="A161">
        <v>14169</v>
      </c>
      <c r="B161" s="2">
        <v>43481</v>
      </c>
      <c r="C161" s="3">
        <v>0.752083333333333</v>
      </c>
      <c r="D161">
        <v>16</v>
      </c>
      <c r="E161">
        <v>1</v>
      </c>
      <c r="F161">
        <v>2019</v>
      </c>
      <c r="G161" s="1"/>
      <c r="H161" s="1"/>
    </row>
    <row r="162" spans="1:8">
      <c r="A162">
        <v>14170</v>
      </c>
      <c r="B162" s="2">
        <v>43481</v>
      </c>
      <c r="C162" s="3">
        <v>0.755555555555556</v>
      </c>
      <c r="D162">
        <v>16</v>
      </c>
      <c r="E162">
        <v>1</v>
      </c>
      <c r="F162">
        <v>2019</v>
      </c>
      <c r="G162" s="1"/>
      <c r="H162" s="1"/>
    </row>
    <row r="163" spans="1:8">
      <c r="A163">
        <v>14171</v>
      </c>
      <c r="B163" s="2">
        <v>43481</v>
      </c>
      <c r="C163" s="3">
        <v>0.778472222222222</v>
      </c>
      <c r="D163">
        <v>16</v>
      </c>
      <c r="E163">
        <v>1</v>
      </c>
      <c r="F163">
        <v>2019</v>
      </c>
      <c r="G163" s="1"/>
      <c r="H163" s="1"/>
    </row>
    <row r="164" spans="1:8">
      <c r="A164">
        <v>14172</v>
      </c>
      <c r="B164" s="2">
        <v>43481</v>
      </c>
      <c r="C164" s="3">
        <v>0.835416666666667</v>
      </c>
      <c r="D164">
        <v>16</v>
      </c>
      <c r="E164">
        <v>1</v>
      </c>
      <c r="F164">
        <v>2019</v>
      </c>
      <c r="G164" s="1"/>
      <c r="H164" s="1"/>
    </row>
    <row r="165" spans="1:8">
      <c r="A165">
        <v>14173</v>
      </c>
      <c r="B165" s="2">
        <v>43482</v>
      </c>
      <c r="C165" s="3">
        <v>0.417361111111111</v>
      </c>
      <c r="D165">
        <v>17</v>
      </c>
      <c r="E165">
        <v>1</v>
      </c>
      <c r="F165">
        <v>2019</v>
      </c>
      <c r="G165" s="1"/>
      <c r="H165" s="1"/>
    </row>
    <row r="166" spans="1:8">
      <c r="A166">
        <v>14174</v>
      </c>
      <c r="B166" s="2">
        <v>43482</v>
      </c>
      <c r="C166" s="3">
        <v>0.442361111111111</v>
      </c>
      <c r="D166">
        <v>17</v>
      </c>
      <c r="E166">
        <v>1</v>
      </c>
      <c r="F166">
        <v>2019</v>
      </c>
      <c r="G166" s="1"/>
      <c r="H166" s="1"/>
    </row>
    <row r="167" spans="1:8">
      <c r="A167">
        <v>14175</v>
      </c>
      <c r="B167" s="2">
        <v>43482</v>
      </c>
      <c r="C167" s="3">
        <v>0.525</v>
      </c>
      <c r="D167">
        <v>17</v>
      </c>
      <c r="E167">
        <v>1</v>
      </c>
      <c r="F167">
        <v>2019</v>
      </c>
      <c r="G167" s="1"/>
      <c r="H167" s="1"/>
    </row>
    <row r="168" spans="1:8">
      <c r="A168">
        <v>14176</v>
      </c>
      <c r="B168" s="2">
        <v>43482</v>
      </c>
      <c r="C168" s="3">
        <v>0.533333333333333</v>
      </c>
      <c r="D168">
        <v>17</v>
      </c>
      <c r="E168">
        <v>1</v>
      </c>
      <c r="F168">
        <v>2019</v>
      </c>
      <c r="G168" s="1"/>
      <c r="H168" s="1"/>
    </row>
    <row r="169" spans="1:8">
      <c r="A169">
        <v>14177</v>
      </c>
      <c r="B169" s="2">
        <v>43482</v>
      </c>
      <c r="C169" s="3">
        <v>0.542361111111111</v>
      </c>
      <c r="D169">
        <v>17</v>
      </c>
      <c r="E169">
        <v>1</v>
      </c>
      <c r="F169">
        <v>2019</v>
      </c>
      <c r="G169" s="1"/>
      <c r="H169" s="1"/>
    </row>
    <row r="170" spans="1:8">
      <c r="A170">
        <v>14178</v>
      </c>
      <c r="B170" s="2">
        <v>43482</v>
      </c>
      <c r="C170" s="3">
        <v>0.628472222222222</v>
      </c>
      <c r="D170">
        <v>17</v>
      </c>
      <c r="E170">
        <v>1</v>
      </c>
      <c r="F170">
        <v>2019</v>
      </c>
      <c r="G170" s="1"/>
      <c r="H170" s="1"/>
    </row>
    <row r="171" spans="1:8">
      <c r="A171">
        <v>14179</v>
      </c>
      <c r="B171" s="2">
        <v>43482</v>
      </c>
      <c r="C171" s="3">
        <v>0.635416666666667</v>
      </c>
      <c r="D171">
        <v>17</v>
      </c>
      <c r="E171">
        <v>1</v>
      </c>
      <c r="F171">
        <v>2019</v>
      </c>
      <c r="G171" s="1"/>
      <c r="H171" s="1"/>
    </row>
    <row r="172" spans="1:8">
      <c r="A172">
        <v>14180</v>
      </c>
      <c r="B172" s="2">
        <v>43482</v>
      </c>
      <c r="C172" s="3">
        <v>0.64375</v>
      </c>
      <c r="D172">
        <v>17</v>
      </c>
      <c r="E172">
        <v>1</v>
      </c>
      <c r="F172">
        <v>2019</v>
      </c>
      <c r="G172" s="1"/>
      <c r="H172" s="1"/>
    </row>
    <row r="173" spans="1:8">
      <c r="A173">
        <v>14181</v>
      </c>
      <c r="B173" s="2">
        <v>43482</v>
      </c>
      <c r="C173" s="3">
        <v>0.698611111111111</v>
      </c>
      <c r="D173">
        <v>17</v>
      </c>
      <c r="E173">
        <v>1</v>
      </c>
      <c r="F173">
        <v>2019</v>
      </c>
      <c r="G173" s="1"/>
      <c r="H173" s="1"/>
    </row>
    <row r="174" spans="1:8">
      <c r="A174">
        <v>14182</v>
      </c>
      <c r="B174" s="2">
        <v>43482</v>
      </c>
      <c r="C174" s="3">
        <v>0.749305555555556</v>
      </c>
      <c r="D174">
        <v>17</v>
      </c>
      <c r="E174">
        <v>1</v>
      </c>
      <c r="F174">
        <v>2019</v>
      </c>
      <c r="G174" s="1"/>
      <c r="H174" s="1"/>
    </row>
    <row r="175" spans="1:8">
      <c r="A175">
        <v>14183</v>
      </c>
      <c r="B175" s="2">
        <v>43482</v>
      </c>
      <c r="C175" s="3">
        <v>0.78125</v>
      </c>
      <c r="D175">
        <v>17</v>
      </c>
      <c r="E175">
        <v>1</v>
      </c>
      <c r="F175">
        <v>2019</v>
      </c>
      <c r="G175" s="1"/>
      <c r="H175" s="1"/>
    </row>
    <row r="176" spans="1:8">
      <c r="A176">
        <v>14184</v>
      </c>
      <c r="B176" s="2">
        <v>43483</v>
      </c>
      <c r="C176" s="3">
        <v>0.424305555555556</v>
      </c>
      <c r="D176">
        <v>18</v>
      </c>
      <c r="E176">
        <v>1</v>
      </c>
      <c r="F176">
        <v>2019</v>
      </c>
      <c r="G176" s="1"/>
      <c r="H176" s="1"/>
    </row>
    <row r="177" spans="1:8">
      <c r="A177">
        <v>14185</v>
      </c>
      <c r="B177" s="2">
        <v>43483</v>
      </c>
      <c r="C177" s="3">
        <v>0.502777777777778</v>
      </c>
      <c r="D177">
        <v>18</v>
      </c>
      <c r="E177">
        <v>1</v>
      </c>
      <c r="F177">
        <v>2019</v>
      </c>
      <c r="G177" s="1"/>
      <c r="H177" s="1"/>
    </row>
    <row r="178" spans="1:8">
      <c r="A178">
        <v>14186</v>
      </c>
      <c r="B178" s="2">
        <v>43483</v>
      </c>
      <c r="C178" s="3">
        <v>0.627777777777778</v>
      </c>
      <c r="D178">
        <v>18</v>
      </c>
      <c r="E178">
        <v>1</v>
      </c>
      <c r="F178">
        <v>2019</v>
      </c>
      <c r="G178" s="1"/>
      <c r="H178" s="1"/>
    </row>
    <row r="179" spans="1:8">
      <c r="A179">
        <v>14187</v>
      </c>
      <c r="B179" s="2">
        <v>43483</v>
      </c>
      <c r="C179" s="3">
        <v>0.630555555555556</v>
      </c>
      <c r="D179">
        <v>18</v>
      </c>
      <c r="E179">
        <v>1</v>
      </c>
      <c r="F179">
        <v>2019</v>
      </c>
      <c r="G179" s="1"/>
      <c r="H179" s="1"/>
    </row>
    <row r="180" spans="1:8">
      <c r="A180">
        <v>14188</v>
      </c>
      <c r="B180" s="2">
        <v>43483</v>
      </c>
      <c r="C180" s="3">
        <v>0.644444444444444</v>
      </c>
      <c r="D180">
        <v>18</v>
      </c>
      <c r="E180">
        <v>1</v>
      </c>
      <c r="F180">
        <v>2019</v>
      </c>
      <c r="G180" s="1"/>
      <c r="H180" s="1"/>
    </row>
    <row r="181" spans="1:8">
      <c r="A181">
        <v>14189</v>
      </c>
      <c r="B181" s="2">
        <v>43483</v>
      </c>
      <c r="C181" s="3">
        <v>0.682638888888889</v>
      </c>
      <c r="D181">
        <v>18</v>
      </c>
      <c r="E181">
        <v>1</v>
      </c>
      <c r="F181">
        <v>2019</v>
      </c>
      <c r="G181" s="1"/>
      <c r="H181" s="1"/>
    </row>
    <row r="182" spans="1:8">
      <c r="A182">
        <v>14190</v>
      </c>
      <c r="B182" s="2">
        <v>43483</v>
      </c>
      <c r="C182" s="3">
        <v>0.726388888888889</v>
      </c>
      <c r="D182">
        <v>18</v>
      </c>
      <c r="E182">
        <v>1</v>
      </c>
      <c r="F182">
        <v>2019</v>
      </c>
      <c r="G182" s="1"/>
      <c r="H182" s="1"/>
    </row>
    <row r="183" spans="1:8">
      <c r="A183">
        <v>14191</v>
      </c>
      <c r="B183" s="2">
        <v>43483</v>
      </c>
      <c r="C183" s="3">
        <v>0.779861111111111</v>
      </c>
      <c r="D183">
        <v>18</v>
      </c>
      <c r="E183">
        <v>1</v>
      </c>
      <c r="F183">
        <v>2019</v>
      </c>
      <c r="G183" s="1"/>
      <c r="H183" s="1"/>
    </row>
    <row r="184" spans="1:8">
      <c r="A184">
        <v>14192</v>
      </c>
      <c r="B184" s="2">
        <v>43483</v>
      </c>
      <c r="C184" s="3">
        <v>0.874305555555556</v>
      </c>
      <c r="D184">
        <v>18</v>
      </c>
      <c r="E184">
        <v>1</v>
      </c>
      <c r="F184">
        <v>2019</v>
      </c>
      <c r="G184" s="1"/>
      <c r="H184" s="1"/>
    </row>
    <row r="185" spans="1:8">
      <c r="A185">
        <v>14193</v>
      </c>
      <c r="B185" s="2">
        <v>43484</v>
      </c>
      <c r="C185" s="3">
        <v>0.428472222222222</v>
      </c>
      <c r="D185">
        <v>19</v>
      </c>
      <c r="E185">
        <v>1</v>
      </c>
      <c r="F185">
        <v>2019</v>
      </c>
      <c r="G185" s="1"/>
      <c r="H185" s="1"/>
    </row>
    <row r="186" spans="1:8">
      <c r="A186">
        <v>14194</v>
      </c>
      <c r="B186" s="2">
        <v>43484</v>
      </c>
      <c r="C186" s="3">
        <v>0.43125</v>
      </c>
      <c r="D186">
        <v>19</v>
      </c>
      <c r="E186">
        <v>1</v>
      </c>
      <c r="F186">
        <v>2019</v>
      </c>
      <c r="G186" s="1"/>
      <c r="H186" s="1"/>
    </row>
    <row r="187" spans="1:8">
      <c r="A187">
        <v>14195</v>
      </c>
      <c r="B187" s="2">
        <v>43484</v>
      </c>
      <c r="C187" s="3">
        <v>0.488194444444444</v>
      </c>
      <c r="D187">
        <v>19</v>
      </c>
      <c r="E187">
        <v>1</v>
      </c>
      <c r="F187">
        <v>2019</v>
      </c>
      <c r="G187" s="1"/>
      <c r="H187" s="1"/>
    </row>
    <row r="188" spans="1:8">
      <c r="A188">
        <v>14196</v>
      </c>
      <c r="B188" s="2">
        <v>43484</v>
      </c>
      <c r="C188" s="3">
        <v>0.531944444444444</v>
      </c>
      <c r="D188">
        <v>19</v>
      </c>
      <c r="E188">
        <v>1</v>
      </c>
      <c r="F188">
        <v>2019</v>
      </c>
      <c r="G188" s="1"/>
      <c r="H188" s="1"/>
    </row>
    <row r="189" spans="1:8">
      <c r="A189">
        <v>14197</v>
      </c>
      <c r="B189" s="2">
        <v>43484</v>
      </c>
      <c r="C189" s="3">
        <v>0.532638888888889</v>
      </c>
      <c r="D189">
        <v>19</v>
      </c>
      <c r="E189">
        <v>1</v>
      </c>
      <c r="F189">
        <v>2019</v>
      </c>
      <c r="G189" s="1"/>
      <c r="H189" s="1"/>
    </row>
    <row r="190" spans="1:8">
      <c r="A190">
        <v>14198</v>
      </c>
      <c r="B190" s="2">
        <v>43484</v>
      </c>
      <c r="C190" s="3">
        <v>0.549305555555556</v>
      </c>
      <c r="D190">
        <v>19</v>
      </c>
      <c r="E190">
        <v>1</v>
      </c>
      <c r="F190">
        <v>2019</v>
      </c>
      <c r="G190" s="1"/>
      <c r="H190" s="1"/>
    </row>
    <row r="191" spans="1:8">
      <c r="A191">
        <v>14199</v>
      </c>
      <c r="B191" s="2">
        <v>43484</v>
      </c>
      <c r="C191" s="3">
        <v>0.588888888888889</v>
      </c>
      <c r="D191">
        <v>19</v>
      </c>
      <c r="E191">
        <v>1</v>
      </c>
      <c r="F191">
        <v>2019</v>
      </c>
      <c r="G191" s="1"/>
      <c r="H191" s="1"/>
    </row>
    <row r="192" spans="1:8">
      <c r="A192">
        <v>14200</v>
      </c>
      <c r="B192" s="2">
        <v>43484</v>
      </c>
      <c r="C192" s="3">
        <v>0.644444444444444</v>
      </c>
      <c r="D192">
        <v>19</v>
      </c>
      <c r="E192">
        <v>1</v>
      </c>
      <c r="F192">
        <v>2019</v>
      </c>
      <c r="G192" s="1"/>
      <c r="H192" s="1"/>
    </row>
    <row r="193" spans="1:8">
      <c r="A193">
        <v>14201</v>
      </c>
      <c r="B193" s="2">
        <v>43484</v>
      </c>
      <c r="C193" s="3">
        <v>0.665277777777778</v>
      </c>
      <c r="D193">
        <v>19</v>
      </c>
      <c r="E193">
        <v>1</v>
      </c>
      <c r="F193">
        <v>2019</v>
      </c>
      <c r="G193" s="1"/>
      <c r="H193" s="1"/>
    </row>
    <row r="194" spans="1:8">
      <c r="A194">
        <v>14202</v>
      </c>
      <c r="B194" s="2">
        <v>43484</v>
      </c>
      <c r="C194" s="3">
        <v>0.672222222222222</v>
      </c>
      <c r="D194">
        <v>19</v>
      </c>
      <c r="E194">
        <v>1</v>
      </c>
      <c r="F194">
        <v>2019</v>
      </c>
      <c r="G194" s="1"/>
      <c r="H194" s="1"/>
    </row>
    <row r="195" spans="1:8">
      <c r="A195">
        <v>14203</v>
      </c>
      <c r="B195" s="2">
        <v>43484</v>
      </c>
      <c r="C195" s="3">
        <v>0.688194444444444</v>
      </c>
      <c r="D195">
        <v>19</v>
      </c>
      <c r="E195">
        <v>1</v>
      </c>
      <c r="F195">
        <v>2019</v>
      </c>
      <c r="G195" s="1"/>
      <c r="H195" s="1"/>
    </row>
    <row r="196" spans="1:8">
      <c r="A196">
        <v>14204</v>
      </c>
      <c r="B196" s="2">
        <v>43484</v>
      </c>
      <c r="C196" s="3">
        <v>0.731944444444444</v>
      </c>
      <c r="D196">
        <v>19</v>
      </c>
      <c r="E196">
        <v>1</v>
      </c>
      <c r="F196">
        <v>2019</v>
      </c>
      <c r="G196" s="1"/>
      <c r="H196" s="1"/>
    </row>
    <row r="197" spans="1:8">
      <c r="A197">
        <v>14205</v>
      </c>
      <c r="B197" s="2">
        <v>43484</v>
      </c>
      <c r="C197" s="3">
        <v>0.8125</v>
      </c>
      <c r="D197">
        <v>19</v>
      </c>
      <c r="E197">
        <v>1</v>
      </c>
      <c r="F197">
        <v>2019</v>
      </c>
      <c r="G197" s="1"/>
      <c r="H197" s="1"/>
    </row>
    <row r="198" spans="1:8">
      <c r="A198">
        <v>14206</v>
      </c>
      <c r="B198" s="2">
        <v>43484</v>
      </c>
      <c r="C198" s="3">
        <v>0.81875</v>
      </c>
      <c r="D198">
        <v>19</v>
      </c>
      <c r="E198">
        <v>1</v>
      </c>
      <c r="F198">
        <v>2019</v>
      </c>
      <c r="G198" s="1"/>
      <c r="H198" s="1"/>
    </row>
    <row r="199" spans="1:8">
      <c r="A199">
        <v>14207</v>
      </c>
      <c r="B199" s="2">
        <v>43484</v>
      </c>
      <c r="C199" s="3">
        <v>0.838194444444444</v>
      </c>
      <c r="D199">
        <v>19</v>
      </c>
      <c r="E199">
        <v>1</v>
      </c>
      <c r="F199">
        <v>2019</v>
      </c>
      <c r="G199" s="1"/>
      <c r="H199" s="1"/>
    </row>
    <row r="200" spans="1:8">
      <c r="A200">
        <v>14208</v>
      </c>
      <c r="B200" s="2">
        <v>43484</v>
      </c>
      <c r="C200" s="3">
        <v>0.853472222222222</v>
      </c>
      <c r="D200">
        <v>19</v>
      </c>
      <c r="E200">
        <v>1</v>
      </c>
      <c r="F200">
        <v>2019</v>
      </c>
      <c r="G200" s="1"/>
      <c r="H200" s="1"/>
    </row>
    <row r="201" spans="1:8">
      <c r="A201">
        <v>14209</v>
      </c>
      <c r="B201" s="2">
        <v>43485</v>
      </c>
      <c r="C201" s="3">
        <v>0.425694444444444</v>
      </c>
      <c r="D201">
        <v>20</v>
      </c>
      <c r="E201">
        <v>1</v>
      </c>
      <c r="F201">
        <v>2019</v>
      </c>
      <c r="G201" s="1"/>
      <c r="H201" s="1"/>
    </row>
    <row r="202" spans="1:8">
      <c r="A202">
        <v>14210</v>
      </c>
      <c r="B202" s="2">
        <v>43485</v>
      </c>
      <c r="C202" s="3">
        <v>0.51875</v>
      </c>
      <c r="D202">
        <v>20</v>
      </c>
      <c r="E202">
        <v>1</v>
      </c>
      <c r="F202">
        <v>2019</v>
      </c>
      <c r="G202" s="1"/>
      <c r="H202" s="1"/>
    </row>
    <row r="203" spans="1:8">
      <c r="A203">
        <v>14211</v>
      </c>
      <c r="B203" s="2">
        <v>43485</v>
      </c>
      <c r="C203" s="3">
        <v>0.572916666666667</v>
      </c>
      <c r="D203">
        <v>20</v>
      </c>
      <c r="E203">
        <v>1</v>
      </c>
      <c r="F203">
        <v>2019</v>
      </c>
      <c r="G203" s="1"/>
      <c r="H203" s="1"/>
    </row>
    <row r="204" spans="1:8">
      <c r="A204">
        <v>14212</v>
      </c>
      <c r="B204" s="2">
        <v>43485</v>
      </c>
      <c r="C204" s="3">
        <v>0.658333333333333</v>
      </c>
      <c r="D204">
        <v>20</v>
      </c>
      <c r="E204">
        <v>1</v>
      </c>
      <c r="F204">
        <v>2019</v>
      </c>
      <c r="G204" s="1"/>
      <c r="H204" s="1"/>
    </row>
    <row r="205" spans="1:8">
      <c r="A205">
        <v>14213</v>
      </c>
      <c r="B205" s="2">
        <v>43485</v>
      </c>
      <c r="C205" s="3">
        <v>0.663194444444444</v>
      </c>
      <c r="D205">
        <v>20</v>
      </c>
      <c r="E205">
        <v>1</v>
      </c>
      <c r="F205">
        <v>2019</v>
      </c>
      <c r="G205" s="1"/>
      <c r="H205" s="1"/>
    </row>
    <row r="206" spans="1:8">
      <c r="A206">
        <v>14214</v>
      </c>
      <c r="B206" s="2">
        <v>43485</v>
      </c>
      <c r="C206" s="3">
        <v>0.702083333333333</v>
      </c>
      <c r="D206">
        <v>20</v>
      </c>
      <c r="E206">
        <v>1</v>
      </c>
      <c r="F206">
        <v>2019</v>
      </c>
      <c r="G206" s="1"/>
      <c r="H206" s="1"/>
    </row>
    <row r="207" spans="1:8">
      <c r="A207">
        <v>14215</v>
      </c>
      <c r="B207" s="2">
        <v>43485</v>
      </c>
      <c r="C207" s="3">
        <v>0.741666666666667</v>
      </c>
      <c r="D207">
        <v>20</v>
      </c>
      <c r="E207">
        <v>1</v>
      </c>
      <c r="F207">
        <v>2019</v>
      </c>
      <c r="G207" s="1"/>
      <c r="H207" s="1"/>
    </row>
    <row r="208" spans="1:8">
      <c r="A208">
        <v>14216</v>
      </c>
      <c r="B208" s="2">
        <v>43485</v>
      </c>
      <c r="C208" s="3">
        <v>0.75625</v>
      </c>
      <c r="D208">
        <v>20</v>
      </c>
      <c r="E208">
        <v>1</v>
      </c>
      <c r="F208">
        <v>2019</v>
      </c>
      <c r="G208" s="1"/>
      <c r="H208" s="1"/>
    </row>
    <row r="209" spans="1:8">
      <c r="A209">
        <v>14217</v>
      </c>
      <c r="B209" s="2">
        <v>43485</v>
      </c>
      <c r="C209" s="3">
        <v>0.859027777777778</v>
      </c>
      <c r="D209">
        <v>20</v>
      </c>
      <c r="E209">
        <v>1</v>
      </c>
      <c r="F209">
        <v>2019</v>
      </c>
      <c r="G209" s="1"/>
      <c r="H209" s="1"/>
    </row>
    <row r="210" spans="1:8">
      <c r="A210">
        <v>14218</v>
      </c>
      <c r="B210" s="2">
        <v>43485</v>
      </c>
      <c r="C210" s="3">
        <v>0.859722222222222</v>
      </c>
      <c r="D210">
        <v>20</v>
      </c>
      <c r="E210">
        <v>1</v>
      </c>
      <c r="F210">
        <v>2019</v>
      </c>
      <c r="G210" s="1"/>
      <c r="H210" s="1"/>
    </row>
    <row r="211" spans="1:8">
      <c r="A211">
        <v>14219</v>
      </c>
      <c r="B211" s="2">
        <v>43486</v>
      </c>
      <c r="C211" s="3">
        <v>0.416666666666667</v>
      </c>
      <c r="D211">
        <v>21</v>
      </c>
      <c r="E211">
        <v>1</v>
      </c>
      <c r="F211">
        <v>2019</v>
      </c>
      <c r="G211" s="1"/>
      <c r="H211" s="1"/>
    </row>
    <row r="212" spans="1:8">
      <c r="A212">
        <v>14220</v>
      </c>
      <c r="B212" s="2">
        <v>43486</v>
      </c>
      <c r="C212" s="3">
        <v>0.6125</v>
      </c>
      <c r="D212">
        <v>21</v>
      </c>
      <c r="E212">
        <v>1</v>
      </c>
      <c r="F212">
        <v>2019</v>
      </c>
      <c r="G212" s="1"/>
      <c r="H212" s="1"/>
    </row>
    <row r="213" spans="1:8">
      <c r="A213">
        <v>14221</v>
      </c>
      <c r="B213" s="2">
        <v>43486</v>
      </c>
      <c r="C213" s="3">
        <v>0.692361111111111</v>
      </c>
      <c r="D213">
        <v>21</v>
      </c>
      <c r="E213">
        <v>1</v>
      </c>
      <c r="F213">
        <v>2019</v>
      </c>
      <c r="G213" s="1"/>
      <c r="H213" s="1"/>
    </row>
    <row r="214" spans="1:8">
      <c r="A214">
        <v>14222</v>
      </c>
      <c r="B214" s="2">
        <v>43486</v>
      </c>
      <c r="C214" s="3">
        <v>0.733333333333333</v>
      </c>
      <c r="D214">
        <v>21</v>
      </c>
      <c r="E214">
        <v>1</v>
      </c>
      <c r="F214">
        <v>2019</v>
      </c>
      <c r="G214" s="1"/>
      <c r="H214" s="1"/>
    </row>
    <row r="215" spans="1:8">
      <c r="A215">
        <v>14223</v>
      </c>
      <c r="B215" s="2">
        <v>43486</v>
      </c>
      <c r="C215" s="3">
        <v>0.738888888888889</v>
      </c>
      <c r="D215">
        <v>21</v>
      </c>
      <c r="E215">
        <v>1</v>
      </c>
      <c r="F215">
        <v>2019</v>
      </c>
      <c r="G215" s="1"/>
      <c r="H215" s="1"/>
    </row>
    <row r="216" spans="1:8">
      <c r="A216">
        <v>14224</v>
      </c>
      <c r="B216" s="2">
        <v>43486</v>
      </c>
      <c r="C216" s="3">
        <v>0.75</v>
      </c>
      <c r="D216">
        <v>21</v>
      </c>
      <c r="E216">
        <v>1</v>
      </c>
      <c r="F216">
        <v>2019</v>
      </c>
      <c r="G216" s="1"/>
      <c r="H216" s="1"/>
    </row>
    <row r="217" spans="1:8">
      <c r="A217">
        <v>14225</v>
      </c>
      <c r="B217" s="2">
        <v>43486</v>
      </c>
      <c r="C217" s="3">
        <v>0.750694444444444</v>
      </c>
      <c r="D217">
        <v>21</v>
      </c>
      <c r="E217">
        <v>1</v>
      </c>
      <c r="F217">
        <v>2019</v>
      </c>
      <c r="G217" s="1"/>
      <c r="H217" s="1"/>
    </row>
    <row r="218" spans="1:8">
      <c r="A218">
        <v>14226</v>
      </c>
      <c r="B218" s="2">
        <v>43486</v>
      </c>
      <c r="C218" s="3">
        <v>0.842361111111111</v>
      </c>
      <c r="D218">
        <v>21</v>
      </c>
      <c r="E218">
        <v>1</v>
      </c>
      <c r="F218">
        <v>2019</v>
      </c>
      <c r="G218" s="1"/>
      <c r="H218" s="1"/>
    </row>
    <row r="219" spans="1:8">
      <c r="A219">
        <v>14227</v>
      </c>
      <c r="B219" s="2">
        <v>43487</v>
      </c>
      <c r="C219" s="3">
        <v>0.454861111111111</v>
      </c>
      <c r="D219">
        <v>22</v>
      </c>
      <c r="E219">
        <v>1</v>
      </c>
      <c r="F219">
        <v>2019</v>
      </c>
      <c r="G219" s="1"/>
      <c r="H219" s="1"/>
    </row>
    <row r="220" spans="1:8">
      <c r="A220">
        <v>14228</v>
      </c>
      <c r="B220" s="2">
        <v>43487</v>
      </c>
      <c r="C220" s="3">
        <v>0.45625</v>
      </c>
      <c r="D220">
        <v>22</v>
      </c>
      <c r="E220">
        <v>1</v>
      </c>
      <c r="F220">
        <v>2019</v>
      </c>
      <c r="G220" s="1"/>
      <c r="H220" s="1"/>
    </row>
    <row r="221" spans="1:8">
      <c r="A221">
        <v>14229</v>
      </c>
      <c r="B221" s="2">
        <v>43487</v>
      </c>
      <c r="C221" s="3">
        <v>0.458333333333333</v>
      </c>
      <c r="D221">
        <v>22</v>
      </c>
      <c r="E221">
        <v>1</v>
      </c>
      <c r="F221">
        <v>2019</v>
      </c>
      <c r="G221" s="1"/>
      <c r="H221" s="1"/>
    </row>
    <row r="222" spans="1:8">
      <c r="A222">
        <v>14230</v>
      </c>
      <c r="B222" s="2">
        <v>43487</v>
      </c>
      <c r="C222" s="3">
        <v>0.494444444444444</v>
      </c>
      <c r="D222">
        <v>22</v>
      </c>
      <c r="E222">
        <v>1</v>
      </c>
      <c r="F222">
        <v>2019</v>
      </c>
      <c r="G222" s="1"/>
      <c r="H222" s="1"/>
    </row>
    <row r="223" spans="1:8">
      <c r="A223">
        <v>14231</v>
      </c>
      <c r="B223" s="2">
        <v>43487</v>
      </c>
      <c r="C223" s="3">
        <v>0.755555555555556</v>
      </c>
      <c r="D223">
        <v>22</v>
      </c>
      <c r="E223">
        <v>1</v>
      </c>
      <c r="F223">
        <v>2019</v>
      </c>
      <c r="G223" s="1"/>
      <c r="H223" s="1"/>
    </row>
    <row r="224" spans="1:8">
      <c r="A224">
        <v>14232</v>
      </c>
      <c r="B224" s="2">
        <v>43487</v>
      </c>
      <c r="C224" s="3">
        <v>0.788888888888889</v>
      </c>
      <c r="D224">
        <v>22</v>
      </c>
      <c r="E224">
        <v>1</v>
      </c>
      <c r="F224">
        <v>2019</v>
      </c>
      <c r="G224" s="1"/>
      <c r="H224" s="1"/>
    </row>
    <row r="225" spans="1:8">
      <c r="A225">
        <v>14233</v>
      </c>
      <c r="B225" s="2">
        <v>43487</v>
      </c>
      <c r="C225" s="3">
        <v>0.865277777777778</v>
      </c>
      <c r="D225">
        <v>22</v>
      </c>
      <c r="E225">
        <v>1</v>
      </c>
      <c r="F225">
        <v>2019</v>
      </c>
      <c r="G225" s="1"/>
      <c r="H225" s="1"/>
    </row>
    <row r="226" spans="1:8">
      <c r="A226">
        <v>14234</v>
      </c>
      <c r="B226" s="2">
        <v>43488</v>
      </c>
      <c r="C226" s="3">
        <v>0.429166666666667</v>
      </c>
      <c r="D226">
        <v>23</v>
      </c>
      <c r="E226">
        <v>1</v>
      </c>
      <c r="F226">
        <v>2019</v>
      </c>
      <c r="G226" s="1"/>
      <c r="H226" s="1"/>
    </row>
    <row r="227" spans="1:8">
      <c r="A227">
        <v>14235</v>
      </c>
      <c r="B227" s="2">
        <v>43488</v>
      </c>
      <c r="C227" s="3">
        <v>0.434027777777778</v>
      </c>
      <c r="D227">
        <v>23</v>
      </c>
      <c r="E227">
        <v>1</v>
      </c>
      <c r="F227">
        <v>2019</v>
      </c>
      <c r="G227" s="1"/>
      <c r="H227" s="1"/>
    </row>
    <row r="228" spans="1:8">
      <c r="A228">
        <v>14236</v>
      </c>
      <c r="B228" s="2">
        <v>43488</v>
      </c>
      <c r="C228" s="3">
        <v>0.436111111111111</v>
      </c>
      <c r="D228">
        <v>23</v>
      </c>
      <c r="E228">
        <v>1</v>
      </c>
      <c r="F228">
        <v>2019</v>
      </c>
      <c r="G228" s="1"/>
      <c r="H228" s="1"/>
    </row>
    <row r="229" spans="1:8">
      <c r="A229">
        <v>14237</v>
      </c>
      <c r="B229" s="2">
        <v>43488</v>
      </c>
      <c r="C229" s="3">
        <v>0.439583333333333</v>
      </c>
      <c r="D229">
        <v>23</v>
      </c>
      <c r="E229">
        <v>1</v>
      </c>
      <c r="F229">
        <v>2019</v>
      </c>
      <c r="G229" s="1"/>
      <c r="H229" s="1"/>
    </row>
    <row r="230" spans="1:8">
      <c r="A230">
        <v>14238</v>
      </c>
      <c r="B230" s="2">
        <v>43488</v>
      </c>
      <c r="C230" s="3">
        <v>0.46875</v>
      </c>
      <c r="D230">
        <v>23</v>
      </c>
      <c r="E230">
        <v>1</v>
      </c>
      <c r="F230">
        <v>2019</v>
      </c>
      <c r="G230" s="1"/>
      <c r="H230" s="1"/>
    </row>
    <row r="231" spans="1:8">
      <c r="A231">
        <v>14239</v>
      </c>
      <c r="B231" s="2">
        <v>43488</v>
      </c>
      <c r="C231" s="3">
        <v>0.473611111111111</v>
      </c>
      <c r="D231">
        <v>23</v>
      </c>
      <c r="E231">
        <v>1</v>
      </c>
      <c r="F231">
        <v>2019</v>
      </c>
      <c r="G231" s="1"/>
      <c r="H231" s="1"/>
    </row>
    <row r="232" spans="1:8">
      <c r="A232">
        <v>14240</v>
      </c>
      <c r="B232" s="2">
        <v>43488</v>
      </c>
      <c r="C232" s="3">
        <v>0.49375</v>
      </c>
      <c r="D232">
        <v>23</v>
      </c>
      <c r="E232">
        <v>1</v>
      </c>
      <c r="F232">
        <v>2019</v>
      </c>
      <c r="G232" s="1"/>
      <c r="H232" s="1"/>
    </row>
    <row r="233" spans="1:8">
      <c r="A233">
        <v>14241</v>
      </c>
      <c r="B233" s="2">
        <v>43488</v>
      </c>
      <c r="C233" s="3">
        <v>0.506944444444444</v>
      </c>
      <c r="D233">
        <v>23</v>
      </c>
      <c r="E233">
        <v>1</v>
      </c>
      <c r="F233">
        <v>2019</v>
      </c>
      <c r="G233" s="1"/>
      <c r="H233" s="1"/>
    </row>
    <row r="234" spans="1:8">
      <c r="A234">
        <v>14242</v>
      </c>
      <c r="B234" s="2">
        <v>43488</v>
      </c>
      <c r="C234" s="3">
        <v>0.513888888888889</v>
      </c>
      <c r="D234">
        <v>23</v>
      </c>
      <c r="E234">
        <v>1</v>
      </c>
      <c r="F234">
        <v>2019</v>
      </c>
      <c r="G234" s="1"/>
      <c r="H234" s="1"/>
    </row>
    <row r="235" spans="1:8">
      <c r="A235">
        <v>14243</v>
      </c>
      <c r="B235" s="2">
        <v>43488</v>
      </c>
      <c r="C235" s="3">
        <v>0.524305555555556</v>
      </c>
      <c r="D235">
        <v>23</v>
      </c>
      <c r="E235">
        <v>1</v>
      </c>
      <c r="F235">
        <v>2019</v>
      </c>
      <c r="G235" s="1"/>
      <c r="H235" s="1"/>
    </row>
    <row r="236" spans="1:8">
      <c r="A236">
        <v>14244</v>
      </c>
      <c r="B236" s="2">
        <v>43488</v>
      </c>
      <c r="C236" s="3">
        <v>0.541666666666667</v>
      </c>
      <c r="D236">
        <v>23</v>
      </c>
      <c r="E236">
        <v>1</v>
      </c>
      <c r="F236">
        <v>2019</v>
      </c>
      <c r="G236" s="1"/>
      <c r="H236" s="1"/>
    </row>
    <row r="237" spans="1:8">
      <c r="A237">
        <v>14245</v>
      </c>
      <c r="B237" s="2">
        <v>43488</v>
      </c>
      <c r="C237" s="3">
        <v>0.561805555555556</v>
      </c>
      <c r="D237">
        <v>23</v>
      </c>
      <c r="E237">
        <v>1</v>
      </c>
      <c r="F237">
        <v>2019</v>
      </c>
      <c r="G237" s="1"/>
      <c r="H237" s="1"/>
    </row>
    <row r="238" spans="1:8">
      <c r="A238">
        <v>14246</v>
      </c>
      <c r="B238" s="2">
        <v>43488</v>
      </c>
      <c r="C238" s="3">
        <v>0.586111111111111</v>
      </c>
      <c r="D238">
        <v>23</v>
      </c>
      <c r="E238">
        <v>1</v>
      </c>
      <c r="F238">
        <v>2019</v>
      </c>
      <c r="G238" s="1"/>
      <c r="H238" s="1"/>
    </row>
    <row r="239" spans="1:8">
      <c r="A239">
        <v>14247</v>
      </c>
      <c r="B239" s="2">
        <v>43488</v>
      </c>
      <c r="C239" s="3">
        <v>0.597916666666667</v>
      </c>
      <c r="D239">
        <v>23</v>
      </c>
      <c r="E239">
        <v>1</v>
      </c>
      <c r="F239">
        <v>2019</v>
      </c>
      <c r="G239" s="1"/>
      <c r="H239" s="1"/>
    </row>
    <row r="240" spans="1:8">
      <c r="A240">
        <v>14248</v>
      </c>
      <c r="B240" s="2">
        <v>43488</v>
      </c>
      <c r="C240" s="3">
        <v>0.719444444444444</v>
      </c>
      <c r="D240">
        <v>23</v>
      </c>
      <c r="E240">
        <v>1</v>
      </c>
      <c r="F240">
        <v>2019</v>
      </c>
      <c r="G240" s="1"/>
      <c r="H240" s="1"/>
    </row>
    <row r="241" spans="1:8">
      <c r="A241">
        <v>14249</v>
      </c>
      <c r="B241" s="2">
        <v>43488</v>
      </c>
      <c r="C241" s="3">
        <v>0.738888888888889</v>
      </c>
      <c r="D241">
        <v>23</v>
      </c>
      <c r="E241">
        <v>1</v>
      </c>
      <c r="F241">
        <v>2019</v>
      </c>
      <c r="G241" s="1"/>
      <c r="H241" s="1"/>
    </row>
    <row r="242" spans="1:8">
      <c r="A242">
        <v>14250</v>
      </c>
      <c r="B242" s="2">
        <v>43488</v>
      </c>
      <c r="C242" s="3">
        <v>0.775694444444444</v>
      </c>
      <c r="D242">
        <v>23</v>
      </c>
      <c r="E242">
        <v>1</v>
      </c>
      <c r="F242">
        <v>2019</v>
      </c>
      <c r="G242" s="1"/>
      <c r="H242" s="1"/>
    </row>
    <row r="243" spans="1:8">
      <c r="A243">
        <v>14251</v>
      </c>
      <c r="B243" s="2">
        <v>43489</v>
      </c>
      <c r="C243" s="3">
        <v>0.419444444444444</v>
      </c>
      <c r="D243">
        <v>24</v>
      </c>
      <c r="E243">
        <v>1</v>
      </c>
      <c r="F243">
        <v>2019</v>
      </c>
      <c r="G243" s="1"/>
      <c r="H243" s="1"/>
    </row>
    <row r="244" spans="1:8">
      <c r="A244">
        <v>14252</v>
      </c>
      <c r="B244" s="2">
        <v>43489</v>
      </c>
      <c r="C244" s="3">
        <v>0.443055555555556</v>
      </c>
      <c r="D244">
        <v>24</v>
      </c>
      <c r="E244">
        <v>1</v>
      </c>
      <c r="F244">
        <v>2019</v>
      </c>
      <c r="G244" s="1"/>
      <c r="H244" s="1"/>
    </row>
    <row r="245" spans="1:8">
      <c r="A245">
        <v>14253</v>
      </c>
      <c r="B245" s="2">
        <v>43489</v>
      </c>
      <c r="C245" s="3">
        <v>0.45625</v>
      </c>
      <c r="D245">
        <v>24</v>
      </c>
      <c r="E245">
        <v>1</v>
      </c>
      <c r="F245">
        <v>2019</v>
      </c>
      <c r="G245" s="1"/>
      <c r="H245" s="1"/>
    </row>
    <row r="246" spans="1:8">
      <c r="A246">
        <v>14254</v>
      </c>
      <c r="B246" s="2">
        <v>43489</v>
      </c>
      <c r="C246" s="3">
        <v>0.489583333333333</v>
      </c>
      <c r="D246">
        <v>24</v>
      </c>
      <c r="E246">
        <v>1</v>
      </c>
      <c r="F246">
        <v>2019</v>
      </c>
      <c r="G246" s="1"/>
      <c r="H246" s="1"/>
    </row>
    <row r="247" spans="1:8">
      <c r="A247">
        <v>14255</v>
      </c>
      <c r="B247" s="2">
        <v>43489</v>
      </c>
      <c r="C247" s="3">
        <v>0.558333333333333</v>
      </c>
      <c r="D247">
        <v>24</v>
      </c>
      <c r="E247">
        <v>1</v>
      </c>
      <c r="F247">
        <v>2019</v>
      </c>
      <c r="G247" s="1"/>
      <c r="H247" s="1"/>
    </row>
    <row r="248" spans="1:8">
      <c r="A248">
        <v>14256</v>
      </c>
      <c r="B248" s="2">
        <v>43489</v>
      </c>
      <c r="C248" s="3">
        <v>0.628472222222222</v>
      </c>
      <c r="D248">
        <v>24</v>
      </c>
      <c r="E248">
        <v>1</v>
      </c>
      <c r="F248">
        <v>2019</v>
      </c>
      <c r="G248" s="1"/>
      <c r="H248" s="1"/>
    </row>
    <row r="249" spans="1:8">
      <c r="A249">
        <v>14257</v>
      </c>
      <c r="B249" s="2">
        <v>43489</v>
      </c>
      <c r="C249" s="3">
        <v>0.734027777777778</v>
      </c>
      <c r="D249">
        <v>24</v>
      </c>
      <c r="E249">
        <v>1</v>
      </c>
      <c r="F249">
        <v>2019</v>
      </c>
      <c r="G249" s="1"/>
      <c r="H249" s="1"/>
    </row>
    <row r="250" spans="1:8">
      <c r="A250">
        <v>14258</v>
      </c>
      <c r="B250" s="2">
        <v>43489</v>
      </c>
      <c r="C250" s="3">
        <v>0.738194444444444</v>
      </c>
      <c r="D250">
        <v>24</v>
      </c>
      <c r="E250">
        <v>1</v>
      </c>
      <c r="F250">
        <v>2019</v>
      </c>
      <c r="G250" s="1"/>
      <c r="H250" s="1"/>
    </row>
    <row r="251" spans="1:8">
      <c r="A251">
        <v>14259</v>
      </c>
      <c r="B251" s="2">
        <v>43489</v>
      </c>
      <c r="C251" s="3">
        <v>0.752777777777778</v>
      </c>
      <c r="D251">
        <v>24</v>
      </c>
      <c r="E251">
        <v>1</v>
      </c>
      <c r="F251">
        <v>2019</v>
      </c>
      <c r="G251" s="1"/>
      <c r="H251" s="1"/>
    </row>
    <row r="252" spans="1:8">
      <c r="A252">
        <v>14260</v>
      </c>
      <c r="B252" s="2">
        <v>43489</v>
      </c>
      <c r="C252" s="3">
        <v>0.756944444444444</v>
      </c>
      <c r="D252">
        <v>24</v>
      </c>
      <c r="E252">
        <v>1</v>
      </c>
      <c r="F252">
        <v>2019</v>
      </c>
      <c r="G252" s="1"/>
      <c r="H252" s="1"/>
    </row>
    <row r="253" spans="1:8">
      <c r="A253">
        <v>14261</v>
      </c>
      <c r="B253" s="2">
        <v>43489</v>
      </c>
      <c r="C253" s="3">
        <v>0.805555555555556</v>
      </c>
      <c r="D253">
        <v>24</v>
      </c>
      <c r="E253">
        <v>1</v>
      </c>
      <c r="F253">
        <v>2019</v>
      </c>
      <c r="G253" s="1"/>
      <c r="H253" s="1"/>
    </row>
    <row r="254" spans="1:8">
      <c r="A254">
        <v>14262</v>
      </c>
      <c r="B254" s="2">
        <v>43489</v>
      </c>
      <c r="C254" s="3">
        <v>0.858333333333333</v>
      </c>
      <c r="D254">
        <v>24</v>
      </c>
      <c r="E254">
        <v>1</v>
      </c>
      <c r="F254">
        <v>2019</v>
      </c>
      <c r="G254" s="1"/>
      <c r="H254" s="1"/>
    </row>
    <row r="255" spans="1:8">
      <c r="A255">
        <v>14263</v>
      </c>
      <c r="B255" s="2">
        <v>43489</v>
      </c>
      <c r="C255" s="3">
        <v>0.874305555555556</v>
      </c>
      <c r="D255">
        <v>24</v>
      </c>
      <c r="E255">
        <v>1</v>
      </c>
      <c r="F255">
        <v>2019</v>
      </c>
      <c r="G255" s="1"/>
      <c r="H255" s="1"/>
    </row>
    <row r="256" spans="1:8">
      <c r="A256">
        <v>14264</v>
      </c>
      <c r="B256" s="2">
        <v>43490</v>
      </c>
      <c r="C256" s="3">
        <v>0.424305555555556</v>
      </c>
      <c r="D256">
        <v>25</v>
      </c>
      <c r="E256">
        <v>1</v>
      </c>
      <c r="F256">
        <v>2019</v>
      </c>
      <c r="G256" s="1"/>
      <c r="H256" s="1"/>
    </row>
    <row r="257" spans="1:8">
      <c r="A257">
        <v>14265</v>
      </c>
      <c r="B257" s="2">
        <v>43490</v>
      </c>
      <c r="C257" s="3">
        <v>0.461805555555556</v>
      </c>
      <c r="D257">
        <v>25</v>
      </c>
      <c r="E257">
        <v>1</v>
      </c>
      <c r="F257">
        <v>2019</v>
      </c>
      <c r="G257" s="1"/>
      <c r="H257" s="1"/>
    </row>
    <row r="258" spans="1:8">
      <c r="A258">
        <v>14266</v>
      </c>
      <c r="B258" s="2">
        <v>43490</v>
      </c>
      <c r="C258" s="3">
        <v>0.486111111111111</v>
      </c>
      <c r="D258">
        <v>25</v>
      </c>
      <c r="E258">
        <v>1</v>
      </c>
      <c r="F258">
        <v>2019</v>
      </c>
      <c r="G258" s="1"/>
      <c r="H258" s="1"/>
    </row>
    <row r="259" spans="1:8">
      <c r="A259">
        <v>14267</v>
      </c>
      <c r="B259" s="2">
        <v>43490</v>
      </c>
      <c r="C259" s="3">
        <v>0.554166666666667</v>
      </c>
      <c r="D259">
        <v>25</v>
      </c>
      <c r="E259">
        <v>1</v>
      </c>
      <c r="F259">
        <v>2019</v>
      </c>
      <c r="G259" s="1"/>
      <c r="H259" s="1"/>
    </row>
    <row r="260" spans="1:8">
      <c r="A260">
        <v>14268</v>
      </c>
      <c r="B260" s="2">
        <v>43490</v>
      </c>
      <c r="C260" s="3">
        <v>0.5625</v>
      </c>
      <c r="D260">
        <v>25</v>
      </c>
      <c r="E260">
        <v>1</v>
      </c>
      <c r="F260">
        <v>2019</v>
      </c>
      <c r="G260" s="1"/>
      <c r="H260" s="1"/>
    </row>
    <row r="261" spans="1:8">
      <c r="A261">
        <v>14269</v>
      </c>
      <c r="B261" s="2">
        <v>43490</v>
      </c>
      <c r="C261" s="3">
        <v>0.568055555555556</v>
      </c>
      <c r="D261">
        <v>25</v>
      </c>
      <c r="E261">
        <v>1</v>
      </c>
      <c r="F261">
        <v>2019</v>
      </c>
      <c r="G261" s="1"/>
      <c r="H261" s="1"/>
    </row>
    <row r="262" spans="1:8">
      <c r="A262">
        <v>14270</v>
      </c>
      <c r="B262" s="2">
        <v>43490</v>
      </c>
      <c r="C262" s="3">
        <v>0.575</v>
      </c>
      <c r="D262">
        <v>25</v>
      </c>
      <c r="E262">
        <v>1</v>
      </c>
      <c r="F262">
        <v>2019</v>
      </c>
      <c r="G262" s="1"/>
      <c r="H262" s="1"/>
    </row>
    <row r="263" spans="1:8">
      <c r="A263">
        <v>14271</v>
      </c>
      <c r="B263" s="2">
        <v>43490</v>
      </c>
      <c r="C263" s="3">
        <v>0.596527777777778</v>
      </c>
      <c r="D263">
        <v>25</v>
      </c>
      <c r="E263">
        <v>1</v>
      </c>
      <c r="F263">
        <v>2019</v>
      </c>
      <c r="G263" s="1"/>
      <c r="H263" s="1"/>
    </row>
    <row r="264" spans="1:8">
      <c r="A264">
        <v>14272</v>
      </c>
      <c r="B264" s="2">
        <v>43490</v>
      </c>
      <c r="C264" s="3">
        <v>0.603472222222222</v>
      </c>
      <c r="D264">
        <v>25</v>
      </c>
      <c r="E264">
        <v>1</v>
      </c>
      <c r="F264">
        <v>2019</v>
      </c>
      <c r="G264" s="1"/>
      <c r="H264" s="1"/>
    </row>
    <row r="265" spans="1:8">
      <c r="A265">
        <v>14273</v>
      </c>
      <c r="B265" s="2">
        <v>43490</v>
      </c>
      <c r="C265" s="3">
        <v>0.625</v>
      </c>
      <c r="D265">
        <v>25</v>
      </c>
      <c r="E265">
        <v>1</v>
      </c>
      <c r="F265">
        <v>2019</v>
      </c>
      <c r="G265" s="1"/>
      <c r="H265" s="1"/>
    </row>
    <row r="266" spans="1:8">
      <c r="A266">
        <v>14274</v>
      </c>
      <c r="B266" s="2">
        <v>43490</v>
      </c>
      <c r="C266" s="3">
        <v>0.656944444444444</v>
      </c>
      <c r="D266">
        <v>25</v>
      </c>
      <c r="E266">
        <v>1</v>
      </c>
      <c r="F266">
        <v>2019</v>
      </c>
      <c r="G266" s="1"/>
      <c r="H266" s="1"/>
    </row>
    <row r="267" spans="1:8">
      <c r="A267">
        <v>14275</v>
      </c>
      <c r="B267" s="2">
        <v>43490</v>
      </c>
      <c r="C267" s="3">
        <v>0.6625</v>
      </c>
      <c r="D267">
        <v>25</v>
      </c>
      <c r="E267">
        <v>1</v>
      </c>
      <c r="F267">
        <v>2019</v>
      </c>
      <c r="G267" s="1"/>
      <c r="H267" s="1"/>
    </row>
    <row r="268" spans="1:8">
      <c r="A268">
        <v>14276</v>
      </c>
      <c r="B268" s="2">
        <v>43490</v>
      </c>
      <c r="C268" s="3">
        <v>0.686111111111111</v>
      </c>
      <c r="D268">
        <v>25</v>
      </c>
      <c r="E268">
        <v>1</v>
      </c>
      <c r="F268">
        <v>2019</v>
      </c>
      <c r="G268" s="1"/>
      <c r="H268" s="1"/>
    </row>
    <row r="269" spans="1:8">
      <c r="A269">
        <v>14277</v>
      </c>
      <c r="B269" s="2">
        <v>43490</v>
      </c>
      <c r="C269" s="3">
        <v>0.770833333333333</v>
      </c>
      <c r="D269">
        <v>25</v>
      </c>
      <c r="E269">
        <v>1</v>
      </c>
      <c r="F269">
        <v>2019</v>
      </c>
      <c r="G269" s="1"/>
      <c r="H269" s="1"/>
    </row>
    <row r="270" spans="1:8">
      <c r="A270">
        <v>14278</v>
      </c>
      <c r="B270" s="2">
        <v>43490</v>
      </c>
      <c r="C270" s="3">
        <v>0.81875</v>
      </c>
      <c r="D270">
        <v>25</v>
      </c>
      <c r="E270">
        <v>1</v>
      </c>
      <c r="F270">
        <v>2019</v>
      </c>
      <c r="G270" s="1"/>
      <c r="H270" s="1"/>
    </row>
    <row r="271" spans="1:8">
      <c r="A271">
        <v>14279</v>
      </c>
      <c r="B271" s="2">
        <v>43490</v>
      </c>
      <c r="C271" s="3">
        <v>0.825</v>
      </c>
      <c r="D271">
        <v>25</v>
      </c>
      <c r="E271">
        <v>1</v>
      </c>
      <c r="F271">
        <v>2019</v>
      </c>
      <c r="G271" s="1"/>
      <c r="H271" s="1"/>
    </row>
    <row r="272" spans="1:8">
      <c r="A272">
        <v>14280</v>
      </c>
      <c r="B272" s="2">
        <v>43490</v>
      </c>
      <c r="C272" s="3">
        <v>0.85</v>
      </c>
      <c r="D272">
        <v>25</v>
      </c>
      <c r="E272">
        <v>1</v>
      </c>
      <c r="F272">
        <v>2019</v>
      </c>
      <c r="G272" s="1"/>
      <c r="H272" s="1"/>
    </row>
    <row r="273" spans="1:8">
      <c r="A273">
        <v>14281</v>
      </c>
      <c r="B273" s="2">
        <v>43491</v>
      </c>
      <c r="C273" s="3">
        <v>0.420833333333333</v>
      </c>
      <c r="D273">
        <v>26</v>
      </c>
      <c r="E273">
        <v>1</v>
      </c>
      <c r="F273">
        <v>2019</v>
      </c>
      <c r="G273" s="1"/>
      <c r="H273" s="1"/>
    </row>
    <row r="274" spans="1:8">
      <c r="A274">
        <v>14282</v>
      </c>
      <c r="B274" s="2">
        <v>43491</v>
      </c>
      <c r="C274" s="3">
        <v>0.529861111111111</v>
      </c>
      <c r="D274">
        <v>26</v>
      </c>
      <c r="E274">
        <v>1</v>
      </c>
      <c r="F274">
        <v>2019</v>
      </c>
      <c r="G274" s="1"/>
      <c r="H274" s="1"/>
    </row>
    <row r="275" spans="1:8">
      <c r="A275">
        <v>14283</v>
      </c>
      <c r="B275" s="2">
        <v>43491</v>
      </c>
      <c r="C275" s="3">
        <v>0.53125</v>
      </c>
      <c r="D275">
        <v>26</v>
      </c>
      <c r="E275">
        <v>1</v>
      </c>
      <c r="F275">
        <v>2019</v>
      </c>
      <c r="G275" s="1"/>
      <c r="H275" s="1"/>
    </row>
    <row r="276" spans="1:8">
      <c r="A276">
        <v>14284</v>
      </c>
      <c r="B276" s="2">
        <v>43491</v>
      </c>
      <c r="C276" s="3">
        <v>0.611805555555556</v>
      </c>
      <c r="D276">
        <v>26</v>
      </c>
      <c r="E276">
        <v>1</v>
      </c>
      <c r="F276">
        <v>2019</v>
      </c>
      <c r="G276" s="1"/>
      <c r="H276" s="1"/>
    </row>
    <row r="277" spans="1:8">
      <c r="A277">
        <v>14285</v>
      </c>
      <c r="B277" s="2">
        <v>43491</v>
      </c>
      <c r="C277" s="3">
        <v>0.61875</v>
      </c>
      <c r="D277">
        <v>26</v>
      </c>
      <c r="E277">
        <v>1</v>
      </c>
      <c r="F277">
        <v>2019</v>
      </c>
      <c r="G277" s="1"/>
      <c r="H277" s="1"/>
    </row>
    <row r="278" spans="1:8">
      <c r="A278">
        <v>14286</v>
      </c>
      <c r="B278" s="2">
        <v>43491</v>
      </c>
      <c r="C278" s="3">
        <v>0.632638888888889</v>
      </c>
      <c r="D278">
        <v>26</v>
      </c>
      <c r="E278">
        <v>1</v>
      </c>
      <c r="F278">
        <v>2019</v>
      </c>
      <c r="G278" s="1"/>
      <c r="H278" s="1"/>
    </row>
    <row r="279" spans="1:8">
      <c r="A279">
        <v>14287</v>
      </c>
      <c r="B279" s="2">
        <v>43491</v>
      </c>
      <c r="C279" s="3">
        <v>0.636805555555556</v>
      </c>
      <c r="D279">
        <v>26</v>
      </c>
      <c r="E279">
        <v>1</v>
      </c>
      <c r="F279">
        <v>2019</v>
      </c>
      <c r="G279" s="1"/>
      <c r="H279" s="1"/>
    </row>
    <row r="280" spans="1:8">
      <c r="A280">
        <v>14288</v>
      </c>
      <c r="B280" s="2">
        <v>43491</v>
      </c>
      <c r="C280" s="3">
        <v>0.669444444444444</v>
      </c>
      <c r="D280">
        <v>26</v>
      </c>
      <c r="E280">
        <v>1</v>
      </c>
      <c r="F280">
        <v>2019</v>
      </c>
      <c r="G280" s="1"/>
      <c r="H280" s="1"/>
    </row>
    <row r="281" spans="1:8">
      <c r="A281">
        <v>14289</v>
      </c>
      <c r="B281" s="2">
        <v>43491</v>
      </c>
      <c r="C281" s="3">
        <v>0.739583333333333</v>
      </c>
      <c r="D281">
        <v>26</v>
      </c>
      <c r="E281">
        <v>1</v>
      </c>
      <c r="F281">
        <v>2019</v>
      </c>
      <c r="G281" s="1"/>
      <c r="H281" s="1"/>
    </row>
    <row r="282" spans="1:8">
      <c r="A282">
        <v>14290</v>
      </c>
      <c r="B282" s="2">
        <v>43491</v>
      </c>
      <c r="C282" s="3">
        <v>0.763194444444444</v>
      </c>
      <c r="D282">
        <v>26</v>
      </c>
      <c r="E282">
        <v>1</v>
      </c>
      <c r="F282">
        <v>2019</v>
      </c>
      <c r="G282" s="1"/>
      <c r="H282" s="1"/>
    </row>
    <row r="283" spans="1:8">
      <c r="A283">
        <v>14291</v>
      </c>
      <c r="B283" s="2">
        <v>43491</v>
      </c>
      <c r="C283" s="3">
        <v>0.765277777777778</v>
      </c>
      <c r="D283">
        <v>26</v>
      </c>
      <c r="E283">
        <v>1</v>
      </c>
      <c r="F283">
        <v>2019</v>
      </c>
      <c r="G283" s="1"/>
      <c r="H283" s="1"/>
    </row>
    <row r="284" spans="1:8">
      <c r="A284">
        <v>14292</v>
      </c>
      <c r="B284" s="2">
        <v>43491</v>
      </c>
      <c r="C284" s="3">
        <v>0.786805555555556</v>
      </c>
      <c r="D284">
        <v>26</v>
      </c>
      <c r="E284">
        <v>1</v>
      </c>
      <c r="F284">
        <v>2019</v>
      </c>
      <c r="G284" s="1"/>
      <c r="H284" s="1"/>
    </row>
    <row r="285" spans="1:8">
      <c r="A285">
        <v>14293</v>
      </c>
      <c r="B285" s="2">
        <v>43491</v>
      </c>
      <c r="C285" s="3">
        <v>0.801388888888889</v>
      </c>
      <c r="D285">
        <v>26</v>
      </c>
      <c r="E285">
        <v>1</v>
      </c>
      <c r="F285">
        <v>2019</v>
      </c>
      <c r="G285" s="1"/>
      <c r="H285" s="1"/>
    </row>
    <row r="286" spans="1:8">
      <c r="A286">
        <v>14294</v>
      </c>
      <c r="B286" s="2">
        <v>43491</v>
      </c>
      <c r="C286" s="3">
        <v>0.811111111111111</v>
      </c>
      <c r="D286">
        <v>26</v>
      </c>
      <c r="E286">
        <v>1</v>
      </c>
      <c r="F286">
        <v>2019</v>
      </c>
      <c r="G286" s="1"/>
      <c r="H286" s="1"/>
    </row>
    <row r="287" spans="1:8">
      <c r="A287">
        <v>14295</v>
      </c>
      <c r="B287" s="2">
        <v>43491</v>
      </c>
      <c r="C287" s="3">
        <v>0.829166666666667</v>
      </c>
      <c r="D287">
        <v>26</v>
      </c>
      <c r="E287">
        <v>1</v>
      </c>
      <c r="F287">
        <v>2019</v>
      </c>
      <c r="G287" s="1"/>
      <c r="H287" s="1"/>
    </row>
    <row r="288" spans="1:8">
      <c r="A288">
        <v>14296</v>
      </c>
      <c r="B288" s="2">
        <v>43491</v>
      </c>
      <c r="C288" s="3">
        <v>0.830555555555556</v>
      </c>
      <c r="D288">
        <v>26</v>
      </c>
      <c r="E288">
        <v>1</v>
      </c>
      <c r="F288">
        <v>2019</v>
      </c>
      <c r="G288" s="1"/>
      <c r="H288" s="1"/>
    </row>
    <row r="289" spans="1:8">
      <c r="A289">
        <v>14297</v>
      </c>
      <c r="B289" s="2">
        <v>43491</v>
      </c>
      <c r="C289" s="3">
        <v>0.849305555555556</v>
      </c>
      <c r="D289">
        <v>26</v>
      </c>
      <c r="E289">
        <v>1</v>
      </c>
      <c r="F289">
        <v>2019</v>
      </c>
      <c r="G289" s="1"/>
      <c r="H289" s="1"/>
    </row>
    <row r="290" spans="1:8">
      <c r="A290">
        <v>14298</v>
      </c>
      <c r="B290" s="2">
        <v>43492</v>
      </c>
      <c r="C290" s="3">
        <v>0.447222222222222</v>
      </c>
      <c r="D290">
        <v>27</v>
      </c>
      <c r="E290">
        <v>1</v>
      </c>
      <c r="F290">
        <v>2019</v>
      </c>
      <c r="G290" s="1"/>
      <c r="H290" s="1"/>
    </row>
    <row r="291" spans="1:8">
      <c r="A291">
        <v>14299</v>
      </c>
      <c r="B291" s="2">
        <v>43492</v>
      </c>
      <c r="C291" s="3">
        <v>0.470138888888889</v>
      </c>
      <c r="D291">
        <v>27</v>
      </c>
      <c r="E291">
        <v>1</v>
      </c>
      <c r="F291">
        <v>2019</v>
      </c>
      <c r="G291" s="1"/>
      <c r="H291" s="1"/>
    </row>
    <row r="292" spans="1:8">
      <c r="A292">
        <v>14300</v>
      </c>
      <c r="B292" s="2">
        <v>43492</v>
      </c>
      <c r="C292" s="3">
        <v>0.559722222222222</v>
      </c>
      <c r="D292">
        <v>27</v>
      </c>
      <c r="E292">
        <v>1</v>
      </c>
      <c r="F292">
        <v>2019</v>
      </c>
      <c r="G292" s="1"/>
      <c r="H292" s="1"/>
    </row>
    <row r="293" spans="1:8">
      <c r="A293">
        <v>14301</v>
      </c>
      <c r="B293" s="2">
        <v>43492</v>
      </c>
      <c r="C293" s="3">
        <v>0.581944444444444</v>
      </c>
      <c r="D293">
        <v>27</v>
      </c>
      <c r="E293">
        <v>1</v>
      </c>
      <c r="F293">
        <v>2019</v>
      </c>
      <c r="G293" s="1"/>
      <c r="H293" s="1"/>
    </row>
    <row r="294" spans="1:8">
      <c r="A294">
        <v>14302</v>
      </c>
      <c r="B294" s="2">
        <v>43492</v>
      </c>
      <c r="C294" s="3">
        <v>0.602777777777778</v>
      </c>
      <c r="D294">
        <v>27</v>
      </c>
      <c r="E294">
        <v>1</v>
      </c>
      <c r="F294">
        <v>2019</v>
      </c>
      <c r="G294" s="1"/>
      <c r="H294" s="1"/>
    </row>
    <row r="295" spans="1:8">
      <c r="A295">
        <v>14303</v>
      </c>
      <c r="B295" s="2">
        <v>43492</v>
      </c>
      <c r="C295" s="3">
        <v>0.608333333333333</v>
      </c>
      <c r="D295">
        <v>27</v>
      </c>
      <c r="E295">
        <v>1</v>
      </c>
      <c r="F295">
        <v>2019</v>
      </c>
      <c r="G295" s="1"/>
      <c r="H295" s="1"/>
    </row>
    <row r="296" spans="1:8">
      <c r="A296">
        <v>14304</v>
      </c>
      <c r="B296" s="2">
        <v>43492</v>
      </c>
      <c r="C296" s="3">
        <v>0.621527777777778</v>
      </c>
      <c r="D296">
        <v>27</v>
      </c>
      <c r="E296">
        <v>1</v>
      </c>
      <c r="F296">
        <v>2019</v>
      </c>
      <c r="G296" s="1"/>
      <c r="H296" s="1"/>
    </row>
    <row r="297" spans="1:8">
      <c r="A297">
        <v>14305</v>
      </c>
      <c r="B297" s="2">
        <v>43492</v>
      </c>
      <c r="C297" s="3">
        <v>0.660416666666667</v>
      </c>
      <c r="D297">
        <v>27</v>
      </c>
      <c r="E297">
        <v>1</v>
      </c>
      <c r="F297">
        <v>2019</v>
      </c>
      <c r="G297" s="1"/>
      <c r="H297" s="1"/>
    </row>
    <row r="298" spans="1:8">
      <c r="A298">
        <v>14306</v>
      </c>
      <c r="B298" s="2">
        <v>43492</v>
      </c>
      <c r="C298" s="3">
        <v>0.734722222222222</v>
      </c>
      <c r="D298">
        <v>27</v>
      </c>
      <c r="E298">
        <v>1</v>
      </c>
      <c r="F298">
        <v>2019</v>
      </c>
      <c r="G298" s="1"/>
      <c r="H298" s="1"/>
    </row>
    <row r="299" spans="1:8">
      <c r="A299">
        <v>14307</v>
      </c>
      <c r="B299" s="2">
        <v>43492</v>
      </c>
      <c r="C299" s="3">
        <v>0.753472222222222</v>
      </c>
      <c r="D299">
        <v>27</v>
      </c>
      <c r="E299">
        <v>1</v>
      </c>
      <c r="F299">
        <v>2019</v>
      </c>
      <c r="G299" s="1"/>
      <c r="H299" s="1"/>
    </row>
    <row r="300" spans="1:8">
      <c r="A300">
        <v>14308</v>
      </c>
      <c r="B300" s="2">
        <v>43492</v>
      </c>
      <c r="C300" s="3">
        <v>0.755555555555556</v>
      </c>
      <c r="D300">
        <v>27</v>
      </c>
      <c r="E300">
        <v>1</v>
      </c>
      <c r="F300">
        <v>2019</v>
      </c>
      <c r="G300" s="1"/>
      <c r="H300" s="1"/>
    </row>
    <row r="301" spans="1:8">
      <c r="A301">
        <v>14309</v>
      </c>
      <c r="B301" s="2">
        <v>43492</v>
      </c>
      <c r="C301" s="3">
        <v>0.825</v>
      </c>
      <c r="D301">
        <v>27</v>
      </c>
      <c r="E301">
        <v>1</v>
      </c>
      <c r="F301">
        <v>2019</v>
      </c>
      <c r="G301" s="1"/>
      <c r="H301" s="1"/>
    </row>
    <row r="302" spans="1:8">
      <c r="A302">
        <v>14310</v>
      </c>
      <c r="B302" s="2">
        <v>43492</v>
      </c>
      <c r="C302" s="3">
        <v>0.835416666666667</v>
      </c>
      <c r="D302">
        <v>27</v>
      </c>
      <c r="E302">
        <v>1</v>
      </c>
      <c r="F302">
        <v>2019</v>
      </c>
      <c r="G302" s="1"/>
      <c r="H302" s="1"/>
    </row>
    <row r="303" spans="1:8">
      <c r="A303">
        <v>14311</v>
      </c>
      <c r="B303" s="2">
        <v>43492</v>
      </c>
      <c r="C303" s="3">
        <v>0.85625</v>
      </c>
      <c r="D303">
        <v>27</v>
      </c>
      <c r="E303">
        <v>1</v>
      </c>
      <c r="F303">
        <v>2019</v>
      </c>
      <c r="G303" s="1"/>
      <c r="H303" s="1"/>
    </row>
    <row r="304" spans="1:8">
      <c r="A304">
        <v>14312</v>
      </c>
      <c r="B304" s="2">
        <v>43493</v>
      </c>
      <c r="C304" s="3">
        <v>0.49375</v>
      </c>
      <c r="D304">
        <v>28</v>
      </c>
      <c r="E304">
        <v>1</v>
      </c>
      <c r="F304">
        <v>2019</v>
      </c>
      <c r="G304" s="1"/>
      <c r="H304" s="1"/>
    </row>
    <row r="305" spans="1:8">
      <c r="A305">
        <v>14313</v>
      </c>
      <c r="B305" s="2">
        <v>43493</v>
      </c>
      <c r="C305" s="3">
        <v>0.529861111111111</v>
      </c>
      <c r="D305">
        <v>28</v>
      </c>
      <c r="E305">
        <v>1</v>
      </c>
      <c r="F305">
        <v>2019</v>
      </c>
      <c r="G305" s="1"/>
      <c r="H305" s="1"/>
    </row>
    <row r="306" spans="1:8">
      <c r="A306">
        <v>14314</v>
      </c>
      <c r="B306" s="2">
        <v>43493</v>
      </c>
      <c r="C306" s="3">
        <v>0.545138888888889</v>
      </c>
      <c r="D306">
        <v>28</v>
      </c>
      <c r="E306">
        <v>1</v>
      </c>
      <c r="F306">
        <v>2019</v>
      </c>
      <c r="G306" s="1"/>
      <c r="H306" s="1"/>
    </row>
    <row r="307" spans="1:8">
      <c r="A307">
        <v>14315</v>
      </c>
      <c r="B307" s="2">
        <v>43493</v>
      </c>
      <c r="C307" s="3">
        <v>0.578472222222222</v>
      </c>
      <c r="D307">
        <v>28</v>
      </c>
      <c r="E307">
        <v>1</v>
      </c>
      <c r="F307">
        <v>2019</v>
      </c>
      <c r="G307" s="1"/>
      <c r="H307" s="1"/>
    </row>
    <row r="308" spans="1:8">
      <c r="A308">
        <v>14316</v>
      </c>
      <c r="B308" s="2">
        <v>43493</v>
      </c>
      <c r="C308" s="3">
        <v>0.636111111111111</v>
      </c>
      <c r="D308">
        <v>28</v>
      </c>
      <c r="E308">
        <v>1</v>
      </c>
      <c r="F308">
        <v>2019</v>
      </c>
      <c r="G308" s="1"/>
      <c r="H308" s="1"/>
    </row>
    <row r="309" spans="1:8">
      <c r="A309">
        <v>14317</v>
      </c>
      <c r="B309" s="2">
        <v>43493</v>
      </c>
      <c r="C309" s="3">
        <v>0.656944444444444</v>
      </c>
      <c r="D309">
        <v>28</v>
      </c>
      <c r="E309">
        <v>1</v>
      </c>
      <c r="F309">
        <v>2019</v>
      </c>
      <c r="G309" s="1"/>
      <c r="H309" s="1"/>
    </row>
    <row r="310" spans="1:8">
      <c r="A310">
        <v>14318</v>
      </c>
      <c r="B310" s="2">
        <v>43493</v>
      </c>
      <c r="C310" s="3">
        <v>0.696527777777778</v>
      </c>
      <c r="D310">
        <v>28</v>
      </c>
      <c r="E310">
        <v>1</v>
      </c>
      <c r="F310">
        <v>2019</v>
      </c>
      <c r="G310" s="1"/>
      <c r="H310" s="1"/>
    </row>
    <row r="311" spans="1:8">
      <c r="A311">
        <v>14319</v>
      </c>
      <c r="B311" s="2">
        <v>43493</v>
      </c>
      <c r="C311" s="3">
        <v>0.699305555555556</v>
      </c>
      <c r="D311">
        <v>28</v>
      </c>
      <c r="E311">
        <v>1</v>
      </c>
      <c r="F311">
        <v>2019</v>
      </c>
      <c r="G311" s="1"/>
      <c r="H311" s="1"/>
    </row>
    <row r="312" spans="1:8">
      <c r="A312">
        <v>14320</v>
      </c>
      <c r="B312" s="2">
        <v>43493</v>
      </c>
      <c r="C312" s="3">
        <v>0.732638888888889</v>
      </c>
      <c r="D312">
        <v>28</v>
      </c>
      <c r="E312">
        <v>1</v>
      </c>
      <c r="F312">
        <v>2019</v>
      </c>
      <c r="G312" s="1"/>
      <c r="H312" s="1"/>
    </row>
    <row r="313" spans="1:8">
      <c r="A313">
        <v>14321</v>
      </c>
      <c r="B313" s="2">
        <v>43493</v>
      </c>
      <c r="C313" s="3">
        <v>0.740972222222222</v>
      </c>
      <c r="D313">
        <v>28</v>
      </c>
      <c r="E313">
        <v>1</v>
      </c>
      <c r="F313">
        <v>2019</v>
      </c>
      <c r="G313" s="1"/>
      <c r="H313" s="1"/>
    </row>
    <row r="314" spans="1:8">
      <c r="A314">
        <v>14322</v>
      </c>
      <c r="B314" s="2">
        <v>43493</v>
      </c>
      <c r="C314" s="3">
        <v>0.748611111111111</v>
      </c>
      <c r="D314">
        <v>28</v>
      </c>
      <c r="E314">
        <v>1</v>
      </c>
      <c r="F314">
        <v>2019</v>
      </c>
      <c r="G314" s="1"/>
      <c r="H314" s="1"/>
    </row>
    <row r="315" spans="1:8">
      <c r="A315">
        <v>14323</v>
      </c>
      <c r="B315" s="2">
        <v>43493</v>
      </c>
      <c r="C315" s="3">
        <v>0.808333333333333</v>
      </c>
      <c r="D315">
        <v>28</v>
      </c>
      <c r="E315">
        <v>1</v>
      </c>
      <c r="F315">
        <v>2019</v>
      </c>
      <c r="G315" s="1"/>
      <c r="H315" s="1"/>
    </row>
    <row r="316" spans="1:8">
      <c r="A316">
        <v>14324</v>
      </c>
      <c r="B316" s="2">
        <v>43493</v>
      </c>
      <c r="C316" s="3">
        <v>0.868055555555556</v>
      </c>
      <c r="D316">
        <v>28</v>
      </c>
      <c r="E316">
        <v>1</v>
      </c>
      <c r="F316">
        <v>2019</v>
      </c>
      <c r="G316" s="1"/>
      <c r="H316" s="1"/>
    </row>
    <row r="317" spans="1:8">
      <c r="A317">
        <v>14325</v>
      </c>
      <c r="B317" s="2">
        <v>43493</v>
      </c>
      <c r="C317" s="3">
        <v>0.870833333333333</v>
      </c>
      <c r="D317">
        <v>28</v>
      </c>
      <c r="E317">
        <v>1</v>
      </c>
      <c r="F317">
        <v>2019</v>
      </c>
      <c r="G317" s="1"/>
      <c r="H317" s="1"/>
    </row>
    <row r="318" spans="1:8">
      <c r="A318">
        <v>14326</v>
      </c>
      <c r="B318" s="2">
        <v>43494</v>
      </c>
      <c r="C318" s="3">
        <v>0.417361111111111</v>
      </c>
      <c r="D318">
        <v>29</v>
      </c>
      <c r="E318">
        <v>1</v>
      </c>
      <c r="F318">
        <v>2019</v>
      </c>
      <c r="G318" s="1"/>
      <c r="H318" s="1"/>
    </row>
    <row r="319" spans="1:8">
      <c r="A319">
        <v>14327</v>
      </c>
      <c r="B319" s="2">
        <v>43494</v>
      </c>
      <c r="C319" s="3">
        <v>0.45</v>
      </c>
      <c r="D319">
        <v>29</v>
      </c>
      <c r="E319">
        <v>1</v>
      </c>
      <c r="F319">
        <v>2019</v>
      </c>
      <c r="G319" s="1"/>
      <c r="H319" s="1"/>
    </row>
    <row r="320" spans="1:8">
      <c r="A320">
        <v>14328</v>
      </c>
      <c r="B320" s="2">
        <v>43494</v>
      </c>
      <c r="C320" s="3">
        <v>0.476388888888889</v>
      </c>
      <c r="D320">
        <v>29</v>
      </c>
      <c r="E320">
        <v>1</v>
      </c>
      <c r="F320">
        <v>2019</v>
      </c>
      <c r="G320" s="1"/>
      <c r="H320" s="1"/>
    </row>
    <row r="321" spans="1:8">
      <c r="A321">
        <v>14329</v>
      </c>
      <c r="B321" s="2">
        <v>43494</v>
      </c>
      <c r="C321" s="3">
        <v>0.491666666666667</v>
      </c>
      <c r="D321">
        <v>29</v>
      </c>
      <c r="E321">
        <v>1</v>
      </c>
      <c r="F321">
        <v>2019</v>
      </c>
      <c r="G321" s="1"/>
      <c r="H321" s="1"/>
    </row>
    <row r="322" spans="1:8">
      <c r="A322">
        <v>14330</v>
      </c>
      <c r="B322" s="2">
        <v>43494</v>
      </c>
      <c r="C322" s="3">
        <v>0.497222222222222</v>
      </c>
      <c r="D322">
        <v>29</v>
      </c>
      <c r="E322">
        <v>1</v>
      </c>
      <c r="F322">
        <v>2019</v>
      </c>
      <c r="G322" s="1"/>
      <c r="H322" s="1"/>
    </row>
    <row r="323" spans="1:8">
      <c r="A323">
        <v>14331</v>
      </c>
      <c r="B323" s="2">
        <v>43494</v>
      </c>
      <c r="C323" s="3">
        <v>0.517361111111111</v>
      </c>
      <c r="D323">
        <v>29</v>
      </c>
      <c r="E323">
        <v>1</v>
      </c>
      <c r="F323">
        <v>2019</v>
      </c>
      <c r="G323" s="1"/>
      <c r="H323" s="1"/>
    </row>
    <row r="324" spans="1:8">
      <c r="A324">
        <v>14332</v>
      </c>
      <c r="B324" s="2">
        <v>43494</v>
      </c>
      <c r="C324" s="3">
        <v>0.573611111111111</v>
      </c>
      <c r="D324">
        <v>29</v>
      </c>
      <c r="E324">
        <v>1</v>
      </c>
      <c r="F324">
        <v>2019</v>
      </c>
      <c r="G324" s="1"/>
      <c r="H324" s="1"/>
    </row>
    <row r="325" spans="1:8">
      <c r="A325">
        <v>14333</v>
      </c>
      <c r="B325" s="2">
        <v>43494</v>
      </c>
      <c r="C325" s="3">
        <v>0.591666666666667</v>
      </c>
      <c r="D325">
        <v>29</v>
      </c>
      <c r="E325">
        <v>1</v>
      </c>
      <c r="F325">
        <v>2019</v>
      </c>
      <c r="G325" s="1"/>
      <c r="H325" s="1"/>
    </row>
    <row r="326" spans="1:8">
      <c r="A326">
        <v>14334</v>
      </c>
      <c r="B326" s="2">
        <v>43494</v>
      </c>
      <c r="C326" s="3">
        <v>0.601388888888889</v>
      </c>
      <c r="D326">
        <v>29</v>
      </c>
      <c r="E326">
        <v>1</v>
      </c>
      <c r="F326">
        <v>2019</v>
      </c>
      <c r="G326" s="1"/>
      <c r="H326" s="1"/>
    </row>
    <row r="327" spans="1:8">
      <c r="A327">
        <v>14335</v>
      </c>
      <c r="B327" s="2">
        <v>43494</v>
      </c>
      <c r="C327" s="3">
        <v>0.658333333333333</v>
      </c>
      <c r="D327">
        <v>29</v>
      </c>
      <c r="E327">
        <v>1</v>
      </c>
      <c r="F327">
        <v>2019</v>
      </c>
      <c r="G327" s="1"/>
      <c r="H327" s="1"/>
    </row>
    <row r="328" spans="1:8">
      <c r="A328">
        <v>14336</v>
      </c>
      <c r="B328" s="2">
        <v>43494</v>
      </c>
      <c r="C328" s="3">
        <v>0.760416666666667</v>
      </c>
      <c r="D328">
        <v>29</v>
      </c>
      <c r="E328">
        <v>1</v>
      </c>
      <c r="F328">
        <v>2019</v>
      </c>
      <c r="G328" s="1"/>
      <c r="H328" s="1"/>
    </row>
    <row r="329" spans="1:8">
      <c r="A329">
        <v>14337</v>
      </c>
      <c r="B329" s="2">
        <v>43494</v>
      </c>
      <c r="C329" s="3">
        <v>0.822916666666667</v>
      </c>
      <c r="D329">
        <v>29</v>
      </c>
      <c r="E329">
        <v>1</v>
      </c>
      <c r="F329">
        <v>2019</v>
      </c>
      <c r="G329" s="1"/>
      <c r="H329" s="1"/>
    </row>
    <row r="330" spans="1:8">
      <c r="A330">
        <v>14338</v>
      </c>
      <c r="B330" s="2">
        <v>43495</v>
      </c>
      <c r="C330" s="3">
        <v>0.480555555555556</v>
      </c>
      <c r="D330">
        <v>30</v>
      </c>
      <c r="E330">
        <v>1</v>
      </c>
      <c r="F330">
        <v>2019</v>
      </c>
      <c r="G330" s="1"/>
      <c r="H330" s="1"/>
    </row>
    <row r="331" spans="1:8">
      <c r="A331">
        <v>14339</v>
      </c>
      <c r="B331" s="2">
        <v>43495</v>
      </c>
      <c r="C331" s="3">
        <v>0.563888888888889</v>
      </c>
      <c r="D331">
        <v>30</v>
      </c>
      <c r="E331">
        <v>1</v>
      </c>
      <c r="F331">
        <v>2019</v>
      </c>
      <c r="G331" s="1"/>
      <c r="H331" s="1"/>
    </row>
    <row r="332" spans="1:8">
      <c r="A332">
        <v>14340</v>
      </c>
      <c r="B332" s="2">
        <v>43495</v>
      </c>
      <c r="C332" s="3">
        <v>0.581944444444444</v>
      </c>
      <c r="D332">
        <v>30</v>
      </c>
      <c r="E332">
        <v>1</v>
      </c>
      <c r="F332">
        <v>2019</v>
      </c>
      <c r="G332" s="1"/>
      <c r="H332" s="1"/>
    </row>
    <row r="333" spans="1:8">
      <c r="A333">
        <v>14341</v>
      </c>
      <c r="B333" s="2">
        <v>43495</v>
      </c>
      <c r="C333" s="3">
        <v>0.613194444444444</v>
      </c>
      <c r="D333">
        <v>30</v>
      </c>
      <c r="E333">
        <v>1</v>
      </c>
      <c r="F333">
        <v>2019</v>
      </c>
      <c r="G333" s="1"/>
      <c r="H333" s="1"/>
    </row>
    <row r="334" spans="1:8">
      <c r="A334">
        <v>14342</v>
      </c>
      <c r="B334" s="2">
        <v>43495</v>
      </c>
      <c r="C334" s="3">
        <v>0.683333333333333</v>
      </c>
      <c r="D334">
        <v>30</v>
      </c>
      <c r="E334">
        <v>1</v>
      </c>
      <c r="F334">
        <v>2019</v>
      </c>
      <c r="G334" s="1"/>
      <c r="H334" s="1"/>
    </row>
    <row r="335" spans="1:8">
      <c r="A335">
        <v>14343</v>
      </c>
      <c r="B335" s="2">
        <v>43495</v>
      </c>
      <c r="C335" s="3">
        <v>0.713888888888889</v>
      </c>
      <c r="D335">
        <v>30</v>
      </c>
      <c r="E335">
        <v>1</v>
      </c>
      <c r="F335">
        <v>2019</v>
      </c>
      <c r="G335" s="1"/>
      <c r="H335" s="1"/>
    </row>
    <row r="336" spans="1:8">
      <c r="A336">
        <v>14344</v>
      </c>
      <c r="B336" s="2">
        <v>43495</v>
      </c>
      <c r="C336" s="3">
        <v>0.820833333333333</v>
      </c>
      <c r="D336">
        <v>30</v>
      </c>
      <c r="E336">
        <v>1</v>
      </c>
      <c r="F336">
        <v>2019</v>
      </c>
      <c r="G336" s="1"/>
      <c r="H336" s="1"/>
    </row>
    <row r="337" spans="1:8">
      <c r="A337">
        <v>14345</v>
      </c>
      <c r="B337" s="2">
        <v>43495</v>
      </c>
      <c r="C337" s="3">
        <v>0.849305555555556</v>
      </c>
      <c r="D337">
        <v>30</v>
      </c>
      <c r="E337">
        <v>1</v>
      </c>
      <c r="F337">
        <v>2019</v>
      </c>
      <c r="G337" s="1"/>
      <c r="H337" s="1"/>
    </row>
    <row r="338" spans="1:8">
      <c r="A338">
        <v>14346</v>
      </c>
      <c r="B338" s="2">
        <v>43495</v>
      </c>
      <c r="C338" s="3">
        <v>0.865972222222222</v>
      </c>
      <c r="D338">
        <v>30</v>
      </c>
      <c r="E338">
        <v>1</v>
      </c>
      <c r="F338">
        <v>2019</v>
      </c>
      <c r="G338" s="1"/>
      <c r="H338" s="1"/>
    </row>
    <row r="339" spans="1:8">
      <c r="A339">
        <v>14347</v>
      </c>
      <c r="B339" s="2">
        <v>43496</v>
      </c>
      <c r="C339" s="3">
        <v>0.416666666666667</v>
      </c>
      <c r="D339">
        <v>31</v>
      </c>
      <c r="E339">
        <v>1</v>
      </c>
      <c r="F339">
        <v>2019</v>
      </c>
      <c r="G339" s="1"/>
      <c r="H339" s="1"/>
    </row>
    <row r="340" spans="1:8">
      <c r="A340">
        <v>14348</v>
      </c>
      <c r="B340" s="2">
        <v>43496</v>
      </c>
      <c r="C340" s="3">
        <v>0.439583333333333</v>
      </c>
      <c r="D340">
        <v>31</v>
      </c>
      <c r="E340">
        <v>1</v>
      </c>
      <c r="F340">
        <v>2019</v>
      </c>
      <c r="G340" s="1"/>
      <c r="H340" s="1"/>
    </row>
    <row r="341" spans="1:8">
      <c r="A341">
        <v>14349</v>
      </c>
      <c r="B341" s="2">
        <v>43496</v>
      </c>
      <c r="C341" s="3">
        <v>0.441666666666667</v>
      </c>
      <c r="D341">
        <v>31</v>
      </c>
      <c r="E341">
        <v>1</v>
      </c>
      <c r="F341">
        <v>2019</v>
      </c>
      <c r="G341" s="1"/>
      <c r="H341" s="1"/>
    </row>
    <row r="342" spans="1:8">
      <c r="A342">
        <v>14350</v>
      </c>
      <c r="B342" s="2">
        <v>43496</v>
      </c>
      <c r="C342" s="3">
        <v>0.448611111111111</v>
      </c>
      <c r="D342">
        <v>31</v>
      </c>
      <c r="E342">
        <v>1</v>
      </c>
      <c r="F342">
        <v>2019</v>
      </c>
      <c r="G342" s="1"/>
      <c r="H342" s="1"/>
    </row>
    <row r="343" spans="1:8">
      <c r="A343">
        <v>14351</v>
      </c>
      <c r="B343" s="2">
        <v>43496</v>
      </c>
      <c r="C343" s="3">
        <v>0.501388888888889</v>
      </c>
      <c r="D343">
        <v>31</v>
      </c>
      <c r="E343">
        <v>1</v>
      </c>
      <c r="F343">
        <v>2019</v>
      </c>
      <c r="G343" s="1"/>
      <c r="H343" s="1"/>
    </row>
    <row r="344" spans="1:8">
      <c r="A344">
        <v>14352</v>
      </c>
      <c r="B344" s="2">
        <v>43496</v>
      </c>
      <c r="C344" s="3">
        <v>0.554861111111111</v>
      </c>
      <c r="D344">
        <v>31</v>
      </c>
      <c r="E344">
        <v>1</v>
      </c>
      <c r="F344">
        <v>2019</v>
      </c>
      <c r="G344" s="1"/>
      <c r="H344" s="1"/>
    </row>
    <row r="345" spans="1:8">
      <c r="A345">
        <v>14353</v>
      </c>
      <c r="B345" s="2">
        <v>43496</v>
      </c>
      <c r="C345" s="3">
        <v>0.572222222222222</v>
      </c>
      <c r="D345">
        <v>31</v>
      </c>
      <c r="E345">
        <v>1</v>
      </c>
      <c r="F345">
        <v>2019</v>
      </c>
      <c r="G345" s="1"/>
      <c r="H345" s="1"/>
    </row>
    <row r="346" spans="1:8">
      <c r="A346">
        <v>14354</v>
      </c>
      <c r="B346" s="2">
        <v>43496</v>
      </c>
      <c r="C346" s="3">
        <v>0.574305555555556</v>
      </c>
      <c r="D346">
        <v>31</v>
      </c>
      <c r="E346">
        <v>1</v>
      </c>
      <c r="F346">
        <v>2019</v>
      </c>
      <c r="G346" s="1"/>
      <c r="H346" s="1"/>
    </row>
    <row r="347" spans="1:8">
      <c r="A347">
        <v>14355</v>
      </c>
      <c r="B347" s="2">
        <v>43496</v>
      </c>
      <c r="C347" s="3">
        <v>0.586111111111111</v>
      </c>
      <c r="D347">
        <v>31</v>
      </c>
      <c r="E347">
        <v>1</v>
      </c>
      <c r="F347">
        <v>2019</v>
      </c>
      <c r="G347" s="1"/>
      <c r="H347" s="1"/>
    </row>
    <row r="348" spans="1:8">
      <c r="A348">
        <v>14356</v>
      </c>
      <c r="B348" s="2">
        <v>43496</v>
      </c>
      <c r="C348" s="3">
        <v>0.633333333333333</v>
      </c>
      <c r="D348">
        <v>31</v>
      </c>
      <c r="E348">
        <v>1</v>
      </c>
      <c r="F348">
        <v>2019</v>
      </c>
      <c r="G348" s="1"/>
      <c r="H348" s="1"/>
    </row>
    <row r="349" spans="1:8">
      <c r="A349">
        <v>14357</v>
      </c>
      <c r="B349" s="2">
        <v>43496</v>
      </c>
      <c r="C349" s="3">
        <v>0.683333333333333</v>
      </c>
      <c r="D349">
        <v>31</v>
      </c>
      <c r="E349">
        <v>1</v>
      </c>
      <c r="F349">
        <v>2019</v>
      </c>
      <c r="G349" s="1"/>
      <c r="H349" s="1"/>
    </row>
    <row r="350" spans="1:8">
      <c r="A350">
        <v>14358</v>
      </c>
      <c r="B350" s="2">
        <v>43496</v>
      </c>
      <c r="C350" s="3">
        <v>0.825</v>
      </c>
      <c r="D350">
        <v>31</v>
      </c>
      <c r="E350">
        <v>1</v>
      </c>
      <c r="F350">
        <v>2019</v>
      </c>
      <c r="G350" s="1"/>
      <c r="H350" s="1"/>
    </row>
    <row r="351" spans="1:8">
      <c r="A351">
        <v>14359</v>
      </c>
      <c r="B351" s="2">
        <v>43496</v>
      </c>
      <c r="C351" s="3">
        <v>0.855555555555556</v>
      </c>
      <c r="D351">
        <v>31</v>
      </c>
      <c r="E351">
        <v>1</v>
      </c>
      <c r="F351">
        <v>2019</v>
      </c>
      <c r="G351" s="1"/>
      <c r="H351" s="1"/>
    </row>
    <row r="352" spans="1:8">
      <c r="A352">
        <v>14360</v>
      </c>
      <c r="B352" s="2">
        <v>43496</v>
      </c>
      <c r="C352" s="3">
        <v>0.866666666666667</v>
      </c>
      <c r="D352">
        <v>31</v>
      </c>
      <c r="E352">
        <v>1</v>
      </c>
      <c r="F352">
        <v>2019</v>
      </c>
      <c r="G352" s="1"/>
      <c r="H352" s="1"/>
    </row>
    <row r="353" spans="1:8">
      <c r="A353">
        <v>14361</v>
      </c>
      <c r="B353" s="2">
        <v>43497</v>
      </c>
      <c r="C353" s="3">
        <v>0.422222222222222</v>
      </c>
      <c r="D353">
        <v>1</v>
      </c>
      <c r="E353">
        <v>2</v>
      </c>
      <c r="F353">
        <v>2019</v>
      </c>
      <c r="G353" s="1"/>
      <c r="H353" s="1"/>
    </row>
    <row r="354" spans="1:8">
      <c r="A354">
        <v>14362</v>
      </c>
      <c r="B354" s="2">
        <v>43497</v>
      </c>
      <c r="C354" s="3">
        <v>0.477083333333333</v>
      </c>
      <c r="D354">
        <v>1</v>
      </c>
      <c r="E354">
        <v>2</v>
      </c>
      <c r="F354">
        <v>2019</v>
      </c>
      <c r="G354" s="1"/>
      <c r="H354" s="1"/>
    </row>
    <row r="355" spans="1:8">
      <c r="A355">
        <v>14363</v>
      </c>
      <c r="B355" s="2">
        <v>43497</v>
      </c>
      <c r="C355" s="3">
        <v>0.631944444444444</v>
      </c>
      <c r="D355">
        <v>1</v>
      </c>
      <c r="E355">
        <v>2</v>
      </c>
      <c r="F355">
        <v>2019</v>
      </c>
      <c r="G355" s="1"/>
      <c r="H355" s="1"/>
    </row>
    <row r="356" spans="1:8">
      <c r="A356">
        <v>14364</v>
      </c>
      <c r="B356" s="2">
        <v>43497</v>
      </c>
      <c r="C356" s="3">
        <v>0.779861111111111</v>
      </c>
      <c r="D356">
        <v>1</v>
      </c>
      <c r="E356">
        <v>2</v>
      </c>
      <c r="F356">
        <v>2019</v>
      </c>
      <c r="G356" s="1"/>
      <c r="H356" s="1"/>
    </row>
    <row r="357" spans="1:8">
      <c r="A357">
        <v>14365</v>
      </c>
      <c r="B357" s="2">
        <v>43497</v>
      </c>
      <c r="C357" s="3">
        <v>0.829166666666667</v>
      </c>
      <c r="D357">
        <v>1</v>
      </c>
      <c r="E357">
        <v>2</v>
      </c>
      <c r="F357">
        <v>2019</v>
      </c>
      <c r="G357" s="1"/>
      <c r="H357" s="1"/>
    </row>
    <row r="358" spans="1:8">
      <c r="A358">
        <v>14366</v>
      </c>
      <c r="B358" s="2">
        <v>43497</v>
      </c>
      <c r="C358" s="3">
        <v>0.854861111111111</v>
      </c>
      <c r="D358">
        <v>1</v>
      </c>
      <c r="E358">
        <v>2</v>
      </c>
      <c r="F358">
        <v>2019</v>
      </c>
      <c r="G358" s="1"/>
      <c r="H358" s="1"/>
    </row>
    <row r="359" spans="1:8">
      <c r="A359">
        <v>14367</v>
      </c>
      <c r="B359" s="2">
        <v>43498</v>
      </c>
      <c r="C359" s="3">
        <v>0.424305555555556</v>
      </c>
      <c r="D359">
        <v>2</v>
      </c>
      <c r="E359">
        <v>2</v>
      </c>
      <c r="F359">
        <v>2019</v>
      </c>
      <c r="G359" s="1"/>
      <c r="H359" s="1"/>
    </row>
    <row r="360" spans="1:8">
      <c r="A360">
        <v>14368</v>
      </c>
      <c r="B360" s="2">
        <v>43498</v>
      </c>
      <c r="C360" s="3">
        <v>0.527777777777778</v>
      </c>
      <c r="D360">
        <v>2</v>
      </c>
      <c r="E360">
        <v>2</v>
      </c>
      <c r="F360">
        <v>2019</v>
      </c>
      <c r="G360" s="1"/>
      <c r="H360" s="1"/>
    </row>
    <row r="361" spans="1:8">
      <c r="A361">
        <v>14369</v>
      </c>
      <c r="B361" s="2">
        <v>43498</v>
      </c>
      <c r="C361" s="3">
        <v>0.557638888888889</v>
      </c>
      <c r="D361">
        <v>2</v>
      </c>
      <c r="E361">
        <v>2</v>
      </c>
      <c r="F361">
        <v>2019</v>
      </c>
      <c r="G361" s="1"/>
      <c r="H361" s="1"/>
    </row>
    <row r="362" spans="1:8">
      <c r="A362">
        <v>14370</v>
      </c>
      <c r="B362" s="2">
        <v>43498</v>
      </c>
      <c r="C362" s="3">
        <v>0.586805555555556</v>
      </c>
      <c r="D362">
        <v>2</v>
      </c>
      <c r="E362">
        <v>2</v>
      </c>
      <c r="F362">
        <v>2019</v>
      </c>
      <c r="G362" s="1"/>
      <c r="H362" s="1"/>
    </row>
    <row r="363" spans="1:8">
      <c r="A363">
        <v>14371</v>
      </c>
      <c r="B363" s="2">
        <v>43498</v>
      </c>
      <c r="C363" s="3">
        <v>0.648611111111111</v>
      </c>
      <c r="D363">
        <v>2</v>
      </c>
      <c r="E363">
        <v>2</v>
      </c>
      <c r="F363">
        <v>2019</v>
      </c>
      <c r="G363" s="1"/>
      <c r="H363" s="1"/>
    </row>
    <row r="364" spans="1:8">
      <c r="A364">
        <v>14372</v>
      </c>
      <c r="B364" s="2">
        <v>43498</v>
      </c>
      <c r="C364" s="3">
        <v>0.657638888888889</v>
      </c>
      <c r="D364">
        <v>2</v>
      </c>
      <c r="E364">
        <v>2</v>
      </c>
      <c r="F364">
        <v>2019</v>
      </c>
      <c r="G364" s="1"/>
      <c r="H364" s="1"/>
    </row>
    <row r="365" spans="1:8">
      <c r="A365">
        <v>14373</v>
      </c>
      <c r="B365" s="2">
        <v>43498</v>
      </c>
      <c r="C365" s="3">
        <v>0.689583333333333</v>
      </c>
      <c r="D365">
        <v>2</v>
      </c>
      <c r="E365">
        <v>2</v>
      </c>
      <c r="F365">
        <v>2019</v>
      </c>
      <c r="G365" s="1"/>
      <c r="H365" s="1"/>
    </row>
    <row r="366" spans="1:8">
      <c r="A366">
        <v>14374</v>
      </c>
      <c r="B366" s="2">
        <v>43498</v>
      </c>
      <c r="C366" s="3">
        <v>0.771527777777778</v>
      </c>
      <c r="D366">
        <v>2</v>
      </c>
      <c r="E366">
        <v>2</v>
      </c>
      <c r="F366">
        <v>2019</v>
      </c>
      <c r="G366" s="1"/>
      <c r="H366" s="1"/>
    </row>
    <row r="367" spans="1:8">
      <c r="A367">
        <v>14375</v>
      </c>
      <c r="B367" s="2">
        <v>43498</v>
      </c>
      <c r="C367" s="3">
        <v>0.779166666666667</v>
      </c>
      <c r="D367">
        <v>2</v>
      </c>
      <c r="E367">
        <v>2</v>
      </c>
      <c r="F367">
        <v>2019</v>
      </c>
      <c r="G367" s="1"/>
      <c r="H367" s="1"/>
    </row>
    <row r="368" spans="1:8">
      <c r="A368">
        <v>14376</v>
      </c>
      <c r="B368" s="2">
        <v>43498</v>
      </c>
      <c r="C368" s="3">
        <v>0.784722222222222</v>
      </c>
      <c r="D368">
        <v>2</v>
      </c>
      <c r="E368">
        <v>2</v>
      </c>
      <c r="F368">
        <v>2019</v>
      </c>
      <c r="G368" s="1"/>
      <c r="H368" s="1"/>
    </row>
    <row r="369" spans="1:8">
      <c r="A369">
        <v>14377</v>
      </c>
      <c r="B369" s="2">
        <v>43498</v>
      </c>
      <c r="C369" s="3">
        <v>0.819444444444444</v>
      </c>
      <c r="D369">
        <v>2</v>
      </c>
      <c r="E369">
        <v>2</v>
      </c>
      <c r="F369">
        <v>2019</v>
      </c>
      <c r="G369" s="1"/>
      <c r="H369" s="1"/>
    </row>
    <row r="370" spans="1:8">
      <c r="A370">
        <v>14378</v>
      </c>
      <c r="B370" s="2">
        <v>43498</v>
      </c>
      <c r="C370" s="3">
        <v>0.853472222222222</v>
      </c>
      <c r="D370">
        <v>2</v>
      </c>
      <c r="E370">
        <v>2</v>
      </c>
      <c r="F370">
        <v>2019</v>
      </c>
      <c r="G370" s="1"/>
      <c r="H370" s="1"/>
    </row>
    <row r="371" spans="1:8">
      <c r="A371">
        <v>14379</v>
      </c>
      <c r="B371" s="2">
        <v>43498</v>
      </c>
      <c r="C371" s="3">
        <v>0.8625</v>
      </c>
      <c r="D371">
        <v>2</v>
      </c>
      <c r="E371">
        <v>2</v>
      </c>
      <c r="F371">
        <v>2019</v>
      </c>
      <c r="G371" s="1"/>
      <c r="H371" s="1"/>
    </row>
    <row r="372" spans="1:8">
      <c r="A372">
        <v>14380</v>
      </c>
      <c r="B372" s="2">
        <v>43498</v>
      </c>
      <c r="C372" s="3">
        <v>0.866666666666667</v>
      </c>
      <c r="D372">
        <v>2</v>
      </c>
      <c r="E372">
        <v>2</v>
      </c>
      <c r="F372">
        <v>2019</v>
      </c>
      <c r="G372" s="1"/>
      <c r="H372" s="1"/>
    </row>
    <row r="373" spans="1:8">
      <c r="A373">
        <v>14381</v>
      </c>
      <c r="B373" s="2">
        <v>43499</v>
      </c>
      <c r="C373" s="3">
        <v>0.418055555555556</v>
      </c>
      <c r="D373">
        <v>3</v>
      </c>
      <c r="E373">
        <v>2</v>
      </c>
      <c r="F373">
        <v>2019</v>
      </c>
      <c r="G373" s="1"/>
      <c r="H373" s="1"/>
    </row>
    <row r="374" spans="1:8">
      <c r="A374">
        <v>14382</v>
      </c>
      <c r="B374" s="2">
        <v>43499</v>
      </c>
      <c r="C374" s="3">
        <v>0.429861111111111</v>
      </c>
      <c r="D374">
        <v>3</v>
      </c>
      <c r="E374">
        <v>2</v>
      </c>
      <c r="F374">
        <v>2019</v>
      </c>
      <c r="G374" s="1"/>
      <c r="H374" s="1"/>
    </row>
    <row r="375" spans="1:8">
      <c r="A375">
        <v>14383</v>
      </c>
      <c r="B375" s="2">
        <v>43499</v>
      </c>
      <c r="C375" s="3">
        <v>0.438194444444444</v>
      </c>
      <c r="D375">
        <v>3</v>
      </c>
      <c r="E375">
        <v>2</v>
      </c>
      <c r="F375">
        <v>2019</v>
      </c>
      <c r="G375" s="1"/>
      <c r="H375" s="1"/>
    </row>
    <row r="376" spans="1:8">
      <c r="A376">
        <v>14384</v>
      </c>
      <c r="B376" s="2">
        <v>43499</v>
      </c>
      <c r="C376" s="3">
        <v>0.475694444444444</v>
      </c>
      <c r="D376">
        <v>3</v>
      </c>
      <c r="E376">
        <v>2</v>
      </c>
      <c r="F376">
        <v>2019</v>
      </c>
      <c r="G376" s="1"/>
      <c r="H376" s="1"/>
    </row>
    <row r="377" spans="1:8">
      <c r="A377">
        <v>14385</v>
      </c>
      <c r="B377" s="2">
        <v>43499</v>
      </c>
      <c r="C377" s="3">
        <v>0.490277777777778</v>
      </c>
      <c r="D377">
        <v>3</v>
      </c>
      <c r="E377">
        <v>2</v>
      </c>
      <c r="F377">
        <v>2019</v>
      </c>
      <c r="G377" s="1"/>
      <c r="H377" s="1"/>
    </row>
    <row r="378" spans="1:8">
      <c r="A378">
        <v>14386</v>
      </c>
      <c r="B378" s="2">
        <v>43499</v>
      </c>
      <c r="C378" s="3">
        <v>0.569444444444444</v>
      </c>
      <c r="D378">
        <v>3</v>
      </c>
      <c r="E378">
        <v>2</v>
      </c>
      <c r="F378">
        <v>2019</v>
      </c>
      <c r="G378" s="1"/>
      <c r="H378" s="1"/>
    </row>
    <row r="379" spans="1:8">
      <c r="A379">
        <v>14387</v>
      </c>
      <c r="B379" s="2">
        <v>43499</v>
      </c>
      <c r="C379" s="3">
        <v>0.607638888888889</v>
      </c>
      <c r="D379">
        <v>3</v>
      </c>
      <c r="E379">
        <v>2</v>
      </c>
      <c r="F379">
        <v>2019</v>
      </c>
      <c r="G379" s="1"/>
      <c r="H379" s="1"/>
    </row>
    <row r="380" spans="1:8">
      <c r="A380">
        <v>14388</v>
      </c>
      <c r="B380" s="2">
        <v>43499</v>
      </c>
      <c r="C380" s="3">
        <v>0.609722222222222</v>
      </c>
      <c r="D380">
        <v>3</v>
      </c>
      <c r="E380">
        <v>2</v>
      </c>
      <c r="F380">
        <v>2019</v>
      </c>
      <c r="G380" s="1"/>
      <c r="H380" s="1"/>
    </row>
    <row r="381" spans="1:8">
      <c r="A381">
        <v>14389</v>
      </c>
      <c r="B381" s="2">
        <v>43499</v>
      </c>
      <c r="C381" s="3">
        <v>0.638194444444444</v>
      </c>
      <c r="D381">
        <v>3</v>
      </c>
      <c r="E381">
        <v>2</v>
      </c>
      <c r="F381">
        <v>2019</v>
      </c>
      <c r="G381" s="1"/>
      <c r="H381" s="1"/>
    </row>
    <row r="382" spans="1:8">
      <c r="A382">
        <v>14390</v>
      </c>
      <c r="B382" s="2">
        <v>43499</v>
      </c>
      <c r="C382" s="3">
        <v>0.661805555555556</v>
      </c>
      <c r="D382">
        <v>3</v>
      </c>
      <c r="E382">
        <v>2</v>
      </c>
      <c r="F382">
        <v>2019</v>
      </c>
      <c r="G382" s="1"/>
      <c r="H382" s="1"/>
    </row>
    <row r="383" spans="1:8">
      <c r="A383">
        <v>14391</v>
      </c>
      <c r="B383" s="2">
        <v>43499</v>
      </c>
      <c r="C383" s="3">
        <v>0.665972222222222</v>
      </c>
      <c r="D383">
        <v>3</v>
      </c>
      <c r="E383">
        <v>2</v>
      </c>
      <c r="F383">
        <v>2019</v>
      </c>
      <c r="G383" s="1"/>
      <c r="H383" s="1"/>
    </row>
    <row r="384" spans="1:8">
      <c r="A384">
        <v>14392</v>
      </c>
      <c r="B384" s="2">
        <v>43499</v>
      </c>
      <c r="C384" s="3">
        <v>0.694444444444444</v>
      </c>
      <c r="D384">
        <v>3</v>
      </c>
      <c r="E384">
        <v>2</v>
      </c>
      <c r="F384">
        <v>2019</v>
      </c>
      <c r="G384" s="1"/>
      <c r="H384" s="1"/>
    </row>
    <row r="385" spans="1:8">
      <c r="A385">
        <v>14393</v>
      </c>
      <c r="B385" s="2">
        <v>43499</v>
      </c>
      <c r="C385" s="3">
        <v>0.725</v>
      </c>
      <c r="D385">
        <v>3</v>
      </c>
      <c r="E385">
        <v>2</v>
      </c>
      <c r="F385">
        <v>2019</v>
      </c>
      <c r="G385" s="1"/>
      <c r="H385" s="1"/>
    </row>
    <row r="386" spans="1:8">
      <c r="A386">
        <v>14394</v>
      </c>
      <c r="B386" s="2">
        <v>43499</v>
      </c>
      <c r="C386" s="3">
        <v>0.842361111111111</v>
      </c>
      <c r="D386">
        <v>3</v>
      </c>
      <c r="E386">
        <v>2</v>
      </c>
      <c r="F386">
        <v>2019</v>
      </c>
      <c r="G386" s="1"/>
      <c r="H386" s="1"/>
    </row>
    <row r="387" spans="1:8">
      <c r="A387">
        <v>14395</v>
      </c>
      <c r="B387" s="2">
        <v>43500</v>
      </c>
      <c r="C387" s="3">
        <v>0.432638888888889</v>
      </c>
      <c r="D387">
        <v>4</v>
      </c>
      <c r="E387">
        <v>2</v>
      </c>
      <c r="F387">
        <v>2019</v>
      </c>
      <c r="G387" s="1"/>
      <c r="H387" s="1"/>
    </row>
    <row r="388" spans="1:8">
      <c r="A388">
        <v>14396</v>
      </c>
      <c r="B388" s="2">
        <v>43500</v>
      </c>
      <c r="C388" s="3">
        <v>0.509722222222222</v>
      </c>
      <c r="D388">
        <v>4</v>
      </c>
      <c r="E388">
        <v>2</v>
      </c>
      <c r="F388">
        <v>2019</v>
      </c>
      <c r="G388" s="1"/>
      <c r="H388" s="1"/>
    </row>
    <row r="389" spans="1:8">
      <c r="A389">
        <v>14397</v>
      </c>
      <c r="B389" s="2">
        <v>43500</v>
      </c>
      <c r="C389" s="3">
        <v>0.534722222222222</v>
      </c>
      <c r="D389">
        <v>4</v>
      </c>
      <c r="E389">
        <v>2</v>
      </c>
      <c r="F389">
        <v>2019</v>
      </c>
      <c r="G389" s="1"/>
      <c r="H389" s="1"/>
    </row>
    <row r="390" spans="1:8">
      <c r="A390">
        <v>14398</v>
      </c>
      <c r="B390" s="2">
        <v>43500</v>
      </c>
      <c r="C390" s="3">
        <v>0.55625</v>
      </c>
      <c r="D390">
        <v>4</v>
      </c>
      <c r="E390">
        <v>2</v>
      </c>
      <c r="F390">
        <v>2019</v>
      </c>
      <c r="G390" s="1"/>
      <c r="H390" s="1"/>
    </row>
    <row r="391" spans="1:8">
      <c r="A391">
        <v>14399</v>
      </c>
      <c r="B391" s="2">
        <v>43500</v>
      </c>
      <c r="C391" s="3">
        <v>0.568055555555556</v>
      </c>
      <c r="D391">
        <v>4</v>
      </c>
      <c r="E391">
        <v>2</v>
      </c>
      <c r="F391">
        <v>2019</v>
      </c>
      <c r="G391" s="1"/>
      <c r="H391" s="1"/>
    </row>
    <row r="392" spans="1:8">
      <c r="A392">
        <v>14400</v>
      </c>
      <c r="B392" s="2">
        <v>43500</v>
      </c>
      <c r="C392" s="3">
        <v>0.655555555555556</v>
      </c>
      <c r="D392">
        <v>4</v>
      </c>
      <c r="E392">
        <v>2</v>
      </c>
      <c r="F392">
        <v>2019</v>
      </c>
      <c r="G392" s="1"/>
      <c r="H392" s="1"/>
    </row>
    <row r="393" spans="1:8">
      <c r="A393">
        <v>14401</v>
      </c>
      <c r="B393" s="2">
        <v>43500</v>
      </c>
      <c r="C393" s="3">
        <v>0.672916666666667</v>
      </c>
      <c r="D393">
        <v>4</v>
      </c>
      <c r="E393">
        <v>2</v>
      </c>
      <c r="F393">
        <v>2019</v>
      </c>
      <c r="G393" s="1"/>
      <c r="H393" s="1"/>
    </row>
    <row r="394" spans="1:8">
      <c r="A394">
        <v>14402</v>
      </c>
      <c r="B394" s="2">
        <v>43500</v>
      </c>
      <c r="C394" s="3">
        <v>0.693055555555556</v>
      </c>
      <c r="D394">
        <v>4</v>
      </c>
      <c r="E394">
        <v>2</v>
      </c>
      <c r="F394">
        <v>2019</v>
      </c>
      <c r="G394" s="1"/>
      <c r="H394" s="1"/>
    </row>
    <row r="395" spans="1:8">
      <c r="A395">
        <v>14403</v>
      </c>
      <c r="B395" s="2">
        <v>43500</v>
      </c>
      <c r="C395" s="3">
        <v>0.786805555555556</v>
      </c>
      <c r="D395">
        <v>4</v>
      </c>
      <c r="E395">
        <v>2</v>
      </c>
      <c r="F395">
        <v>2019</v>
      </c>
      <c r="G395" s="1"/>
      <c r="H395" s="1"/>
    </row>
    <row r="396" spans="1:8">
      <c r="A396">
        <v>14404</v>
      </c>
      <c r="B396" s="2">
        <v>43500</v>
      </c>
      <c r="C396" s="3">
        <v>0.818055555555556</v>
      </c>
      <c r="D396">
        <v>4</v>
      </c>
      <c r="E396">
        <v>2</v>
      </c>
      <c r="F396">
        <v>2019</v>
      </c>
      <c r="G396" s="1"/>
      <c r="H396" s="1"/>
    </row>
    <row r="397" spans="1:8">
      <c r="A397">
        <v>14405</v>
      </c>
      <c r="B397" s="2">
        <v>43500</v>
      </c>
      <c r="C397" s="3">
        <v>0.863194444444444</v>
      </c>
      <c r="D397">
        <v>4</v>
      </c>
      <c r="E397">
        <v>2</v>
      </c>
      <c r="F397">
        <v>2019</v>
      </c>
      <c r="G397" s="1"/>
      <c r="H397" s="1"/>
    </row>
    <row r="398" spans="1:8">
      <c r="A398">
        <v>14406</v>
      </c>
      <c r="B398" s="2">
        <v>43501</v>
      </c>
      <c r="C398" s="3">
        <v>0.427777777777778</v>
      </c>
      <c r="D398">
        <v>5</v>
      </c>
      <c r="E398">
        <v>2</v>
      </c>
      <c r="F398">
        <v>2019</v>
      </c>
      <c r="G398" s="1"/>
      <c r="H398" s="1"/>
    </row>
    <row r="399" spans="1:8">
      <c r="A399">
        <v>14407</v>
      </c>
      <c r="B399" s="2">
        <v>43501</v>
      </c>
      <c r="C399" s="3">
        <v>0.428472222222222</v>
      </c>
      <c r="D399">
        <v>5</v>
      </c>
      <c r="E399">
        <v>2</v>
      </c>
      <c r="F399">
        <v>2019</v>
      </c>
      <c r="G399" s="1"/>
      <c r="H399" s="1"/>
    </row>
    <row r="400" spans="1:8">
      <c r="A400">
        <v>14408</v>
      </c>
      <c r="B400" s="2">
        <v>43501</v>
      </c>
      <c r="C400" s="3">
        <v>0.445138888888889</v>
      </c>
      <c r="D400">
        <v>5</v>
      </c>
      <c r="E400">
        <v>2</v>
      </c>
      <c r="F400">
        <v>2019</v>
      </c>
      <c r="G400" s="1"/>
      <c r="H400" s="1"/>
    </row>
    <row r="401" spans="1:8">
      <c r="A401">
        <v>14409</v>
      </c>
      <c r="B401" s="2">
        <v>43501</v>
      </c>
      <c r="C401" s="3">
        <v>0.480555555555556</v>
      </c>
      <c r="D401">
        <v>5</v>
      </c>
      <c r="E401">
        <v>2</v>
      </c>
      <c r="F401">
        <v>2019</v>
      </c>
      <c r="G401" s="1"/>
      <c r="H401" s="1"/>
    </row>
    <row r="402" spans="1:8">
      <c r="A402">
        <v>14410</v>
      </c>
      <c r="B402" s="2">
        <v>43501</v>
      </c>
      <c r="C402" s="3">
        <v>0.49375</v>
      </c>
      <c r="D402">
        <v>5</v>
      </c>
      <c r="E402">
        <v>2</v>
      </c>
      <c r="F402">
        <v>2019</v>
      </c>
      <c r="G402" s="1"/>
      <c r="H402" s="1"/>
    </row>
    <row r="403" spans="1:8">
      <c r="A403">
        <v>14411</v>
      </c>
      <c r="B403" s="2">
        <v>43501</v>
      </c>
      <c r="C403" s="3">
        <v>0.523611111111111</v>
      </c>
      <c r="D403">
        <v>5</v>
      </c>
      <c r="E403">
        <v>2</v>
      </c>
      <c r="F403">
        <v>2019</v>
      </c>
      <c r="G403" s="1"/>
      <c r="H403" s="1"/>
    </row>
    <row r="404" spans="1:8">
      <c r="A404">
        <v>14412</v>
      </c>
      <c r="B404" s="2">
        <v>43501</v>
      </c>
      <c r="C404" s="3">
        <v>0.593055555555556</v>
      </c>
      <c r="D404">
        <v>5</v>
      </c>
      <c r="E404">
        <v>2</v>
      </c>
      <c r="F404">
        <v>2019</v>
      </c>
      <c r="G404" s="1"/>
      <c r="H404" s="1"/>
    </row>
    <row r="405" spans="1:8">
      <c r="A405">
        <v>14413</v>
      </c>
      <c r="B405" s="2">
        <v>43501</v>
      </c>
      <c r="C405" s="3">
        <v>0.643055555555556</v>
      </c>
      <c r="D405">
        <v>5</v>
      </c>
      <c r="E405">
        <v>2</v>
      </c>
      <c r="F405">
        <v>2019</v>
      </c>
      <c r="G405" s="1"/>
      <c r="H405" s="1"/>
    </row>
    <row r="406" spans="1:8">
      <c r="A406">
        <v>14414</v>
      </c>
      <c r="B406" s="2">
        <v>43501</v>
      </c>
      <c r="C406" s="3">
        <v>0.78125</v>
      </c>
      <c r="D406">
        <v>5</v>
      </c>
      <c r="E406">
        <v>2</v>
      </c>
      <c r="F406">
        <v>2019</v>
      </c>
      <c r="G406" s="1"/>
      <c r="H406" s="1"/>
    </row>
    <row r="407" spans="1:8">
      <c r="A407">
        <v>14415</v>
      </c>
      <c r="B407" s="2">
        <v>43501</v>
      </c>
      <c r="C407" s="3">
        <v>0.795138888888889</v>
      </c>
      <c r="D407">
        <v>5</v>
      </c>
      <c r="E407">
        <v>2</v>
      </c>
      <c r="F407">
        <v>2019</v>
      </c>
      <c r="G407" s="1"/>
      <c r="H407" s="1"/>
    </row>
    <row r="408" spans="1:8">
      <c r="A408">
        <v>14416</v>
      </c>
      <c r="B408" s="2">
        <v>43501</v>
      </c>
      <c r="C408" s="3">
        <v>0.820833333333333</v>
      </c>
      <c r="D408">
        <v>5</v>
      </c>
      <c r="E408">
        <v>2</v>
      </c>
      <c r="F408">
        <v>2019</v>
      </c>
      <c r="G408" s="1"/>
      <c r="H408" s="1"/>
    </row>
    <row r="409" spans="1:8">
      <c r="A409">
        <v>14417</v>
      </c>
      <c r="B409" s="2">
        <v>43501</v>
      </c>
      <c r="C409" s="3">
        <v>0.83125</v>
      </c>
      <c r="D409">
        <v>5</v>
      </c>
      <c r="E409">
        <v>2</v>
      </c>
      <c r="F409">
        <v>2019</v>
      </c>
      <c r="G409" s="1"/>
      <c r="H409" s="1"/>
    </row>
    <row r="410" spans="1:8">
      <c r="A410">
        <v>14418</v>
      </c>
      <c r="B410" s="2">
        <v>43502</v>
      </c>
      <c r="C410" s="3">
        <v>0.431944444444444</v>
      </c>
      <c r="D410">
        <v>6</v>
      </c>
      <c r="E410">
        <v>2</v>
      </c>
      <c r="F410">
        <v>2019</v>
      </c>
      <c r="G410" s="1"/>
      <c r="H410" s="1"/>
    </row>
    <row r="411" spans="1:8">
      <c r="A411">
        <v>14419</v>
      </c>
      <c r="B411" s="2">
        <v>43502</v>
      </c>
      <c r="C411" s="3">
        <v>0.445833333333333</v>
      </c>
      <c r="D411">
        <v>6</v>
      </c>
      <c r="E411">
        <v>2</v>
      </c>
      <c r="F411">
        <v>2019</v>
      </c>
      <c r="G411" s="1"/>
      <c r="H411" s="1"/>
    </row>
    <row r="412" spans="1:8">
      <c r="A412">
        <v>14420</v>
      </c>
      <c r="B412" s="2">
        <v>43502</v>
      </c>
      <c r="C412" s="3">
        <v>0.579861111111111</v>
      </c>
      <c r="D412">
        <v>6</v>
      </c>
      <c r="E412">
        <v>2</v>
      </c>
      <c r="F412">
        <v>2019</v>
      </c>
      <c r="G412" s="1"/>
      <c r="H412" s="1"/>
    </row>
    <row r="413" spans="1:8">
      <c r="A413">
        <v>14421</v>
      </c>
      <c r="B413" s="2">
        <v>43502</v>
      </c>
      <c r="C413" s="3">
        <v>0.6</v>
      </c>
      <c r="D413">
        <v>6</v>
      </c>
      <c r="E413">
        <v>2</v>
      </c>
      <c r="F413">
        <v>2019</v>
      </c>
      <c r="G413" s="1"/>
      <c r="H413" s="1"/>
    </row>
    <row r="414" spans="1:8">
      <c r="A414">
        <v>14422</v>
      </c>
      <c r="B414" s="2">
        <v>43502</v>
      </c>
      <c r="C414" s="3">
        <v>0.61875</v>
      </c>
      <c r="D414">
        <v>6</v>
      </c>
      <c r="E414">
        <v>2</v>
      </c>
      <c r="F414">
        <v>2019</v>
      </c>
      <c r="G414" s="1"/>
      <c r="H414" s="1"/>
    </row>
    <row r="415" spans="1:8">
      <c r="A415">
        <v>14423</v>
      </c>
      <c r="B415" s="2">
        <v>43502</v>
      </c>
      <c r="C415" s="3">
        <v>0.636111111111111</v>
      </c>
      <c r="D415">
        <v>6</v>
      </c>
      <c r="E415">
        <v>2</v>
      </c>
      <c r="F415">
        <v>2019</v>
      </c>
      <c r="G415" s="1"/>
      <c r="H415" s="1"/>
    </row>
    <row r="416" spans="1:8">
      <c r="A416">
        <v>14424</v>
      </c>
      <c r="B416" s="2">
        <v>43502</v>
      </c>
      <c r="C416" s="3">
        <v>0.657638888888889</v>
      </c>
      <c r="D416">
        <v>6</v>
      </c>
      <c r="E416">
        <v>2</v>
      </c>
      <c r="F416">
        <v>2019</v>
      </c>
      <c r="G416" s="1"/>
      <c r="H416" s="1"/>
    </row>
    <row r="417" spans="1:8">
      <c r="A417">
        <v>14425</v>
      </c>
      <c r="B417" s="2">
        <v>43502</v>
      </c>
      <c r="C417" s="3">
        <v>0.722222222222222</v>
      </c>
      <c r="D417">
        <v>6</v>
      </c>
      <c r="E417">
        <v>2</v>
      </c>
      <c r="F417">
        <v>2019</v>
      </c>
      <c r="G417" s="1"/>
      <c r="H417" s="1"/>
    </row>
    <row r="418" spans="1:8">
      <c r="A418">
        <v>14426</v>
      </c>
      <c r="B418" s="2">
        <v>43502</v>
      </c>
      <c r="C418" s="3">
        <v>0.754861111111111</v>
      </c>
      <c r="D418">
        <v>6</v>
      </c>
      <c r="E418">
        <v>2</v>
      </c>
      <c r="F418">
        <v>2019</v>
      </c>
      <c r="G418" s="1"/>
      <c r="H418" s="1"/>
    </row>
    <row r="419" spans="1:8">
      <c r="A419">
        <v>14427</v>
      </c>
      <c r="B419" s="2">
        <v>43502</v>
      </c>
      <c r="C419" s="3">
        <v>0.772916666666667</v>
      </c>
      <c r="D419">
        <v>6</v>
      </c>
      <c r="E419">
        <v>2</v>
      </c>
      <c r="F419">
        <v>2019</v>
      </c>
      <c r="G419" s="1"/>
      <c r="H419" s="1"/>
    </row>
    <row r="420" spans="1:8">
      <c r="A420">
        <v>14428</v>
      </c>
      <c r="B420" s="2">
        <v>43502</v>
      </c>
      <c r="C420" s="3">
        <v>0.780555555555556</v>
      </c>
      <c r="D420">
        <v>6</v>
      </c>
      <c r="E420">
        <v>2</v>
      </c>
      <c r="F420">
        <v>2019</v>
      </c>
      <c r="G420" s="1"/>
      <c r="H420" s="1"/>
    </row>
    <row r="421" spans="1:8">
      <c r="A421">
        <v>14429</v>
      </c>
      <c r="B421" s="2">
        <v>43502</v>
      </c>
      <c r="C421" s="3">
        <v>0.805555555555556</v>
      </c>
      <c r="D421">
        <v>6</v>
      </c>
      <c r="E421">
        <v>2</v>
      </c>
      <c r="F421">
        <v>2019</v>
      </c>
      <c r="G421" s="1"/>
      <c r="H421" s="1"/>
    </row>
    <row r="422" spans="1:8">
      <c r="A422">
        <v>14430</v>
      </c>
      <c r="B422" s="2">
        <v>43502</v>
      </c>
      <c r="C422" s="3">
        <v>0.836805555555556</v>
      </c>
      <c r="D422">
        <v>6</v>
      </c>
      <c r="E422">
        <v>2</v>
      </c>
      <c r="F422">
        <v>2019</v>
      </c>
      <c r="G422" s="1"/>
      <c r="H422" s="1"/>
    </row>
    <row r="423" spans="1:8">
      <c r="A423">
        <v>14431</v>
      </c>
      <c r="B423" s="2">
        <v>43503</v>
      </c>
      <c r="C423" s="3">
        <v>0.422916666666667</v>
      </c>
      <c r="D423">
        <v>7</v>
      </c>
      <c r="E423">
        <v>2</v>
      </c>
      <c r="F423">
        <v>2019</v>
      </c>
      <c r="G423" s="1"/>
      <c r="H423" s="1"/>
    </row>
    <row r="424" spans="1:8">
      <c r="A424">
        <v>14432</v>
      </c>
      <c r="B424" s="2">
        <v>43503</v>
      </c>
      <c r="C424" s="3">
        <v>0.429166666666667</v>
      </c>
      <c r="D424">
        <v>7</v>
      </c>
      <c r="E424">
        <v>2</v>
      </c>
      <c r="F424">
        <v>2019</v>
      </c>
      <c r="G424" s="1"/>
      <c r="H424" s="1"/>
    </row>
    <row r="425" spans="1:8">
      <c r="A425">
        <v>14433</v>
      </c>
      <c r="B425" s="2">
        <v>43503</v>
      </c>
      <c r="C425" s="3">
        <v>0.477777777777778</v>
      </c>
      <c r="D425">
        <v>7</v>
      </c>
      <c r="E425">
        <v>2</v>
      </c>
      <c r="F425">
        <v>2019</v>
      </c>
      <c r="G425" s="1"/>
      <c r="H425" s="1"/>
    </row>
    <row r="426" spans="1:8">
      <c r="A426">
        <v>14434</v>
      </c>
      <c r="B426" s="2">
        <v>43503</v>
      </c>
      <c r="C426" s="3">
        <v>0.483333333333333</v>
      </c>
      <c r="D426">
        <v>7</v>
      </c>
      <c r="E426">
        <v>2</v>
      </c>
      <c r="F426">
        <v>2019</v>
      </c>
      <c r="G426" s="1"/>
      <c r="H426" s="1"/>
    </row>
    <row r="427" spans="1:8">
      <c r="A427">
        <v>14435</v>
      </c>
      <c r="B427" s="2">
        <v>43503</v>
      </c>
      <c r="C427" s="3">
        <v>0.515972222222222</v>
      </c>
      <c r="D427">
        <v>7</v>
      </c>
      <c r="E427">
        <v>2</v>
      </c>
      <c r="F427">
        <v>2019</v>
      </c>
      <c r="G427" s="1"/>
      <c r="H427" s="1"/>
    </row>
    <row r="428" spans="1:8">
      <c r="A428">
        <v>14436</v>
      </c>
      <c r="B428" s="2">
        <v>43503</v>
      </c>
      <c r="C428" s="3">
        <v>0.545138888888889</v>
      </c>
      <c r="D428">
        <v>7</v>
      </c>
      <c r="E428">
        <v>2</v>
      </c>
      <c r="F428">
        <v>2019</v>
      </c>
      <c r="G428" s="1"/>
      <c r="H428" s="1"/>
    </row>
    <row r="429" spans="1:8">
      <c r="A429">
        <v>14437</v>
      </c>
      <c r="B429" s="2">
        <v>43503</v>
      </c>
      <c r="C429" s="3">
        <v>0.592361111111111</v>
      </c>
      <c r="D429">
        <v>7</v>
      </c>
      <c r="E429">
        <v>2</v>
      </c>
      <c r="F429">
        <v>2019</v>
      </c>
      <c r="G429" s="1"/>
      <c r="H429" s="1"/>
    </row>
    <row r="430" spans="1:8">
      <c r="A430">
        <v>14438</v>
      </c>
      <c r="B430" s="2">
        <v>43503</v>
      </c>
      <c r="C430" s="3">
        <v>0.59375</v>
      </c>
      <c r="D430">
        <v>7</v>
      </c>
      <c r="E430">
        <v>2</v>
      </c>
      <c r="F430">
        <v>2019</v>
      </c>
      <c r="G430" s="1"/>
      <c r="H430" s="1"/>
    </row>
    <row r="431" spans="1:8">
      <c r="A431">
        <v>14439</v>
      </c>
      <c r="B431" s="2">
        <v>43503</v>
      </c>
      <c r="C431" s="3">
        <v>0.602083333333333</v>
      </c>
      <c r="D431">
        <v>7</v>
      </c>
      <c r="E431">
        <v>2</v>
      </c>
      <c r="F431">
        <v>2019</v>
      </c>
      <c r="G431" s="1"/>
      <c r="H431" s="1"/>
    </row>
    <row r="432" spans="1:8">
      <c r="A432">
        <v>14440</v>
      </c>
      <c r="B432" s="2">
        <v>43503</v>
      </c>
      <c r="C432" s="3">
        <v>0.609722222222222</v>
      </c>
      <c r="D432">
        <v>7</v>
      </c>
      <c r="E432">
        <v>2</v>
      </c>
      <c r="F432">
        <v>2019</v>
      </c>
      <c r="G432" s="1"/>
      <c r="H432" s="1"/>
    </row>
    <row r="433" spans="1:8">
      <c r="A433">
        <v>14441</v>
      </c>
      <c r="B433" s="2">
        <v>43503</v>
      </c>
      <c r="C433" s="3">
        <v>0.629166666666667</v>
      </c>
      <c r="D433">
        <v>7</v>
      </c>
      <c r="E433">
        <v>2</v>
      </c>
      <c r="F433">
        <v>2019</v>
      </c>
      <c r="G433" s="1"/>
      <c r="H433" s="1"/>
    </row>
    <row r="434" spans="1:8">
      <c r="A434">
        <v>14442</v>
      </c>
      <c r="B434" s="2">
        <v>43503</v>
      </c>
      <c r="C434" s="3">
        <v>0.663194444444444</v>
      </c>
      <c r="D434">
        <v>7</v>
      </c>
      <c r="E434">
        <v>2</v>
      </c>
      <c r="F434">
        <v>2019</v>
      </c>
      <c r="G434" s="1"/>
      <c r="H434" s="1"/>
    </row>
    <row r="435" spans="1:8">
      <c r="A435">
        <v>14443</v>
      </c>
      <c r="B435" s="2">
        <v>43503</v>
      </c>
      <c r="C435" s="3">
        <v>0.7</v>
      </c>
      <c r="D435">
        <v>7</v>
      </c>
      <c r="E435">
        <v>2</v>
      </c>
      <c r="F435">
        <v>2019</v>
      </c>
      <c r="G435" s="1"/>
      <c r="H435" s="1"/>
    </row>
    <row r="436" spans="1:8">
      <c r="A436">
        <v>14444</v>
      </c>
      <c r="B436" s="2">
        <v>43503</v>
      </c>
      <c r="C436" s="3">
        <v>0.746527777777778</v>
      </c>
      <c r="D436">
        <v>7</v>
      </c>
      <c r="E436">
        <v>2</v>
      </c>
      <c r="F436">
        <v>2019</v>
      </c>
      <c r="G436" s="1"/>
      <c r="H436" s="1"/>
    </row>
    <row r="437" spans="1:8">
      <c r="A437">
        <v>14445</v>
      </c>
      <c r="B437" s="2">
        <v>43503</v>
      </c>
      <c r="C437" s="3">
        <v>0.749305555555556</v>
      </c>
      <c r="D437">
        <v>7</v>
      </c>
      <c r="E437">
        <v>2</v>
      </c>
      <c r="F437">
        <v>2019</v>
      </c>
      <c r="G437" s="1"/>
      <c r="H437" s="1"/>
    </row>
    <row r="438" spans="1:8">
      <c r="A438">
        <v>14446</v>
      </c>
      <c r="B438" s="2">
        <v>43503</v>
      </c>
      <c r="C438" s="3">
        <v>0.765972222222222</v>
      </c>
      <c r="D438">
        <v>7</v>
      </c>
      <c r="E438">
        <v>2</v>
      </c>
      <c r="F438">
        <v>2019</v>
      </c>
      <c r="G438" s="1"/>
      <c r="H438" s="1"/>
    </row>
    <row r="439" spans="1:8">
      <c r="A439">
        <v>14447</v>
      </c>
      <c r="B439" s="2">
        <v>43503</v>
      </c>
      <c r="C439" s="3">
        <v>0.783333333333333</v>
      </c>
      <c r="D439">
        <v>7</v>
      </c>
      <c r="E439">
        <v>2</v>
      </c>
      <c r="F439">
        <v>2019</v>
      </c>
      <c r="G439" s="1"/>
      <c r="H439" s="1"/>
    </row>
    <row r="440" spans="1:8">
      <c r="A440">
        <v>14448</v>
      </c>
      <c r="B440" s="2">
        <v>43503</v>
      </c>
      <c r="C440" s="3">
        <v>0.8125</v>
      </c>
      <c r="D440">
        <v>7</v>
      </c>
      <c r="E440">
        <v>2</v>
      </c>
      <c r="F440">
        <v>2019</v>
      </c>
      <c r="G440" s="1"/>
      <c r="H440" s="1"/>
    </row>
    <row r="441" spans="1:8">
      <c r="A441">
        <v>14449</v>
      </c>
      <c r="B441" s="2">
        <v>43503</v>
      </c>
      <c r="C441" s="3">
        <v>0.85</v>
      </c>
      <c r="D441">
        <v>7</v>
      </c>
      <c r="E441">
        <v>2</v>
      </c>
      <c r="F441">
        <v>2019</v>
      </c>
      <c r="G441" s="1"/>
      <c r="H441" s="1"/>
    </row>
    <row r="442" spans="1:8">
      <c r="A442">
        <v>14450</v>
      </c>
      <c r="B442" s="2">
        <v>43504</v>
      </c>
      <c r="C442" s="3">
        <v>0.442361111111111</v>
      </c>
      <c r="D442">
        <v>8</v>
      </c>
      <c r="E442">
        <v>2</v>
      </c>
      <c r="F442">
        <v>2019</v>
      </c>
      <c r="G442" s="1"/>
      <c r="H442" s="1"/>
    </row>
    <row r="443" spans="1:8">
      <c r="A443">
        <v>14451</v>
      </c>
      <c r="B443" s="2">
        <v>43504</v>
      </c>
      <c r="C443" s="3">
        <v>0.453472222222222</v>
      </c>
      <c r="D443">
        <v>8</v>
      </c>
      <c r="E443">
        <v>2</v>
      </c>
      <c r="F443">
        <v>2019</v>
      </c>
      <c r="G443" s="1"/>
      <c r="H443" s="1"/>
    </row>
    <row r="444" spans="1:8">
      <c r="A444">
        <v>14452</v>
      </c>
      <c r="B444" s="2">
        <v>43504</v>
      </c>
      <c r="C444" s="3">
        <v>0.456944444444444</v>
      </c>
      <c r="D444">
        <v>8</v>
      </c>
      <c r="E444">
        <v>2</v>
      </c>
      <c r="F444">
        <v>2019</v>
      </c>
      <c r="G444" s="1"/>
      <c r="H444" s="1"/>
    </row>
    <row r="445" spans="1:8">
      <c r="A445">
        <v>14453</v>
      </c>
      <c r="B445" s="2">
        <v>43504</v>
      </c>
      <c r="C445" s="3">
        <v>0.46875</v>
      </c>
      <c r="D445">
        <v>8</v>
      </c>
      <c r="E445">
        <v>2</v>
      </c>
      <c r="F445">
        <v>2019</v>
      </c>
      <c r="G445" s="1"/>
      <c r="H445" s="1"/>
    </row>
    <row r="446" spans="1:8">
      <c r="A446">
        <v>14454</v>
      </c>
      <c r="B446" s="2">
        <v>43504</v>
      </c>
      <c r="C446" s="3">
        <v>0.485416666666667</v>
      </c>
      <c r="D446">
        <v>8</v>
      </c>
      <c r="E446">
        <v>2</v>
      </c>
      <c r="F446">
        <v>2019</v>
      </c>
      <c r="G446" s="1"/>
      <c r="H446" s="1"/>
    </row>
    <row r="447" spans="1:8">
      <c r="A447">
        <v>14455</v>
      </c>
      <c r="B447" s="2">
        <v>43504</v>
      </c>
      <c r="C447" s="3">
        <v>0.536111111111111</v>
      </c>
      <c r="D447">
        <v>8</v>
      </c>
      <c r="E447">
        <v>2</v>
      </c>
      <c r="F447">
        <v>2019</v>
      </c>
      <c r="G447" s="1"/>
      <c r="H447" s="1"/>
    </row>
    <row r="448" spans="1:8">
      <c r="A448">
        <v>14456</v>
      </c>
      <c r="B448" s="2">
        <v>43504</v>
      </c>
      <c r="C448" s="3">
        <v>0.541666666666667</v>
      </c>
      <c r="D448">
        <v>8</v>
      </c>
      <c r="E448">
        <v>2</v>
      </c>
      <c r="F448">
        <v>2019</v>
      </c>
      <c r="G448" s="1"/>
      <c r="H448" s="1"/>
    </row>
    <row r="449" spans="1:8">
      <c r="A449">
        <v>14457</v>
      </c>
      <c r="B449" s="2">
        <v>43504</v>
      </c>
      <c r="C449" s="3">
        <v>0.54375</v>
      </c>
      <c r="D449">
        <v>8</v>
      </c>
      <c r="E449">
        <v>2</v>
      </c>
      <c r="F449">
        <v>2019</v>
      </c>
      <c r="G449" s="1"/>
      <c r="H449" s="1"/>
    </row>
    <row r="450" spans="1:8">
      <c r="A450">
        <v>14458</v>
      </c>
      <c r="B450" s="2">
        <v>43504</v>
      </c>
      <c r="C450" s="3">
        <v>0.55</v>
      </c>
      <c r="D450">
        <v>8</v>
      </c>
      <c r="E450">
        <v>2</v>
      </c>
      <c r="F450">
        <v>2019</v>
      </c>
      <c r="G450" s="1"/>
      <c r="H450" s="1"/>
    </row>
    <row r="451" spans="1:8">
      <c r="A451">
        <v>14459</v>
      </c>
      <c r="B451" s="2">
        <v>43504</v>
      </c>
      <c r="C451" s="3">
        <v>0.643055555555556</v>
      </c>
      <c r="D451">
        <v>8</v>
      </c>
      <c r="E451">
        <v>2</v>
      </c>
      <c r="F451">
        <v>2019</v>
      </c>
      <c r="G451" s="1"/>
      <c r="H451" s="1"/>
    </row>
    <row r="452" spans="1:8">
      <c r="A452">
        <v>14460</v>
      </c>
      <c r="B452" s="2">
        <v>43504</v>
      </c>
      <c r="C452" s="3">
        <v>0.646527777777778</v>
      </c>
      <c r="D452">
        <v>8</v>
      </c>
      <c r="E452">
        <v>2</v>
      </c>
      <c r="F452">
        <v>2019</v>
      </c>
      <c r="G452" s="1"/>
      <c r="H452" s="1"/>
    </row>
    <row r="453" spans="1:8">
      <c r="A453">
        <v>14461</v>
      </c>
      <c r="B453" s="2">
        <v>43504</v>
      </c>
      <c r="C453" s="3">
        <v>0.680555555555556</v>
      </c>
      <c r="D453">
        <v>8</v>
      </c>
      <c r="E453">
        <v>2</v>
      </c>
      <c r="F453">
        <v>2019</v>
      </c>
      <c r="G453" s="1"/>
      <c r="H453" s="1"/>
    </row>
    <row r="454" spans="1:8">
      <c r="A454">
        <v>14462</v>
      </c>
      <c r="B454" s="2">
        <v>43505</v>
      </c>
      <c r="C454" s="3">
        <v>0.416666666666667</v>
      </c>
      <c r="D454">
        <v>9</v>
      </c>
      <c r="E454">
        <v>2</v>
      </c>
      <c r="F454">
        <v>2019</v>
      </c>
      <c r="G454" s="1"/>
      <c r="H454" s="1"/>
    </row>
    <row r="455" spans="1:8">
      <c r="A455">
        <v>14463</v>
      </c>
      <c r="B455" s="2">
        <v>43505</v>
      </c>
      <c r="C455" s="3">
        <v>0.418055555555556</v>
      </c>
      <c r="D455">
        <v>9</v>
      </c>
      <c r="E455">
        <v>2</v>
      </c>
      <c r="F455">
        <v>2019</v>
      </c>
      <c r="G455" s="1"/>
      <c r="H455" s="1"/>
    </row>
    <row r="456" spans="1:8">
      <c r="A456">
        <v>14464</v>
      </c>
      <c r="B456" s="2">
        <v>43505</v>
      </c>
      <c r="C456" s="3">
        <v>0.434027777777778</v>
      </c>
      <c r="D456">
        <v>9</v>
      </c>
      <c r="E456">
        <v>2</v>
      </c>
      <c r="F456">
        <v>2019</v>
      </c>
      <c r="G456" s="1"/>
      <c r="H456" s="1"/>
    </row>
    <row r="457" spans="1:8">
      <c r="A457">
        <v>14465</v>
      </c>
      <c r="B457" s="2">
        <v>43505</v>
      </c>
      <c r="C457" s="3">
        <v>0.458333333333333</v>
      </c>
      <c r="D457">
        <v>9</v>
      </c>
      <c r="E457">
        <v>2</v>
      </c>
      <c r="F457">
        <v>2019</v>
      </c>
      <c r="G457" s="1"/>
      <c r="H457" s="1"/>
    </row>
    <row r="458" spans="1:8">
      <c r="A458">
        <v>14466</v>
      </c>
      <c r="B458" s="2">
        <v>43505</v>
      </c>
      <c r="C458" s="3">
        <v>0.489583333333333</v>
      </c>
      <c r="D458">
        <v>9</v>
      </c>
      <c r="E458">
        <v>2</v>
      </c>
      <c r="F458">
        <v>2019</v>
      </c>
      <c r="G458" s="1"/>
      <c r="H458" s="1"/>
    </row>
    <row r="459" spans="1:8">
      <c r="A459">
        <v>14467</v>
      </c>
      <c r="B459" s="2">
        <v>43505</v>
      </c>
      <c r="C459" s="3">
        <v>0.501388888888889</v>
      </c>
      <c r="D459">
        <v>9</v>
      </c>
      <c r="E459">
        <v>2</v>
      </c>
      <c r="F459">
        <v>2019</v>
      </c>
      <c r="G459" s="1"/>
      <c r="H459" s="1"/>
    </row>
    <row r="460" spans="1:8">
      <c r="A460">
        <v>14468</v>
      </c>
      <c r="B460" s="2">
        <v>43505</v>
      </c>
      <c r="C460" s="3">
        <v>0.549305555555556</v>
      </c>
      <c r="D460">
        <v>9</v>
      </c>
      <c r="E460">
        <v>2</v>
      </c>
      <c r="F460">
        <v>2019</v>
      </c>
      <c r="G460" s="1"/>
      <c r="H460" s="1"/>
    </row>
    <row r="461" spans="1:8">
      <c r="A461">
        <v>14469</v>
      </c>
      <c r="B461" s="2">
        <v>43505</v>
      </c>
      <c r="C461" s="3">
        <v>0.556944444444444</v>
      </c>
      <c r="D461">
        <v>9</v>
      </c>
      <c r="E461">
        <v>2</v>
      </c>
      <c r="F461">
        <v>2019</v>
      </c>
      <c r="G461" s="1"/>
      <c r="H461" s="1"/>
    </row>
    <row r="462" spans="1:8">
      <c r="A462">
        <v>14470</v>
      </c>
      <c r="B462" s="2">
        <v>43505</v>
      </c>
      <c r="C462" s="3">
        <v>0.71875</v>
      </c>
      <c r="D462">
        <v>9</v>
      </c>
      <c r="E462">
        <v>2</v>
      </c>
      <c r="F462">
        <v>2019</v>
      </c>
      <c r="G462" s="1"/>
      <c r="H462" s="1"/>
    </row>
    <row r="463" spans="1:8">
      <c r="A463">
        <v>14471</v>
      </c>
      <c r="B463" s="2">
        <v>43505</v>
      </c>
      <c r="C463" s="3">
        <v>0.790277777777778</v>
      </c>
      <c r="D463">
        <v>9</v>
      </c>
      <c r="E463">
        <v>2</v>
      </c>
      <c r="F463">
        <v>2019</v>
      </c>
      <c r="G463" s="1"/>
      <c r="H463" s="1"/>
    </row>
    <row r="464" spans="1:8">
      <c r="A464">
        <v>14472</v>
      </c>
      <c r="B464" s="2">
        <v>43505</v>
      </c>
      <c r="C464" s="3">
        <v>0.803472222222222</v>
      </c>
      <c r="D464">
        <v>9</v>
      </c>
      <c r="E464">
        <v>2</v>
      </c>
      <c r="F464">
        <v>2019</v>
      </c>
      <c r="G464" s="1"/>
      <c r="H464" s="1"/>
    </row>
    <row r="465" spans="1:8">
      <c r="A465">
        <v>14473</v>
      </c>
      <c r="B465" s="2">
        <v>43505</v>
      </c>
      <c r="C465" s="3">
        <v>0.821527777777778</v>
      </c>
      <c r="D465">
        <v>9</v>
      </c>
      <c r="E465">
        <v>2</v>
      </c>
      <c r="F465">
        <v>2019</v>
      </c>
      <c r="G465" s="1"/>
      <c r="H465" s="1"/>
    </row>
    <row r="466" spans="1:8">
      <c r="A466">
        <v>14474</v>
      </c>
      <c r="B466" s="2">
        <v>43505</v>
      </c>
      <c r="C466" s="3">
        <v>0.854861111111111</v>
      </c>
      <c r="D466">
        <v>9</v>
      </c>
      <c r="E466">
        <v>2</v>
      </c>
      <c r="F466">
        <v>2019</v>
      </c>
      <c r="G466" s="1"/>
      <c r="H466" s="1"/>
    </row>
    <row r="467" spans="1:8">
      <c r="A467">
        <v>14475</v>
      </c>
      <c r="B467" s="2">
        <v>43506</v>
      </c>
      <c r="C467" s="3">
        <v>0.519444444444444</v>
      </c>
      <c r="D467">
        <v>10</v>
      </c>
      <c r="E467">
        <v>2</v>
      </c>
      <c r="F467">
        <v>2019</v>
      </c>
      <c r="G467" s="1"/>
      <c r="H467" s="1"/>
    </row>
    <row r="468" spans="1:8">
      <c r="A468">
        <v>14476</v>
      </c>
      <c r="B468" s="2">
        <v>43506</v>
      </c>
      <c r="C468" s="3">
        <v>0.53125</v>
      </c>
      <c r="D468">
        <v>10</v>
      </c>
      <c r="E468">
        <v>2</v>
      </c>
      <c r="F468">
        <v>2019</v>
      </c>
      <c r="G468" s="1"/>
      <c r="H468" s="1"/>
    </row>
    <row r="469" spans="1:8">
      <c r="A469">
        <v>14477</v>
      </c>
      <c r="B469" s="2">
        <v>43506</v>
      </c>
      <c r="C469" s="3">
        <v>0.534722222222222</v>
      </c>
      <c r="D469">
        <v>10</v>
      </c>
      <c r="E469">
        <v>2</v>
      </c>
      <c r="F469">
        <v>2019</v>
      </c>
      <c r="G469" s="1"/>
      <c r="H469" s="1"/>
    </row>
    <row r="470" spans="1:8">
      <c r="A470">
        <v>14478</v>
      </c>
      <c r="B470" s="2">
        <v>43506</v>
      </c>
      <c r="C470" s="3">
        <v>0.538888888888889</v>
      </c>
      <c r="D470">
        <v>10</v>
      </c>
      <c r="E470">
        <v>2</v>
      </c>
      <c r="F470">
        <v>2019</v>
      </c>
      <c r="G470" s="1"/>
      <c r="H470" s="1"/>
    </row>
    <row r="471" spans="1:8">
      <c r="A471">
        <v>14479</v>
      </c>
      <c r="B471" s="2">
        <v>43506</v>
      </c>
      <c r="C471" s="3">
        <v>0.577083333333333</v>
      </c>
      <c r="D471">
        <v>10</v>
      </c>
      <c r="E471">
        <v>2</v>
      </c>
      <c r="F471">
        <v>2019</v>
      </c>
      <c r="G471" s="1"/>
      <c r="H471" s="1"/>
    </row>
    <row r="472" spans="1:8">
      <c r="A472">
        <v>14480</v>
      </c>
      <c r="B472" s="2">
        <v>43506</v>
      </c>
      <c r="C472" s="3">
        <v>0.580555555555556</v>
      </c>
      <c r="D472">
        <v>10</v>
      </c>
      <c r="E472">
        <v>2</v>
      </c>
      <c r="F472">
        <v>2019</v>
      </c>
      <c r="G472" s="1"/>
      <c r="H472" s="1"/>
    </row>
    <row r="473" spans="1:8">
      <c r="A473">
        <v>14481</v>
      </c>
      <c r="B473" s="2">
        <v>43506</v>
      </c>
      <c r="C473" s="3">
        <v>0.631944444444444</v>
      </c>
      <c r="D473">
        <v>10</v>
      </c>
      <c r="E473">
        <v>2</v>
      </c>
      <c r="F473">
        <v>2019</v>
      </c>
      <c r="G473" s="1"/>
      <c r="H473" s="1"/>
    </row>
    <row r="474" spans="1:8">
      <c r="A474">
        <v>14482</v>
      </c>
      <c r="B474" s="2">
        <v>43506</v>
      </c>
      <c r="C474" s="3">
        <v>0.654861111111111</v>
      </c>
      <c r="D474">
        <v>10</v>
      </c>
      <c r="E474">
        <v>2</v>
      </c>
      <c r="F474">
        <v>2019</v>
      </c>
      <c r="G474" s="1"/>
      <c r="H474" s="1"/>
    </row>
    <row r="475" spans="1:8">
      <c r="A475">
        <v>14483</v>
      </c>
      <c r="B475" s="2">
        <v>43506</v>
      </c>
      <c r="C475" s="3">
        <v>0.765972222222222</v>
      </c>
      <c r="D475">
        <v>10</v>
      </c>
      <c r="E475">
        <v>2</v>
      </c>
      <c r="F475">
        <v>2019</v>
      </c>
      <c r="G475" s="1"/>
      <c r="H475" s="1"/>
    </row>
    <row r="476" spans="1:8">
      <c r="A476">
        <v>14484</v>
      </c>
      <c r="B476" s="2">
        <v>43506</v>
      </c>
      <c r="C476" s="3">
        <v>0.775</v>
      </c>
      <c r="D476">
        <v>10</v>
      </c>
      <c r="E476">
        <v>2</v>
      </c>
      <c r="F476">
        <v>2019</v>
      </c>
      <c r="G476" s="1"/>
      <c r="H476" s="1"/>
    </row>
    <row r="477" spans="1:8">
      <c r="A477">
        <v>14485</v>
      </c>
      <c r="B477" s="2">
        <v>43506</v>
      </c>
      <c r="C477" s="3">
        <v>0.86875</v>
      </c>
      <c r="D477">
        <v>10</v>
      </c>
      <c r="E477">
        <v>2</v>
      </c>
      <c r="F477">
        <v>2019</v>
      </c>
      <c r="G477" s="1"/>
      <c r="H477" s="1"/>
    </row>
    <row r="478" spans="1:8">
      <c r="A478">
        <v>14486</v>
      </c>
      <c r="B478" s="2">
        <v>43507</v>
      </c>
      <c r="C478" s="3">
        <v>0.443055555555556</v>
      </c>
      <c r="D478">
        <v>11</v>
      </c>
      <c r="E478">
        <v>2</v>
      </c>
      <c r="F478">
        <v>2019</v>
      </c>
      <c r="G478" s="1"/>
      <c r="H478" s="1"/>
    </row>
    <row r="479" spans="1:8">
      <c r="A479">
        <v>14487</v>
      </c>
      <c r="B479" s="2">
        <v>43507</v>
      </c>
      <c r="C479" s="3">
        <v>0.44375</v>
      </c>
      <c r="D479">
        <v>11</v>
      </c>
      <c r="E479">
        <v>2</v>
      </c>
      <c r="F479">
        <v>2019</v>
      </c>
      <c r="G479" s="1"/>
      <c r="H479" s="1"/>
    </row>
    <row r="480" spans="1:8">
      <c r="A480">
        <v>14488</v>
      </c>
      <c r="B480" s="2">
        <v>43507</v>
      </c>
      <c r="C480" s="3">
        <v>0.454166666666667</v>
      </c>
      <c r="D480">
        <v>11</v>
      </c>
      <c r="E480">
        <v>2</v>
      </c>
      <c r="F480">
        <v>2019</v>
      </c>
      <c r="G480" s="1"/>
      <c r="H480" s="1"/>
    </row>
    <row r="481" spans="1:8">
      <c r="A481">
        <v>14489</v>
      </c>
      <c r="B481" s="2">
        <v>43507</v>
      </c>
      <c r="C481" s="3">
        <v>0.645138888888889</v>
      </c>
      <c r="D481">
        <v>11</v>
      </c>
      <c r="E481">
        <v>2</v>
      </c>
      <c r="F481">
        <v>2019</v>
      </c>
      <c r="G481" s="1"/>
      <c r="H481" s="1"/>
    </row>
    <row r="482" spans="1:8">
      <c r="A482">
        <v>14490</v>
      </c>
      <c r="B482" s="2">
        <v>43507</v>
      </c>
      <c r="C482" s="3">
        <v>0.654166666666667</v>
      </c>
      <c r="D482">
        <v>11</v>
      </c>
      <c r="E482">
        <v>2</v>
      </c>
      <c r="F482">
        <v>2019</v>
      </c>
      <c r="G482" s="1"/>
      <c r="H482" s="1"/>
    </row>
    <row r="483" spans="1:8">
      <c r="A483">
        <v>14491</v>
      </c>
      <c r="B483" s="2">
        <v>43507</v>
      </c>
      <c r="C483" s="3">
        <v>0.670833333333333</v>
      </c>
      <c r="D483">
        <v>11</v>
      </c>
      <c r="E483">
        <v>2</v>
      </c>
      <c r="F483">
        <v>2019</v>
      </c>
      <c r="G483" s="1"/>
      <c r="H483" s="1"/>
    </row>
    <row r="484" spans="1:8">
      <c r="A484">
        <v>14492</v>
      </c>
      <c r="B484" s="2">
        <v>43507</v>
      </c>
      <c r="C484" s="3">
        <v>0.679861111111111</v>
      </c>
      <c r="D484">
        <v>11</v>
      </c>
      <c r="E484">
        <v>2</v>
      </c>
      <c r="F484">
        <v>2019</v>
      </c>
      <c r="G484" s="1"/>
      <c r="H484" s="1"/>
    </row>
    <row r="485" spans="1:8">
      <c r="A485">
        <v>14493</v>
      </c>
      <c r="B485" s="2">
        <v>43507</v>
      </c>
      <c r="C485" s="3">
        <v>0.776388888888889</v>
      </c>
      <c r="D485">
        <v>11</v>
      </c>
      <c r="E485">
        <v>2</v>
      </c>
      <c r="F485">
        <v>2019</v>
      </c>
      <c r="G485" s="1"/>
      <c r="H485" s="1"/>
    </row>
    <row r="486" spans="1:8">
      <c r="A486">
        <v>14494</v>
      </c>
      <c r="B486" s="2">
        <v>43508</v>
      </c>
      <c r="C486" s="3">
        <v>0.434027777777778</v>
      </c>
      <c r="D486">
        <v>12</v>
      </c>
      <c r="E486">
        <v>2</v>
      </c>
      <c r="F486">
        <v>2019</v>
      </c>
      <c r="G486" s="1"/>
      <c r="H486" s="1"/>
    </row>
    <row r="487" spans="1:8">
      <c r="A487">
        <v>14495</v>
      </c>
      <c r="B487" s="2">
        <v>43508</v>
      </c>
      <c r="C487" s="3">
        <v>0.540277777777778</v>
      </c>
      <c r="D487">
        <v>12</v>
      </c>
      <c r="E487">
        <v>2</v>
      </c>
      <c r="F487">
        <v>2019</v>
      </c>
      <c r="G487" s="1"/>
      <c r="H487" s="1"/>
    </row>
    <row r="488" spans="1:8">
      <c r="A488">
        <v>14496</v>
      </c>
      <c r="B488" s="2">
        <v>43508</v>
      </c>
      <c r="C488" s="3">
        <v>0.60625</v>
      </c>
      <c r="D488">
        <v>12</v>
      </c>
      <c r="E488">
        <v>2</v>
      </c>
      <c r="F488">
        <v>2019</v>
      </c>
      <c r="G488" s="1"/>
      <c r="H488" s="1"/>
    </row>
    <row r="489" spans="1:8">
      <c r="A489">
        <v>14497</v>
      </c>
      <c r="B489" s="2">
        <v>43508</v>
      </c>
      <c r="C489" s="3">
        <v>0.614583333333333</v>
      </c>
      <c r="D489">
        <v>12</v>
      </c>
      <c r="E489">
        <v>2</v>
      </c>
      <c r="F489">
        <v>2019</v>
      </c>
      <c r="G489" s="1"/>
      <c r="H489" s="1"/>
    </row>
    <row r="490" spans="1:8">
      <c r="A490">
        <v>14498</v>
      </c>
      <c r="B490" s="2">
        <v>43508</v>
      </c>
      <c r="C490" s="3">
        <v>0.679861111111111</v>
      </c>
      <c r="D490">
        <v>12</v>
      </c>
      <c r="E490">
        <v>2</v>
      </c>
      <c r="F490">
        <v>2019</v>
      </c>
      <c r="G490" s="1"/>
      <c r="H490" s="1"/>
    </row>
    <row r="491" spans="1:8">
      <c r="A491">
        <v>14499</v>
      </c>
      <c r="B491" s="2">
        <v>43508</v>
      </c>
      <c r="C491" s="3">
        <v>0.742361111111111</v>
      </c>
      <c r="D491">
        <v>12</v>
      </c>
      <c r="E491">
        <v>2</v>
      </c>
      <c r="F491">
        <v>2019</v>
      </c>
      <c r="G491" s="1"/>
      <c r="H491" s="1"/>
    </row>
    <row r="492" spans="1:8">
      <c r="A492">
        <v>14500</v>
      </c>
      <c r="B492" s="2">
        <v>43508</v>
      </c>
      <c r="C492" s="3">
        <v>0.792361111111111</v>
      </c>
      <c r="D492">
        <v>12</v>
      </c>
      <c r="E492">
        <v>2</v>
      </c>
      <c r="F492">
        <v>2019</v>
      </c>
      <c r="G492" s="1"/>
      <c r="H492" s="1"/>
    </row>
    <row r="493" spans="1:8">
      <c r="A493">
        <v>14501</v>
      </c>
      <c r="B493" s="2">
        <v>43508</v>
      </c>
      <c r="C493" s="3">
        <v>0.821527777777778</v>
      </c>
      <c r="D493">
        <v>12</v>
      </c>
      <c r="E493">
        <v>2</v>
      </c>
      <c r="F493">
        <v>2019</v>
      </c>
      <c r="G493" s="1"/>
      <c r="H493" s="1"/>
    </row>
    <row r="494" spans="1:8">
      <c r="A494">
        <v>14502</v>
      </c>
      <c r="B494" s="2">
        <v>43509</v>
      </c>
      <c r="C494" s="3">
        <v>0.451388888888889</v>
      </c>
      <c r="D494">
        <v>13</v>
      </c>
      <c r="E494">
        <v>2</v>
      </c>
      <c r="F494">
        <v>2019</v>
      </c>
      <c r="G494" s="1"/>
      <c r="H494" s="1"/>
    </row>
    <row r="495" spans="1:8">
      <c r="A495">
        <v>14503</v>
      </c>
      <c r="B495" s="2">
        <v>43509</v>
      </c>
      <c r="C495" s="3">
        <v>0.509722222222222</v>
      </c>
      <c r="D495">
        <v>13</v>
      </c>
      <c r="E495">
        <v>2</v>
      </c>
      <c r="F495">
        <v>2019</v>
      </c>
      <c r="G495" s="1"/>
      <c r="H495" s="1"/>
    </row>
    <row r="496" spans="1:8">
      <c r="A496">
        <v>14504</v>
      </c>
      <c r="B496" s="2">
        <v>43509</v>
      </c>
      <c r="C496" s="3">
        <v>0.526388888888889</v>
      </c>
      <c r="D496">
        <v>13</v>
      </c>
      <c r="E496">
        <v>2</v>
      </c>
      <c r="F496">
        <v>2019</v>
      </c>
      <c r="G496" s="1"/>
      <c r="H496" s="1"/>
    </row>
    <row r="497" spans="1:8">
      <c r="A497">
        <v>14505</v>
      </c>
      <c r="B497" s="2">
        <v>43509</v>
      </c>
      <c r="C497" s="3">
        <v>0.582638888888889</v>
      </c>
      <c r="D497">
        <v>13</v>
      </c>
      <c r="E497">
        <v>2</v>
      </c>
      <c r="F497">
        <v>2019</v>
      </c>
      <c r="G497" s="1"/>
      <c r="H497" s="1"/>
    </row>
    <row r="498" spans="1:8">
      <c r="A498">
        <v>14506</v>
      </c>
      <c r="B498" s="2">
        <v>43509</v>
      </c>
      <c r="C498" s="3">
        <v>0.629166666666667</v>
      </c>
      <c r="D498">
        <v>13</v>
      </c>
      <c r="E498">
        <v>2</v>
      </c>
      <c r="F498">
        <v>2019</v>
      </c>
      <c r="G498" s="1"/>
      <c r="H498" s="1"/>
    </row>
    <row r="499" spans="1:8">
      <c r="A499">
        <v>14507</v>
      </c>
      <c r="B499" s="2">
        <v>43509</v>
      </c>
      <c r="C499" s="3">
        <v>0.707638888888889</v>
      </c>
      <c r="D499">
        <v>13</v>
      </c>
      <c r="E499">
        <v>2</v>
      </c>
      <c r="F499">
        <v>2019</v>
      </c>
      <c r="G499" s="1"/>
      <c r="H499" s="1"/>
    </row>
    <row r="500" spans="1:8">
      <c r="A500">
        <v>14508</v>
      </c>
      <c r="B500" s="2">
        <v>43509</v>
      </c>
      <c r="C500" s="3">
        <v>0.760416666666667</v>
      </c>
      <c r="D500">
        <v>13</v>
      </c>
      <c r="E500">
        <v>2</v>
      </c>
      <c r="F500">
        <v>2019</v>
      </c>
      <c r="G500" s="1"/>
      <c r="H500" s="1"/>
    </row>
    <row r="501" spans="1:8">
      <c r="A501">
        <v>14509</v>
      </c>
      <c r="B501" s="2">
        <v>43509</v>
      </c>
      <c r="C501" s="3">
        <v>0.76875</v>
      </c>
      <c r="D501">
        <v>13</v>
      </c>
      <c r="E501">
        <v>2</v>
      </c>
      <c r="F501">
        <v>2019</v>
      </c>
      <c r="G501" s="1"/>
      <c r="H501" s="1"/>
    </row>
    <row r="502" spans="1:8">
      <c r="A502">
        <v>14510</v>
      </c>
      <c r="B502" s="2">
        <v>43510</v>
      </c>
      <c r="C502" s="3">
        <v>0.476388888888889</v>
      </c>
      <c r="D502">
        <v>14</v>
      </c>
      <c r="E502">
        <v>2</v>
      </c>
      <c r="F502">
        <v>2019</v>
      </c>
      <c r="G502" s="1"/>
      <c r="H502" s="1"/>
    </row>
    <row r="503" spans="1:8">
      <c r="A503">
        <v>14511</v>
      </c>
      <c r="B503" s="2">
        <v>43510</v>
      </c>
      <c r="C503" s="3">
        <v>0.483333333333333</v>
      </c>
      <c r="D503">
        <v>14</v>
      </c>
      <c r="E503">
        <v>2</v>
      </c>
      <c r="F503">
        <v>2019</v>
      </c>
      <c r="G503" s="1"/>
      <c r="H503" s="1"/>
    </row>
    <row r="504" spans="1:8">
      <c r="A504">
        <v>14512</v>
      </c>
      <c r="B504" s="2">
        <v>43510</v>
      </c>
      <c r="C504" s="3">
        <v>0.529166666666667</v>
      </c>
      <c r="D504">
        <v>14</v>
      </c>
      <c r="E504">
        <v>2</v>
      </c>
      <c r="F504">
        <v>2019</v>
      </c>
      <c r="G504" s="1"/>
      <c r="H504" s="1"/>
    </row>
    <row r="505" spans="1:8">
      <c r="A505">
        <v>14513</v>
      </c>
      <c r="B505" s="2">
        <v>43510</v>
      </c>
      <c r="C505" s="3">
        <v>0.607638888888889</v>
      </c>
      <c r="D505">
        <v>14</v>
      </c>
      <c r="E505">
        <v>2</v>
      </c>
      <c r="F505">
        <v>2019</v>
      </c>
      <c r="G505" s="1"/>
      <c r="H505" s="1"/>
    </row>
    <row r="506" spans="1:8">
      <c r="A506">
        <v>14514</v>
      </c>
      <c r="B506" s="2">
        <v>43510</v>
      </c>
      <c r="C506" s="3">
        <v>0.6125</v>
      </c>
      <c r="D506">
        <v>14</v>
      </c>
      <c r="E506">
        <v>2</v>
      </c>
      <c r="F506">
        <v>2019</v>
      </c>
      <c r="G506" s="1"/>
      <c r="H506" s="1"/>
    </row>
    <row r="507" spans="1:8">
      <c r="A507">
        <v>14515</v>
      </c>
      <c r="B507" s="2">
        <v>43510</v>
      </c>
      <c r="C507" s="3">
        <v>0.627777777777778</v>
      </c>
      <c r="D507">
        <v>14</v>
      </c>
      <c r="E507">
        <v>2</v>
      </c>
      <c r="F507">
        <v>2019</v>
      </c>
      <c r="G507" s="1"/>
      <c r="H507" s="1"/>
    </row>
    <row r="508" spans="1:8">
      <c r="A508">
        <v>14516</v>
      </c>
      <c r="B508" s="2">
        <v>43510</v>
      </c>
      <c r="C508" s="3">
        <v>0.710416666666667</v>
      </c>
      <c r="D508">
        <v>14</v>
      </c>
      <c r="E508">
        <v>2</v>
      </c>
      <c r="F508">
        <v>2019</v>
      </c>
      <c r="G508" s="1"/>
      <c r="H508" s="1"/>
    </row>
    <row r="509" spans="1:8">
      <c r="A509">
        <v>14517</v>
      </c>
      <c r="B509" s="2">
        <v>43510</v>
      </c>
      <c r="C509" s="3">
        <v>0.728472222222222</v>
      </c>
      <c r="D509">
        <v>14</v>
      </c>
      <c r="E509">
        <v>2</v>
      </c>
      <c r="F509">
        <v>2019</v>
      </c>
      <c r="G509" s="1"/>
      <c r="H509" s="1"/>
    </row>
    <row r="510" spans="1:8">
      <c r="A510">
        <v>14518</v>
      </c>
      <c r="B510" s="2">
        <v>43511</v>
      </c>
      <c r="C510" s="3">
        <v>0.441666666666667</v>
      </c>
      <c r="D510">
        <v>15</v>
      </c>
      <c r="E510">
        <v>2</v>
      </c>
      <c r="F510">
        <v>2019</v>
      </c>
      <c r="G510" s="1"/>
      <c r="H510" s="1"/>
    </row>
    <row r="511" spans="1:8">
      <c r="A511">
        <v>14519</v>
      </c>
      <c r="B511" s="2">
        <v>43511</v>
      </c>
      <c r="C511" s="3">
        <v>0.472916666666667</v>
      </c>
      <c r="D511">
        <v>15</v>
      </c>
      <c r="E511">
        <v>2</v>
      </c>
      <c r="F511">
        <v>2019</v>
      </c>
      <c r="G511" s="1"/>
      <c r="H511" s="1"/>
    </row>
    <row r="512" spans="1:8">
      <c r="A512">
        <v>14520</v>
      </c>
      <c r="B512" s="2">
        <v>43511</v>
      </c>
      <c r="C512" s="3">
        <v>0.508333333333333</v>
      </c>
      <c r="D512">
        <v>15</v>
      </c>
      <c r="E512">
        <v>2</v>
      </c>
      <c r="F512">
        <v>2019</v>
      </c>
      <c r="G512" s="1"/>
      <c r="H512" s="1"/>
    </row>
    <row r="513" spans="1:8">
      <c r="A513">
        <v>14521</v>
      </c>
      <c r="B513" s="2">
        <v>43511</v>
      </c>
      <c r="C513" s="3">
        <v>0.521527777777778</v>
      </c>
      <c r="D513">
        <v>15</v>
      </c>
      <c r="E513">
        <v>2</v>
      </c>
      <c r="F513">
        <v>2019</v>
      </c>
      <c r="G513" s="1"/>
      <c r="H513" s="1"/>
    </row>
    <row r="514" spans="1:8">
      <c r="A514">
        <v>14522</v>
      </c>
      <c r="B514" s="2">
        <v>43511</v>
      </c>
      <c r="C514" s="3">
        <v>0.529166666666667</v>
      </c>
      <c r="D514">
        <v>15</v>
      </c>
      <c r="E514">
        <v>2</v>
      </c>
      <c r="F514">
        <v>2019</v>
      </c>
      <c r="G514" s="1"/>
      <c r="H514" s="1"/>
    </row>
    <row r="515" spans="1:8">
      <c r="A515">
        <v>14523</v>
      </c>
      <c r="B515" s="2">
        <v>43511</v>
      </c>
      <c r="C515" s="3">
        <v>0.530555555555556</v>
      </c>
      <c r="D515">
        <v>15</v>
      </c>
      <c r="E515">
        <v>2</v>
      </c>
      <c r="F515">
        <v>2019</v>
      </c>
      <c r="G515" s="1"/>
      <c r="H515" s="1"/>
    </row>
    <row r="516" spans="1:8">
      <c r="A516">
        <v>14524</v>
      </c>
      <c r="B516" s="2">
        <v>43511</v>
      </c>
      <c r="C516" s="3">
        <v>0.5625</v>
      </c>
      <c r="D516">
        <v>15</v>
      </c>
      <c r="E516">
        <v>2</v>
      </c>
      <c r="F516">
        <v>2019</v>
      </c>
      <c r="G516" s="1"/>
      <c r="H516" s="1"/>
    </row>
    <row r="517" spans="1:8">
      <c r="A517">
        <v>14525</v>
      </c>
      <c r="B517" s="2">
        <v>43511</v>
      </c>
      <c r="C517" s="3">
        <v>0.577083333333333</v>
      </c>
      <c r="D517">
        <v>15</v>
      </c>
      <c r="E517">
        <v>2</v>
      </c>
      <c r="F517">
        <v>2019</v>
      </c>
      <c r="G517" s="1"/>
      <c r="H517" s="1"/>
    </row>
    <row r="518" spans="1:8">
      <c r="A518">
        <v>14526</v>
      </c>
      <c r="B518" s="2">
        <v>43511</v>
      </c>
      <c r="C518" s="3">
        <v>0.59375</v>
      </c>
      <c r="D518">
        <v>15</v>
      </c>
      <c r="E518">
        <v>2</v>
      </c>
      <c r="F518">
        <v>2019</v>
      </c>
      <c r="G518" s="1"/>
      <c r="H518" s="1"/>
    </row>
    <row r="519" spans="1:8">
      <c r="A519">
        <v>14527</v>
      </c>
      <c r="B519" s="2">
        <v>43511</v>
      </c>
      <c r="C519" s="3">
        <v>0.620138888888889</v>
      </c>
      <c r="D519">
        <v>15</v>
      </c>
      <c r="E519">
        <v>2</v>
      </c>
      <c r="F519">
        <v>2019</v>
      </c>
      <c r="G519" s="1"/>
      <c r="H519" s="1"/>
    </row>
    <row r="520" spans="1:8">
      <c r="A520">
        <v>14528</v>
      </c>
      <c r="B520" s="2">
        <v>43511</v>
      </c>
      <c r="C520" s="3">
        <v>0.639583333333333</v>
      </c>
      <c r="D520">
        <v>15</v>
      </c>
      <c r="E520">
        <v>2</v>
      </c>
      <c r="F520">
        <v>2019</v>
      </c>
      <c r="G520" s="1"/>
      <c r="H520" s="1"/>
    </row>
    <row r="521" spans="1:8">
      <c r="A521">
        <v>14529</v>
      </c>
      <c r="B521" s="2">
        <v>43511</v>
      </c>
      <c r="C521" s="3">
        <v>0.709027777777778</v>
      </c>
      <c r="D521">
        <v>15</v>
      </c>
      <c r="E521">
        <v>2</v>
      </c>
      <c r="F521">
        <v>2019</v>
      </c>
      <c r="G521" s="1"/>
      <c r="H521" s="1"/>
    </row>
    <row r="522" spans="1:8">
      <c r="A522">
        <v>14530</v>
      </c>
      <c r="B522" s="2">
        <v>43511</v>
      </c>
      <c r="C522" s="3">
        <v>0.715277777777778</v>
      </c>
      <c r="D522">
        <v>15</v>
      </c>
      <c r="E522">
        <v>2</v>
      </c>
      <c r="F522">
        <v>2019</v>
      </c>
      <c r="G522" s="1"/>
      <c r="H522" s="1"/>
    </row>
    <row r="523" spans="1:8">
      <c r="A523">
        <v>14531</v>
      </c>
      <c r="B523" s="2">
        <v>43511</v>
      </c>
      <c r="C523" s="3">
        <v>0.734722222222222</v>
      </c>
      <c r="D523">
        <v>15</v>
      </c>
      <c r="E523">
        <v>2</v>
      </c>
      <c r="F523">
        <v>2019</v>
      </c>
      <c r="G523" s="1"/>
      <c r="H523" s="1"/>
    </row>
    <row r="524" spans="1:8">
      <c r="A524">
        <v>14532</v>
      </c>
      <c r="B524" s="2">
        <v>43511</v>
      </c>
      <c r="C524" s="3">
        <v>0.740972222222222</v>
      </c>
      <c r="D524">
        <v>15</v>
      </c>
      <c r="E524">
        <v>2</v>
      </c>
      <c r="F524">
        <v>2019</v>
      </c>
      <c r="G524" s="1"/>
      <c r="H524" s="1"/>
    </row>
    <row r="525" spans="1:8">
      <c r="A525">
        <v>14533</v>
      </c>
      <c r="B525" s="2">
        <v>43511</v>
      </c>
      <c r="C525" s="3">
        <v>0.752083333333333</v>
      </c>
      <c r="D525">
        <v>15</v>
      </c>
      <c r="E525">
        <v>2</v>
      </c>
      <c r="F525">
        <v>2019</v>
      </c>
      <c r="G525" s="1"/>
      <c r="H525" s="1"/>
    </row>
    <row r="526" spans="1:8">
      <c r="A526">
        <v>14534</v>
      </c>
      <c r="B526" s="2">
        <v>43511</v>
      </c>
      <c r="C526" s="3">
        <v>0.847916666666667</v>
      </c>
      <c r="D526">
        <v>15</v>
      </c>
      <c r="E526">
        <v>2</v>
      </c>
      <c r="F526">
        <v>2019</v>
      </c>
      <c r="G526" s="1"/>
      <c r="H526" s="1"/>
    </row>
    <row r="527" spans="1:8">
      <c r="A527">
        <v>14535</v>
      </c>
      <c r="B527" s="2">
        <v>43511</v>
      </c>
      <c r="C527" s="3">
        <v>0.86875</v>
      </c>
      <c r="D527">
        <v>15</v>
      </c>
      <c r="E527">
        <v>2</v>
      </c>
      <c r="F527">
        <v>2019</v>
      </c>
      <c r="G527" s="1"/>
      <c r="H527" s="1"/>
    </row>
    <row r="528" spans="1:8">
      <c r="A528">
        <v>14536</v>
      </c>
      <c r="B528" s="2">
        <v>43512</v>
      </c>
      <c r="C528" s="3">
        <v>0.439583333333333</v>
      </c>
      <c r="D528">
        <v>16</v>
      </c>
      <c r="E528">
        <v>2</v>
      </c>
      <c r="F528">
        <v>2019</v>
      </c>
      <c r="G528" s="1"/>
      <c r="H528" s="1"/>
    </row>
    <row r="529" spans="1:8">
      <c r="A529">
        <v>14537</v>
      </c>
      <c r="B529" s="2">
        <v>43512</v>
      </c>
      <c r="C529" s="3">
        <v>0.452777777777778</v>
      </c>
      <c r="D529">
        <v>16</v>
      </c>
      <c r="E529">
        <v>2</v>
      </c>
      <c r="F529">
        <v>2019</v>
      </c>
      <c r="G529" s="1"/>
      <c r="H529" s="1"/>
    </row>
    <row r="530" spans="1:8">
      <c r="A530">
        <v>14538</v>
      </c>
      <c r="B530" s="2">
        <v>43512</v>
      </c>
      <c r="C530" s="3">
        <v>0.514583333333333</v>
      </c>
      <c r="D530">
        <v>16</v>
      </c>
      <c r="E530">
        <v>2</v>
      </c>
      <c r="F530">
        <v>2019</v>
      </c>
      <c r="G530" s="1"/>
      <c r="H530" s="1"/>
    </row>
    <row r="531" spans="1:8">
      <c r="A531">
        <v>14539</v>
      </c>
      <c r="B531" s="2">
        <v>43512</v>
      </c>
      <c r="C531" s="3">
        <v>0.596527777777778</v>
      </c>
      <c r="D531">
        <v>16</v>
      </c>
      <c r="E531">
        <v>2</v>
      </c>
      <c r="F531">
        <v>2019</v>
      </c>
      <c r="G531" s="1"/>
      <c r="H531" s="1"/>
    </row>
    <row r="532" spans="1:8">
      <c r="A532">
        <v>14540</v>
      </c>
      <c r="B532" s="2">
        <v>43512</v>
      </c>
      <c r="C532" s="3">
        <v>0.654166666666667</v>
      </c>
      <c r="D532">
        <v>16</v>
      </c>
      <c r="E532">
        <v>2</v>
      </c>
      <c r="F532">
        <v>2019</v>
      </c>
      <c r="G532" s="1"/>
      <c r="H532" s="1"/>
    </row>
    <row r="533" spans="1:8">
      <c r="A533">
        <v>14541</v>
      </c>
      <c r="B533" s="2">
        <v>43512</v>
      </c>
      <c r="C533" s="3">
        <v>0.661805555555556</v>
      </c>
      <c r="D533">
        <v>16</v>
      </c>
      <c r="E533">
        <v>2</v>
      </c>
      <c r="F533">
        <v>2019</v>
      </c>
      <c r="G533" s="1"/>
      <c r="H533" s="1"/>
    </row>
    <row r="534" spans="1:8">
      <c r="A534">
        <v>14542</v>
      </c>
      <c r="B534" s="2">
        <v>43512</v>
      </c>
      <c r="C534" s="3">
        <v>0.729166666666667</v>
      </c>
      <c r="D534">
        <v>16</v>
      </c>
      <c r="E534">
        <v>2</v>
      </c>
      <c r="F534">
        <v>2019</v>
      </c>
      <c r="G534" s="1"/>
      <c r="H534" s="1"/>
    </row>
    <row r="535" spans="1:8">
      <c r="A535">
        <v>14543</v>
      </c>
      <c r="B535" s="2">
        <v>43512</v>
      </c>
      <c r="C535" s="3">
        <v>0.752777777777778</v>
      </c>
      <c r="D535">
        <v>16</v>
      </c>
      <c r="E535">
        <v>2</v>
      </c>
      <c r="F535">
        <v>2019</v>
      </c>
      <c r="G535" s="1"/>
      <c r="H535" s="1"/>
    </row>
    <row r="536" spans="1:8">
      <c r="A536">
        <v>14544</v>
      </c>
      <c r="B536" s="2">
        <v>43513</v>
      </c>
      <c r="C536" s="3">
        <v>0.466666666666667</v>
      </c>
      <c r="D536">
        <v>17</v>
      </c>
      <c r="E536">
        <v>2</v>
      </c>
      <c r="F536">
        <v>2019</v>
      </c>
      <c r="G536" s="1"/>
      <c r="H536" s="1"/>
    </row>
    <row r="537" spans="1:8">
      <c r="A537">
        <v>14545</v>
      </c>
      <c r="B537" s="2">
        <v>43513</v>
      </c>
      <c r="C537" s="3">
        <v>0.46875</v>
      </c>
      <c r="D537">
        <v>17</v>
      </c>
      <c r="E537">
        <v>2</v>
      </c>
      <c r="F537">
        <v>2019</v>
      </c>
      <c r="G537" s="1"/>
      <c r="H537" s="1"/>
    </row>
    <row r="538" spans="1:8">
      <c r="A538">
        <v>14546</v>
      </c>
      <c r="B538" s="2">
        <v>43513</v>
      </c>
      <c r="C538" s="3">
        <v>0.565277777777778</v>
      </c>
      <c r="D538">
        <v>17</v>
      </c>
      <c r="E538">
        <v>2</v>
      </c>
      <c r="F538">
        <v>2019</v>
      </c>
      <c r="G538" s="1"/>
      <c r="H538" s="1"/>
    </row>
    <row r="539" spans="1:8">
      <c r="A539">
        <v>14547</v>
      </c>
      <c r="B539" s="2">
        <v>43513</v>
      </c>
      <c r="C539" s="3">
        <v>0.611111111111111</v>
      </c>
      <c r="D539">
        <v>17</v>
      </c>
      <c r="E539">
        <v>2</v>
      </c>
      <c r="F539">
        <v>2019</v>
      </c>
      <c r="G539" s="1"/>
      <c r="H539" s="1"/>
    </row>
    <row r="540" spans="1:8">
      <c r="A540">
        <v>14548</v>
      </c>
      <c r="B540" s="2">
        <v>43513</v>
      </c>
      <c r="C540" s="3">
        <v>0.644444444444444</v>
      </c>
      <c r="D540">
        <v>17</v>
      </c>
      <c r="E540">
        <v>2</v>
      </c>
      <c r="F540">
        <v>2019</v>
      </c>
      <c r="G540" s="1"/>
      <c r="H540" s="1"/>
    </row>
    <row r="541" spans="1:8">
      <c r="A541">
        <v>14549</v>
      </c>
      <c r="B541" s="2">
        <v>43513</v>
      </c>
      <c r="C541" s="3">
        <v>0.685416666666667</v>
      </c>
      <c r="D541">
        <v>17</v>
      </c>
      <c r="E541">
        <v>2</v>
      </c>
      <c r="F541">
        <v>2019</v>
      </c>
      <c r="G541" s="1"/>
      <c r="H541" s="1"/>
    </row>
    <row r="542" spans="1:8">
      <c r="A542">
        <v>14550</v>
      </c>
      <c r="B542" s="2">
        <v>43513</v>
      </c>
      <c r="C542" s="3">
        <v>0.701388888888889</v>
      </c>
      <c r="D542">
        <v>17</v>
      </c>
      <c r="E542">
        <v>2</v>
      </c>
      <c r="F542">
        <v>2019</v>
      </c>
      <c r="G542" s="1"/>
      <c r="H542" s="1"/>
    </row>
    <row r="543" spans="1:8">
      <c r="A543">
        <v>14551</v>
      </c>
      <c r="B543" s="2">
        <v>43513</v>
      </c>
      <c r="C543" s="3">
        <v>0.714583333333333</v>
      </c>
      <c r="D543">
        <v>17</v>
      </c>
      <c r="E543">
        <v>2</v>
      </c>
      <c r="F543">
        <v>2019</v>
      </c>
      <c r="G543" s="1"/>
      <c r="H543" s="1"/>
    </row>
    <row r="544" spans="1:8">
      <c r="A544">
        <v>14552</v>
      </c>
      <c r="B544" s="2">
        <v>43513</v>
      </c>
      <c r="C544" s="3">
        <v>0.727083333333333</v>
      </c>
      <c r="D544">
        <v>17</v>
      </c>
      <c r="E544">
        <v>2</v>
      </c>
      <c r="F544">
        <v>2019</v>
      </c>
      <c r="G544" s="1"/>
      <c r="H544" s="1"/>
    </row>
    <row r="545" spans="1:8">
      <c r="A545">
        <v>14553</v>
      </c>
      <c r="B545" s="2">
        <v>43513</v>
      </c>
      <c r="C545" s="3">
        <v>0.754166666666667</v>
      </c>
      <c r="D545">
        <v>17</v>
      </c>
      <c r="E545">
        <v>2</v>
      </c>
      <c r="F545">
        <v>2019</v>
      </c>
      <c r="G545" s="1"/>
      <c r="H545" s="1"/>
    </row>
    <row r="546" spans="1:8">
      <c r="A546">
        <v>14554</v>
      </c>
      <c r="B546" s="2">
        <v>43513</v>
      </c>
      <c r="C546" s="3">
        <v>0.799305555555556</v>
      </c>
      <c r="D546">
        <v>17</v>
      </c>
      <c r="E546">
        <v>2</v>
      </c>
      <c r="F546">
        <v>2019</v>
      </c>
      <c r="G546" s="1"/>
      <c r="H546" s="1"/>
    </row>
    <row r="547" spans="1:8">
      <c r="A547">
        <v>14555</v>
      </c>
      <c r="B547" s="2">
        <v>43513</v>
      </c>
      <c r="C547" s="3">
        <v>0.820138888888889</v>
      </c>
      <c r="D547">
        <v>17</v>
      </c>
      <c r="E547">
        <v>2</v>
      </c>
      <c r="F547">
        <v>2019</v>
      </c>
      <c r="G547" s="1"/>
      <c r="H547" s="1"/>
    </row>
    <row r="548" spans="1:8">
      <c r="A548">
        <v>14556</v>
      </c>
      <c r="B548" s="2">
        <v>43513</v>
      </c>
      <c r="C548" s="3">
        <v>0.83125</v>
      </c>
      <c r="D548">
        <v>17</v>
      </c>
      <c r="E548">
        <v>2</v>
      </c>
      <c r="F548">
        <v>2019</v>
      </c>
      <c r="G548" s="1"/>
      <c r="H548" s="1"/>
    </row>
    <row r="549" spans="1:8">
      <c r="A549">
        <v>14557</v>
      </c>
      <c r="B549" s="2">
        <v>43514</v>
      </c>
      <c r="C549" s="3">
        <v>0.486111111111111</v>
      </c>
      <c r="D549">
        <v>18</v>
      </c>
      <c r="E549">
        <v>2</v>
      </c>
      <c r="F549">
        <v>2019</v>
      </c>
      <c r="G549" s="1"/>
      <c r="H549" s="1"/>
    </row>
    <row r="550" spans="1:8">
      <c r="A550">
        <v>14558</v>
      </c>
      <c r="B550" s="2">
        <v>43514</v>
      </c>
      <c r="C550" s="3">
        <v>0.561111111111111</v>
      </c>
      <c r="D550">
        <v>18</v>
      </c>
      <c r="E550">
        <v>2</v>
      </c>
      <c r="F550">
        <v>2019</v>
      </c>
      <c r="G550" s="1"/>
      <c r="H550" s="1"/>
    </row>
    <row r="551" spans="1:8">
      <c r="A551">
        <v>14559</v>
      </c>
      <c r="B551" s="2">
        <v>43514</v>
      </c>
      <c r="C551" s="3">
        <v>0.6125</v>
      </c>
      <c r="D551">
        <v>18</v>
      </c>
      <c r="E551">
        <v>2</v>
      </c>
      <c r="F551">
        <v>2019</v>
      </c>
      <c r="G551" s="1"/>
      <c r="H551" s="1"/>
    </row>
    <row r="552" spans="1:8">
      <c r="A552">
        <v>14560</v>
      </c>
      <c r="B552" s="2">
        <v>43514</v>
      </c>
      <c r="C552" s="3">
        <v>0.652083333333333</v>
      </c>
      <c r="D552">
        <v>18</v>
      </c>
      <c r="E552">
        <v>2</v>
      </c>
      <c r="F552">
        <v>2019</v>
      </c>
      <c r="G552" s="1"/>
      <c r="H552" s="1"/>
    </row>
    <row r="553" spans="1:8">
      <c r="A553">
        <v>14561</v>
      </c>
      <c r="B553" s="2">
        <v>43514</v>
      </c>
      <c r="C553" s="3">
        <v>0.686111111111111</v>
      </c>
      <c r="D553">
        <v>18</v>
      </c>
      <c r="E553">
        <v>2</v>
      </c>
      <c r="F553">
        <v>2019</v>
      </c>
      <c r="G553" s="1"/>
      <c r="H553" s="1"/>
    </row>
    <row r="554" spans="1:8">
      <c r="A554">
        <v>14562</v>
      </c>
      <c r="B554" s="2">
        <v>43514</v>
      </c>
      <c r="C554" s="3">
        <v>0.81875</v>
      </c>
      <c r="D554">
        <v>18</v>
      </c>
      <c r="E554">
        <v>2</v>
      </c>
      <c r="F554">
        <v>2019</v>
      </c>
      <c r="G554" s="1"/>
      <c r="H554" s="1"/>
    </row>
    <row r="555" spans="1:8">
      <c r="A555">
        <v>14563</v>
      </c>
      <c r="B555" s="2">
        <v>43514</v>
      </c>
      <c r="C555" s="3">
        <v>0.853472222222222</v>
      </c>
      <c r="D555">
        <v>18</v>
      </c>
      <c r="E555">
        <v>2</v>
      </c>
      <c r="F555">
        <v>2019</v>
      </c>
      <c r="G555" s="1"/>
      <c r="H555" s="1"/>
    </row>
    <row r="556" spans="1:8">
      <c r="A556">
        <v>14564</v>
      </c>
      <c r="B556" s="2">
        <v>43515</v>
      </c>
      <c r="C556" s="3">
        <v>0.425</v>
      </c>
      <c r="D556">
        <v>19</v>
      </c>
      <c r="E556">
        <v>2</v>
      </c>
      <c r="F556">
        <v>2019</v>
      </c>
      <c r="G556" s="1"/>
      <c r="H556" s="1"/>
    </row>
    <row r="557" spans="1:8">
      <c r="A557">
        <v>14565</v>
      </c>
      <c r="B557" s="2">
        <v>43515</v>
      </c>
      <c r="C557" s="3">
        <v>0.48125</v>
      </c>
      <c r="D557">
        <v>19</v>
      </c>
      <c r="E557">
        <v>2</v>
      </c>
      <c r="F557">
        <v>2019</v>
      </c>
      <c r="G557" s="1"/>
      <c r="H557" s="1"/>
    </row>
    <row r="558" spans="1:8">
      <c r="A558">
        <v>14566</v>
      </c>
      <c r="B558" s="2">
        <v>43515</v>
      </c>
      <c r="C558" s="3">
        <v>0.620138888888889</v>
      </c>
      <c r="D558">
        <v>19</v>
      </c>
      <c r="E558">
        <v>2</v>
      </c>
      <c r="F558">
        <v>2019</v>
      </c>
      <c r="G558" s="1"/>
      <c r="H558" s="1"/>
    </row>
    <row r="559" spans="1:8">
      <c r="A559">
        <v>14567</v>
      </c>
      <c r="B559" s="2">
        <v>43515</v>
      </c>
      <c r="C559" s="3">
        <v>0.629861111111111</v>
      </c>
      <c r="D559">
        <v>19</v>
      </c>
      <c r="E559">
        <v>2</v>
      </c>
      <c r="F559">
        <v>2019</v>
      </c>
      <c r="G559" s="1"/>
      <c r="H559" s="1"/>
    </row>
    <row r="560" spans="1:8">
      <c r="A560">
        <v>14568</v>
      </c>
      <c r="B560" s="2">
        <v>43515</v>
      </c>
      <c r="C560" s="3">
        <v>0.634722222222222</v>
      </c>
      <c r="D560">
        <v>19</v>
      </c>
      <c r="E560">
        <v>2</v>
      </c>
      <c r="F560">
        <v>2019</v>
      </c>
      <c r="G560" s="1"/>
      <c r="H560" s="1"/>
    </row>
    <row r="561" spans="1:8">
      <c r="A561">
        <v>14569</v>
      </c>
      <c r="B561" s="2">
        <v>43515</v>
      </c>
      <c r="C561" s="3">
        <v>0.682638888888889</v>
      </c>
      <c r="D561">
        <v>19</v>
      </c>
      <c r="E561">
        <v>2</v>
      </c>
      <c r="F561">
        <v>2019</v>
      </c>
      <c r="G561" s="1"/>
      <c r="H561" s="1"/>
    </row>
    <row r="562" spans="1:8">
      <c r="A562">
        <v>14570</v>
      </c>
      <c r="B562" s="2">
        <v>43515</v>
      </c>
      <c r="C562" s="3">
        <v>0.808333333333333</v>
      </c>
      <c r="D562">
        <v>19</v>
      </c>
      <c r="E562">
        <v>2</v>
      </c>
      <c r="F562">
        <v>2019</v>
      </c>
      <c r="G562" s="1"/>
      <c r="H562" s="1"/>
    </row>
    <row r="563" spans="1:8">
      <c r="A563">
        <v>14571</v>
      </c>
      <c r="B563" s="2">
        <v>43515</v>
      </c>
      <c r="C563" s="3">
        <v>0.811805555555556</v>
      </c>
      <c r="D563">
        <v>19</v>
      </c>
      <c r="E563">
        <v>2</v>
      </c>
      <c r="F563">
        <v>2019</v>
      </c>
      <c r="G563" s="1"/>
      <c r="H563" s="1"/>
    </row>
    <row r="564" spans="1:8">
      <c r="A564">
        <v>14572</v>
      </c>
      <c r="B564" s="2">
        <v>43515</v>
      </c>
      <c r="C564" s="3">
        <v>0.818055555555556</v>
      </c>
      <c r="D564">
        <v>19</v>
      </c>
      <c r="E564">
        <v>2</v>
      </c>
      <c r="F564">
        <v>2019</v>
      </c>
      <c r="G564" s="1"/>
      <c r="H564" s="1"/>
    </row>
    <row r="565" spans="1:8">
      <c r="A565">
        <v>14573</v>
      </c>
      <c r="B565" s="2">
        <v>43516</v>
      </c>
      <c r="C565" s="3">
        <v>0.545833333333333</v>
      </c>
      <c r="D565">
        <v>20</v>
      </c>
      <c r="E565">
        <v>2</v>
      </c>
      <c r="F565">
        <v>2019</v>
      </c>
      <c r="G565" s="1"/>
      <c r="H565" s="1"/>
    </row>
    <row r="566" spans="1:8">
      <c r="A566">
        <v>14574</v>
      </c>
      <c r="B566" s="2">
        <v>43516</v>
      </c>
      <c r="C566" s="3">
        <v>0.558333333333333</v>
      </c>
      <c r="D566">
        <v>20</v>
      </c>
      <c r="E566">
        <v>2</v>
      </c>
      <c r="F566">
        <v>2019</v>
      </c>
      <c r="G566" s="1"/>
      <c r="H566" s="1"/>
    </row>
    <row r="567" spans="1:8">
      <c r="A567">
        <v>14575</v>
      </c>
      <c r="B567" s="2">
        <v>43516</v>
      </c>
      <c r="C567" s="3">
        <v>0.560416666666667</v>
      </c>
      <c r="D567">
        <v>20</v>
      </c>
      <c r="E567">
        <v>2</v>
      </c>
      <c r="F567">
        <v>2019</v>
      </c>
      <c r="G567" s="1"/>
      <c r="H567" s="1"/>
    </row>
    <row r="568" spans="1:8">
      <c r="A568">
        <v>14576</v>
      </c>
      <c r="B568" s="2">
        <v>43516</v>
      </c>
      <c r="C568" s="3">
        <v>0.6375</v>
      </c>
      <c r="D568">
        <v>20</v>
      </c>
      <c r="E568">
        <v>2</v>
      </c>
      <c r="F568">
        <v>2019</v>
      </c>
      <c r="G568" s="1"/>
      <c r="H568" s="1"/>
    </row>
    <row r="569" spans="1:8">
      <c r="A569">
        <v>14577</v>
      </c>
      <c r="B569" s="2">
        <v>43516</v>
      </c>
      <c r="C569" s="3">
        <v>0.641666666666667</v>
      </c>
      <c r="D569">
        <v>20</v>
      </c>
      <c r="E569">
        <v>2</v>
      </c>
      <c r="F569">
        <v>2019</v>
      </c>
      <c r="G569" s="1"/>
      <c r="H569" s="1"/>
    </row>
    <row r="570" spans="1:8">
      <c r="A570">
        <v>14578</v>
      </c>
      <c r="B570" s="2">
        <v>43516</v>
      </c>
      <c r="C570" s="3">
        <v>0.645138888888889</v>
      </c>
      <c r="D570">
        <v>20</v>
      </c>
      <c r="E570">
        <v>2</v>
      </c>
      <c r="F570">
        <v>2019</v>
      </c>
      <c r="G570" s="1"/>
      <c r="H570" s="1"/>
    </row>
    <row r="571" spans="1:8">
      <c r="A571">
        <v>14579</v>
      </c>
      <c r="B571" s="2">
        <v>43516</v>
      </c>
      <c r="C571" s="3">
        <v>0.663194444444444</v>
      </c>
      <c r="D571">
        <v>20</v>
      </c>
      <c r="E571">
        <v>2</v>
      </c>
      <c r="F571">
        <v>2019</v>
      </c>
      <c r="G571" s="1"/>
      <c r="H571" s="1"/>
    </row>
    <row r="572" spans="1:8">
      <c r="A572">
        <v>14580</v>
      </c>
      <c r="B572" s="2">
        <v>43516</v>
      </c>
      <c r="C572" s="3">
        <v>0.700694444444444</v>
      </c>
      <c r="D572">
        <v>20</v>
      </c>
      <c r="E572">
        <v>2</v>
      </c>
      <c r="F572">
        <v>2019</v>
      </c>
      <c r="G572" s="1"/>
      <c r="H572" s="1"/>
    </row>
    <row r="573" spans="1:8">
      <c r="A573">
        <v>14581</v>
      </c>
      <c r="B573" s="2">
        <v>43516</v>
      </c>
      <c r="C573" s="3">
        <v>0.750694444444444</v>
      </c>
      <c r="D573">
        <v>20</v>
      </c>
      <c r="E573">
        <v>2</v>
      </c>
      <c r="F573">
        <v>2019</v>
      </c>
      <c r="G573" s="1"/>
      <c r="H573" s="1"/>
    </row>
    <row r="574" spans="1:8">
      <c r="A574">
        <v>14582</v>
      </c>
      <c r="B574" s="2">
        <v>43516</v>
      </c>
      <c r="C574" s="3">
        <v>0.779861111111111</v>
      </c>
      <c r="D574">
        <v>20</v>
      </c>
      <c r="E574">
        <v>2</v>
      </c>
      <c r="F574">
        <v>2019</v>
      </c>
      <c r="G574" s="1"/>
      <c r="H574" s="1"/>
    </row>
    <row r="575" spans="1:8">
      <c r="A575">
        <v>14583</v>
      </c>
      <c r="B575" s="2">
        <v>43517</v>
      </c>
      <c r="C575" s="3">
        <v>0.434722222222222</v>
      </c>
      <c r="D575">
        <v>21</v>
      </c>
      <c r="E575">
        <v>2</v>
      </c>
      <c r="F575">
        <v>2019</v>
      </c>
      <c r="G575" s="1"/>
      <c r="H575" s="1"/>
    </row>
    <row r="576" spans="1:8">
      <c r="A576">
        <v>14584</v>
      </c>
      <c r="B576" s="2">
        <v>43517</v>
      </c>
      <c r="C576" s="3">
        <v>0.485416666666667</v>
      </c>
      <c r="D576">
        <v>21</v>
      </c>
      <c r="E576">
        <v>2</v>
      </c>
      <c r="F576">
        <v>2019</v>
      </c>
      <c r="G576" s="1"/>
      <c r="H576" s="1"/>
    </row>
    <row r="577" spans="1:8">
      <c r="A577">
        <v>14585</v>
      </c>
      <c r="B577" s="2">
        <v>43517</v>
      </c>
      <c r="C577" s="3">
        <v>0.526388888888889</v>
      </c>
      <c r="D577">
        <v>21</v>
      </c>
      <c r="E577">
        <v>2</v>
      </c>
      <c r="F577">
        <v>2019</v>
      </c>
      <c r="G577" s="1"/>
      <c r="H577" s="1"/>
    </row>
    <row r="578" spans="1:8">
      <c r="A578">
        <v>14586</v>
      </c>
      <c r="B578" s="2">
        <v>43517</v>
      </c>
      <c r="C578" s="3">
        <v>0.527777777777778</v>
      </c>
      <c r="D578">
        <v>21</v>
      </c>
      <c r="E578">
        <v>2</v>
      </c>
      <c r="F578">
        <v>2019</v>
      </c>
      <c r="G578" s="1"/>
      <c r="H578" s="1"/>
    </row>
    <row r="579" spans="1:8">
      <c r="A579">
        <v>14587</v>
      </c>
      <c r="B579" s="2">
        <v>43517</v>
      </c>
      <c r="C579" s="3">
        <v>0.704861111111111</v>
      </c>
      <c r="D579">
        <v>21</v>
      </c>
      <c r="E579">
        <v>2</v>
      </c>
      <c r="F579">
        <v>2019</v>
      </c>
      <c r="G579" s="1"/>
      <c r="H579" s="1"/>
    </row>
    <row r="580" spans="1:8">
      <c r="A580">
        <v>14588</v>
      </c>
      <c r="B580" s="2">
        <v>43517</v>
      </c>
      <c r="C580" s="3">
        <v>0.771527777777778</v>
      </c>
      <c r="D580">
        <v>21</v>
      </c>
      <c r="E580">
        <v>2</v>
      </c>
      <c r="F580">
        <v>2019</v>
      </c>
      <c r="G580" s="1"/>
      <c r="H580" s="1"/>
    </row>
    <row r="581" spans="1:8">
      <c r="A581">
        <v>14589</v>
      </c>
      <c r="B581" s="2">
        <v>43518</v>
      </c>
      <c r="C581" s="3">
        <v>0.441666666666667</v>
      </c>
      <c r="D581">
        <v>22</v>
      </c>
      <c r="E581">
        <v>2</v>
      </c>
      <c r="F581">
        <v>2019</v>
      </c>
      <c r="G581" s="1"/>
      <c r="H581" s="1"/>
    </row>
    <row r="582" spans="1:8">
      <c r="A582">
        <v>14590</v>
      </c>
      <c r="B582" s="2">
        <v>43518</v>
      </c>
      <c r="C582" s="3">
        <v>0.446527777777778</v>
      </c>
      <c r="D582">
        <v>22</v>
      </c>
      <c r="E582">
        <v>2</v>
      </c>
      <c r="F582">
        <v>2019</v>
      </c>
      <c r="G582" s="1"/>
      <c r="H582" s="1"/>
    </row>
    <row r="583" spans="1:8">
      <c r="A583">
        <v>14591</v>
      </c>
      <c r="B583" s="2">
        <v>43518</v>
      </c>
      <c r="C583" s="3">
        <v>0.450694444444444</v>
      </c>
      <c r="D583">
        <v>22</v>
      </c>
      <c r="E583">
        <v>2</v>
      </c>
      <c r="F583">
        <v>2019</v>
      </c>
      <c r="G583" s="1"/>
      <c r="H583" s="1"/>
    </row>
    <row r="584" spans="1:8">
      <c r="A584">
        <v>14592</v>
      </c>
      <c r="B584" s="2">
        <v>43518</v>
      </c>
      <c r="C584" s="3">
        <v>0.476388888888889</v>
      </c>
      <c r="D584">
        <v>22</v>
      </c>
      <c r="E584">
        <v>2</v>
      </c>
      <c r="F584">
        <v>2019</v>
      </c>
      <c r="G584" s="1"/>
      <c r="H584" s="1"/>
    </row>
    <row r="585" spans="1:8">
      <c r="A585">
        <v>14593</v>
      </c>
      <c r="B585" s="2">
        <v>43518</v>
      </c>
      <c r="C585" s="3">
        <v>0.506944444444444</v>
      </c>
      <c r="D585">
        <v>22</v>
      </c>
      <c r="E585">
        <v>2</v>
      </c>
      <c r="F585">
        <v>2019</v>
      </c>
      <c r="G585" s="1"/>
      <c r="H585" s="1"/>
    </row>
    <row r="586" spans="1:8">
      <c r="A586">
        <v>14594</v>
      </c>
      <c r="B586" s="2">
        <v>43518</v>
      </c>
      <c r="C586" s="3">
        <v>0.520833333333333</v>
      </c>
      <c r="D586">
        <v>22</v>
      </c>
      <c r="E586">
        <v>2</v>
      </c>
      <c r="F586">
        <v>2019</v>
      </c>
      <c r="G586" s="1"/>
      <c r="H586" s="1"/>
    </row>
    <row r="587" spans="1:8">
      <c r="A587">
        <v>14595</v>
      </c>
      <c r="B587" s="2">
        <v>43518</v>
      </c>
      <c r="C587" s="3">
        <v>0.635416666666667</v>
      </c>
      <c r="D587">
        <v>22</v>
      </c>
      <c r="E587">
        <v>2</v>
      </c>
      <c r="F587">
        <v>2019</v>
      </c>
      <c r="G587" s="1"/>
      <c r="H587" s="1"/>
    </row>
    <row r="588" spans="1:8">
      <c r="A588">
        <v>14596</v>
      </c>
      <c r="B588" s="2">
        <v>43518</v>
      </c>
      <c r="C588" s="3">
        <v>0.647916666666667</v>
      </c>
      <c r="D588">
        <v>22</v>
      </c>
      <c r="E588">
        <v>2</v>
      </c>
      <c r="F588">
        <v>2019</v>
      </c>
      <c r="G588" s="1"/>
      <c r="H588" s="1"/>
    </row>
    <row r="589" spans="1:8">
      <c r="A589">
        <v>14597</v>
      </c>
      <c r="B589" s="2">
        <v>43518</v>
      </c>
      <c r="C589" s="3">
        <v>0.761805555555556</v>
      </c>
      <c r="D589">
        <v>22</v>
      </c>
      <c r="E589">
        <v>2</v>
      </c>
      <c r="F589">
        <v>2019</v>
      </c>
      <c r="G589" s="1"/>
      <c r="H589" s="1"/>
    </row>
    <row r="590" spans="1:8">
      <c r="A590">
        <v>14598</v>
      </c>
      <c r="B590" s="2">
        <v>43518</v>
      </c>
      <c r="C590" s="3">
        <v>0.763194444444444</v>
      </c>
      <c r="D590">
        <v>22</v>
      </c>
      <c r="E590">
        <v>2</v>
      </c>
      <c r="F590">
        <v>2019</v>
      </c>
      <c r="G590" s="1"/>
      <c r="H590" s="1"/>
    </row>
    <row r="591" spans="1:8">
      <c r="A591">
        <v>14599</v>
      </c>
      <c r="B591" s="2">
        <v>43518</v>
      </c>
      <c r="C591" s="3">
        <v>0.774305555555556</v>
      </c>
      <c r="D591">
        <v>22</v>
      </c>
      <c r="E591">
        <v>2</v>
      </c>
      <c r="F591">
        <v>2019</v>
      </c>
      <c r="G591" s="1"/>
      <c r="H591" s="1"/>
    </row>
    <row r="592" spans="1:8">
      <c r="A592">
        <v>14600</v>
      </c>
      <c r="B592" s="2">
        <v>43519</v>
      </c>
      <c r="C592" s="3">
        <v>0.466666666666667</v>
      </c>
      <c r="D592">
        <v>23</v>
      </c>
      <c r="E592">
        <v>2</v>
      </c>
      <c r="F592">
        <v>2019</v>
      </c>
      <c r="G592" s="1"/>
      <c r="H592" s="1"/>
    </row>
    <row r="593" spans="1:8">
      <c r="A593">
        <v>14601</v>
      </c>
      <c r="B593" s="2">
        <v>43519</v>
      </c>
      <c r="C593" s="3">
        <v>0.520138888888889</v>
      </c>
      <c r="D593">
        <v>23</v>
      </c>
      <c r="E593">
        <v>2</v>
      </c>
      <c r="F593">
        <v>2019</v>
      </c>
      <c r="G593" s="1"/>
      <c r="H593" s="1"/>
    </row>
    <row r="594" spans="1:8">
      <c r="A594">
        <v>14602</v>
      </c>
      <c r="B594" s="2">
        <v>43519</v>
      </c>
      <c r="C594" s="3">
        <v>0.702777777777778</v>
      </c>
      <c r="D594">
        <v>23</v>
      </c>
      <c r="E594">
        <v>2</v>
      </c>
      <c r="F594">
        <v>2019</v>
      </c>
      <c r="G594" s="1"/>
      <c r="H594" s="1"/>
    </row>
    <row r="595" spans="1:8">
      <c r="A595">
        <v>14603</v>
      </c>
      <c r="B595" s="2">
        <v>43519</v>
      </c>
      <c r="C595" s="3">
        <v>0.770833333333333</v>
      </c>
      <c r="D595">
        <v>23</v>
      </c>
      <c r="E595">
        <v>2</v>
      </c>
      <c r="F595">
        <v>2019</v>
      </c>
      <c r="G595" s="1"/>
      <c r="H595" s="1"/>
    </row>
    <row r="596" spans="1:8">
      <c r="A596">
        <v>14604</v>
      </c>
      <c r="B596" s="2">
        <v>43519</v>
      </c>
      <c r="C596" s="3">
        <v>0.78125</v>
      </c>
      <c r="D596">
        <v>23</v>
      </c>
      <c r="E596">
        <v>2</v>
      </c>
      <c r="F596">
        <v>2019</v>
      </c>
      <c r="G596" s="1"/>
      <c r="H596" s="1"/>
    </row>
    <row r="597" spans="1:8">
      <c r="A597">
        <v>14605</v>
      </c>
      <c r="B597" s="2">
        <v>43519</v>
      </c>
      <c r="C597" s="3">
        <v>0.825694444444444</v>
      </c>
      <c r="D597">
        <v>23</v>
      </c>
      <c r="E597">
        <v>2</v>
      </c>
      <c r="F597">
        <v>2019</v>
      </c>
      <c r="G597" s="1"/>
      <c r="H597" s="1"/>
    </row>
    <row r="598" spans="1:8">
      <c r="A598">
        <v>14606</v>
      </c>
      <c r="B598" s="2">
        <v>43519</v>
      </c>
      <c r="C598" s="3">
        <v>0.833333333333333</v>
      </c>
      <c r="D598">
        <v>23</v>
      </c>
      <c r="E598">
        <v>2</v>
      </c>
      <c r="F598">
        <v>2019</v>
      </c>
      <c r="G598" s="1"/>
      <c r="H598" s="1"/>
    </row>
    <row r="599" spans="1:8">
      <c r="A599">
        <v>14607</v>
      </c>
      <c r="B599" s="2">
        <v>43519</v>
      </c>
      <c r="C599" s="3">
        <v>0.863194444444444</v>
      </c>
      <c r="D599">
        <v>23</v>
      </c>
      <c r="E599">
        <v>2</v>
      </c>
      <c r="F599">
        <v>2019</v>
      </c>
      <c r="G599" s="1"/>
      <c r="H599" s="1"/>
    </row>
    <row r="600" spans="1:8">
      <c r="A600">
        <v>14608</v>
      </c>
      <c r="B600" s="2">
        <v>43520</v>
      </c>
      <c r="C600" s="3">
        <v>0.423611111111111</v>
      </c>
      <c r="D600">
        <v>24</v>
      </c>
      <c r="E600">
        <v>2</v>
      </c>
      <c r="F600">
        <v>2019</v>
      </c>
      <c r="G600" s="1"/>
      <c r="H600" s="1"/>
    </row>
    <row r="601" spans="1:8">
      <c r="A601">
        <v>14609</v>
      </c>
      <c r="B601" s="2">
        <v>43520</v>
      </c>
      <c r="C601" s="3">
        <v>0.454861111111111</v>
      </c>
      <c r="D601">
        <v>24</v>
      </c>
      <c r="E601">
        <v>2</v>
      </c>
      <c r="F601">
        <v>2019</v>
      </c>
      <c r="G601" s="1"/>
      <c r="H601" s="1"/>
    </row>
    <row r="602" spans="1:8">
      <c r="A602">
        <v>14610</v>
      </c>
      <c r="B602" s="2">
        <v>43520</v>
      </c>
      <c r="C602" s="3">
        <v>0.484722222222222</v>
      </c>
      <c r="D602">
        <v>24</v>
      </c>
      <c r="E602">
        <v>2</v>
      </c>
      <c r="F602">
        <v>2019</v>
      </c>
      <c r="G602" s="1"/>
      <c r="H602" s="1"/>
    </row>
    <row r="603" spans="1:8">
      <c r="A603">
        <v>14611</v>
      </c>
      <c r="B603" s="2">
        <v>43520</v>
      </c>
      <c r="C603" s="3">
        <v>0.543055555555556</v>
      </c>
      <c r="D603">
        <v>24</v>
      </c>
      <c r="E603">
        <v>2</v>
      </c>
      <c r="F603">
        <v>2019</v>
      </c>
      <c r="G603" s="1"/>
      <c r="H603" s="1"/>
    </row>
    <row r="604" spans="1:8">
      <c r="A604">
        <v>14612</v>
      </c>
      <c r="B604" s="2">
        <v>43520</v>
      </c>
      <c r="C604" s="3">
        <v>0.547222222222222</v>
      </c>
      <c r="D604">
        <v>24</v>
      </c>
      <c r="E604">
        <v>2</v>
      </c>
      <c r="F604">
        <v>2019</v>
      </c>
      <c r="G604" s="1"/>
      <c r="H604" s="1"/>
    </row>
    <row r="605" spans="1:8">
      <c r="A605">
        <v>14613</v>
      </c>
      <c r="B605" s="2">
        <v>43520</v>
      </c>
      <c r="C605" s="3">
        <v>0.601388888888889</v>
      </c>
      <c r="D605">
        <v>24</v>
      </c>
      <c r="E605">
        <v>2</v>
      </c>
      <c r="F605">
        <v>2019</v>
      </c>
      <c r="G605" s="1"/>
      <c r="H605" s="1"/>
    </row>
    <row r="606" spans="1:8">
      <c r="A606">
        <v>14614</v>
      </c>
      <c r="B606" s="2">
        <v>43520</v>
      </c>
      <c r="C606" s="3">
        <v>0.697222222222222</v>
      </c>
      <c r="D606">
        <v>24</v>
      </c>
      <c r="E606">
        <v>2</v>
      </c>
      <c r="F606">
        <v>2019</v>
      </c>
      <c r="G606" s="1"/>
      <c r="H606" s="1"/>
    </row>
    <row r="607" spans="1:8">
      <c r="A607">
        <v>14615</v>
      </c>
      <c r="B607" s="2">
        <v>43520</v>
      </c>
      <c r="C607" s="3">
        <v>0.754166666666667</v>
      </c>
      <c r="D607">
        <v>24</v>
      </c>
      <c r="E607">
        <v>2</v>
      </c>
      <c r="F607">
        <v>2019</v>
      </c>
      <c r="G607" s="1"/>
      <c r="H607" s="1"/>
    </row>
    <row r="608" spans="1:8">
      <c r="A608">
        <v>14616</v>
      </c>
      <c r="B608" s="2">
        <v>43520</v>
      </c>
      <c r="C608" s="3">
        <v>0.83125</v>
      </c>
      <c r="D608">
        <v>24</v>
      </c>
      <c r="E608">
        <v>2</v>
      </c>
      <c r="F608">
        <v>2019</v>
      </c>
      <c r="G608" s="1"/>
      <c r="H608" s="1"/>
    </row>
    <row r="609" spans="1:8">
      <c r="A609">
        <v>14617</v>
      </c>
      <c r="B609" s="2">
        <v>43521</v>
      </c>
      <c r="C609" s="3">
        <v>0.475</v>
      </c>
      <c r="D609">
        <v>25</v>
      </c>
      <c r="E609">
        <v>2</v>
      </c>
      <c r="F609">
        <v>2019</v>
      </c>
      <c r="G609" s="1"/>
      <c r="H609" s="1"/>
    </row>
    <row r="610" spans="1:8">
      <c r="A610">
        <v>14618</v>
      </c>
      <c r="B610" s="2">
        <v>43521</v>
      </c>
      <c r="C610" s="3">
        <v>0.498611111111111</v>
      </c>
      <c r="D610">
        <v>25</v>
      </c>
      <c r="E610">
        <v>2</v>
      </c>
      <c r="F610">
        <v>2019</v>
      </c>
      <c r="G610" s="1"/>
      <c r="H610" s="1"/>
    </row>
    <row r="611" spans="1:8">
      <c r="A611">
        <v>14619</v>
      </c>
      <c r="B611" s="2">
        <v>43521</v>
      </c>
      <c r="C611" s="3">
        <v>0.556944444444444</v>
      </c>
      <c r="D611">
        <v>25</v>
      </c>
      <c r="E611">
        <v>2</v>
      </c>
      <c r="F611">
        <v>2019</v>
      </c>
      <c r="G611" s="1"/>
      <c r="H611" s="1"/>
    </row>
    <row r="612" spans="1:8">
      <c r="A612">
        <v>14620</v>
      </c>
      <c r="B612" s="2">
        <v>43521</v>
      </c>
      <c r="C612" s="3">
        <v>0.591666666666667</v>
      </c>
      <c r="D612">
        <v>25</v>
      </c>
      <c r="E612">
        <v>2</v>
      </c>
      <c r="F612">
        <v>2019</v>
      </c>
      <c r="G612" s="1"/>
      <c r="H612" s="1"/>
    </row>
    <row r="613" spans="1:8">
      <c r="A613">
        <v>14621</v>
      </c>
      <c r="B613" s="2">
        <v>43521</v>
      </c>
      <c r="C613" s="3">
        <v>0.608333333333333</v>
      </c>
      <c r="D613">
        <v>25</v>
      </c>
      <c r="E613">
        <v>2</v>
      </c>
      <c r="F613">
        <v>2019</v>
      </c>
      <c r="G613" s="1"/>
      <c r="H613" s="1"/>
    </row>
    <row r="614" spans="1:8">
      <c r="A614">
        <v>14622</v>
      </c>
      <c r="B614" s="2">
        <v>43521</v>
      </c>
      <c r="C614" s="3">
        <v>0.646527777777778</v>
      </c>
      <c r="D614">
        <v>25</v>
      </c>
      <c r="E614">
        <v>2</v>
      </c>
      <c r="F614">
        <v>2019</v>
      </c>
      <c r="G614" s="1"/>
      <c r="H614" s="1"/>
    </row>
    <row r="615" spans="1:8">
      <c r="A615">
        <v>14623</v>
      </c>
      <c r="B615" s="2">
        <v>43521</v>
      </c>
      <c r="C615" s="3">
        <v>0.66875</v>
      </c>
      <c r="D615">
        <v>25</v>
      </c>
      <c r="E615">
        <v>2</v>
      </c>
      <c r="F615">
        <v>2019</v>
      </c>
      <c r="G615" s="1"/>
      <c r="H615" s="1"/>
    </row>
    <row r="616" spans="1:8">
      <c r="A616">
        <v>14624</v>
      </c>
      <c r="B616" s="2">
        <v>43521</v>
      </c>
      <c r="C616" s="3">
        <v>0.68125</v>
      </c>
      <c r="D616">
        <v>25</v>
      </c>
      <c r="E616">
        <v>2</v>
      </c>
      <c r="F616">
        <v>2019</v>
      </c>
      <c r="G616" s="1"/>
      <c r="H616" s="1"/>
    </row>
    <row r="617" spans="1:8">
      <c r="A617">
        <v>14625</v>
      </c>
      <c r="B617" s="2">
        <v>43521</v>
      </c>
      <c r="C617" s="3">
        <v>0.691666666666667</v>
      </c>
      <c r="D617">
        <v>25</v>
      </c>
      <c r="E617">
        <v>2</v>
      </c>
      <c r="F617">
        <v>2019</v>
      </c>
      <c r="G617" s="1"/>
      <c r="H617" s="1"/>
    </row>
    <row r="618" spans="1:8">
      <c r="A618">
        <v>14626</v>
      </c>
      <c r="B618" s="2">
        <v>43521</v>
      </c>
      <c r="C618" s="3">
        <v>0.719444444444444</v>
      </c>
      <c r="D618">
        <v>25</v>
      </c>
      <c r="E618">
        <v>2</v>
      </c>
      <c r="F618">
        <v>2019</v>
      </c>
      <c r="G618" s="1"/>
      <c r="H618" s="1"/>
    </row>
    <row r="619" spans="1:8">
      <c r="A619">
        <v>14627</v>
      </c>
      <c r="B619" s="2">
        <v>43521</v>
      </c>
      <c r="C619" s="3">
        <v>0.775694444444444</v>
      </c>
      <c r="D619">
        <v>25</v>
      </c>
      <c r="E619">
        <v>2</v>
      </c>
      <c r="F619">
        <v>2019</v>
      </c>
      <c r="G619" s="1"/>
      <c r="H619" s="1"/>
    </row>
    <row r="620" spans="1:8">
      <c r="A620">
        <v>14628</v>
      </c>
      <c r="B620" s="2">
        <v>43521</v>
      </c>
      <c r="C620" s="3">
        <v>0.78125</v>
      </c>
      <c r="D620">
        <v>25</v>
      </c>
      <c r="E620">
        <v>2</v>
      </c>
      <c r="F620">
        <v>2019</v>
      </c>
      <c r="G620" s="1"/>
      <c r="H620" s="1"/>
    </row>
    <row r="621" spans="1:8">
      <c r="A621">
        <v>14629</v>
      </c>
      <c r="B621" s="2">
        <v>43521</v>
      </c>
      <c r="C621" s="3">
        <v>0.81875</v>
      </c>
      <c r="D621">
        <v>25</v>
      </c>
      <c r="E621">
        <v>2</v>
      </c>
      <c r="F621">
        <v>2019</v>
      </c>
      <c r="G621" s="1"/>
      <c r="H621" s="1"/>
    </row>
    <row r="622" spans="1:8">
      <c r="A622">
        <v>14630</v>
      </c>
      <c r="B622" s="2">
        <v>43521</v>
      </c>
      <c r="C622" s="3">
        <v>0.846527777777778</v>
      </c>
      <c r="D622">
        <v>25</v>
      </c>
      <c r="E622">
        <v>2</v>
      </c>
      <c r="F622">
        <v>2019</v>
      </c>
      <c r="G622" s="1"/>
      <c r="H622" s="1"/>
    </row>
    <row r="623" spans="1:8">
      <c r="A623">
        <v>14631</v>
      </c>
      <c r="B623" s="2">
        <v>43521</v>
      </c>
      <c r="C623" s="3">
        <v>0.857638888888889</v>
      </c>
      <c r="D623">
        <v>25</v>
      </c>
      <c r="E623">
        <v>2</v>
      </c>
      <c r="F623">
        <v>2019</v>
      </c>
      <c r="G623" s="1"/>
      <c r="H623" s="1"/>
    </row>
    <row r="624" spans="1:8">
      <c r="A624">
        <v>14632</v>
      </c>
      <c r="B624" s="2">
        <v>43522</v>
      </c>
      <c r="C624" s="3">
        <v>0.452777777777778</v>
      </c>
      <c r="D624">
        <v>26</v>
      </c>
      <c r="E624">
        <v>2</v>
      </c>
      <c r="F624">
        <v>2019</v>
      </c>
      <c r="G624" s="1"/>
      <c r="H624" s="1"/>
    </row>
    <row r="625" spans="1:8">
      <c r="A625">
        <v>14633</v>
      </c>
      <c r="B625" s="2">
        <v>43522</v>
      </c>
      <c r="C625" s="3">
        <v>0.491666666666667</v>
      </c>
      <c r="D625">
        <v>26</v>
      </c>
      <c r="E625">
        <v>2</v>
      </c>
      <c r="F625">
        <v>2019</v>
      </c>
      <c r="G625" s="1"/>
      <c r="H625" s="1"/>
    </row>
    <row r="626" spans="1:8">
      <c r="A626">
        <v>14634</v>
      </c>
      <c r="B626" s="2">
        <v>43522</v>
      </c>
      <c r="C626" s="3">
        <v>0.498611111111111</v>
      </c>
      <c r="D626">
        <v>26</v>
      </c>
      <c r="E626">
        <v>2</v>
      </c>
      <c r="F626">
        <v>2019</v>
      </c>
      <c r="G626" s="1"/>
      <c r="H626" s="1"/>
    </row>
    <row r="627" spans="1:8">
      <c r="A627">
        <v>14635</v>
      </c>
      <c r="B627" s="2">
        <v>43522</v>
      </c>
      <c r="C627" s="3">
        <v>0.519444444444444</v>
      </c>
      <c r="D627">
        <v>26</v>
      </c>
      <c r="E627">
        <v>2</v>
      </c>
      <c r="F627">
        <v>2019</v>
      </c>
      <c r="G627" s="1"/>
      <c r="H627" s="1"/>
    </row>
    <row r="628" spans="1:8">
      <c r="A628">
        <v>14636</v>
      </c>
      <c r="B628" s="2">
        <v>43522</v>
      </c>
      <c r="C628" s="3">
        <v>0.631944444444444</v>
      </c>
      <c r="D628">
        <v>26</v>
      </c>
      <c r="E628">
        <v>2</v>
      </c>
      <c r="F628">
        <v>2019</v>
      </c>
      <c r="G628" s="1"/>
      <c r="H628" s="1"/>
    </row>
    <row r="629" spans="1:8">
      <c r="A629">
        <v>14637</v>
      </c>
      <c r="B629" s="2">
        <v>43522</v>
      </c>
      <c r="C629" s="3">
        <v>0.702777777777778</v>
      </c>
      <c r="D629">
        <v>26</v>
      </c>
      <c r="E629">
        <v>2</v>
      </c>
      <c r="F629">
        <v>2019</v>
      </c>
      <c r="G629" s="1"/>
      <c r="H629" s="1"/>
    </row>
    <row r="630" spans="1:8">
      <c r="A630">
        <v>14638</v>
      </c>
      <c r="B630" s="2">
        <v>43522</v>
      </c>
      <c r="C630" s="3">
        <v>0.740277777777778</v>
      </c>
      <c r="D630">
        <v>26</v>
      </c>
      <c r="E630">
        <v>2</v>
      </c>
      <c r="F630">
        <v>2019</v>
      </c>
      <c r="G630" s="1"/>
      <c r="H630" s="1"/>
    </row>
    <row r="631" spans="1:8">
      <c r="A631">
        <v>14639</v>
      </c>
      <c r="B631" s="2">
        <v>43522</v>
      </c>
      <c r="C631" s="3">
        <v>0.808333333333333</v>
      </c>
      <c r="D631">
        <v>26</v>
      </c>
      <c r="E631">
        <v>2</v>
      </c>
      <c r="F631">
        <v>2019</v>
      </c>
      <c r="G631" s="1"/>
      <c r="H631" s="1"/>
    </row>
    <row r="632" spans="1:8">
      <c r="A632">
        <v>14640</v>
      </c>
      <c r="B632" s="2">
        <v>43522</v>
      </c>
      <c r="C632" s="3">
        <v>0.851388888888889</v>
      </c>
      <c r="D632">
        <v>26</v>
      </c>
      <c r="E632">
        <v>2</v>
      </c>
      <c r="F632">
        <v>2019</v>
      </c>
      <c r="G632" s="1"/>
      <c r="H632" s="1"/>
    </row>
    <row r="633" spans="1:8">
      <c r="A633">
        <v>14641</v>
      </c>
      <c r="B633" s="2">
        <v>43523</v>
      </c>
      <c r="C633" s="3">
        <v>0.432638888888889</v>
      </c>
      <c r="D633">
        <v>27</v>
      </c>
      <c r="E633">
        <v>2</v>
      </c>
      <c r="F633">
        <v>2019</v>
      </c>
      <c r="G633" s="1"/>
      <c r="H633" s="1"/>
    </row>
    <row r="634" spans="1:8">
      <c r="A634">
        <v>14642</v>
      </c>
      <c r="B634" s="2">
        <v>43523</v>
      </c>
      <c r="C634" s="3">
        <v>0.4625</v>
      </c>
      <c r="D634">
        <v>27</v>
      </c>
      <c r="E634">
        <v>2</v>
      </c>
      <c r="F634">
        <v>2019</v>
      </c>
      <c r="G634" s="1"/>
      <c r="H634" s="1"/>
    </row>
    <row r="635" spans="1:8">
      <c r="A635">
        <v>14643</v>
      </c>
      <c r="B635" s="2">
        <v>43523</v>
      </c>
      <c r="C635" s="3">
        <v>0.486111111111111</v>
      </c>
      <c r="D635">
        <v>27</v>
      </c>
      <c r="E635">
        <v>2</v>
      </c>
      <c r="F635">
        <v>2019</v>
      </c>
      <c r="G635" s="1"/>
      <c r="H635" s="1"/>
    </row>
    <row r="636" spans="1:8">
      <c r="A636">
        <v>14644</v>
      </c>
      <c r="B636" s="2">
        <v>43523</v>
      </c>
      <c r="C636" s="3">
        <v>0.515277777777778</v>
      </c>
      <c r="D636">
        <v>27</v>
      </c>
      <c r="E636">
        <v>2</v>
      </c>
      <c r="F636">
        <v>2019</v>
      </c>
      <c r="G636" s="1"/>
      <c r="H636" s="1"/>
    </row>
    <row r="637" spans="1:8">
      <c r="A637">
        <v>14645</v>
      </c>
      <c r="B637" s="2">
        <v>43523</v>
      </c>
      <c r="C637" s="3">
        <v>0.536111111111111</v>
      </c>
      <c r="D637">
        <v>27</v>
      </c>
      <c r="E637">
        <v>2</v>
      </c>
      <c r="F637">
        <v>2019</v>
      </c>
      <c r="G637" s="1"/>
      <c r="H637" s="1"/>
    </row>
    <row r="638" spans="1:8">
      <c r="A638">
        <v>14646</v>
      </c>
      <c r="B638" s="2">
        <v>43523</v>
      </c>
      <c r="C638" s="3">
        <v>0.633333333333333</v>
      </c>
      <c r="D638">
        <v>27</v>
      </c>
      <c r="E638">
        <v>2</v>
      </c>
      <c r="F638">
        <v>2019</v>
      </c>
      <c r="G638" s="1"/>
      <c r="H638" s="1"/>
    </row>
    <row r="639" spans="1:8">
      <c r="A639">
        <v>14647</v>
      </c>
      <c r="B639" s="2">
        <v>43523</v>
      </c>
      <c r="C639" s="3">
        <v>0.673611111111111</v>
      </c>
      <c r="D639">
        <v>27</v>
      </c>
      <c r="E639">
        <v>2</v>
      </c>
      <c r="F639">
        <v>2019</v>
      </c>
      <c r="G639" s="1"/>
      <c r="H639" s="1"/>
    </row>
    <row r="640" spans="1:8">
      <c r="A640">
        <v>14648</v>
      </c>
      <c r="B640" s="2">
        <v>43523</v>
      </c>
      <c r="C640" s="3">
        <v>0.725</v>
      </c>
      <c r="D640">
        <v>27</v>
      </c>
      <c r="E640">
        <v>2</v>
      </c>
      <c r="F640">
        <v>2019</v>
      </c>
      <c r="G640" s="1"/>
      <c r="H640" s="1"/>
    </row>
    <row r="641" spans="1:8">
      <c r="A641">
        <v>14649</v>
      </c>
      <c r="B641" s="2">
        <v>43523</v>
      </c>
      <c r="C641" s="3">
        <v>0.727083333333333</v>
      </c>
      <c r="D641">
        <v>27</v>
      </c>
      <c r="E641">
        <v>2</v>
      </c>
      <c r="F641">
        <v>2019</v>
      </c>
      <c r="G641" s="1"/>
      <c r="H641" s="1"/>
    </row>
    <row r="642" spans="1:8">
      <c r="A642">
        <v>14650</v>
      </c>
      <c r="B642" s="2">
        <v>43523</v>
      </c>
      <c r="C642" s="3">
        <v>0.733333333333333</v>
      </c>
      <c r="D642">
        <v>27</v>
      </c>
      <c r="E642">
        <v>2</v>
      </c>
      <c r="F642">
        <v>2019</v>
      </c>
      <c r="G642" s="1"/>
      <c r="H642" s="1"/>
    </row>
    <row r="643" spans="1:8">
      <c r="A643">
        <v>14651</v>
      </c>
      <c r="B643" s="2">
        <v>43523</v>
      </c>
      <c r="C643" s="3">
        <v>0.746527777777778</v>
      </c>
      <c r="D643">
        <v>27</v>
      </c>
      <c r="E643">
        <v>2</v>
      </c>
      <c r="F643">
        <v>2019</v>
      </c>
      <c r="G643" s="1"/>
      <c r="H643" s="1"/>
    </row>
    <row r="644" spans="1:8">
      <c r="A644">
        <v>14652</v>
      </c>
      <c r="B644" s="2">
        <v>43523</v>
      </c>
      <c r="C644" s="3">
        <v>0.766666666666667</v>
      </c>
      <c r="D644">
        <v>27</v>
      </c>
      <c r="E644">
        <v>2</v>
      </c>
      <c r="F644">
        <v>2019</v>
      </c>
      <c r="G644" s="1"/>
      <c r="H644" s="1"/>
    </row>
    <row r="645" spans="1:8">
      <c r="A645">
        <v>14653</v>
      </c>
      <c r="B645" s="2">
        <v>43523</v>
      </c>
      <c r="C645" s="3">
        <v>0.789583333333333</v>
      </c>
      <c r="D645">
        <v>27</v>
      </c>
      <c r="E645">
        <v>2</v>
      </c>
      <c r="F645">
        <v>2019</v>
      </c>
      <c r="G645" s="1"/>
      <c r="H645" s="1"/>
    </row>
    <row r="646" spans="1:8">
      <c r="A646">
        <v>14654</v>
      </c>
      <c r="B646" s="2">
        <v>43523</v>
      </c>
      <c r="C646" s="3">
        <v>0.792361111111111</v>
      </c>
      <c r="D646">
        <v>27</v>
      </c>
      <c r="E646">
        <v>2</v>
      </c>
      <c r="F646">
        <v>2019</v>
      </c>
      <c r="G646" s="1"/>
      <c r="H646" s="1"/>
    </row>
    <row r="647" spans="1:8">
      <c r="A647">
        <v>14655</v>
      </c>
      <c r="B647" s="2">
        <v>43524</v>
      </c>
      <c r="C647" s="3">
        <v>0.6125</v>
      </c>
      <c r="D647">
        <v>28</v>
      </c>
      <c r="E647">
        <v>2</v>
      </c>
      <c r="F647">
        <v>2019</v>
      </c>
      <c r="G647" s="1"/>
      <c r="H647" s="1"/>
    </row>
    <row r="648" spans="1:8">
      <c r="A648">
        <v>14656</v>
      </c>
      <c r="B648" s="2">
        <v>43524</v>
      </c>
      <c r="C648" s="3">
        <v>0.734722222222222</v>
      </c>
      <c r="D648">
        <v>28</v>
      </c>
      <c r="E648">
        <v>2</v>
      </c>
      <c r="F648">
        <v>2019</v>
      </c>
      <c r="G648" s="1"/>
      <c r="H648" s="1"/>
    </row>
    <row r="649" spans="1:8">
      <c r="A649">
        <v>14657</v>
      </c>
      <c r="B649" s="2">
        <v>43524</v>
      </c>
      <c r="C649" s="3">
        <v>0.775694444444444</v>
      </c>
      <c r="D649">
        <v>28</v>
      </c>
      <c r="E649">
        <v>2</v>
      </c>
      <c r="F649">
        <v>2019</v>
      </c>
      <c r="G649" s="1"/>
      <c r="H649" s="1"/>
    </row>
    <row r="650" spans="1:8">
      <c r="A650">
        <v>14658</v>
      </c>
      <c r="B650" s="2">
        <v>43524</v>
      </c>
      <c r="C650" s="3">
        <v>0.792361111111111</v>
      </c>
      <c r="D650">
        <v>28</v>
      </c>
      <c r="E650">
        <v>2</v>
      </c>
      <c r="F650">
        <v>2019</v>
      </c>
      <c r="G650" s="1"/>
      <c r="H650" s="1"/>
    </row>
    <row r="651" spans="1:8">
      <c r="A651">
        <v>14659</v>
      </c>
      <c r="B651" s="2">
        <v>43524</v>
      </c>
      <c r="C651" s="3">
        <v>0.814583333333333</v>
      </c>
      <c r="D651">
        <v>28</v>
      </c>
      <c r="E651">
        <v>2</v>
      </c>
      <c r="F651">
        <v>2019</v>
      </c>
      <c r="G651" s="1"/>
      <c r="H651" s="1"/>
    </row>
    <row r="652" spans="1:8">
      <c r="A652">
        <v>14660</v>
      </c>
      <c r="B652" s="2">
        <v>43524</v>
      </c>
      <c r="C652" s="3">
        <v>0.845833333333333</v>
      </c>
      <c r="D652">
        <v>28</v>
      </c>
      <c r="E652">
        <v>2</v>
      </c>
      <c r="F652">
        <v>2019</v>
      </c>
      <c r="G652" s="1"/>
      <c r="H652" s="1"/>
    </row>
    <row r="653" spans="1:8">
      <c r="A653">
        <v>14661</v>
      </c>
      <c r="B653" s="2">
        <v>43525</v>
      </c>
      <c r="C653" s="3">
        <v>0.431944444444444</v>
      </c>
      <c r="D653">
        <v>1</v>
      </c>
      <c r="E653">
        <v>3</v>
      </c>
      <c r="F653">
        <v>2019</v>
      </c>
      <c r="G653" s="1"/>
      <c r="H653" s="1"/>
    </row>
    <row r="654" spans="1:8">
      <c r="A654">
        <v>14662</v>
      </c>
      <c r="B654" s="2">
        <v>43525</v>
      </c>
      <c r="C654" s="3">
        <v>0.479166666666667</v>
      </c>
      <c r="D654">
        <v>1</v>
      </c>
      <c r="E654">
        <v>3</v>
      </c>
      <c r="F654">
        <v>2019</v>
      </c>
      <c r="G654" s="1"/>
      <c r="H654" s="1"/>
    </row>
    <row r="655" spans="1:8">
      <c r="A655">
        <v>14663</v>
      </c>
      <c r="B655" s="2">
        <v>43525</v>
      </c>
      <c r="C655" s="3">
        <v>0.510416666666667</v>
      </c>
      <c r="D655">
        <v>1</v>
      </c>
      <c r="E655">
        <v>3</v>
      </c>
      <c r="F655">
        <v>2019</v>
      </c>
      <c r="G655" s="1"/>
      <c r="H655" s="1"/>
    </row>
    <row r="656" spans="1:8">
      <c r="A656">
        <v>14664</v>
      </c>
      <c r="B656" s="2">
        <v>43525</v>
      </c>
      <c r="C656" s="3">
        <v>0.556944444444444</v>
      </c>
      <c r="D656">
        <v>1</v>
      </c>
      <c r="E656">
        <v>3</v>
      </c>
      <c r="F656">
        <v>2019</v>
      </c>
      <c r="G656" s="1"/>
      <c r="H656" s="1"/>
    </row>
    <row r="657" spans="1:8">
      <c r="A657">
        <v>14665</v>
      </c>
      <c r="B657" s="2">
        <v>43525</v>
      </c>
      <c r="C657" s="3">
        <v>0.647222222222222</v>
      </c>
      <c r="D657">
        <v>1</v>
      </c>
      <c r="E657">
        <v>3</v>
      </c>
      <c r="F657">
        <v>2019</v>
      </c>
      <c r="G657" s="1"/>
      <c r="H657" s="1"/>
    </row>
    <row r="658" spans="1:8">
      <c r="A658">
        <v>14666</v>
      </c>
      <c r="B658" s="2">
        <v>43525</v>
      </c>
      <c r="C658" s="3">
        <v>0.652777777777778</v>
      </c>
      <c r="D658">
        <v>1</v>
      </c>
      <c r="E658">
        <v>3</v>
      </c>
      <c r="F658">
        <v>2019</v>
      </c>
      <c r="G658" s="1"/>
      <c r="H658" s="1"/>
    </row>
    <row r="659" spans="1:8">
      <c r="A659">
        <v>14667</v>
      </c>
      <c r="B659" s="2">
        <v>43525</v>
      </c>
      <c r="C659" s="3">
        <v>0.682638888888889</v>
      </c>
      <c r="D659">
        <v>1</v>
      </c>
      <c r="E659">
        <v>3</v>
      </c>
      <c r="F659">
        <v>2019</v>
      </c>
      <c r="G659" s="1"/>
      <c r="H659" s="1"/>
    </row>
    <row r="660" spans="1:8">
      <c r="A660">
        <v>14668</v>
      </c>
      <c r="B660" s="2">
        <v>43525</v>
      </c>
      <c r="C660" s="3">
        <v>0.759722222222222</v>
      </c>
      <c r="D660">
        <v>1</v>
      </c>
      <c r="E660">
        <v>3</v>
      </c>
      <c r="F660">
        <v>2019</v>
      </c>
      <c r="G660" s="1"/>
      <c r="H660" s="1"/>
    </row>
    <row r="661" spans="1:8">
      <c r="A661">
        <v>14669</v>
      </c>
      <c r="B661" s="2">
        <v>43525</v>
      </c>
      <c r="C661" s="3">
        <v>0.825694444444444</v>
      </c>
      <c r="D661">
        <v>1</v>
      </c>
      <c r="E661">
        <v>3</v>
      </c>
      <c r="F661">
        <v>2019</v>
      </c>
      <c r="G661" s="1"/>
      <c r="H661" s="1"/>
    </row>
    <row r="662" spans="1:8">
      <c r="A662">
        <v>14670</v>
      </c>
      <c r="B662" s="2">
        <v>43525</v>
      </c>
      <c r="C662" s="3">
        <v>0.835416666666667</v>
      </c>
      <c r="D662">
        <v>1</v>
      </c>
      <c r="E662">
        <v>3</v>
      </c>
      <c r="F662">
        <v>2019</v>
      </c>
      <c r="G662" s="1"/>
      <c r="H662" s="1"/>
    </row>
    <row r="663" spans="1:8">
      <c r="A663">
        <v>14671</v>
      </c>
      <c r="B663" s="2">
        <v>43526</v>
      </c>
      <c r="C663" s="3">
        <v>0.473611111111111</v>
      </c>
      <c r="D663">
        <v>2</v>
      </c>
      <c r="E663">
        <v>3</v>
      </c>
      <c r="F663">
        <v>2019</v>
      </c>
      <c r="G663" s="1"/>
      <c r="H663" s="1"/>
    </row>
    <row r="664" spans="1:8">
      <c r="A664">
        <v>14672</v>
      </c>
      <c r="B664" s="2">
        <v>43526</v>
      </c>
      <c r="C664" s="3">
        <v>0.525</v>
      </c>
      <c r="D664">
        <v>2</v>
      </c>
      <c r="E664">
        <v>3</v>
      </c>
      <c r="F664">
        <v>2019</v>
      </c>
      <c r="G664" s="1"/>
      <c r="H664" s="1"/>
    </row>
    <row r="665" spans="1:8">
      <c r="A665">
        <v>14673</v>
      </c>
      <c r="B665" s="2">
        <v>43526</v>
      </c>
      <c r="C665" s="3">
        <v>0.527777777777778</v>
      </c>
      <c r="D665">
        <v>2</v>
      </c>
      <c r="E665">
        <v>3</v>
      </c>
      <c r="F665">
        <v>2019</v>
      </c>
      <c r="G665" s="1"/>
      <c r="H665" s="1"/>
    </row>
    <row r="666" spans="1:8">
      <c r="A666">
        <v>14674</v>
      </c>
      <c r="B666" s="2">
        <v>43526</v>
      </c>
      <c r="C666" s="3">
        <v>0.542361111111111</v>
      </c>
      <c r="D666">
        <v>2</v>
      </c>
      <c r="E666">
        <v>3</v>
      </c>
      <c r="F666">
        <v>2019</v>
      </c>
      <c r="G666" s="1"/>
      <c r="H666" s="1"/>
    </row>
    <row r="667" spans="1:8">
      <c r="A667">
        <v>14675</v>
      </c>
      <c r="B667" s="2">
        <v>43526</v>
      </c>
      <c r="C667" s="3">
        <v>0.548611111111111</v>
      </c>
      <c r="D667">
        <v>2</v>
      </c>
      <c r="E667">
        <v>3</v>
      </c>
      <c r="F667">
        <v>2019</v>
      </c>
      <c r="G667" s="1"/>
      <c r="H667" s="1"/>
    </row>
    <row r="668" spans="1:8">
      <c r="A668">
        <v>14676</v>
      </c>
      <c r="B668" s="2">
        <v>43526</v>
      </c>
      <c r="C668" s="3">
        <v>0.576388888888889</v>
      </c>
      <c r="D668">
        <v>2</v>
      </c>
      <c r="E668">
        <v>3</v>
      </c>
      <c r="F668">
        <v>2019</v>
      </c>
      <c r="G668" s="1"/>
      <c r="H668" s="1"/>
    </row>
    <row r="669" spans="1:8">
      <c r="A669">
        <v>14677</v>
      </c>
      <c r="B669" s="2">
        <v>43526</v>
      </c>
      <c r="C669" s="3">
        <v>0.594444444444444</v>
      </c>
      <c r="D669">
        <v>2</v>
      </c>
      <c r="E669">
        <v>3</v>
      </c>
      <c r="F669">
        <v>2019</v>
      </c>
      <c r="G669" s="1"/>
      <c r="H669" s="1"/>
    </row>
    <row r="670" spans="1:8">
      <c r="A670">
        <v>14678</v>
      </c>
      <c r="B670" s="2">
        <v>43526</v>
      </c>
      <c r="C670" s="3">
        <v>0.677777777777778</v>
      </c>
      <c r="D670">
        <v>2</v>
      </c>
      <c r="E670">
        <v>3</v>
      </c>
      <c r="F670">
        <v>2019</v>
      </c>
      <c r="G670" s="1"/>
      <c r="H670" s="1"/>
    </row>
    <row r="671" spans="1:8">
      <c r="A671">
        <v>14679</v>
      </c>
      <c r="B671" s="2">
        <v>43526</v>
      </c>
      <c r="C671" s="3">
        <v>0.690972222222222</v>
      </c>
      <c r="D671">
        <v>2</v>
      </c>
      <c r="E671">
        <v>3</v>
      </c>
      <c r="F671">
        <v>2019</v>
      </c>
      <c r="G671" s="1"/>
      <c r="H671" s="1"/>
    </row>
    <row r="672" spans="1:8">
      <c r="A672">
        <v>14680</v>
      </c>
      <c r="B672" s="2">
        <v>43526</v>
      </c>
      <c r="C672" s="3">
        <v>0.695833333333333</v>
      </c>
      <c r="D672">
        <v>2</v>
      </c>
      <c r="E672">
        <v>3</v>
      </c>
      <c r="F672">
        <v>2019</v>
      </c>
      <c r="G672" s="1"/>
      <c r="H672" s="1"/>
    </row>
    <row r="673" spans="1:8">
      <c r="A673">
        <v>14681</v>
      </c>
      <c r="B673" s="2">
        <v>43526</v>
      </c>
      <c r="C673" s="3">
        <v>0.719444444444444</v>
      </c>
      <c r="D673">
        <v>2</v>
      </c>
      <c r="E673">
        <v>3</v>
      </c>
      <c r="F673">
        <v>2019</v>
      </c>
      <c r="G673" s="1"/>
      <c r="H673" s="1"/>
    </row>
    <row r="674" spans="1:8">
      <c r="A674">
        <v>14682</v>
      </c>
      <c r="B674" s="2">
        <v>43526</v>
      </c>
      <c r="C674" s="3">
        <v>0.733333333333333</v>
      </c>
      <c r="D674">
        <v>2</v>
      </c>
      <c r="E674">
        <v>3</v>
      </c>
      <c r="F674">
        <v>2019</v>
      </c>
      <c r="G674" s="1"/>
      <c r="H674" s="1"/>
    </row>
    <row r="675" spans="1:8">
      <c r="A675">
        <v>14683</v>
      </c>
      <c r="B675" s="2">
        <v>43526</v>
      </c>
      <c r="C675" s="3">
        <v>0.759722222222222</v>
      </c>
      <c r="D675">
        <v>2</v>
      </c>
      <c r="E675">
        <v>3</v>
      </c>
      <c r="F675">
        <v>2019</v>
      </c>
      <c r="G675" s="1"/>
      <c r="H675" s="1"/>
    </row>
    <row r="676" spans="1:8">
      <c r="A676">
        <v>14684</v>
      </c>
      <c r="B676" s="2">
        <v>43526</v>
      </c>
      <c r="C676" s="3">
        <v>0.7625</v>
      </c>
      <c r="D676">
        <v>2</v>
      </c>
      <c r="E676">
        <v>3</v>
      </c>
      <c r="F676">
        <v>2019</v>
      </c>
      <c r="G676" s="1"/>
      <c r="H676" s="1"/>
    </row>
    <row r="677" spans="1:8">
      <c r="A677">
        <v>14685</v>
      </c>
      <c r="B677" s="2">
        <v>43526</v>
      </c>
      <c r="C677" s="3">
        <v>0.809722222222222</v>
      </c>
      <c r="D677">
        <v>2</v>
      </c>
      <c r="E677">
        <v>3</v>
      </c>
      <c r="F677">
        <v>2019</v>
      </c>
      <c r="G677" s="1"/>
      <c r="H677" s="1"/>
    </row>
    <row r="678" spans="1:8">
      <c r="A678">
        <v>14686</v>
      </c>
      <c r="B678" s="2">
        <v>43526</v>
      </c>
      <c r="C678" s="3">
        <v>0.820833333333333</v>
      </c>
      <c r="D678">
        <v>2</v>
      </c>
      <c r="E678">
        <v>3</v>
      </c>
      <c r="F678">
        <v>2019</v>
      </c>
      <c r="G678" s="1"/>
      <c r="H678" s="1"/>
    </row>
    <row r="679" spans="1:8">
      <c r="A679">
        <v>14687</v>
      </c>
      <c r="B679" s="2">
        <v>43526</v>
      </c>
      <c r="C679" s="3">
        <v>0.822222222222222</v>
      </c>
      <c r="D679">
        <v>2</v>
      </c>
      <c r="E679">
        <v>3</v>
      </c>
      <c r="F679">
        <v>2019</v>
      </c>
      <c r="G679" s="1"/>
      <c r="H679" s="1"/>
    </row>
    <row r="680" spans="1:8">
      <c r="A680">
        <v>14688</v>
      </c>
      <c r="B680" s="2">
        <v>43527</v>
      </c>
      <c r="C680" s="3">
        <v>0.454166666666667</v>
      </c>
      <c r="D680">
        <v>3</v>
      </c>
      <c r="E680">
        <v>3</v>
      </c>
      <c r="F680">
        <v>2019</v>
      </c>
      <c r="G680" s="1"/>
      <c r="H680" s="1"/>
    </row>
    <row r="681" spans="1:8">
      <c r="A681">
        <v>14689</v>
      </c>
      <c r="B681" s="2">
        <v>43527</v>
      </c>
      <c r="C681" s="3">
        <v>0.517361111111111</v>
      </c>
      <c r="D681">
        <v>3</v>
      </c>
      <c r="E681">
        <v>3</v>
      </c>
      <c r="F681">
        <v>2019</v>
      </c>
      <c r="G681" s="1"/>
      <c r="H681" s="1"/>
    </row>
    <row r="682" spans="1:8">
      <c r="A682">
        <v>14690</v>
      </c>
      <c r="B682" s="2">
        <v>43527</v>
      </c>
      <c r="C682" s="3">
        <v>0.542361111111111</v>
      </c>
      <c r="D682">
        <v>3</v>
      </c>
      <c r="E682">
        <v>3</v>
      </c>
      <c r="F682">
        <v>2019</v>
      </c>
      <c r="G682" s="1"/>
      <c r="H682" s="1"/>
    </row>
    <row r="683" spans="1:8">
      <c r="A683">
        <v>14691</v>
      </c>
      <c r="B683" s="2">
        <v>43527</v>
      </c>
      <c r="C683" s="3">
        <v>0.557638888888889</v>
      </c>
      <c r="D683">
        <v>3</v>
      </c>
      <c r="E683">
        <v>3</v>
      </c>
      <c r="F683">
        <v>2019</v>
      </c>
      <c r="G683" s="1"/>
      <c r="H683" s="1"/>
    </row>
    <row r="684" spans="1:8">
      <c r="A684">
        <v>14692</v>
      </c>
      <c r="B684" s="2">
        <v>43527</v>
      </c>
      <c r="C684" s="3">
        <v>0.570833333333333</v>
      </c>
      <c r="D684">
        <v>3</v>
      </c>
      <c r="E684">
        <v>3</v>
      </c>
      <c r="F684">
        <v>2019</v>
      </c>
      <c r="G684" s="1"/>
      <c r="H684" s="1"/>
    </row>
    <row r="685" spans="1:8">
      <c r="A685">
        <v>14693</v>
      </c>
      <c r="B685" s="2">
        <v>43527</v>
      </c>
      <c r="C685" s="3">
        <v>0.604166666666667</v>
      </c>
      <c r="D685">
        <v>3</v>
      </c>
      <c r="E685">
        <v>3</v>
      </c>
      <c r="F685">
        <v>2019</v>
      </c>
      <c r="G685" s="1"/>
      <c r="H685" s="1"/>
    </row>
    <row r="686" spans="1:8">
      <c r="A686">
        <v>14694</v>
      </c>
      <c r="B686" s="2">
        <v>43527</v>
      </c>
      <c r="C686" s="3">
        <v>0.63125</v>
      </c>
      <c r="D686">
        <v>3</v>
      </c>
      <c r="E686">
        <v>3</v>
      </c>
      <c r="F686">
        <v>2019</v>
      </c>
      <c r="G686" s="1"/>
      <c r="H686" s="1"/>
    </row>
    <row r="687" spans="1:8">
      <c r="A687">
        <v>14695</v>
      </c>
      <c r="B687" s="2">
        <v>43527</v>
      </c>
      <c r="C687" s="3">
        <v>0.709027777777778</v>
      </c>
      <c r="D687">
        <v>3</v>
      </c>
      <c r="E687">
        <v>3</v>
      </c>
      <c r="F687">
        <v>2019</v>
      </c>
      <c r="G687" s="1"/>
      <c r="H687" s="1"/>
    </row>
    <row r="688" spans="1:8">
      <c r="A688">
        <v>14696</v>
      </c>
      <c r="B688" s="2">
        <v>43527</v>
      </c>
      <c r="C688" s="3">
        <v>0.733333333333333</v>
      </c>
      <c r="D688">
        <v>3</v>
      </c>
      <c r="E688">
        <v>3</v>
      </c>
      <c r="F688">
        <v>2019</v>
      </c>
      <c r="G688" s="1"/>
      <c r="H688" s="1"/>
    </row>
    <row r="689" spans="1:8">
      <c r="A689">
        <v>14697</v>
      </c>
      <c r="B689" s="2">
        <v>43527</v>
      </c>
      <c r="C689" s="3">
        <v>0.791666666666667</v>
      </c>
      <c r="D689">
        <v>3</v>
      </c>
      <c r="E689">
        <v>3</v>
      </c>
      <c r="F689">
        <v>2019</v>
      </c>
      <c r="G689" s="1"/>
      <c r="H689" s="1"/>
    </row>
    <row r="690" spans="1:8">
      <c r="A690">
        <v>14698</v>
      </c>
      <c r="B690" s="2">
        <v>43527</v>
      </c>
      <c r="C690" s="3">
        <v>0.803472222222222</v>
      </c>
      <c r="D690">
        <v>3</v>
      </c>
      <c r="E690">
        <v>3</v>
      </c>
      <c r="F690">
        <v>2019</v>
      </c>
      <c r="G690" s="1"/>
      <c r="H690" s="1"/>
    </row>
    <row r="691" spans="1:8">
      <c r="A691">
        <v>14699</v>
      </c>
      <c r="B691" s="2">
        <v>43527</v>
      </c>
      <c r="C691" s="3">
        <v>0.8125</v>
      </c>
      <c r="D691">
        <v>3</v>
      </c>
      <c r="E691">
        <v>3</v>
      </c>
      <c r="F691">
        <v>2019</v>
      </c>
      <c r="G691" s="1"/>
      <c r="H691" s="1"/>
    </row>
    <row r="692" spans="1:8">
      <c r="A692">
        <v>14700</v>
      </c>
      <c r="B692" s="2">
        <v>43527</v>
      </c>
      <c r="C692" s="3">
        <v>0.8375</v>
      </c>
      <c r="D692">
        <v>3</v>
      </c>
      <c r="E692">
        <v>3</v>
      </c>
      <c r="F692">
        <v>2019</v>
      </c>
      <c r="G692" s="1"/>
      <c r="H692" s="1"/>
    </row>
    <row r="693" spans="1:8">
      <c r="A693">
        <v>14701</v>
      </c>
      <c r="B693" s="2">
        <v>43527</v>
      </c>
      <c r="C693" s="3">
        <v>0.854861111111111</v>
      </c>
      <c r="D693">
        <v>3</v>
      </c>
      <c r="E693">
        <v>3</v>
      </c>
      <c r="F693">
        <v>2019</v>
      </c>
      <c r="G693" s="1"/>
      <c r="H693" s="1"/>
    </row>
    <row r="694" spans="1:8">
      <c r="A694">
        <v>14702</v>
      </c>
      <c r="B694" s="2">
        <v>43528</v>
      </c>
      <c r="C694" s="3">
        <v>0.420138888888889</v>
      </c>
      <c r="D694">
        <v>4</v>
      </c>
      <c r="E694">
        <v>3</v>
      </c>
      <c r="F694">
        <v>2019</v>
      </c>
      <c r="G694" s="1"/>
      <c r="H694" s="1"/>
    </row>
    <row r="695" spans="1:8">
      <c r="A695">
        <v>14703</v>
      </c>
      <c r="B695" s="2">
        <v>43528</v>
      </c>
      <c r="C695" s="3">
        <v>0.44375</v>
      </c>
      <c r="D695">
        <v>4</v>
      </c>
      <c r="E695">
        <v>3</v>
      </c>
      <c r="F695">
        <v>2019</v>
      </c>
      <c r="G695" s="1"/>
      <c r="H695" s="1"/>
    </row>
    <row r="696" spans="1:8">
      <c r="A696">
        <v>14704</v>
      </c>
      <c r="B696" s="2">
        <v>43528</v>
      </c>
      <c r="C696" s="3">
        <v>0.471527777777778</v>
      </c>
      <c r="D696">
        <v>4</v>
      </c>
      <c r="E696">
        <v>3</v>
      </c>
      <c r="F696">
        <v>2019</v>
      </c>
      <c r="G696" s="1"/>
      <c r="H696" s="1"/>
    </row>
    <row r="697" spans="1:8">
      <c r="A697">
        <v>14705</v>
      </c>
      <c r="B697" s="2">
        <v>43528</v>
      </c>
      <c r="C697" s="3">
        <v>0.477083333333333</v>
      </c>
      <c r="D697">
        <v>4</v>
      </c>
      <c r="E697">
        <v>3</v>
      </c>
      <c r="F697">
        <v>2019</v>
      </c>
      <c r="G697" s="1"/>
      <c r="H697" s="1"/>
    </row>
    <row r="698" spans="1:8">
      <c r="A698">
        <v>14706</v>
      </c>
      <c r="B698" s="2">
        <v>43528</v>
      </c>
      <c r="C698" s="3">
        <v>0.515972222222222</v>
      </c>
      <c r="D698">
        <v>4</v>
      </c>
      <c r="E698">
        <v>3</v>
      </c>
      <c r="F698">
        <v>2019</v>
      </c>
      <c r="G698" s="1"/>
      <c r="H698" s="1"/>
    </row>
    <row r="699" spans="1:8">
      <c r="A699">
        <v>14707</v>
      </c>
      <c r="B699" s="2">
        <v>43528</v>
      </c>
      <c r="C699" s="3">
        <v>0.530555555555556</v>
      </c>
      <c r="D699">
        <v>4</v>
      </c>
      <c r="E699">
        <v>3</v>
      </c>
      <c r="F699">
        <v>2019</v>
      </c>
      <c r="G699" s="1"/>
      <c r="H699" s="1"/>
    </row>
    <row r="700" spans="1:8">
      <c r="A700">
        <v>14708</v>
      </c>
      <c r="B700" s="2">
        <v>43528</v>
      </c>
      <c r="C700" s="3">
        <v>0.626388888888889</v>
      </c>
      <c r="D700">
        <v>4</v>
      </c>
      <c r="E700">
        <v>3</v>
      </c>
      <c r="F700">
        <v>2019</v>
      </c>
      <c r="G700" s="1"/>
      <c r="H700" s="1"/>
    </row>
    <row r="701" spans="1:8">
      <c r="A701">
        <v>14709</v>
      </c>
      <c r="B701" s="2">
        <v>43528</v>
      </c>
      <c r="C701" s="3">
        <v>0.64375</v>
      </c>
      <c r="D701">
        <v>4</v>
      </c>
      <c r="E701">
        <v>3</v>
      </c>
      <c r="F701">
        <v>2019</v>
      </c>
      <c r="G701" s="1"/>
      <c r="H701" s="1"/>
    </row>
    <row r="702" spans="1:8">
      <c r="A702">
        <v>14710</v>
      </c>
      <c r="B702" s="2">
        <v>43528</v>
      </c>
      <c r="C702" s="3">
        <v>0.655555555555556</v>
      </c>
      <c r="D702">
        <v>4</v>
      </c>
      <c r="E702">
        <v>3</v>
      </c>
      <c r="F702">
        <v>2019</v>
      </c>
      <c r="G702" s="1"/>
      <c r="H702" s="1"/>
    </row>
    <row r="703" spans="1:8">
      <c r="A703">
        <v>14711</v>
      </c>
      <c r="B703" s="2">
        <v>43528</v>
      </c>
      <c r="C703" s="3">
        <v>0.686111111111111</v>
      </c>
      <c r="D703">
        <v>4</v>
      </c>
      <c r="E703">
        <v>3</v>
      </c>
      <c r="F703">
        <v>2019</v>
      </c>
      <c r="G703" s="1"/>
      <c r="H703" s="1"/>
    </row>
    <row r="704" spans="1:8">
      <c r="A704">
        <v>14712</v>
      </c>
      <c r="B704" s="2">
        <v>43528</v>
      </c>
      <c r="C704" s="3">
        <v>0.825</v>
      </c>
      <c r="D704">
        <v>4</v>
      </c>
      <c r="E704">
        <v>3</v>
      </c>
      <c r="F704">
        <v>2019</v>
      </c>
      <c r="G704" s="1"/>
      <c r="H704" s="1"/>
    </row>
    <row r="705" spans="1:8">
      <c r="A705">
        <v>14713</v>
      </c>
      <c r="B705" s="2">
        <v>43528</v>
      </c>
      <c r="C705" s="3">
        <v>0.860416666666667</v>
      </c>
      <c r="D705">
        <v>4</v>
      </c>
      <c r="E705">
        <v>3</v>
      </c>
      <c r="F705">
        <v>2019</v>
      </c>
      <c r="G705" s="1"/>
      <c r="H705" s="1"/>
    </row>
    <row r="706" spans="1:8">
      <c r="A706">
        <v>14714</v>
      </c>
      <c r="B706" s="2">
        <v>43529</v>
      </c>
      <c r="C706" s="3">
        <v>0.444444444444444</v>
      </c>
      <c r="D706">
        <v>5</v>
      </c>
      <c r="E706">
        <v>3</v>
      </c>
      <c r="F706">
        <v>2019</v>
      </c>
      <c r="G706" s="1"/>
      <c r="H706" s="1"/>
    </row>
    <row r="707" spans="1:8">
      <c r="A707">
        <v>14715</v>
      </c>
      <c r="B707" s="2">
        <v>43529</v>
      </c>
      <c r="C707" s="3">
        <v>0.520138888888889</v>
      </c>
      <c r="D707">
        <v>5</v>
      </c>
      <c r="E707">
        <v>3</v>
      </c>
      <c r="F707">
        <v>2019</v>
      </c>
      <c r="G707" s="1"/>
      <c r="H707" s="1"/>
    </row>
    <row r="708" spans="1:8">
      <c r="A708">
        <v>14716</v>
      </c>
      <c r="B708" s="2">
        <v>43529</v>
      </c>
      <c r="C708" s="3">
        <v>0.5625</v>
      </c>
      <c r="D708">
        <v>5</v>
      </c>
      <c r="E708">
        <v>3</v>
      </c>
      <c r="F708">
        <v>2019</v>
      </c>
      <c r="G708" s="1"/>
      <c r="H708" s="1"/>
    </row>
    <row r="709" spans="1:8">
      <c r="A709">
        <v>14717</v>
      </c>
      <c r="B709" s="2">
        <v>43529</v>
      </c>
      <c r="C709" s="3">
        <v>0.572222222222222</v>
      </c>
      <c r="D709">
        <v>5</v>
      </c>
      <c r="E709">
        <v>3</v>
      </c>
      <c r="F709">
        <v>2019</v>
      </c>
      <c r="G709" s="1"/>
      <c r="H709" s="1"/>
    </row>
    <row r="710" spans="1:8">
      <c r="A710">
        <v>14718</v>
      </c>
      <c r="B710" s="2">
        <v>43529</v>
      </c>
      <c r="C710" s="3">
        <v>0.604861111111111</v>
      </c>
      <c r="D710">
        <v>5</v>
      </c>
      <c r="E710">
        <v>3</v>
      </c>
      <c r="F710">
        <v>2019</v>
      </c>
      <c r="G710" s="1"/>
      <c r="H710" s="1"/>
    </row>
    <row r="711" spans="1:8">
      <c r="A711">
        <v>14719</v>
      </c>
      <c r="B711" s="2">
        <v>43529</v>
      </c>
      <c r="C711" s="3">
        <v>0.683333333333333</v>
      </c>
      <c r="D711">
        <v>5</v>
      </c>
      <c r="E711">
        <v>3</v>
      </c>
      <c r="F711">
        <v>2019</v>
      </c>
      <c r="G711" s="1"/>
      <c r="H711" s="1"/>
    </row>
    <row r="712" spans="1:8">
      <c r="A712">
        <v>14720</v>
      </c>
      <c r="B712" s="2">
        <v>43529</v>
      </c>
      <c r="C712" s="3">
        <v>0.693055555555556</v>
      </c>
      <c r="D712">
        <v>5</v>
      </c>
      <c r="E712">
        <v>3</v>
      </c>
      <c r="F712">
        <v>2019</v>
      </c>
      <c r="G712" s="1"/>
      <c r="H712" s="1"/>
    </row>
    <row r="713" spans="1:8">
      <c r="A713">
        <v>14721</v>
      </c>
      <c r="B713" s="2">
        <v>43529</v>
      </c>
      <c r="C713" s="3">
        <v>0.713194444444444</v>
      </c>
      <c r="D713">
        <v>5</v>
      </c>
      <c r="E713">
        <v>3</v>
      </c>
      <c r="F713">
        <v>2019</v>
      </c>
      <c r="G713" s="1"/>
      <c r="H713" s="1"/>
    </row>
    <row r="714" spans="1:8">
      <c r="A714">
        <v>14722</v>
      </c>
      <c r="B714" s="2">
        <v>43529</v>
      </c>
      <c r="C714" s="3">
        <v>0.738194444444444</v>
      </c>
      <c r="D714">
        <v>5</v>
      </c>
      <c r="E714">
        <v>3</v>
      </c>
      <c r="F714">
        <v>2019</v>
      </c>
      <c r="G714" s="1"/>
      <c r="H714" s="1"/>
    </row>
    <row r="715" spans="1:8">
      <c r="A715">
        <v>14723</v>
      </c>
      <c r="B715" s="2">
        <v>43529</v>
      </c>
      <c r="C715" s="3">
        <v>0.742361111111111</v>
      </c>
      <c r="D715">
        <v>5</v>
      </c>
      <c r="E715">
        <v>3</v>
      </c>
      <c r="F715">
        <v>2019</v>
      </c>
      <c r="G715" s="1"/>
      <c r="H715" s="1"/>
    </row>
    <row r="716" spans="1:8">
      <c r="A716">
        <v>14724</v>
      </c>
      <c r="B716" s="2">
        <v>43529</v>
      </c>
      <c r="C716" s="3">
        <v>0.751388888888889</v>
      </c>
      <c r="D716">
        <v>5</v>
      </c>
      <c r="E716">
        <v>3</v>
      </c>
      <c r="F716">
        <v>2019</v>
      </c>
      <c r="G716" s="1"/>
      <c r="H716" s="1"/>
    </row>
    <row r="717" spans="1:8">
      <c r="A717">
        <v>14725</v>
      </c>
      <c r="B717" s="2">
        <v>43529</v>
      </c>
      <c r="C717" s="3">
        <v>0.759722222222222</v>
      </c>
      <c r="D717">
        <v>5</v>
      </c>
      <c r="E717">
        <v>3</v>
      </c>
      <c r="F717">
        <v>2019</v>
      </c>
      <c r="G717" s="1"/>
      <c r="H717" s="1"/>
    </row>
    <row r="718" spans="1:8">
      <c r="A718">
        <v>14726</v>
      </c>
      <c r="B718" s="2">
        <v>43529</v>
      </c>
      <c r="C718" s="3">
        <v>0.761805555555556</v>
      </c>
      <c r="D718">
        <v>5</v>
      </c>
      <c r="E718">
        <v>3</v>
      </c>
      <c r="F718">
        <v>2019</v>
      </c>
      <c r="G718" s="1"/>
      <c r="H718" s="1"/>
    </row>
    <row r="719" spans="1:8">
      <c r="A719">
        <v>14727</v>
      </c>
      <c r="B719" s="2">
        <v>43529</v>
      </c>
      <c r="C719" s="3">
        <v>0.795833333333333</v>
      </c>
      <c r="D719">
        <v>5</v>
      </c>
      <c r="E719">
        <v>3</v>
      </c>
      <c r="F719">
        <v>2019</v>
      </c>
      <c r="G719" s="1"/>
      <c r="H719" s="1"/>
    </row>
    <row r="720" spans="1:8">
      <c r="A720">
        <v>14728</v>
      </c>
      <c r="B720" s="2">
        <v>43529</v>
      </c>
      <c r="C720" s="3">
        <v>0.819444444444444</v>
      </c>
      <c r="D720">
        <v>5</v>
      </c>
      <c r="E720">
        <v>3</v>
      </c>
      <c r="F720">
        <v>2019</v>
      </c>
      <c r="G720" s="1"/>
      <c r="H720" s="1"/>
    </row>
    <row r="721" spans="1:8">
      <c r="A721">
        <v>14729</v>
      </c>
      <c r="B721" s="2">
        <v>43529</v>
      </c>
      <c r="C721" s="3">
        <v>0.823611111111111</v>
      </c>
      <c r="D721">
        <v>5</v>
      </c>
      <c r="E721">
        <v>3</v>
      </c>
      <c r="F721">
        <v>2019</v>
      </c>
      <c r="G721" s="1"/>
      <c r="H721" s="1"/>
    </row>
    <row r="722" spans="1:8">
      <c r="A722">
        <v>14730</v>
      </c>
      <c r="B722" s="2">
        <v>43529</v>
      </c>
      <c r="C722" s="3">
        <v>0.85</v>
      </c>
      <c r="D722">
        <v>5</v>
      </c>
      <c r="E722">
        <v>3</v>
      </c>
      <c r="F722">
        <v>2019</v>
      </c>
      <c r="G722" s="1"/>
      <c r="H722" s="1"/>
    </row>
    <row r="723" spans="1:8">
      <c r="A723">
        <v>14731</v>
      </c>
      <c r="B723" s="2">
        <v>43530</v>
      </c>
      <c r="C723" s="3">
        <v>0.441666666666667</v>
      </c>
      <c r="D723">
        <v>6</v>
      </c>
      <c r="E723">
        <v>3</v>
      </c>
      <c r="F723">
        <v>2019</v>
      </c>
      <c r="G723" s="1"/>
      <c r="H723" s="1"/>
    </row>
    <row r="724" spans="1:8">
      <c r="A724">
        <v>14732</v>
      </c>
      <c r="B724" s="2">
        <v>43530</v>
      </c>
      <c r="C724" s="3">
        <v>0.496527777777778</v>
      </c>
      <c r="D724">
        <v>6</v>
      </c>
      <c r="E724">
        <v>3</v>
      </c>
      <c r="F724">
        <v>2019</v>
      </c>
      <c r="G724" s="1"/>
      <c r="H724" s="1"/>
    </row>
    <row r="725" spans="1:8">
      <c r="A725">
        <v>14733</v>
      </c>
      <c r="B725" s="2">
        <v>43530</v>
      </c>
      <c r="C725" s="3">
        <v>0.51875</v>
      </c>
      <c r="D725">
        <v>6</v>
      </c>
      <c r="E725">
        <v>3</v>
      </c>
      <c r="F725">
        <v>2019</v>
      </c>
      <c r="G725" s="1"/>
      <c r="H725" s="1"/>
    </row>
    <row r="726" spans="1:8">
      <c r="A726">
        <v>14734</v>
      </c>
      <c r="B726" s="2">
        <v>43530</v>
      </c>
      <c r="C726" s="3">
        <v>0.531944444444444</v>
      </c>
      <c r="D726">
        <v>6</v>
      </c>
      <c r="E726">
        <v>3</v>
      </c>
      <c r="F726">
        <v>2019</v>
      </c>
      <c r="G726" s="1"/>
      <c r="H726" s="1"/>
    </row>
    <row r="727" spans="1:8">
      <c r="A727">
        <v>14735</v>
      </c>
      <c r="B727" s="2">
        <v>43530</v>
      </c>
      <c r="C727" s="3">
        <v>0.561805555555556</v>
      </c>
      <c r="D727">
        <v>6</v>
      </c>
      <c r="E727">
        <v>3</v>
      </c>
      <c r="F727">
        <v>2019</v>
      </c>
      <c r="G727" s="1"/>
      <c r="H727" s="1"/>
    </row>
    <row r="728" spans="1:8">
      <c r="A728">
        <v>14736</v>
      </c>
      <c r="B728" s="2">
        <v>43530</v>
      </c>
      <c r="C728" s="3">
        <v>0.573611111111111</v>
      </c>
      <c r="D728">
        <v>6</v>
      </c>
      <c r="E728">
        <v>3</v>
      </c>
      <c r="F728">
        <v>2019</v>
      </c>
      <c r="G728" s="1"/>
      <c r="H728" s="1"/>
    </row>
    <row r="729" spans="1:8">
      <c r="A729">
        <v>14737</v>
      </c>
      <c r="B729" s="2">
        <v>43530</v>
      </c>
      <c r="C729" s="3">
        <v>0.629861111111111</v>
      </c>
      <c r="D729">
        <v>6</v>
      </c>
      <c r="E729">
        <v>3</v>
      </c>
      <c r="F729">
        <v>2019</v>
      </c>
      <c r="G729" s="1"/>
      <c r="H729" s="1"/>
    </row>
    <row r="730" spans="1:8">
      <c r="A730">
        <v>14738</v>
      </c>
      <c r="B730" s="2">
        <v>43530</v>
      </c>
      <c r="C730" s="3">
        <v>0.646527777777778</v>
      </c>
      <c r="D730">
        <v>6</v>
      </c>
      <c r="E730">
        <v>3</v>
      </c>
      <c r="F730">
        <v>2019</v>
      </c>
      <c r="G730" s="1"/>
      <c r="H730" s="1"/>
    </row>
    <row r="731" spans="1:8">
      <c r="A731">
        <v>14739</v>
      </c>
      <c r="B731" s="2">
        <v>43530</v>
      </c>
      <c r="C731" s="3">
        <v>0.759027777777778</v>
      </c>
      <c r="D731">
        <v>6</v>
      </c>
      <c r="E731">
        <v>3</v>
      </c>
      <c r="F731">
        <v>2019</v>
      </c>
      <c r="G731" s="1"/>
      <c r="H731" s="1"/>
    </row>
    <row r="732" spans="1:8">
      <c r="A732">
        <v>14740</v>
      </c>
      <c r="B732" s="2">
        <v>43530</v>
      </c>
      <c r="C732" s="3">
        <v>0.856944444444444</v>
      </c>
      <c r="D732">
        <v>6</v>
      </c>
      <c r="E732">
        <v>3</v>
      </c>
      <c r="F732">
        <v>2019</v>
      </c>
      <c r="G732" s="1"/>
      <c r="H732" s="1"/>
    </row>
    <row r="733" spans="1:8">
      <c r="A733">
        <v>14741</v>
      </c>
      <c r="B733" s="2">
        <v>43530</v>
      </c>
      <c r="C733" s="3">
        <v>0.872916666666667</v>
      </c>
      <c r="D733">
        <v>6</v>
      </c>
      <c r="E733">
        <v>3</v>
      </c>
      <c r="F733">
        <v>2019</v>
      </c>
      <c r="G733" s="1"/>
      <c r="H733" s="1"/>
    </row>
    <row r="734" spans="1:8">
      <c r="A734">
        <v>14742</v>
      </c>
      <c r="B734" s="2">
        <v>43531</v>
      </c>
      <c r="C734" s="3">
        <v>0.432638888888889</v>
      </c>
      <c r="D734">
        <v>7</v>
      </c>
      <c r="E734">
        <v>3</v>
      </c>
      <c r="F734">
        <v>2019</v>
      </c>
      <c r="G734" s="1"/>
      <c r="H734" s="1"/>
    </row>
    <row r="735" spans="1:8">
      <c r="A735">
        <v>14743</v>
      </c>
      <c r="B735" s="2">
        <v>43531</v>
      </c>
      <c r="C735" s="3">
        <v>0.488888888888889</v>
      </c>
      <c r="D735">
        <v>7</v>
      </c>
      <c r="E735">
        <v>3</v>
      </c>
      <c r="F735">
        <v>2019</v>
      </c>
      <c r="G735" s="1"/>
      <c r="H735" s="1"/>
    </row>
    <row r="736" spans="1:8">
      <c r="A736">
        <v>14744</v>
      </c>
      <c r="B736" s="2">
        <v>43531</v>
      </c>
      <c r="C736" s="3">
        <v>0.492361111111111</v>
      </c>
      <c r="D736">
        <v>7</v>
      </c>
      <c r="E736">
        <v>3</v>
      </c>
      <c r="F736">
        <v>2019</v>
      </c>
      <c r="G736" s="1"/>
      <c r="H736" s="1"/>
    </row>
    <row r="737" spans="1:8">
      <c r="A737">
        <v>14745</v>
      </c>
      <c r="B737" s="2">
        <v>43531</v>
      </c>
      <c r="C737" s="3">
        <v>0.55</v>
      </c>
      <c r="D737">
        <v>7</v>
      </c>
      <c r="E737">
        <v>3</v>
      </c>
      <c r="F737">
        <v>2019</v>
      </c>
      <c r="G737" s="1"/>
      <c r="H737" s="1"/>
    </row>
    <row r="738" spans="1:8">
      <c r="A738">
        <v>14746</v>
      </c>
      <c r="B738" s="2">
        <v>43531</v>
      </c>
      <c r="C738" s="3">
        <v>0.581944444444444</v>
      </c>
      <c r="D738">
        <v>7</v>
      </c>
      <c r="E738">
        <v>3</v>
      </c>
      <c r="F738">
        <v>2019</v>
      </c>
      <c r="G738" s="1"/>
      <c r="H738" s="1"/>
    </row>
    <row r="739" spans="1:8">
      <c r="A739">
        <v>14747</v>
      </c>
      <c r="B739" s="2">
        <v>43531</v>
      </c>
      <c r="C739" s="3">
        <v>0.620138888888889</v>
      </c>
      <c r="D739">
        <v>7</v>
      </c>
      <c r="E739">
        <v>3</v>
      </c>
      <c r="F739">
        <v>2019</v>
      </c>
      <c r="G739" s="1"/>
      <c r="H739" s="1"/>
    </row>
    <row r="740" spans="1:8">
      <c r="A740">
        <v>14748</v>
      </c>
      <c r="B740" s="2">
        <v>43531</v>
      </c>
      <c r="C740" s="3">
        <v>0.704166666666667</v>
      </c>
      <c r="D740">
        <v>7</v>
      </c>
      <c r="E740">
        <v>3</v>
      </c>
      <c r="F740">
        <v>2019</v>
      </c>
      <c r="G740" s="1"/>
      <c r="H740" s="1"/>
    </row>
    <row r="741" spans="1:8">
      <c r="A741">
        <v>14749</v>
      </c>
      <c r="B741" s="2">
        <v>43531</v>
      </c>
      <c r="C741" s="3">
        <v>0.774305555555556</v>
      </c>
      <c r="D741">
        <v>7</v>
      </c>
      <c r="E741">
        <v>3</v>
      </c>
      <c r="F741">
        <v>2019</v>
      </c>
      <c r="G741" s="1"/>
      <c r="H741" s="1"/>
    </row>
    <row r="742" spans="1:8">
      <c r="A742">
        <v>14750</v>
      </c>
      <c r="B742" s="2">
        <v>43531</v>
      </c>
      <c r="C742" s="3">
        <v>0.859027777777778</v>
      </c>
      <c r="D742">
        <v>7</v>
      </c>
      <c r="E742">
        <v>3</v>
      </c>
      <c r="F742">
        <v>2019</v>
      </c>
      <c r="G742" s="1"/>
      <c r="H742" s="1"/>
    </row>
    <row r="743" spans="1:8">
      <c r="A743">
        <v>14751</v>
      </c>
      <c r="B743" s="2">
        <v>43532</v>
      </c>
      <c r="C743" s="3">
        <v>0.436805555555556</v>
      </c>
      <c r="D743">
        <v>8</v>
      </c>
      <c r="E743">
        <v>3</v>
      </c>
      <c r="F743">
        <v>2019</v>
      </c>
      <c r="G743" s="1"/>
      <c r="H743" s="1"/>
    </row>
    <row r="744" spans="1:8">
      <c r="A744">
        <v>14752</v>
      </c>
      <c r="B744" s="2">
        <v>43532</v>
      </c>
      <c r="C744" s="3">
        <v>0.453472222222222</v>
      </c>
      <c r="D744">
        <v>8</v>
      </c>
      <c r="E744">
        <v>3</v>
      </c>
      <c r="F744">
        <v>2019</v>
      </c>
      <c r="G744" s="1"/>
      <c r="H744" s="1"/>
    </row>
    <row r="745" spans="1:8">
      <c r="A745">
        <v>14753</v>
      </c>
      <c r="B745" s="2">
        <v>43532</v>
      </c>
      <c r="C745" s="3">
        <v>0.55625</v>
      </c>
      <c r="D745">
        <v>8</v>
      </c>
      <c r="E745">
        <v>3</v>
      </c>
      <c r="F745">
        <v>2019</v>
      </c>
      <c r="G745" s="1"/>
      <c r="H745" s="1"/>
    </row>
    <row r="746" spans="1:8">
      <c r="A746">
        <v>14754</v>
      </c>
      <c r="B746" s="2">
        <v>43532</v>
      </c>
      <c r="C746" s="3">
        <v>0.64375</v>
      </c>
      <c r="D746">
        <v>8</v>
      </c>
      <c r="E746">
        <v>3</v>
      </c>
      <c r="F746">
        <v>2019</v>
      </c>
      <c r="G746" s="1"/>
      <c r="H746" s="1"/>
    </row>
    <row r="747" spans="1:8">
      <c r="A747">
        <v>14755</v>
      </c>
      <c r="B747" s="2">
        <v>43532</v>
      </c>
      <c r="C747" s="3">
        <v>0.650694444444444</v>
      </c>
      <c r="D747">
        <v>8</v>
      </c>
      <c r="E747">
        <v>3</v>
      </c>
      <c r="F747">
        <v>2019</v>
      </c>
      <c r="G747" s="1"/>
      <c r="H747" s="1"/>
    </row>
    <row r="748" spans="1:8">
      <c r="A748">
        <v>14756</v>
      </c>
      <c r="B748" s="2">
        <v>43532</v>
      </c>
      <c r="C748" s="3">
        <v>0.696527777777778</v>
      </c>
      <c r="D748">
        <v>8</v>
      </c>
      <c r="E748">
        <v>3</v>
      </c>
      <c r="F748">
        <v>2019</v>
      </c>
      <c r="G748" s="1"/>
      <c r="H748" s="1"/>
    </row>
    <row r="749" spans="1:8">
      <c r="A749">
        <v>14757</v>
      </c>
      <c r="B749" s="2">
        <v>43532</v>
      </c>
      <c r="C749" s="3">
        <v>0.703472222222222</v>
      </c>
      <c r="D749">
        <v>8</v>
      </c>
      <c r="E749">
        <v>3</v>
      </c>
      <c r="F749">
        <v>2019</v>
      </c>
      <c r="G749" s="1"/>
      <c r="H749" s="1"/>
    </row>
    <row r="750" spans="1:8">
      <c r="A750">
        <v>14758</v>
      </c>
      <c r="B750" s="2">
        <v>43532</v>
      </c>
      <c r="C750" s="3">
        <v>0.715972222222222</v>
      </c>
      <c r="D750">
        <v>8</v>
      </c>
      <c r="E750">
        <v>3</v>
      </c>
      <c r="F750">
        <v>2019</v>
      </c>
      <c r="G750" s="1"/>
      <c r="H750" s="1"/>
    </row>
    <row r="751" spans="1:8">
      <c r="A751">
        <v>14759</v>
      </c>
      <c r="B751" s="2">
        <v>43532</v>
      </c>
      <c r="C751" s="3">
        <v>0.834027777777778</v>
      </c>
      <c r="D751">
        <v>8</v>
      </c>
      <c r="E751">
        <v>3</v>
      </c>
      <c r="F751">
        <v>2019</v>
      </c>
      <c r="G751" s="1"/>
      <c r="H751" s="1"/>
    </row>
    <row r="752" spans="1:8">
      <c r="A752">
        <v>14760</v>
      </c>
      <c r="B752" s="2">
        <v>43532</v>
      </c>
      <c r="C752" s="3">
        <v>0.84375</v>
      </c>
      <c r="D752">
        <v>8</v>
      </c>
      <c r="E752">
        <v>3</v>
      </c>
      <c r="F752">
        <v>2019</v>
      </c>
      <c r="G752" s="1"/>
      <c r="H752" s="1"/>
    </row>
    <row r="753" spans="1:8">
      <c r="A753">
        <v>14761</v>
      </c>
      <c r="B753" s="2">
        <v>43532</v>
      </c>
      <c r="C753" s="3">
        <v>0.859722222222222</v>
      </c>
      <c r="D753">
        <v>8</v>
      </c>
      <c r="E753">
        <v>3</v>
      </c>
      <c r="F753">
        <v>2019</v>
      </c>
      <c r="G753" s="1"/>
      <c r="H753" s="1"/>
    </row>
    <row r="754" spans="1:8">
      <c r="A754">
        <v>14762</v>
      </c>
      <c r="B754" s="2">
        <v>43533</v>
      </c>
      <c r="C754" s="3">
        <v>0.428472222222222</v>
      </c>
      <c r="D754">
        <v>9</v>
      </c>
      <c r="E754">
        <v>3</v>
      </c>
      <c r="F754">
        <v>2019</v>
      </c>
      <c r="G754" s="1"/>
      <c r="H754" s="1"/>
    </row>
    <row r="755" spans="1:8">
      <c r="A755">
        <v>14763</v>
      </c>
      <c r="B755" s="2">
        <v>43533</v>
      </c>
      <c r="C755" s="3">
        <v>0.454166666666667</v>
      </c>
      <c r="D755">
        <v>9</v>
      </c>
      <c r="E755">
        <v>3</v>
      </c>
      <c r="F755">
        <v>2019</v>
      </c>
      <c r="G755" s="1"/>
      <c r="H755" s="1"/>
    </row>
    <row r="756" spans="1:8">
      <c r="A756">
        <v>14764</v>
      </c>
      <c r="B756" s="2">
        <v>43533</v>
      </c>
      <c r="C756" s="3">
        <v>0.474305555555556</v>
      </c>
      <c r="D756">
        <v>9</v>
      </c>
      <c r="E756">
        <v>3</v>
      </c>
      <c r="F756">
        <v>2019</v>
      </c>
      <c r="G756" s="1"/>
      <c r="H756" s="1"/>
    </row>
    <row r="757" spans="1:8">
      <c r="A757">
        <v>14765</v>
      </c>
      <c r="B757" s="2">
        <v>43533</v>
      </c>
      <c r="C757" s="3">
        <v>0.525694444444444</v>
      </c>
      <c r="D757">
        <v>9</v>
      </c>
      <c r="E757">
        <v>3</v>
      </c>
      <c r="F757">
        <v>2019</v>
      </c>
      <c r="G757" s="1"/>
      <c r="H757" s="1"/>
    </row>
    <row r="758" spans="1:8">
      <c r="A758">
        <v>14766</v>
      </c>
      <c r="B758" s="2">
        <v>43533</v>
      </c>
      <c r="C758" s="3">
        <v>0.53125</v>
      </c>
      <c r="D758">
        <v>9</v>
      </c>
      <c r="E758">
        <v>3</v>
      </c>
      <c r="F758">
        <v>2019</v>
      </c>
      <c r="G758" s="1"/>
      <c r="H758" s="1"/>
    </row>
    <row r="759" spans="1:8">
      <c r="A759">
        <v>14767</v>
      </c>
      <c r="B759" s="2">
        <v>43533</v>
      </c>
      <c r="C759" s="3">
        <v>0.554166666666667</v>
      </c>
      <c r="D759">
        <v>9</v>
      </c>
      <c r="E759">
        <v>3</v>
      </c>
      <c r="F759">
        <v>2019</v>
      </c>
      <c r="G759" s="1"/>
      <c r="H759" s="1"/>
    </row>
    <row r="760" spans="1:8">
      <c r="A760">
        <v>14768</v>
      </c>
      <c r="B760" s="2">
        <v>43533</v>
      </c>
      <c r="C760" s="3">
        <v>0.578472222222222</v>
      </c>
      <c r="D760">
        <v>9</v>
      </c>
      <c r="E760">
        <v>3</v>
      </c>
      <c r="F760">
        <v>2019</v>
      </c>
      <c r="G760" s="1"/>
      <c r="H760" s="1"/>
    </row>
    <row r="761" spans="1:8">
      <c r="A761">
        <v>14769</v>
      </c>
      <c r="B761" s="2">
        <v>43533</v>
      </c>
      <c r="C761" s="3">
        <v>0.608333333333333</v>
      </c>
      <c r="D761">
        <v>9</v>
      </c>
      <c r="E761">
        <v>3</v>
      </c>
      <c r="F761">
        <v>2019</v>
      </c>
      <c r="G761" s="1"/>
      <c r="H761" s="1"/>
    </row>
    <row r="762" spans="1:8">
      <c r="A762">
        <v>14770</v>
      </c>
      <c r="B762" s="2">
        <v>43533</v>
      </c>
      <c r="C762" s="3">
        <v>0.622916666666667</v>
      </c>
      <c r="D762">
        <v>9</v>
      </c>
      <c r="E762">
        <v>3</v>
      </c>
      <c r="F762">
        <v>2019</v>
      </c>
      <c r="G762" s="1"/>
      <c r="H762" s="1"/>
    </row>
    <row r="763" spans="1:8">
      <c r="A763">
        <v>14771</v>
      </c>
      <c r="B763" s="2">
        <v>43533</v>
      </c>
      <c r="C763" s="3">
        <v>0.65</v>
      </c>
      <c r="D763">
        <v>9</v>
      </c>
      <c r="E763">
        <v>3</v>
      </c>
      <c r="F763">
        <v>2019</v>
      </c>
      <c r="G763" s="1"/>
      <c r="H763" s="1"/>
    </row>
    <row r="764" spans="1:8">
      <c r="A764">
        <v>14772</v>
      </c>
      <c r="B764" s="2">
        <v>43533</v>
      </c>
      <c r="C764" s="3">
        <v>0.710416666666667</v>
      </c>
      <c r="D764">
        <v>9</v>
      </c>
      <c r="E764">
        <v>3</v>
      </c>
      <c r="F764">
        <v>2019</v>
      </c>
      <c r="G764" s="1"/>
      <c r="H764" s="1"/>
    </row>
    <row r="765" spans="1:8">
      <c r="A765">
        <v>14773</v>
      </c>
      <c r="B765" s="2">
        <v>43533</v>
      </c>
      <c r="C765" s="3">
        <v>0.726388888888889</v>
      </c>
      <c r="D765">
        <v>9</v>
      </c>
      <c r="E765">
        <v>3</v>
      </c>
      <c r="F765">
        <v>2019</v>
      </c>
      <c r="G765" s="1"/>
      <c r="H765" s="1"/>
    </row>
    <row r="766" spans="1:8">
      <c r="A766">
        <v>14774</v>
      </c>
      <c r="B766" s="2">
        <v>43533</v>
      </c>
      <c r="C766" s="3">
        <v>0.75</v>
      </c>
      <c r="D766">
        <v>9</v>
      </c>
      <c r="E766">
        <v>3</v>
      </c>
      <c r="F766">
        <v>2019</v>
      </c>
      <c r="G766" s="1"/>
      <c r="H766" s="1"/>
    </row>
    <row r="767" spans="1:8">
      <c r="A767">
        <v>14775</v>
      </c>
      <c r="B767" s="2">
        <v>43533</v>
      </c>
      <c r="C767" s="3">
        <v>0.764583333333333</v>
      </c>
      <c r="D767">
        <v>9</v>
      </c>
      <c r="E767">
        <v>3</v>
      </c>
      <c r="F767">
        <v>2019</v>
      </c>
      <c r="G767" s="1"/>
      <c r="H767" s="1"/>
    </row>
    <row r="768" spans="1:8">
      <c r="A768">
        <v>14776</v>
      </c>
      <c r="B768" s="2">
        <v>43533</v>
      </c>
      <c r="C768" s="3">
        <v>0.766666666666667</v>
      </c>
      <c r="D768">
        <v>9</v>
      </c>
      <c r="E768">
        <v>3</v>
      </c>
      <c r="F768">
        <v>2019</v>
      </c>
      <c r="G768" s="1"/>
      <c r="H768" s="1"/>
    </row>
    <row r="769" spans="1:8">
      <c r="A769">
        <v>14777</v>
      </c>
      <c r="B769" s="2">
        <v>43533</v>
      </c>
      <c r="C769" s="3">
        <v>0.797916666666667</v>
      </c>
      <c r="D769">
        <v>9</v>
      </c>
      <c r="E769">
        <v>3</v>
      </c>
      <c r="F769">
        <v>2019</v>
      </c>
      <c r="G769" s="1"/>
      <c r="H769" s="1"/>
    </row>
    <row r="770" spans="1:8">
      <c r="A770">
        <v>14778</v>
      </c>
      <c r="B770" s="2">
        <v>43534</v>
      </c>
      <c r="C770" s="3">
        <v>0.511805555555556</v>
      </c>
      <c r="D770">
        <v>10</v>
      </c>
      <c r="E770">
        <v>3</v>
      </c>
      <c r="F770">
        <v>2019</v>
      </c>
      <c r="G770" s="1"/>
      <c r="H770" s="1"/>
    </row>
    <row r="771" spans="1:8">
      <c r="A771">
        <v>14779</v>
      </c>
      <c r="B771" s="2">
        <v>43534</v>
      </c>
      <c r="C771" s="3">
        <v>0.527083333333333</v>
      </c>
      <c r="D771">
        <v>10</v>
      </c>
      <c r="E771">
        <v>3</v>
      </c>
      <c r="F771">
        <v>2019</v>
      </c>
      <c r="G771" s="1"/>
      <c r="H771" s="1"/>
    </row>
    <row r="772" spans="1:8">
      <c r="A772">
        <v>14780</v>
      </c>
      <c r="B772" s="2">
        <v>43534</v>
      </c>
      <c r="C772" s="3">
        <v>0.586111111111111</v>
      </c>
      <c r="D772">
        <v>10</v>
      </c>
      <c r="E772">
        <v>3</v>
      </c>
      <c r="F772">
        <v>2019</v>
      </c>
      <c r="G772" s="1"/>
      <c r="H772" s="1"/>
    </row>
    <row r="773" spans="1:8">
      <c r="A773">
        <v>14781</v>
      </c>
      <c r="B773" s="2">
        <v>43534</v>
      </c>
      <c r="C773" s="3">
        <v>0.629166666666667</v>
      </c>
      <c r="D773">
        <v>10</v>
      </c>
      <c r="E773">
        <v>3</v>
      </c>
      <c r="F773">
        <v>2019</v>
      </c>
      <c r="G773" s="1"/>
      <c r="H773" s="1"/>
    </row>
    <row r="774" spans="1:8">
      <c r="A774">
        <v>14782</v>
      </c>
      <c r="B774" s="2">
        <v>43534</v>
      </c>
      <c r="C774" s="3">
        <v>0.734722222222222</v>
      </c>
      <c r="D774">
        <v>10</v>
      </c>
      <c r="E774">
        <v>3</v>
      </c>
      <c r="F774">
        <v>2019</v>
      </c>
      <c r="G774" s="1"/>
      <c r="H774" s="1"/>
    </row>
    <row r="775" spans="1:8">
      <c r="A775">
        <v>14783</v>
      </c>
      <c r="B775" s="2">
        <v>43534</v>
      </c>
      <c r="C775" s="3">
        <v>0.756944444444444</v>
      </c>
      <c r="D775">
        <v>10</v>
      </c>
      <c r="E775">
        <v>3</v>
      </c>
      <c r="F775">
        <v>2019</v>
      </c>
      <c r="G775" s="1"/>
      <c r="H775" s="1"/>
    </row>
    <row r="776" spans="1:8">
      <c r="A776">
        <v>14784</v>
      </c>
      <c r="B776" s="2">
        <v>43534</v>
      </c>
      <c r="C776" s="3">
        <v>0.780555555555556</v>
      </c>
      <c r="D776">
        <v>10</v>
      </c>
      <c r="E776">
        <v>3</v>
      </c>
      <c r="F776">
        <v>2019</v>
      </c>
      <c r="G776" s="1"/>
      <c r="H776" s="1"/>
    </row>
    <row r="777" spans="1:8">
      <c r="A777">
        <v>14785</v>
      </c>
      <c r="B777" s="2">
        <v>43534</v>
      </c>
      <c r="C777" s="3">
        <v>0.788194444444444</v>
      </c>
      <c r="D777">
        <v>10</v>
      </c>
      <c r="E777">
        <v>3</v>
      </c>
      <c r="F777">
        <v>2019</v>
      </c>
      <c r="G777" s="1"/>
      <c r="H777" s="1"/>
    </row>
    <row r="778" spans="1:8">
      <c r="A778">
        <v>14786</v>
      </c>
      <c r="B778" s="2">
        <v>43534</v>
      </c>
      <c r="C778" s="3">
        <v>0.790972222222222</v>
      </c>
      <c r="D778">
        <v>10</v>
      </c>
      <c r="E778">
        <v>3</v>
      </c>
      <c r="F778">
        <v>2019</v>
      </c>
      <c r="G778" s="1"/>
      <c r="H778" s="1"/>
    </row>
    <row r="779" spans="1:8">
      <c r="A779">
        <v>14787</v>
      </c>
      <c r="B779" s="2">
        <v>43534</v>
      </c>
      <c r="C779" s="3">
        <v>0.802083333333333</v>
      </c>
      <c r="D779">
        <v>10</v>
      </c>
      <c r="E779">
        <v>3</v>
      </c>
      <c r="F779">
        <v>2019</v>
      </c>
      <c r="G779" s="1"/>
      <c r="H779" s="1"/>
    </row>
    <row r="780" spans="1:8">
      <c r="A780">
        <v>14788</v>
      </c>
      <c r="B780" s="2">
        <v>43534</v>
      </c>
      <c r="C780" s="3">
        <v>0.815972222222222</v>
      </c>
      <c r="D780">
        <v>10</v>
      </c>
      <c r="E780">
        <v>3</v>
      </c>
      <c r="F780">
        <v>2019</v>
      </c>
      <c r="G780" s="1"/>
      <c r="H780" s="1"/>
    </row>
    <row r="781" spans="1:8">
      <c r="A781">
        <v>14789</v>
      </c>
      <c r="B781" s="2">
        <v>43534</v>
      </c>
      <c r="C781" s="3">
        <v>0.865277777777778</v>
      </c>
      <c r="D781">
        <v>10</v>
      </c>
      <c r="E781">
        <v>3</v>
      </c>
      <c r="F781">
        <v>2019</v>
      </c>
      <c r="G781" s="1"/>
      <c r="H781" s="1"/>
    </row>
    <row r="782" spans="1:8">
      <c r="A782">
        <v>14790</v>
      </c>
      <c r="B782" s="2">
        <v>43535</v>
      </c>
      <c r="C782" s="3">
        <v>0.460416666666667</v>
      </c>
      <c r="D782">
        <v>11</v>
      </c>
      <c r="E782">
        <v>3</v>
      </c>
      <c r="F782">
        <v>2019</v>
      </c>
      <c r="G782" s="1"/>
      <c r="H782" s="1"/>
    </row>
    <row r="783" spans="1:8">
      <c r="A783">
        <v>14791</v>
      </c>
      <c r="B783" s="2">
        <v>43535</v>
      </c>
      <c r="C783" s="3">
        <v>0.500694444444444</v>
      </c>
      <c r="D783">
        <v>11</v>
      </c>
      <c r="E783">
        <v>3</v>
      </c>
      <c r="F783">
        <v>2019</v>
      </c>
      <c r="G783" s="1"/>
      <c r="H783" s="1"/>
    </row>
    <row r="784" spans="1:8">
      <c r="A784">
        <v>14792</v>
      </c>
      <c r="B784" s="2">
        <v>43535</v>
      </c>
      <c r="C784" s="3">
        <v>0.502777777777778</v>
      </c>
      <c r="D784">
        <v>11</v>
      </c>
      <c r="E784">
        <v>3</v>
      </c>
      <c r="F784">
        <v>2019</v>
      </c>
      <c r="G784" s="1"/>
      <c r="H784" s="1"/>
    </row>
    <row r="785" spans="1:8">
      <c r="A785">
        <v>14793</v>
      </c>
      <c r="B785" s="2">
        <v>43535</v>
      </c>
      <c r="C785" s="3">
        <v>0.538194444444444</v>
      </c>
      <c r="D785">
        <v>11</v>
      </c>
      <c r="E785">
        <v>3</v>
      </c>
      <c r="F785">
        <v>2019</v>
      </c>
      <c r="G785" s="1"/>
      <c r="H785" s="1"/>
    </row>
    <row r="786" spans="1:8">
      <c r="A786">
        <v>14794</v>
      </c>
      <c r="B786" s="2">
        <v>43535</v>
      </c>
      <c r="C786" s="3">
        <v>0.561111111111111</v>
      </c>
      <c r="D786">
        <v>11</v>
      </c>
      <c r="E786">
        <v>3</v>
      </c>
      <c r="F786">
        <v>2019</v>
      </c>
      <c r="G786" s="1"/>
      <c r="H786" s="1"/>
    </row>
    <row r="787" spans="1:8">
      <c r="A787">
        <v>14795</v>
      </c>
      <c r="B787" s="2">
        <v>43535</v>
      </c>
      <c r="C787" s="3">
        <v>0.567361111111111</v>
      </c>
      <c r="D787">
        <v>11</v>
      </c>
      <c r="E787">
        <v>3</v>
      </c>
      <c r="F787">
        <v>2019</v>
      </c>
      <c r="G787" s="1"/>
      <c r="H787" s="1"/>
    </row>
    <row r="788" spans="1:8">
      <c r="A788">
        <v>14796</v>
      </c>
      <c r="B788" s="2">
        <v>43535</v>
      </c>
      <c r="C788" s="3">
        <v>0.645833333333333</v>
      </c>
      <c r="D788">
        <v>11</v>
      </c>
      <c r="E788">
        <v>3</v>
      </c>
      <c r="F788">
        <v>2019</v>
      </c>
      <c r="G788" s="1"/>
      <c r="H788" s="1"/>
    </row>
    <row r="789" spans="1:8">
      <c r="A789">
        <v>14797</v>
      </c>
      <c r="B789" s="2">
        <v>43535</v>
      </c>
      <c r="C789" s="3">
        <v>0.661805555555556</v>
      </c>
      <c r="D789">
        <v>11</v>
      </c>
      <c r="E789">
        <v>3</v>
      </c>
      <c r="F789">
        <v>2019</v>
      </c>
      <c r="G789" s="1"/>
      <c r="H789" s="1"/>
    </row>
    <row r="790" spans="1:8">
      <c r="A790">
        <v>14798</v>
      </c>
      <c r="B790" s="2">
        <v>43535</v>
      </c>
      <c r="C790" s="3">
        <v>0.671527777777778</v>
      </c>
      <c r="D790">
        <v>11</v>
      </c>
      <c r="E790">
        <v>3</v>
      </c>
      <c r="F790">
        <v>2019</v>
      </c>
      <c r="G790" s="1"/>
      <c r="H790" s="1"/>
    </row>
    <row r="791" spans="1:8">
      <c r="A791">
        <v>14799</v>
      </c>
      <c r="B791" s="2">
        <v>43535</v>
      </c>
      <c r="C791" s="3">
        <v>0.790277777777778</v>
      </c>
      <c r="D791">
        <v>11</v>
      </c>
      <c r="E791">
        <v>3</v>
      </c>
      <c r="F791">
        <v>2019</v>
      </c>
      <c r="G791" s="1"/>
      <c r="H791" s="1"/>
    </row>
    <row r="792" spans="1:8">
      <c r="A792">
        <v>14800</v>
      </c>
      <c r="B792" s="2">
        <v>43535</v>
      </c>
      <c r="C792" s="3">
        <v>0.822222222222222</v>
      </c>
      <c r="D792">
        <v>11</v>
      </c>
      <c r="E792">
        <v>3</v>
      </c>
      <c r="F792">
        <v>2019</v>
      </c>
      <c r="G792" s="1"/>
      <c r="H792" s="1"/>
    </row>
    <row r="793" spans="1:8">
      <c r="A793">
        <v>14801</v>
      </c>
      <c r="B793" s="2">
        <v>43536</v>
      </c>
      <c r="C793" s="3">
        <v>0.459027777777778</v>
      </c>
      <c r="D793">
        <v>12</v>
      </c>
      <c r="E793">
        <v>3</v>
      </c>
      <c r="F793">
        <v>2019</v>
      </c>
      <c r="G793" s="1"/>
      <c r="H793" s="1"/>
    </row>
    <row r="794" spans="1:8">
      <c r="A794">
        <v>14802</v>
      </c>
      <c r="B794" s="2">
        <v>43536</v>
      </c>
      <c r="C794" s="3">
        <v>0.50625</v>
      </c>
      <c r="D794">
        <v>12</v>
      </c>
      <c r="E794">
        <v>3</v>
      </c>
      <c r="F794">
        <v>2019</v>
      </c>
      <c r="G794" s="1"/>
      <c r="H794" s="1"/>
    </row>
    <row r="795" spans="1:8">
      <c r="A795">
        <v>14803</v>
      </c>
      <c r="B795" s="2">
        <v>43536</v>
      </c>
      <c r="C795" s="3">
        <v>0.529861111111111</v>
      </c>
      <c r="D795">
        <v>12</v>
      </c>
      <c r="E795">
        <v>3</v>
      </c>
      <c r="F795">
        <v>2019</v>
      </c>
      <c r="G795" s="1"/>
      <c r="H795" s="1"/>
    </row>
    <row r="796" spans="1:8">
      <c r="A796">
        <v>14804</v>
      </c>
      <c r="B796" s="2">
        <v>43536</v>
      </c>
      <c r="C796" s="3">
        <v>0.577777777777778</v>
      </c>
      <c r="D796">
        <v>12</v>
      </c>
      <c r="E796">
        <v>3</v>
      </c>
      <c r="F796">
        <v>2019</v>
      </c>
      <c r="G796" s="1"/>
      <c r="H796" s="1"/>
    </row>
    <row r="797" spans="1:8">
      <c r="A797">
        <v>14805</v>
      </c>
      <c r="B797" s="2">
        <v>43536</v>
      </c>
      <c r="C797" s="3">
        <v>0.597916666666667</v>
      </c>
      <c r="D797">
        <v>12</v>
      </c>
      <c r="E797">
        <v>3</v>
      </c>
      <c r="F797">
        <v>2019</v>
      </c>
      <c r="G797" s="1"/>
      <c r="H797" s="1"/>
    </row>
    <row r="798" spans="1:8">
      <c r="A798">
        <v>14806</v>
      </c>
      <c r="B798" s="2">
        <v>43536</v>
      </c>
      <c r="C798" s="3">
        <v>0.6875</v>
      </c>
      <c r="D798">
        <v>12</v>
      </c>
      <c r="E798">
        <v>3</v>
      </c>
      <c r="F798">
        <v>2019</v>
      </c>
      <c r="G798" s="1"/>
      <c r="H798" s="1"/>
    </row>
    <row r="799" spans="1:8">
      <c r="A799">
        <v>14807</v>
      </c>
      <c r="B799" s="2">
        <v>43536</v>
      </c>
      <c r="C799" s="3">
        <v>0.698611111111111</v>
      </c>
      <c r="D799">
        <v>12</v>
      </c>
      <c r="E799">
        <v>3</v>
      </c>
      <c r="F799">
        <v>2019</v>
      </c>
      <c r="G799" s="1"/>
      <c r="H799" s="1"/>
    </row>
    <row r="800" spans="1:8">
      <c r="A800">
        <v>14808</v>
      </c>
      <c r="B800" s="2">
        <v>43536</v>
      </c>
      <c r="C800" s="3">
        <v>0.81875</v>
      </c>
      <c r="D800">
        <v>12</v>
      </c>
      <c r="E800">
        <v>3</v>
      </c>
      <c r="F800">
        <v>2019</v>
      </c>
      <c r="G800" s="1"/>
      <c r="H800" s="1"/>
    </row>
    <row r="801" spans="1:8">
      <c r="A801">
        <v>14809</v>
      </c>
      <c r="B801" s="2">
        <v>43536</v>
      </c>
      <c r="C801" s="3">
        <v>0.828472222222222</v>
      </c>
      <c r="D801">
        <v>12</v>
      </c>
      <c r="E801">
        <v>3</v>
      </c>
      <c r="F801">
        <v>2019</v>
      </c>
      <c r="G801" s="1"/>
      <c r="H801" s="1"/>
    </row>
    <row r="802" spans="1:8">
      <c r="A802">
        <v>14810</v>
      </c>
      <c r="B802" s="2">
        <v>43536</v>
      </c>
      <c r="C802" s="3">
        <v>0.831944444444444</v>
      </c>
      <c r="D802">
        <v>12</v>
      </c>
      <c r="E802">
        <v>3</v>
      </c>
      <c r="F802">
        <v>2019</v>
      </c>
      <c r="G802" s="1"/>
      <c r="H802" s="1"/>
    </row>
    <row r="803" spans="1:8">
      <c r="A803">
        <v>14811</v>
      </c>
      <c r="B803" s="2">
        <v>43536</v>
      </c>
      <c r="C803" s="3">
        <v>0.836111111111111</v>
      </c>
      <c r="D803">
        <v>12</v>
      </c>
      <c r="E803">
        <v>3</v>
      </c>
      <c r="F803">
        <v>2019</v>
      </c>
      <c r="G803" s="1"/>
      <c r="H803" s="1"/>
    </row>
    <row r="804" spans="1:8">
      <c r="A804">
        <v>14812</v>
      </c>
      <c r="B804" s="2">
        <v>43536</v>
      </c>
      <c r="C804" s="3">
        <v>0.858333333333333</v>
      </c>
      <c r="D804">
        <v>12</v>
      </c>
      <c r="E804">
        <v>3</v>
      </c>
      <c r="F804">
        <v>2019</v>
      </c>
      <c r="G804" s="1"/>
      <c r="H804" s="1"/>
    </row>
    <row r="805" spans="1:8">
      <c r="A805">
        <v>14813</v>
      </c>
      <c r="B805" s="2">
        <v>43537</v>
      </c>
      <c r="C805" s="3">
        <v>0.490277777777778</v>
      </c>
      <c r="D805">
        <v>13</v>
      </c>
      <c r="E805">
        <v>3</v>
      </c>
      <c r="F805">
        <v>2019</v>
      </c>
      <c r="G805" s="1"/>
      <c r="H805" s="1"/>
    </row>
    <row r="806" spans="1:8">
      <c r="A806">
        <v>14814</v>
      </c>
      <c r="B806" s="2">
        <v>43537</v>
      </c>
      <c r="C806" s="3">
        <v>0.532638888888889</v>
      </c>
      <c r="D806">
        <v>13</v>
      </c>
      <c r="E806">
        <v>3</v>
      </c>
      <c r="F806">
        <v>2019</v>
      </c>
      <c r="G806" s="1"/>
      <c r="H806" s="1"/>
    </row>
    <row r="807" spans="1:8">
      <c r="A807">
        <v>14815</v>
      </c>
      <c r="B807" s="2">
        <v>43537</v>
      </c>
      <c r="C807" s="3">
        <v>0.535416666666667</v>
      </c>
      <c r="D807">
        <v>13</v>
      </c>
      <c r="E807">
        <v>3</v>
      </c>
      <c r="F807">
        <v>2019</v>
      </c>
      <c r="G807" s="1"/>
      <c r="H807" s="1"/>
    </row>
    <row r="808" spans="1:8">
      <c r="A808">
        <v>14816</v>
      </c>
      <c r="B808" s="2">
        <v>43537</v>
      </c>
      <c r="C808" s="3">
        <v>0.594444444444444</v>
      </c>
      <c r="D808">
        <v>13</v>
      </c>
      <c r="E808">
        <v>3</v>
      </c>
      <c r="F808">
        <v>2019</v>
      </c>
      <c r="G808" s="1"/>
      <c r="H808" s="1"/>
    </row>
    <row r="809" spans="1:8">
      <c r="A809">
        <v>14817</v>
      </c>
      <c r="B809" s="2">
        <v>43537</v>
      </c>
      <c r="C809" s="3">
        <v>0.65625</v>
      </c>
      <c r="D809">
        <v>13</v>
      </c>
      <c r="E809">
        <v>3</v>
      </c>
      <c r="F809">
        <v>2019</v>
      </c>
      <c r="G809" s="1"/>
      <c r="H809" s="1"/>
    </row>
    <row r="810" spans="1:8">
      <c r="A810">
        <v>14818</v>
      </c>
      <c r="B810" s="2">
        <v>43537</v>
      </c>
      <c r="C810" s="3">
        <v>0.694444444444444</v>
      </c>
      <c r="D810">
        <v>13</v>
      </c>
      <c r="E810">
        <v>3</v>
      </c>
      <c r="F810">
        <v>2019</v>
      </c>
      <c r="G810" s="1"/>
      <c r="H810" s="1"/>
    </row>
    <row r="811" spans="1:8">
      <c r="A811">
        <v>14819</v>
      </c>
      <c r="B811" s="2">
        <v>43537</v>
      </c>
      <c r="C811" s="3">
        <v>0.806944444444444</v>
      </c>
      <c r="D811">
        <v>13</v>
      </c>
      <c r="E811">
        <v>3</v>
      </c>
      <c r="F811">
        <v>2019</v>
      </c>
      <c r="G811" s="1"/>
      <c r="H811" s="1"/>
    </row>
    <row r="812" spans="1:8">
      <c r="A812">
        <v>14820</v>
      </c>
      <c r="B812" s="2">
        <v>43537</v>
      </c>
      <c r="C812" s="3">
        <v>0.822222222222222</v>
      </c>
      <c r="D812">
        <v>13</v>
      </c>
      <c r="E812">
        <v>3</v>
      </c>
      <c r="F812">
        <v>2019</v>
      </c>
      <c r="G812" s="1"/>
      <c r="H812" s="1"/>
    </row>
    <row r="813" spans="1:8">
      <c r="A813">
        <v>14821</v>
      </c>
      <c r="B813" s="2">
        <v>43537</v>
      </c>
      <c r="C813" s="3">
        <v>0.825</v>
      </c>
      <c r="D813">
        <v>13</v>
      </c>
      <c r="E813">
        <v>3</v>
      </c>
      <c r="F813">
        <v>2019</v>
      </c>
      <c r="G813" s="1"/>
      <c r="H813" s="1"/>
    </row>
    <row r="814" spans="1:8">
      <c r="A814">
        <v>14822</v>
      </c>
      <c r="B814" s="2">
        <v>43537</v>
      </c>
      <c r="C814" s="3">
        <v>0.827777777777778</v>
      </c>
      <c r="D814">
        <v>13</v>
      </c>
      <c r="E814">
        <v>3</v>
      </c>
      <c r="F814">
        <v>2019</v>
      </c>
      <c r="G814" s="1"/>
      <c r="H814" s="1"/>
    </row>
    <row r="815" spans="1:8">
      <c r="A815">
        <v>14823</v>
      </c>
      <c r="B815" s="2">
        <v>43538</v>
      </c>
      <c r="C815" s="3">
        <v>0.463194444444444</v>
      </c>
      <c r="D815">
        <v>14</v>
      </c>
      <c r="E815">
        <v>3</v>
      </c>
      <c r="F815">
        <v>2019</v>
      </c>
      <c r="G815" s="1"/>
      <c r="H815" s="1"/>
    </row>
    <row r="816" spans="1:8">
      <c r="A816">
        <v>14824</v>
      </c>
      <c r="B816" s="2">
        <v>43538</v>
      </c>
      <c r="C816" s="3">
        <v>0.469444444444444</v>
      </c>
      <c r="D816">
        <v>14</v>
      </c>
      <c r="E816">
        <v>3</v>
      </c>
      <c r="F816">
        <v>2019</v>
      </c>
      <c r="G816" s="1"/>
      <c r="H816" s="1"/>
    </row>
    <row r="817" spans="1:8">
      <c r="A817">
        <v>14825</v>
      </c>
      <c r="B817" s="2">
        <v>43538</v>
      </c>
      <c r="C817" s="3">
        <v>0.472916666666667</v>
      </c>
      <c r="D817">
        <v>14</v>
      </c>
      <c r="E817">
        <v>3</v>
      </c>
      <c r="F817">
        <v>2019</v>
      </c>
      <c r="G817" s="1"/>
      <c r="H817" s="1"/>
    </row>
    <row r="818" spans="1:8">
      <c r="A818">
        <v>14826</v>
      </c>
      <c r="B818" s="2">
        <v>43538</v>
      </c>
      <c r="C818" s="3">
        <v>0.504861111111111</v>
      </c>
      <c r="D818">
        <v>14</v>
      </c>
      <c r="E818">
        <v>3</v>
      </c>
      <c r="F818">
        <v>2019</v>
      </c>
      <c r="G818" s="1"/>
      <c r="H818" s="1"/>
    </row>
    <row r="819" spans="1:8">
      <c r="A819">
        <v>14827</v>
      </c>
      <c r="B819" s="2">
        <v>43538</v>
      </c>
      <c r="C819" s="3">
        <v>0.522222222222222</v>
      </c>
      <c r="D819">
        <v>14</v>
      </c>
      <c r="E819">
        <v>3</v>
      </c>
      <c r="F819">
        <v>2019</v>
      </c>
      <c r="G819" s="1"/>
      <c r="H819" s="1"/>
    </row>
    <row r="820" spans="1:8">
      <c r="A820">
        <v>14828</v>
      </c>
      <c r="B820" s="2">
        <v>43538</v>
      </c>
      <c r="C820" s="3">
        <v>0.575694444444444</v>
      </c>
      <c r="D820">
        <v>14</v>
      </c>
      <c r="E820">
        <v>3</v>
      </c>
      <c r="F820">
        <v>2019</v>
      </c>
      <c r="G820" s="1"/>
      <c r="H820" s="1"/>
    </row>
    <row r="821" spans="1:8">
      <c r="A821">
        <v>14829</v>
      </c>
      <c r="B821" s="2">
        <v>43538</v>
      </c>
      <c r="C821" s="3">
        <v>0.592361111111111</v>
      </c>
      <c r="D821">
        <v>14</v>
      </c>
      <c r="E821">
        <v>3</v>
      </c>
      <c r="F821">
        <v>2019</v>
      </c>
      <c r="G821" s="1"/>
      <c r="H821" s="1"/>
    </row>
    <row r="822" spans="1:8">
      <c r="A822">
        <v>14830</v>
      </c>
      <c r="B822" s="2">
        <v>43538</v>
      </c>
      <c r="C822" s="3">
        <v>0.596527777777778</v>
      </c>
      <c r="D822">
        <v>14</v>
      </c>
      <c r="E822">
        <v>3</v>
      </c>
      <c r="F822">
        <v>2019</v>
      </c>
      <c r="G822" s="1"/>
      <c r="H822" s="1"/>
    </row>
    <row r="823" spans="1:8">
      <c r="A823">
        <v>14831</v>
      </c>
      <c r="B823" s="2">
        <v>43538</v>
      </c>
      <c r="C823" s="3">
        <v>0.611805555555556</v>
      </c>
      <c r="D823">
        <v>14</v>
      </c>
      <c r="E823">
        <v>3</v>
      </c>
      <c r="F823">
        <v>2019</v>
      </c>
      <c r="G823" s="1"/>
      <c r="H823" s="1"/>
    </row>
    <row r="824" spans="1:8">
      <c r="A824">
        <v>14832</v>
      </c>
      <c r="B824" s="2">
        <v>43538</v>
      </c>
      <c r="C824" s="3">
        <v>0.65</v>
      </c>
      <c r="D824">
        <v>14</v>
      </c>
      <c r="E824">
        <v>3</v>
      </c>
      <c r="F824">
        <v>2019</v>
      </c>
      <c r="G824" s="1"/>
      <c r="H824" s="1"/>
    </row>
    <row r="825" spans="1:8">
      <c r="A825">
        <v>14833</v>
      </c>
      <c r="B825" s="2">
        <v>43538</v>
      </c>
      <c r="C825" s="3">
        <v>0.697916666666667</v>
      </c>
      <c r="D825">
        <v>14</v>
      </c>
      <c r="E825">
        <v>3</v>
      </c>
      <c r="F825">
        <v>2019</v>
      </c>
      <c r="G825" s="1"/>
      <c r="H825" s="1"/>
    </row>
    <row r="826" spans="1:8">
      <c r="A826">
        <v>14834</v>
      </c>
      <c r="B826" s="2">
        <v>43538</v>
      </c>
      <c r="C826" s="3">
        <v>0.722222222222222</v>
      </c>
      <c r="D826">
        <v>14</v>
      </c>
      <c r="E826">
        <v>3</v>
      </c>
      <c r="F826">
        <v>2019</v>
      </c>
      <c r="G826" s="1"/>
      <c r="H826" s="1"/>
    </row>
    <row r="827" spans="1:8">
      <c r="A827">
        <v>14835</v>
      </c>
      <c r="B827" s="2">
        <v>43538</v>
      </c>
      <c r="C827" s="3">
        <v>0.723611111111111</v>
      </c>
      <c r="D827">
        <v>14</v>
      </c>
      <c r="E827">
        <v>3</v>
      </c>
      <c r="F827">
        <v>2019</v>
      </c>
      <c r="G827" s="1"/>
      <c r="H827" s="1"/>
    </row>
    <row r="828" spans="1:8">
      <c r="A828">
        <v>14836</v>
      </c>
      <c r="B828" s="2">
        <v>43538</v>
      </c>
      <c r="C828" s="3">
        <v>0.745833333333333</v>
      </c>
      <c r="D828">
        <v>14</v>
      </c>
      <c r="E828">
        <v>3</v>
      </c>
      <c r="F828">
        <v>2019</v>
      </c>
      <c r="G828" s="1"/>
      <c r="H828" s="1"/>
    </row>
    <row r="829" spans="1:8">
      <c r="A829">
        <v>14837</v>
      </c>
      <c r="B829" s="2">
        <v>43538</v>
      </c>
      <c r="C829" s="3">
        <v>0.756944444444444</v>
      </c>
      <c r="D829">
        <v>14</v>
      </c>
      <c r="E829">
        <v>3</v>
      </c>
      <c r="F829">
        <v>2019</v>
      </c>
      <c r="G829" s="1"/>
      <c r="H829" s="1"/>
    </row>
    <row r="830" spans="1:8">
      <c r="A830">
        <v>14838</v>
      </c>
      <c r="B830" s="2">
        <v>43538</v>
      </c>
      <c r="C830" s="3">
        <v>0.793055555555556</v>
      </c>
      <c r="D830">
        <v>14</v>
      </c>
      <c r="E830">
        <v>3</v>
      </c>
      <c r="F830">
        <v>2019</v>
      </c>
      <c r="G830" s="1"/>
      <c r="H830" s="1"/>
    </row>
    <row r="831" spans="1:8">
      <c r="A831">
        <v>14839</v>
      </c>
      <c r="B831" s="2">
        <v>43538</v>
      </c>
      <c r="C831" s="3">
        <v>0.814583333333333</v>
      </c>
      <c r="D831">
        <v>14</v>
      </c>
      <c r="E831">
        <v>3</v>
      </c>
      <c r="F831">
        <v>2019</v>
      </c>
      <c r="G831" s="1"/>
      <c r="H831" s="1"/>
    </row>
    <row r="832" spans="1:8">
      <c r="A832">
        <v>14840</v>
      </c>
      <c r="B832" s="2">
        <v>43538</v>
      </c>
      <c r="C832" s="3">
        <v>0.857638888888889</v>
      </c>
      <c r="D832">
        <v>14</v>
      </c>
      <c r="E832">
        <v>3</v>
      </c>
      <c r="F832">
        <v>2019</v>
      </c>
      <c r="G832" s="1"/>
      <c r="H832" s="1"/>
    </row>
    <row r="833" spans="1:8">
      <c r="A833">
        <v>14841</v>
      </c>
      <c r="B833" s="2">
        <v>43539</v>
      </c>
      <c r="C833" s="3">
        <v>0.425</v>
      </c>
      <c r="D833">
        <v>15</v>
      </c>
      <c r="E833">
        <v>3</v>
      </c>
      <c r="F833">
        <v>2019</v>
      </c>
      <c r="G833" s="1"/>
      <c r="H833" s="1"/>
    </row>
    <row r="834" spans="1:8">
      <c r="A834">
        <v>14842</v>
      </c>
      <c r="B834" s="2">
        <v>43539</v>
      </c>
      <c r="C834" s="3">
        <v>0.434722222222222</v>
      </c>
      <c r="D834">
        <v>15</v>
      </c>
      <c r="E834">
        <v>3</v>
      </c>
      <c r="F834">
        <v>2019</v>
      </c>
      <c r="G834" s="1"/>
      <c r="H834" s="1"/>
    </row>
    <row r="835" spans="1:8">
      <c r="A835">
        <v>14843</v>
      </c>
      <c r="B835" s="2">
        <v>43539</v>
      </c>
      <c r="C835" s="3">
        <v>0.451388888888889</v>
      </c>
      <c r="D835">
        <v>15</v>
      </c>
      <c r="E835">
        <v>3</v>
      </c>
      <c r="F835">
        <v>2019</v>
      </c>
      <c r="G835" s="1"/>
      <c r="H835" s="1"/>
    </row>
    <row r="836" spans="1:8">
      <c r="A836">
        <v>14844</v>
      </c>
      <c r="B836" s="2">
        <v>43539</v>
      </c>
      <c r="C836" s="3">
        <v>0.497916666666667</v>
      </c>
      <c r="D836">
        <v>15</v>
      </c>
      <c r="E836">
        <v>3</v>
      </c>
      <c r="F836">
        <v>2019</v>
      </c>
      <c r="G836" s="1"/>
      <c r="H836" s="1"/>
    </row>
    <row r="837" spans="1:8">
      <c r="A837">
        <v>14845</v>
      </c>
      <c r="B837" s="2">
        <v>43539</v>
      </c>
      <c r="C837" s="3">
        <v>0.513888888888889</v>
      </c>
      <c r="D837">
        <v>15</v>
      </c>
      <c r="E837">
        <v>3</v>
      </c>
      <c r="F837">
        <v>2019</v>
      </c>
      <c r="G837" s="1"/>
      <c r="H837" s="1"/>
    </row>
    <row r="838" spans="1:8">
      <c r="A838">
        <v>14846</v>
      </c>
      <c r="B838" s="2">
        <v>43539</v>
      </c>
      <c r="C838" s="3">
        <v>0.545138888888889</v>
      </c>
      <c r="D838">
        <v>15</v>
      </c>
      <c r="E838">
        <v>3</v>
      </c>
      <c r="F838">
        <v>2019</v>
      </c>
      <c r="G838" s="1"/>
      <c r="H838" s="1"/>
    </row>
    <row r="839" spans="1:8">
      <c r="A839">
        <v>14847</v>
      </c>
      <c r="B839" s="2">
        <v>43539</v>
      </c>
      <c r="C839" s="3">
        <v>0.586111111111111</v>
      </c>
      <c r="D839">
        <v>15</v>
      </c>
      <c r="E839">
        <v>3</v>
      </c>
      <c r="F839">
        <v>2019</v>
      </c>
      <c r="G839" s="1"/>
      <c r="H839" s="1"/>
    </row>
    <row r="840" spans="1:8">
      <c r="A840">
        <v>14848</v>
      </c>
      <c r="B840" s="2">
        <v>43539</v>
      </c>
      <c r="C840" s="3">
        <v>0.609722222222222</v>
      </c>
      <c r="D840">
        <v>15</v>
      </c>
      <c r="E840">
        <v>3</v>
      </c>
      <c r="F840">
        <v>2019</v>
      </c>
      <c r="G840" s="1"/>
      <c r="H840" s="1"/>
    </row>
    <row r="841" spans="1:8">
      <c r="A841">
        <v>14849</v>
      </c>
      <c r="B841" s="2">
        <v>43539</v>
      </c>
      <c r="C841" s="3">
        <v>0.616666666666667</v>
      </c>
      <c r="D841">
        <v>15</v>
      </c>
      <c r="E841">
        <v>3</v>
      </c>
      <c r="F841">
        <v>2019</v>
      </c>
      <c r="G841" s="1"/>
      <c r="H841" s="1"/>
    </row>
    <row r="842" spans="1:8">
      <c r="A842">
        <v>14850</v>
      </c>
      <c r="B842" s="2">
        <v>43539</v>
      </c>
      <c r="C842" s="3">
        <v>0.65</v>
      </c>
      <c r="D842">
        <v>15</v>
      </c>
      <c r="E842">
        <v>3</v>
      </c>
      <c r="F842">
        <v>2019</v>
      </c>
      <c r="G842" s="1"/>
      <c r="H842" s="1"/>
    </row>
    <row r="843" spans="1:8">
      <c r="A843">
        <v>14851</v>
      </c>
      <c r="B843" s="2">
        <v>43539</v>
      </c>
      <c r="C843" s="3">
        <v>0.684722222222222</v>
      </c>
      <c r="D843">
        <v>15</v>
      </c>
      <c r="E843">
        <v>3</v>
      </c>
      <c r="F843">
        <v>2019</v>
      </c>
      <c r="G843" s="1"/>
      <c r="H843" s="1"/>
    </row>
    <row r="844" spans="1:8">
      <c r="A844">
        <v>14852</v>
      </c>
      <c r="B844" s="2">
        <v>43539</v>
      </c>
      <c r="C844" s="3">
        <v>0.763888888888889</v>
      </c>
      <c r="D844">
        <v>15</v>
      </c>
      <c r="E844">
        <v>3</v>
      </c>
      <c r="F844">
        <v>2019</v>
      </c>
      <c r="G844" s="1"/>
      <c r="H844" s="1"/>
    </row>
    <row r="845" spans="1:8">
      <c r="A845">
        <v>14853</v>
      </c>
      <c r="B845" s="2">
        <v>43540</v>
      </c>
      <c r="C845" s="3">
        <v>0.424305555555556</v>
      </c>
      <c r="D845">
        <v>16</v>
      </c>
      <c r="E845">
        <v>3</v>
      </c>
      <c r="F845">
        <v>2019</v>
      </c>
      <c r="G845" s="1"/>
      <c r="H845" s="1"/>
    </row>
    <row r="846" spans="1:8">
      <c r="A846">
        <v>14854</v>
      </c>
      <c r="B846" s="2">
        <v>43540</v>
      </c>
      <c r="C846" s="3">
        <v>0.473611111111111</v>
      </c>
      <c r="D846">
        <v>16</v>
      </c>
      <c r="E846">
        <v>3</v>
      </c>
      <c r="F846">
        <v>2019</v>
      </c>
      <c r="G846" s="1"/>
      <c r="H846" s="1"/>
    </row>
    <row r="847" spans="1:8">
      <c r="A847">
        <v>14855</v>
      </c>
      <c r="B847" s="2">
        <v>43540</v>
      </c>
      <c r="C847" s="3">
        <v>0.529861111111111</v>
      </c>
      <c r="D847">
        <v>16</v>
      </c>
      <c r="E847">
        <v>3</v>
      </c>
      <c r="F847">
        <v>2019</v>
      </c>
      <c r="G847" s="1"/>
      <c r="H847" s="1"/>
    </row>
    <row r="848" spans="1:8">
      <c r="A848">
        <v>14856</v>
      </c>
      <c r="B848" s="2">
        <v>43540</v>
      </c>
      <c r="C848" s="3">
        <v>0.647916666666667</v>
      </c>
      <c r="D848">
        <v>16</v>
      </c>
      <c r="E848">
        <v>3</v>
      </c>
      <c r="F848">
        <v>2019</v>
      </c>
      <c r="G848" s="1"/>
      <c r="H848" s="1"/>
    </row>
    <row r="849" spans="1:8">
      <c r="A849">
        <v>14857</v>
      </c>
      <c r="B849" s="2">
        <v>43540</v>
      </c>
      <c r="C849" s="3">
        <v>0.706944444444444</v>
      </c>
      <c r="D849">
        <v>16</v>
      </c>
      <c r="E849">
        <v>3</v>
      </c>
      <c r="F849">
        <v>2019</v>
      </c>
      <c r="G849" s="1"/>
      <c r="H849" s="1"/>
    </row>
    <row r="850" spans="1:8">
      <c r="A850">
        <v>14858</v>
      </c>
      <c r="B850" s="2">
        <v>43540</v>
      </c>
      <c r="C850" s="3">
        <v>0.785416666666667</v>
      </c>
      <c r="D850">
        <v>16</v>
      </c>
      <c r="E850">
        <v>3</v>
      </c>
      <c r="F850">
        <v>2019</v>
      </c>
      <c r="G850" s="1"/>
      <c r="H850" s="1"/>
    </row>
    <row r="851" spans="1:8">
      <c r="A851">
        <v>14859</v>
      </c>
      <c r="B851" s="2">
        <v>43540</v>
      </c>
      <c r="C851" s="3">
        <v>0.797222222222222</v>
      </c>
      <c r="D851">
        <v>16</v>
      </c>
      <c r="E851">
        <v>3</v>
      </c>
      <c r="F851">
        <v>2019</v>
      </c>
      <c r="G851" s="1"/>
      <c r="H851" s="1"/>
    </row>
    <row r="852" spans="1:8">
      <c r="A852">
        <v>14860</v>
      </c>
      <c r="B852" s="2">
        <v>43540</v>
      </c>
      <c r="C852" s="3">
        <v>0.809027777777778</v>
      </c>
      <c r="D852">
        <v>16</v>
      </c>
      <c r="E852">
        <v>3</v>
      </c>
      <c r="F852">
        <v>2019</v>
      </c>
      <c r="G852" s="1"/>
      <c r="H852" s="1"/>
    </row>
    <row r="853" spans="1:8">
      <c r="A853">
        <v>14861</v>
      </c>
      <c r="B853" s="2">
        <v>43540</v>
      </c>
      <c r="C853" s="3">
        <v>0.824305555555556</v>
      </c>
      <c r="D853">
        <v>16</v>
      </c>
      <c r="E853">
        <v>3</v>
      </c>
      <c r="F853">
        <v>2019</v>
      </c>
      <c r="G853" s="1"/>
      <c r="H853" s="1"/>
    </row>
    <row r="854" spans="1:8">
      <c r="A854">
        <v>14862</v>
      </c>
      <c r="B854" s="2">
        <v>43541</v>
      </c>
      <c r="C854" s="3">
        <v>0.496527777777778</v>
      </c>
      <c r="D854">
        <v>17</v>
      </c>
      <c r="E854">
        <v>3</v>
      </c>
      <c r="F854">
        <v>2019</v>
      </c>
      <c r="G854" s="1"/>
      <c r="H854" s="1"/>
    </row>
    <row r="855" spans="1:8">
      <c r="A855">
        <v>14863</v>
      </c>
      <c r="B855" s="2">
        <v>43541</v>
      </c>
      <c r="C855" s="3">
        <v>0.579166666666667</v>
      </c>
      <c r="D855">
        <v>17</v>
      </c>
      <c r="E855">
        <v>3</v>
      </c>
      <c r="F855">
        <v>2019</v>
      </c>
      <c r="G855" s="1"/>
      <c r="H855" s="1"/>
    </row>
    <row r="856" spans="1:8">
      <c r="A856">
        <v>14864</v>
      </c>
      <c r="B856" s="2">
        <v>43541</v>
      </c>
      <c r="C856" s="3">
        <v>0.691666666666667</v>
      </c>
      <c r="D856">
        <v>17</v>
      </c>
      <c r="E856">
        <v>3</v>
      </c>
      <c r="F856">
        <v>2019</v>
      </c>
      <c r="G856" s="1"/>
      <c r="H856" s="1"/>
    </row>
    <row r="857" spans="1:8">
      <c r="A857">
        <v>14865</v>
      </c>
      <c r="B857" s="2">
        <v>43541</v>
      </c>
      <c r="C857" s="3">
        <v>0.790277777777778</v>
      </c>
      <c r="D857">
        <v>17</v>
      </c>
      <c r="E857">
        <v>3</v>
      </c>
      <c r="F857">
        <v>2019</v>
      </c>
      <c r="G857" s="1"/>
      <c r="H857" s="1"/>
    </row>
    <row r="858" spans="1:8">
      <c r="A858">
        <v>14866</v>
      </c>
      <c r="B858" s="2">
        <v>43541</v>
      </c>
      <c r="C858" s="3">
        <v>0.795833333333333</v>
      </c>
      <c r="D858">
        <v>17</v>
      </c>
      <c r="E858">
        <v>3</v>
      </c>
      <c r="F858">
        <v>2019</v>
      </c>
      <c r="G858" s="1"/>
      <c r="H858" s="1"/>
    </row>
    <row r="859" spans="1:8">
      <c r="A859">
        <v>14867</v>
      </c>
      <c r="B859" s="2">
        <v>43541</v>
      </c>
      <c r="C859" s="3">
        <v>0.828472222222222</v>
      </c>
      <c r="D859">
        <v>17</v>
      </c>
      <c r="E859">
        <v>3</v>
      </c>
      <c r="F859">
        <v>2019</v>
      </c>
      <c r="G859" s="1"/>
      <c r="H859" s="1"/>
    </row>
    <row r="860" spans="1:8">
      <c r="A860">
        <v>14868</v>
      </c>
      <c r="B860" s="2">
        <v>43542</v>
      </c>
      <c r="C860" s="3">
        <v>0.478472222222222</v>
      </c>
      <c r="D860">
        <v>18</v>
      </c>
      <c r="E860">
        <v>3</v>
      </c>
      <c r="F860">
        <v>2019</v>
      </c>
      <c r="G860" s="1"/>
      <c r="H860" s="1"/>
    </row>
    <row r="861" spans="1:8">
      <c r="A861">
        <v>14869</v>
      </c>
      <c r="B861" s="2">
        <v>43542</v>
      </c>
      <c r="C861" s="3">
        <v>0.572916666666667</v>
      </c>
      <c r="D861">
        <v>18</v>
      </c>
      <c r="E861">
        <v>3</v>
      </c>
      <c r="F861">
        <v>2019</v>
      </c>
      <c r="G861" s="1"/>
      <c r="H861" s="1"/>
    </row>
    <row r="862" spans="1:8">
      <c r="A862">
        <v>14870</v>
      </c>
      <c r="B862" s="2">
        <v>43542</v>
      </c>
      <c r="C862" s="3">
        <v>0.645138888888889</v>
      </c>
      <c r="D862">
        <v>18</v>
      </c>
      <c r="E862">
        <v>3</v>
      </c>
      <c r="F862">
        <v>2019</v>
      </c>
      <c r="G862" s="1"/>
      <c r="H862" s="1"/>
    </row>
    <row r="863" spans="1:8">
      <c r="A863">
        <v>14871</v>
      </c>
      <c r="B863" s="2">
        <v>43542</v>
      </c>
      <c r="C863" s="3">
        <v>0.661111111111111</v>
      </c>
      <c r="D863">
        <v>18</v>
      </c>
      <c r="E863">
        <v>3</v>
      </c>
      <c r="F863">
        <v>2019</v>
      </c>
      <c r="G863" s="1"/>
      <c r="H863" s="1"/>
    </row>
    <row r="864" spans="1:8">
      <c r="A864">
        <v>14872</v>
      </c>
      <c r="B864" s="2">
        <v>43542</v>
      </c>
      <c r="C864" s="3">
        <v>0.673611111111111</v>
      </c>
      <c r="D864">
        <v>18</v>
      </c>
      <c r="E864">
        <v>3</v>
      </c>
      <c r="F864">
        <v>2019</v>
      </c>
      <c r="G864" s="1"/>
      <c r="H864" s="1"/>
    </row>
    <row r="865" spans="1:8">
      <c r="A865">
        <v>14873</v>
      </c>
      <c r="B865" s="2">
        <v>43542</v>
      </c>
      <c r="C865" s="3">
        <v>0.71875</v>
      </c>
      <c r="D865">
        <v>18</v>
      </c>
      <c r="E865">
        <v>3</v>
      </c>
      <c r="F865">
        <v>2019</v>
      </c>
      <c r="G865" s="1"/>
      <c r="H865" s="1"/>
    </row>
    <row r="866" spans="1:8">
      <c r="A866">
        <v>14874</v>
      </c>
      <c r="B866" s="2">
        <v>43542</v>
      </c>
      <c r="C866" s="3">
        <v>0.734722222222222</v>
      </c>
      <c r="D866">
        <v>18</v>
      </c>
      <c r="E866">
        <v>3</v>
      </c>
      <c r="F866">
        <v>2019</v>
      </c>
      <c r="G866" s="1"/>
      <c r="H866" s="1"/>
    </row>
    <row r="867" spans="1:8">
      <c r="A867">
        <v>14875</v>
      </c>
      <c r="B867" s="2">
        <v>43543</v>
      </c>
      <c r="C867" s="3">
        <v>0.479166666666667</v>
      </c>
      <c r="D867">
        <v>19</v>
      </c>
      <c r="E867">
        <v>3</v>
      </c>
      <c r="F867">
        <v>2019</v>
      </c>
      <c r="G867" s="1"/>
      <c r="H867" s="1"/>
    </row>
    <row r="868" spans="1:8">
      <c r="A868">
        <v>14876</v>
      </c>
      <c r="B868" s="2">
        <v>43543</v>
      </c>
      <c r="C868" s="3">
        <v>0.494444444444444</v>
      </c>
      <c r="D868">
        <v>19</v>
      </c>
      <c r="E868">
        <v>3</v>
      </c>
      <c r="F868">
        <v>2019</v>
      </c>
      <c r="G868" s="1"/>
      <c r="H868" s="1"/>
    </row>
    <row r="869" spans="1:8">
      <c r="A869">
        <v>14877</v>
      </c>
      <c r="B869" s="2">
        <v>43543</v>
      </c>
      <c r="C869" s="3">
        <v>0.511111111111111</v>
      </c>
      <c r="D869">
        <v>19</v>
      </c>
      <c r="E869">
        <v>3</v>
      </c>
      <c r="F869">
        <v>2019</v>
      </c>
      <c r="G869" s="1"/>
      <c r="H869" s="1"/>
    </row>
    <row r="870" spans="1:8">
      <c r="A870">
        <v>14878</v>
      </c>
      <c r="B870" s="2">
        <v>43543</v>
      </c>
      <c r="C870" s="3">
        <v>0.531944444444444</v>
      </c>
      <c r="D870">
        <v>19</v>
      </c>
      <c r="E870">
        <v>3</v>
      </c>
      <c r="F870">
        <v>2019</v>
      </c>
      <c r="G870" s="1"/>
      <c r="H870" s="1"/>
    </row>
    <row r="871" spans="1:8">
      <c r="A871">
        <v>14879</v>
      </c>
      <c r="B871" s="2">
        <v>43543</v>
      </c>
      <c r="C871" s="3">
        <v>0.559027777777778</v>
      </c>
      <c r="D871">
        <v>19</v>
      </c>
      <c r="E871">
        <v>3</v>
      </c>
      <c r="F871">
        <v>2019</v>
      </c>
      <c r="G871" s="1"/>
      <c r="H871" s="1"/>
    </row>
    <row r="872" spans="1:8">
      <c r="A872">
        <v>14880</v>
      </c>
      <c r="B872" s="2">
        <v>43543</v>
      </c>
      <c r="C872" s="3">
        <v>0.567361111111111</v>
      </c>
      <c r="D872">
        <v>19</v>
      </c>
      <c r="E872">
        <v>3</v>
      </c>
      <c r="F872">
        <v>2019</v>
      </c>
      <c r="G872" s="1"/>
      <c r="H872" s="1"/>
    </row>
    <row r="873" spans="1:8">
      <c r="A873">
        <v>14881</v>
      </c>
      <c r="B873" s="2">
        <v>43543</v>
      </c>
      <c r="C873" s="3">
        <v>0.569444444444444</v>
      </c>
      <c r="D873">
        <v>19</v>
      </c>
      <c r="E873">
        <v>3</v>
      </c>
      <c r="F873">
        <v>2019</v>
      </c>
      <c r="G873" s="1"/>
      <c r="H873" s="1"/>
    </row>
    <row r="874" spans="1:8">
      <c r="A874">
        <v>14882</v>
      </c>
      <c r="B874" s="2">
        <v>43543</v>
      </c>
      <c r="C874" s="3">
        <v>0.607638888888889</v>
      </c>
      <c r="D874">
        <v>19</v>
      </c>
      <c r="E874">
        <v>3</v>
      </c>
      <c r="F874">
        <v>2019</v>
      </c>
      <c r="G874" s="1"/>
      <c r="H874" s="1"/>
    </row>
    <row r="875" spans="1:8">
      <c r="A875">
        <v>14883</v>
      </c>
      <c r="B875" s="2">
        <v>43543</v>
      </c>
      <c r="C875" s="3">
        <v>0.640972222222222</v>
      </c>
      <c r="D875">
        <v>19</v>
      </c>
      <c r="E875">
        <v>3</v>
      </c>
      <c r="F875">
        <v>2019</v>
      </c>
      <c r="G875" s="1"/>
      <c r="H875" s="1"/>
    </row>
    <row r="876" spans="1:8">
      <c r="A876">
        <v>14884</v>
      </c>
      <c r="B876" s="2">
        <v>43543</v>
      </c>
      <c r="C876" s="3">
        <v>0.645138888888889</v>
      </c>
      <c r="D876">
        <v>19</v>
      </c>
      <c r="E876">
        <v>3</v>
      </c>
      <c r="F876">
        <v>2019</v>
      </c>
      <c r="G876" s="1"/>
      <c r="H876" s="1"/>
    </row>
    <row r="877" spans="1:8">
      <c r="A877">
        <v>14885</v>
      </c>
      <c r="B877" s="2">
        <v>43543</v>
      </c>
      <c r="C877" s="3">
        <v>0.659027777777778</v>
      </c>
      <c r="D877">
        <v>19</v>
      </c>
      <c r="E877">
        <v>3</v>
      </c>
      <c r="F877">
        <v>2019</v>
      </c>
      <c r="G877" s="1"/>
      <c r="H877" s="1"/>
    </row>
    <row r="878" spans="1:8">
      <c r="A878">
        <v>14886</v>
      </c>
      <c r="B878" s="2">
        <v>43543</v>
      </c>
      <c r="C878" s="3">
        <v>0.661111111111111</v>
      </c>
      <c r="D878">
        <v>19</v>
      </c>
      <c r="E878">
        <v>3</v>
      </c>
      <c r="F878">
        <v>2019</v>
      </c>
      <c r="G878" s="1"/>
      <c r="H878" s="1"/>
    </row>
    <row r="879" spans="1:8">
      <c r="A879">
        <v>14887</v>
      </c>
      <c r="B879" s="2">
        <v>43543</v>
      </c>
      <c r="C879" s="3">
        <v>0.713888888888889</v>
      </c>
      <c r="D879">
        <v>19</v>
      </c>
      <c r="E879">
        <v>3</v>
      </c>
      <c r="F879">
        <v>2019</v>
      </c>
      <c r="G879" s="1"/>
      <c r="H879" s="1"/>
    </row>
    <row r="880" spans="1:8">
      <c r="A880">
        <v>14888</v>
      </c>
      <c r="B880" s="2">
        <v>43543</v>
      </c>
      <c r="C880" s="3">
        <v>0.763194444444444</v>
      </c>
      <c r="D880">
        <v>19</v>
      </c>
      <c r="E880">
        <v>3</v>
      </c>
      <c r="F880">
        <v>2019</v>
      </c>
      <c r="G880" s="1"/>
      <c r="H880" s="1"/>
    </row>
    <row r="881" spans="1:8">
      <c r="A881">
        <v>14889</v>
      </c>
      <c r="B881" s="2">
        <v>43543</v>
      </c>
      <c r="C881" s="3">
        <v>0.797916666666667</v>
      </c>
      <c r="D881">
        <v>19</v>
      </c>
      <c r="E881">
        <v>3</v>
      </c>
      <c r="F881">
        <v>2019</v>
      </c>
      <c r="G881" s="1"/>
      <c r="H881" s="1"/>
    </row>
    <row r="882" spans="1:8">
      <c r="A882">
        <v>14890</v>
      </c>
      <c r="B882" s="2">
        <v>43543</v>
      </c>
      <c r="C882" s="3">
        <v>0.820833333333333</v>
      </c>
      <c r="D882">
        <v>19</v>
      </c>
      <c r="E882">
        <v>3</v>
      </c>
      <c r="F882">
        <v>2019</v>
      </c>
      <c r="G882" s="1"/>
      <c r="H882" s="1"/>
    </row>
    <row r="883" spans="1:8">
      <c r="A883">
        <v>14891</v>
      </c>
      <c r="B883" s="2">
        <v>43544</v>
      </c>
      <c r="C883" s="3">
        <v>0.474305555555556</v>
      </c>
      <c r="D883">
        <v>20</v>
      </c>
      <c r="E883">
        <v>3</v>
      </c>
      <c r="F883">
        <v>2019</v>
      </c>
      <c r="G883" s="1"/>
      <c r="H883" s="1"/>
    </row>
    <row r="884" spans="1:8">
      <c r="A884">
        <v>14892</v>
      </c>
      <c r="B884" s="2">
        <v>43544</v>
      </c>
      <c r="C884" s="3">
        <v>0.480555555555556</v>
      </c>
      <c r="D884">
        <v>20</v>
      </c>
      <c r="E884">
        <v>3</v>
      </c>
      <c r="F884">
        <v>2019</v>
      </c>
      <c r="G884" s="1"/>
      <c r="H884" s="1"/>
    </row>
    <row r="885" spans="1:8">
      <c r="A885">
        <v>14893</v>
      </c>
      <c r="B885" s="2">
        <v>43544</v>
      </c>
      <c r="C885" s="3">
        <v>0.516666666666667</v>
      </c>
      <c r="D885">
        <v>20</v>
      </c>
      <c r="E885">
        <v>3</v>
      </c>
      <c r="F885">
        <v>2019</v>
      </c>
      <c r="G885" s="1"/>
      <c r="H885" s="1"/>
    </row>
    <row r="886" spans="1:8">
      <c r="A886">
        <v>14894</v>
      </c>
      <c r="B886" s="2">
        <v>43544</v>
      </c>
      <c r="C886" s="3">
        <v>0.543055555555556</v>
      </c>
      <c r="D886">
        <v>20</v>
      </c>
      <c r="E886">
        <v>3</v>
      </c>
      <c r="F886">
        <v>2019</v>
      </c>
      <c r="G886" s="1"/>
      <c r="H886" s="1"/>
    </row>
    <row r="887" spans="1:8">
      <c r="A887">
        <v>14895</v>
      </c>
      <c r="B887" s="2">
        <v>43544</v>
      </c>
      <c r="C887" s="3">
        <v>0.578472222222222</v>
      </c>
      <c r="D887">
        <v>20</v>
      </c>
      <c r="E887">
        <v>3</v>
      </c>
      <c r="F887">
        <v>2019</v>
      </c>
      <c r="G887" s="1"/>
      <c r="H887" s="1"/>
    </row>
    <row r="888" spans="1:8">
      <c r="A888">
        <v>14896</v>
      </c>
      <c r="B888" s="2">
        <v>43544</v>
      </c>
      <c r="C888" s="3">
        <v>0.593055555555556</v>
      </c>
      <c r="D888">
        <v>20</v>
      </c>
      <c r="E888">
        <v>3</v>
      </c>
      <c r="F888">
        <v>2019</v>
      </c>
      <c r="G888" s="1"/>
      <c r="H888" s="1"/>
    </row>
    <row r="889" spans="1:8">
      <c r="A889">
        <v>14897</v>
      </c>
      <c r="B889" s="2">
        <v>43544</v>
      </c>
      <c r="C889" s="3">
        <v>0.630555555555556</v>
      </c>
      <c r="D889">
        <v>20</v>
      </c>
      <c r="E889">
        <v>3</v>
      </c>
      <c r="F889">
        <v>2019</v>
      </c>
      <c r="G889" s="1"/>
      <c r="H889" s="1"/>
    </row>
    <row r="890" spans="1:8">
      <c r="A890">
        <v>14898</v>
      </c>
      <c r="B890" s="2">
        <v>43544</v>
      </c>
      <c r="C890" s="3">
        <v>0.663888888888889</v>
      </c>
      <c r="D890">
        <v>20</v>
      </c>
      <c r="E890">
        <v>3</v>
      </c>
      <c r="F890">
        <v>2019</v>
      </c>
      <c r="G890" s="1"/>
      <c r="H890" s="1"/>
    </row>
    <row r="891" spans="1:8">
      <c r="A891">
        <v>14899</v>
      </c>
      <c r="B891" s="2">
        <v>43544</v>
      </c>
      <c r="C891" s="3">
        <v>0.686111111111111</v>
      </c>
      <c r="D891">
        <v>20</v>
      </c>
      <c r="E891">
        <v>3</v>
      </c>
      <c r="F891">
        <v>2019</v>
      </c>
      <c r="G891" s="1"/>
      <c r="H891" s="1"/>
    </row>
    <row r="892" spans="1:8">
      <c r="A892">
        <v>14900</v>
      </c>
      <c r="B892" s="2">
        <v>43544</v>
      </c>
      <c r="C892" s="3">
        <v>0.744444444444444</v>
      </c>
      <c r="D892">
        <v>20</v>
      </c>
      <c r="E892">
        <v>3</v>
      </c>
      <c r="F892">
        <v>2019</v>
      </c>
      <c r="G892" s="1"/>
      <c r="H892" s="1"/>
    </row>
    <row r="893" spans="1:8">
      <c r="A893">
        <v>14901</v>
      </c>
      <c r="B893" s="2">
        <v>43544</v>
      </c>
      <c r="C893" s="3">
        <v>0.803472222222222</v>
      </c>
      <c r="D893">
        <v>20</v>
      </c>
      <c r="E893">
        <v>3</v>
      </c>
      <c r="F893">
        <v>2019</v>
      </c>
      <c r="G893" s="1"/>
      <c r="H893" s="1"/>
    </row>
    <row r="894" spans="1:8">
      <c r="A894">
        <v>14902</v>
      </c>
      <c r="B894" s="2">
        <v>43544</v>
      </c>
      <c r="C894" s="3">
        <v>0.811111111111111</v>
      </c>
      <c r="D894">
        <v>20</v>
      </c>
      <c r="E894">
        <v>3</v>
      </c>
      <c r="F894">
        <v>2019</v>
      </c>
      <c r="G894" s="1"/>
      <c r="H894" s="1"/>
    </row>
    <row r="895" spans="1:8">
      <c r="A895">
        <v>14903</v>
      </c>
      <c r="B895" s="2">
        <v>43544</v>
      </c>
      <c r="C895" s="3">
        <v>0.822222222222222</v>
      </c>
      <c r="D895">
        <v>20</v>
      </c>
      <c r="E895">
        <v>3</v>
      </c>
      <c r="F895">
        <v>2019</v>
      </c>
      <c r="G895" s="1"/>
      <c r="H895" s="1"/>
    </row>
    <row r="896" spans="1:8">
      <c r="A896">
        <v>14904</v>
      </c>
      <c r="B896" s="2">
        <v>43544</v>
      </c>
      <c r="C896" s="3">
        <v>0.829861111111111</v>
      </c>
      <c r="D896">
        <v>20</v>
      </c>
      <c r="E896">
        <v>3</v>
      </c>
      <c r="F896">
        <v>2019</v>
      </c>
      <c r="G896" s="1"/>
      <c r="H896" s="1"/>
    </row>
    <row r="897" spans="1:8">
      <c r="A897">
        <v>14905</v>
      </c>
      <c r="B897" s="2">
        <v>43544</v>
      </c>
      <c r="C897" s="3">
        <v>0.83125</v>
      </c>
      <c r="D897">
        <v>20</v>
      </c>
      <c r="E897">
        <v>3</v>
      </c>
      <c r="F897">
        <v>2019</v>
      </c>
      <c r="G897" s="1"/>
      <c r="H897" s="1"/>
    </row>
    <row r="898" spans="1:8">
      <c r="A898">
        <v>14906</v>
      </c>
      <c r="B898" s="2">
        <v>43545</v>
      </c>
      <c r="C898" s="3">
        <v>0.428472222222222</v>
      </c>
      <c r="D898">
        <v>21</v>
      </c>
      <c r="E898">
        <v>3</v>
      </c>
      <c r="F898">
        <v>2019</v>
      </c>
      <c r="G898" s="1"/>
      <c r="H898" s="1"/>
    </row>
    <row r="899" spans="1:8">
      <c r="A899">
        <v>14907</v>
      </c>
      <c r="B899" s="2">
        <v>43545</v>
      </c>
      <c r="C899" s="3">
        <v>0.444444444444444</v>
      </c>
      <c r="D899">
        <v>21</v>
      </c>
      <c r="E899">
        <v>3</v>
      </c>
      <c r="F899">
        <v>2019</v>
      </c>
      <c r="G899" s="1"/>
      <c r="H899" s="1"/>
    </row>
    <row r="900" spans="1:8">
      <c r="A900">
        <v>14908</v>
      </c>
      <c r="B900" s="2">
        <v>43545</v>
      </c>
      <c r="C900" s="3">
        <v>0.642361111111111</v>
      </c>
      <c r="D900">
        <v>21</v>
      </c>
      <c r="E900">
        <v>3</v>
      </c>
      <c r="F900">
        <v>2019</v>
      </c>
      <c r="G900" s="1"/>
      <c r="H900" s="1"/>
    </row>
    <row r="901" spans="1:8">
      <c r="A901">
        <v>14909</v>
      </c>
      <c r="B901" s="2">
        <v>43545</v>
      </c>
      <c r="C901" s="3">
        <v>0.672222222222222</v>
      </c>
      <c r="D901">
        <v>21</v>
      </c>
      <c r="E901">
        <v>3</v>
      </c>
      <c r="F901">
        <v>2019</v>
      </c>
      <c r="G901" s="1"/>
      <c r="H901" s="1"/>
    </row>
    <row r="902" spans="1:8">
      <c r="A902">
        <v>14910</v>
      </c>
      <c r="B902" s="2">
        <v>43545</v>
      </c>
      <c r="C902" s="3">
        <v>0.68125</v>
      </c>
      <c r="D902">
        <v>21</v>
      </c>
      <c r="E902">
        <v>3</v>
      </c>
      <c r="F902">
        <v>2019</v>
      </c>
      <c r="G902" s="1"/>
      <c r="H902" s="1"/>
    </row>
    <row r="903" spans="1:8">
      <c r="A903">
        <v>14911</v>
      </c>
      <c r="B903" s="2">
        <v>43545</v>
      </c>
      <c r="C903" s="3">
        <v>0.711111111111111</v>
      </c>
      <c r="D903">
        <v>21</v>
      </c>
      <c r="E903">
        <v>3</v>
      </c>
      <c r="F903">
        <v>2019</v>
      </c>
      <c r="G903" s="1"/>
      <c r="H903" s="1"/>
    </row>
    <row r="904" spans="1:8">
      <c r="A904">
        <v>14912</v>
      </c>
      <c r="B904" s="2">
        <v>43546</v>
      </c>
      <c r="C904" s="3">
        <v>0.583333333333333</v>
      </c>
      <c r="D904">
        <v>22</v>
      </c>
      <c r="E904">
        <v>3</v>
      </c>
      <c r="F904">
        <v>2019</v>
      </c>
      <c r="G904" s="1"/>
      <c r="H904" s="1"/>
    </row>
    <row r="905" spans="1:8">
      <c r="A905">
        <v>14913</v>
      </c>
      <c r="B905" s="2">
        <v>43546</v>
      </c>
      <c r="C905" s="3">
        <v>0.60625</v>
      </c>
      <c r="D905">
        <v>22</v>
      </c>
      <c r="E905">
        <v>3</v>
      </c>
      <c r="F905">
        <v>2019</v>
      </c>
      <c r="G905" s="1"/>
      <c r="H905" s="1"/>
    </row>
    <row r="906" spans="1:8">
      <c r="A906">
        <v>14914</v>
      </c>
      <c r="B906" s="2">
        <v>43546</v>
      </c>
      <c r="C906" s="3">
        <v>0.6125</v>
      </c>
      <c r="D906">
        <v>22</v>
      </c>
      <c r="E906">
        <v>3</v>
      </c>
      <c r="F906">
        <v>2019</v>
      </c>
      <c r="G906" s="1"/>
      <c r="H906" s="1"/>
    </row>
    <row r="907" spans="1:8">
      <c r="A907">
        <v>14915</v>
      </c>
      <c r="B907" s="2">
        <v>43546</v>
      </c>
      <c r="C907" s="3">
        <v>0.628472222222222</v>
      </c>
      <c r="D907">
        <v>22</v>
      </c>
      <c r="E907">
        <v>3</v>
      </c>
      <c r="F907">
        <v>2019</v>
      </c>
      <c r="G907" s="1"/>
      <c r="H907" s="1"/>
    </row>
    <row r="908" spans="1:8">
      <c r="A908">
        <v>14916</v>
      </c>
      <c r="B908" s="2">
        <v>43546</v>
      </c>
      <c r="C908" s="3">
        <v>0.772916666666667</v>
      </c>
      <c r="D908">
        <v>22</v>
      </c>
      <c r="E908">
        <v>3</v>
      </c>
      <c r="F908">
        <v>2019</v>
      </c>
      <c r="G908" s="1"/>
      <c r="H908" s="1"/>
    </row>
    <row r="909" spans="1:8">
      <c r="A909">
        <v>14917</v>
      </c>
      <c r="B909" s="2">
        <v>43546</v>
      </c>
      <c r="C909" s="3">
        <v>0.795833333333333</v>
      </c>
      <c r="D909">
        <v>22</v>
      </c>
      <c r="E909">
        <v>3</v>
      </c>
      <c r="F909">
        <v>2019</v>
      </c>
      <c r="G909" s="1"/>
      <c r="H909" s="1"/>
    </row>
    <row r="910" spans="1:8">
      <c r="A910">
        <v>14918</v>
      </c>
      <c r="B910" s="2">
        <v>43546</v>
      </c>
      <c r="C910" s="3">
        <v>0.805555555555556</v>
      </c>
      <c r="D910">
        <v>22</v>
      </c>
      <c r="E910">
        <v>3</v>
      </c>
      <c r="F910">
        <v>2019</v>
      </c>
      <c r="G910" s="1"/>
      <c r="H910" s="1"/>
    </row>
    <row r="911" spans="1:8">
      <c r="A911">
        <v>14919</v>
      </c>
      <c r="B911" s="2">
        <v>43546</v>
      </c>
      <c r="C911" s="3">
        <v>0.815972222222222</v>
      </c>
      <c r="D911">
        <v>22</v>
      </c>
      <c r="E911">
        <v>3</v>
      </c>
      <c r="F911">
        <v>2019</v>
      </c>
      <c r="G911" s="1"/>
      <c r="H911" s="1"/>
    </row>
    <row r="912" spans="1:8">
      <c r="A912">
        <v>14920</v>
      </c>
      <c r="B912" s="2">
        <v>43546</v>
      </c>
      <c r="C912" s="3">
        <v>0.816666666666667</v>
      </c>
      <c r="D912">
        <v>22</v>
      </c>
      <c r="E912">
        <v>3</v>
      </c>
      <c r="F912">
        <v>2019</v>
      </c>
      <c r="G912" s="1"/>
      <c r="H912" s="1"/>
    </row>
    <row r="913" spans="1:8">
      <c r="A913">
        <v>14921</v>
      </c>
      <c r="B913" s="2">
        <v>43546</v>
      </c>
      <c r="C913" s="3">
        <v>0.846527777777778</v>
      </c>
      <c r="D913">
        <v>22</v>
      </c>
      <c r="E913">
        <v>3</v>
      </c>
      <c r="F913">
        <v>2019</v>
      </c>
      <c r="G913" s="1"/>
      <c r="H913" s="1"/>
    </row>
    <row r="914" spans="1:8">
      <c r="A914">
        <v>14922</v>
      </c>
      <c r="B914" s="2">
        <v>43547</v>
      </c>
      <c r="C914" s="3">
        <v>0.425694444444444</v>
      </c>
      <c r="D914">
        <v>23</v>
      </c>
      <c r="E914">
        <v>3</v>
      </c>
      <c r="F914">
        <v>2019</v>
      </c>
      <c r="G914" s="1"/>
      <c r="H914" s="1"/>
    </row>
    <row r="915" spans="1:8">
      <c r="A915">
        <v>14923</v>
      </c>
      <c r="B915" s="2">
        <v>43547</v>
      </c>
      <c r="C915" s="3">
        <v>0.427777777777778</v>
      </c>
      <c r="D915">
        <v>23</v>
      </c>
      <c r="E915">
        <v>3</v>
      </c>
      <c r="F915">
        <v>2019</v>
      </c>
      <c r="G915" s="1"/>
      <c r="H915" s="1"/>
    </row>
    <row r="916" spans="1:8">
      <c r="A916">
        <v>14924</v>
      </c>
      <c r="B916" s="2">
        <v>43547</v>
      </c>
      <c r="C916" s="3">
        <v>0.454861111111111</v>
      </c>
      <c r="D916">
        <v>23</v>
      </c>
      <c r="E916">
        <v>3</v>
      </c>
      <c r="F916">
        <v>2019</v>
      </c>
      <c r="G916" s="1"/>
      <c r="H916" s="1"/>
    </row>
    <row r="917" spans="1:8">
      <c r="A917">
        <v>14925</v>
      </c>
      <c r="B917" s="2">
        <v>43547</v>
      </c>
      <c r="C917" s="3">
        <v>0.528472222222222</v>
      </c>
      <c r="D917">
        <v>23</v>
      </c>
      <c r="E917">
        <v>3</v>
      </c>
      <c r="F917">
        <v>2019</v>
      </c>
      <c r="G917" s="1"/>
      <c r="H917" s="1"/>
    </row>
    <row r="918" spans="1:8">
      <c r="A918">
        <v>14926</v>
      </c>
      <c r="B918" s="2">
        <v>43547</v>
      </c>
      <c r="C918" s="3">
        <v>0.551388888888889</v>
      </c>
      <c r="D918">
        <v>23</v>
      </c>
      <c r="E918">
        <v>3</v>
      </c>
      <c r="F918">
        <v>2019</v>
      </c>
      <c r="G918" s="1"/>
      <c r="H918" s="1"/>
    </row>
    <row r="919" spans="1:8">
      <c r="A919">
        <v>14927</v>
      </c>
      <c r="B919" s="2">
        <v>43547</v>
      </c>
      <c r="C919" s="3">
        <v>0.557638888888889</v>
      </c>
      <c r="D919">
        <v>23</v>
      </c>
      <c r="E919">
        <v>3</v>
      </c>
      <c r="F919">
        <v>2019</v>
      </c>
      <c r="G919" s="1"/>
      <c r="H919" s="1"/>
    </row>
    <row r="920" spans="1:8">
      <c r="A920">
        <v>14928</v>
      </c>
      <c r="B920" s="2">
        <v>43547</v>
      </c>
      <c r="C920" s="3">
        <v>0.558333333333333</v>
      </c>
      <c r="D920">
        <v>23</v>
      </c>
      <c r="E920">
        <v>3</v>
      </c>
      <c r="F920">
        <v>2019</v>
      </c>
      <c r="G920" s="1"/>
      <c r="H920" s="1"/>
    </row>
    <row r="921" spans="1:8">
      <c r="A921">
        <v>14929</v>
      </c>
      <c r="B921" s="2">
        <v>43547</v>
      </c>
      <c r="C921" s="3">
        <v>0.665972222222222</v>
      </c>
      <c r="D921">
        <v>23</v>
      </c>
      <c r="E921">
        <v>3</v>
      </c>
      <c r="F921">
        <v>2019</v>
      </c>
      <c r="G921" s="1"/>
      <c r="H921" s="1"/>
    </row>
    <row r="922" spans="1:8">
      <c r="A922">
        <v>14930</v>
      </c>
      <c r="B922" s="2">
        <v>43547</v>
      </c>
      <c r="C922" s="3">
        <v>0.790972222222222</v>
      </c>
      <c r="D922">
        <v>23</v>
      </c>
      <c r="E922">
        <v>3</v>
      </c>
      <c r="F922">
        <v>2019</v>
      </c>
      <c r="G922" s="1"/>
      <c r="H922" s="1"/>
    </row>
    <row r="923" spans="1:8">
      <c r="A923">
        <v>14931</v>
      </c>
      <c r="B923" s="2">
        <v>43547</v>
      </c>
      <c r="C923" s="3">
        <v>0.802777777777778</v>
      </c>
      <c r="D923">
        <v>23</v>
      </c>
      <c r="E923">
        <v>3</v>
      </c>
      <c r="F923">
        <v>2019</v>
      </c>
      <c r="G923" s="1"/>
      <c r="H923" s="1"/>
    </row>
    <row r="924" spans="1:8">
      <c r="A924">
        <v>14932</v>
      </c>
      <c r="B924" s="2">
        <v>43547</v>
      </c>
      <c r="C924" s="3">
        <v>0.805555555555556</v>
      </c>
      <c r="D924">
        <v>23</v>
      </c>
      <c r="E924">
        <v>3</v>
      </c>
      <c r="F924">
        <v>2019</v>
      </c>
      <c r="G924" s="1"/>
      <c r="H924" s="1"/>
    </row>
    <row r="925" spans="1:8">
      <c r="A925">
        <v>14933</v>
      </c>
      <c r="B925" s="2">
        <v>43548</v>
      </c>
      <c r="C925" s="3">
        <v>0.436805555555556</v>
      </c>
      <c r="D925">
        <v>24</v>
      </c>
      <c r="E925">
        <v>3</v>
      </c>
      <c r="F925">
        <v>2019</v>
      </c>
      <c r="G925" s="1"/>
      <c r="H925" s="1"/>
    </row>
    <row r="926" spans="1:8">
      <c r="A926">
        <v>14934</v>
      </c>
      <c r="B926" s="2">
        <v>43548</v>
      </c>
      <c r="C926" s="3">
        <v>0.446527777777778</v>
      </c>
      <c r="D926">
        <v>24</v>
      </c>
      <c r="E926">
        <v>3</v>
      </c>
      <c r="F926">
        <v>2019</v>
      </c>
      <c r="G926" s="1"/>
      <c r="H926" s="1"/>
    </row>
    <row r="927" spans="1:8">
      <c r="A927">
        <v>14935</v>
      </c>
      <c r="B927" s="2">
        <v>43548</v>
      </c>
      <c r="C927" s="3">
        <v>0.564583333333333</v>
      </c>
      <c r="D927">
        <v>24</v>
      </c>
      <c r="E927">
        <v>3</v>
      </c>
      <c r="F927">
        <v>2019</v>
      </c>
      <c r="G927" s="1"/>
      <c r="H927" s="1"/>
    </row>
    <row r="928" spans="1:8">
      <c r="A928">
        <v>14936</v>
      </c>
      <c r="B928" s="2">
        <v>43548</v>
      </c>
      <c r="C928" s="3">
        <v>0.575</v>
      </c>
      <c r="D928">
        <v>24</v>
      </c>
      <c r="E928">
        <v>3</v>
      </c>
      <c r="F928">
        <v>2019</v>
      </c>
      <c r="G928" s="1"/>
      <c r="H928" s="1"/>
    </row>
    <row r="929" spans="1:8">
      <c r="A929">
        <v>14937</v>
      </c>
      <c r="B929" s="2">
        <v>43548</v>
      </c>
      <c r="C929" s="3">
        <v>0.588888888888889</v>
      </c>
      <c r="D929">
        <v>24</v>
      </c>
      <c r="E929">
        <v>3</v>
      </c>
      <c r="F929">
        <v>2019</v>
      </c>
      <c r="G929" s="1"/>
      <c r="H929" s="1"/>
    </row>
    <row r="930" spans="1:8">
      <c r="A930">
        <v>14938</v>
      </c>
      <c r="B930" s="2">
        <v>43548</v>
      </c>
      <c r="C930" s="3">
        <v>0.598611111111111</v>
      </c>
      <c r="D930">
        <v>24</v>
      </c>
      <c r="E930">
        <v>3</v>
      </c>
      <c r="F930">
        <v>2019</v>
      </c>
      <c r="G930" s="1"/>
      <c r="H930" s="1"/>
    </row>
    <row r="931" spans="1:8">
      <c r="A931">
        <v>14939</v>
      </c>
      <c r="B931" s="2">
        <v>43548</v>
      </c>
      <c r="C931" s="3">
        <v>0.617361111111111</v>
      </c>
      <c r="D931">
        <v>24</v>
      </c>
      <c r="E931">
        <v>3</v>
      </c>
      <c r="F931">
        <v>2019</v>
      </c>
      <c r="G931" s="1"/>
      <c r="H931" s="1"/>
    </row>
    <row r="932" spans="1:8">
      <c r="A932">
        <v>14940</v>
      </c>
      <c r="B932" s="2">
        <v>43548</v>
      </c>
      <c r="C932" s="3">
        <v>0.747222222222222</v>
      </c>
      <c r="D932">
        <v>24</v>
      </c>
      <c r="E932">
        <v>3</v>
      </c>
      <c r="F932">
        <v>2019</v>
      </c>
      <c r="G932" s="1"/>
      <c r="H932" s="1"/>
    </row>
    <row r="933" spans="1:8">
      <c r="A933">
        <v>14941</v>
      </c>
      <c r="B933" s="2">
        <v>43548</v>
      </c>
      <c r="C933" s="3">
        <v>0.759722222222222</v>
      </c>
      <c r="D933">
        <v>24</v>
      </c>
      <c r="E933">
        <v>3</v>
      </c>
      <c r="F933">
        <v>2019</v>
      </c>
      <c r="G933" s="1"/>
      <c r="H933" s="1"/>
    </row>
    <row r="934" spans="1:8">
      <c r="A934">
        <v>14942</v>
      </c>
      <c r="B934" s="2">
        <v>43548</v>
      </c>
      <c r="C934" s="3">
        <v>0.76875</v>
      </c>
      <c r="D934">
        <v>24</v>
      </c>
      <c r="E934">
        <v>3</v>
      </c>
      <c r="F934">
        <v>2019</v>
      </c>
      <c r="G934" s="1"/>
      <c r="H934" s="1"/>
    </row>
    <row r="935" spans="1:8">
      <c r="A935">
        <v>14943</v>
      </c>
      <c r="B935" s="2">
        <v>43549</v>
      </c>
      <c r="C935" s="3">
        <v>0.432638888888889</v>
      </c>
      <c r="D935">
        <v>25</v>
      </c>
      <c r="E935">
        <v>3</v>
      </c>
      <c r="F935">
        <v>2019</v>
      </c>
      <c r="G935" s="1"/>
      <c r="H935" s="1"/>
    </row>
    <row r="936" spans="1:8">
      <c r="A936">
        <v>14944</v>
      </c>
      <c r="B936" s="2">
        <v>43549</v>
      </c>
      <c r="C936" s="3">
        <v>0.546527777777778</v>
      </c>
      <c r="D936">
        <v>25</v>
      </c>
      <c r="E936">
        <v>3</v>
      </c>
      <c r="F936">
        <v>2019</v>
      </c>
      <c r="G936" s="1"/>
      <c r="H936" s="1"/>
    </row>
    <row r="937" spans="1:8">
      <c r="A937">
        <v>14945</v>
      </c>
      <c r="B937" s="2">
        <v>43549</v>
      </c>
      <c r="C937" s="3">
        <v>0.638194444444444</v>
      </c>
      <c r="D937">
        <v>25</v>
      </c>
      <c r="E937">
        <v>3</v>
      </c>
      <c r="F937">
        <v>2019</v>
      </c>
      <c r="G937" s="1"/>
      <c r="H937" s="1"/>
    </row>
    <row r="938" spans="1:8">
      <c r="A938">
        <v>14946</v>
      </c>
      <c r="B938" s="2">
        <v>43549</v>
      </c>
      <c r="C938" s="3">
        <v>0.688888888888889</v>
      </c>
      <c r="D938">
        <v>25</v>
      </c>
      <c r="E938">
        <v>3</v>
      </c>
      <c r="F938">
        <v>2019</v>
      </c>
      <c r="G938" s="1"/>
      <c r="H938" s="1"/>
    </row>
    <row r="939" spans="1:8">
      <c r="A939">
        <v>14947</v>
      </c>
      <c r="B939" s="2">
        <v>43549</v>
      </c>
      <c r="C939" s="3">
        <v>0.745138888888889</v>
      </c>
      <c r="D939">
        <v>25</v>
      </c>
      <c r="E939">
        <v>3</v>
      </c>
      <c r="F939">
        <v>2019</v>
      </c>
      <c r="G939" s="1"/>
      <c r="H939" s="1"/>
    </row>
    <row r="940" spans="1:8">
      <c r="A940">
        <v>14948</v>
      </c>
      <c r="B940" s="2">
        <v>43549</v>
      </c>
      <c r="C940" s="3">
        <v>0.751388888888889</v>
      </c>
      <c r="D940">
        <v>25</v>
      </c>
      <c r="E940">
        <v>3</v>
      </c>
      <c r="F940">
        <v>2019</v>
      </c>
      <c r="G940" s="1"/>
      <c r="H940" s="1"/>
    </row>
    <row r="941" spans="1:8">
      <c r="A941">
        <v>14949</v>
      </c>
      <c r="B941" s="2">
        <v>43549</v>
      </c>
      <c r="C941" s="3">
        <v>0.770833333333333</v>
      </c>
      <c r="D941">
        <v>25</v>
      </c>
      <c r="E941">
        <v>3</v>
      </c>
      <c r="F941">
        <v>2019</v>
      </c>
      <c r="G941" s="1"/>
      <c r="H941" s="1"/>
    </row>
    <row r="942" spans="1:8">
      <c r="A942">
        <v>14950</v>
      </c>
      <c r="B942" s="2">
        <v>43549</v>
      </c>
      <c r="C942" s="3">
        <v>0.785416666666667</v>
      </c>
      <c r="D942">
        <v>25</v>
      </c>
      <c r="E942">
        <v>3</v>
      </c>
      <c r="F942">
        <v>2019</v>
      </c>
      <c r="G942" s="1"/>
      <c r="H942" s="1"/>
    </row>
    <row r="943" spans="1:8">
      <c r="A943">
        <v>14951</v>
      </c>
      <c r="B943" s="2">
        <v>43549</v>
      </c>
      <c r="C943" s="3">
        <v>0.845833333333333</v>
      </c>
      <c r="D943">
        <v>25</v>
      </c>
      <c r="E943">
        <v>3</v>
      </c>
      <c r="F943">
        <v>2019</v>
      </c>
      <c r="G943" s="1"/>
      <c r="H943" s="1"/>
    </row>
    <row r="944" spans="1:8">
      <c r="A944">
        <v>14952</v>
      </c>
      <c r="B944" s="2">
        <v>43550</v>
      </c>
      <c r="C944" s="3">
        <v>0.438194444444444</v>
      </c>
      <c r="D944">
        <v>26</v>
      </c>
      <c r="E944">
        <v>3</v>
      </c>
      <c r="F944">
        <v>2019</v>
      </c>
      <c r="G944" s="1"/>
      <c r="H944" s="1"/>
    </row>
    <row r="945" spans="1:8">
      <c r="A945">
        <v>14953</v>
      </c>
      <c r="B945" s="2">
        <v>43550</v>
      </c>
      <c r="C945" s="3">
        <v>0.440277777777778</v>
      </c>
      <c r="D945">
        <v>26</v>
      </c>
      <c r="E945">
        <v>3</v>
      </c>
      <c r="F945">
        <v>2019</v>
      </c>
      <c r="G945" s="1"/>
      <c r="H945" s="1"/>
    </row>
    <row r="946" spans="1:8">
      <c r="A946">
        <v>14954</v>
      </c>
      <c r="B946" s="2">
        <v>43550</v>
      </c>
      <c r="C946" s="3">
        <v>0.459722222222222</v>
      </c>
      <c r="D946">
        <v>26</v>
      </c>
      <c r="E946">
        <v>3</v>
      </c>
      <c r="F946">
        <v>2019</v>
      </c>
      <c r="G946" s="1"/>
      <c r="H946" s="1"/>
    </row>
    <row r="947" spans="1:8">
      <c r="A947">
        <v>14955</v>
      </c>
      <c r="B947" s="2">
        <v>43550</v>
      </c>
      <c r="C947" s="3">
        <v>0.463194444444444</v>
      </c>
      <c r="D947">
        <v>26</v>
      </c>
      <c r="E947">
        <v>3</v>
      </c>
      <c r="F947">
        <v>2019</v>
      </c>
      <c r="G947" s="1"/>
      <c r="H947" s="1"/>
    </row>
    <row r="948" spans="1:8">
      <c r="A948">
        <v>14956</v>
      </c>
      <c r="B948" s="2">
        <v>43550</v>
      </c>
      <c r="C948" s="3">
        <v>0.579166666666667</v>
      </c>
      <c r="D948">
        <v>26</v>
      </c>
      <c r="E948">
        <v>3</v>
      </c>
      <c r="F948">
        <v>2019</v>
      </c>
      <c r="G948" s="1"/>
      <c r="H948" s="1"/>
    </row>
    <row r="949" spans="1:8">
      <c r="A949">
        <v>14957</v>
      </c>
      <c r="B949" s="2">
        <v>43550</v>
      </c>
      <c r="C949" s="3">
        <v>0.592361111111111</v>
      </c>
      <c r="D949">
        <v>26</v>
      </c>
      <c r="E949">
        <v>3</v>
      </c>
      <c r="F949">
        <v>2019</v>
      </c>
      <c r="G949" s="1"/>
      <c r="H949" s="1"/>
    </row>
    <row r="950" spans="1:8">
      <c r="A950">
        <v>14958</v>
      </c>
      <c r="B950" s="2">
        <v>43550</v>
      </c>
      <c r="C950" s="3">
        <v>0.752083333333333</v>
      </c>
      <c r="D950">
        <v>26</v>
      </c>
      <c r="E950">
        <v>3</v>
      </c>
      <c r="F950">
        <v>2019</v>
      </c>
      <c r="G950" s="1"/>
      <c r="H950" s="1"/>
    </row>
    <row r="951" spans="1:8">
      <c r="A951">
        <v>14959</v>
      </c>
      <c r="B951" s="2">
        <v>43550</v>
      </c>
      <c r="C951" s="3">
        <v>0.775694444444444</v>
      </c>
      <c r="D951">
        <v>26</v>
      </c>
      <c r="E951">
        <v>3</v>
      </c>
      <c r="F951">
        <v>2019</v>
      </c>
      <c r="G951" s="1"/>
      <c r="H951" s="1"/>
    </row>
    <row r="952" spans="1:8">
      <c r="A952">
        <v>14960</v>
      </c>
      <c r="B952" s="2">
        <v>43550</v>
      </c>
      <c r="C952" s="3">
        <v>0.805555555555556</v>
      </c>
      <c r="D952">
        <v>26</v>
      </c>
      <c r="E952">
        <v>3</v>
      </c>
      <c r="F952">
        <v>2019</v>
      </c>
      <c r="G952" s="1"/>
      <c r="H952" s="1"/>
    </row>
    <row r="953" spans="1:8">
      <c r="A953">
        <v>14961</v>
      </c>
      <c r="B953" s="2">
        <v>43550</v>
      </c>
      <c r="C953" s="3">
        <v>0.811111111111111</v>
      </c>
      <c r="D953">
        <v>26</v>
      </c>
      <c r="E953">
        <v>3</v>
      </c>
      <c r="F953">
        <v>2019</v>
      </c>
      <c r="G953" s="1"/>
      <c r="H953" s="1"/>
    </row>
    <row r="954" spans="1:8">
      <c r="A954">
        <v>14962</v>
      </c>
      <c r="B954" s="2">
        <v>43550</v>
      </c>
      <c r="C954" s="3">
        <v>0.822222222222222</v>
      </c>
      <c r="D954">
        <v>26</v>
      </c>
      <c r="E954">
        <v>3</v>
      </c>
      <c r="F954">
        <v>2019</v>
      </c>
      <c r="G954" s="1"/>
      <c r="H954" s="1"/>
    </row>
    <row r="955" spans="1:8">
      <c r="A955">
        <v>14963</v>
      </c>
      <c r="B955" s="2">
        <v>43550</v>
      </c>
      <c r="C955" s="3">
        <v>0.843055555555556</v>
      </c>
      <c r="D955">
        <v>26</v>
      </c>
      <c r="E955">
        <v>3</v>
      </c>
      <c r="F955">
        <v>2019</v>
      </c>
      <c r="G955" s="1"/>
      <c r="H955" s="1"/>
    </row>
    <row r="956" spans="1:8">
      <c r="A956">
        <v>14964</v>
      </c>
      <c r="B956" s="2">
        <v>43550</v>
      </c>
      <c r="C956" s="3">
        <v>0.847916666666667</v>
      </c>
      <c r="D956">
        <v>26</v>
      </c>
      <c r="E956">
        <v>3</v>
      </c>
      <c r="F956">
        <v>2019</v>
      </c>
      <c r="G956" s="1"/>
      <c r="H956" s="1"/>
    </row>
    <row r="957" spans="1:8">
      <c r="A957">
        <v>14965</v>
      </c>
      <c r="B957" s="2">
        <v>43551</v>
      </c>
      <c r="C957" s="3">
        <v>0.446527777777778</v>
      </c>
      <c r="D957">
        <v>27</v>
      </c>
      <c r="E957">
        <v>3</v>
      </c>
      <c r="F957">
        <v>2019</v>
      </c>
      <c r="G957" s="1"/>
      <c r="H957" s="1"/>
    </row>
    <row r="958" spans="1:8">
      <c r="A958">
        <v>14966</v>
      </c>
      <c r="B958" s="2">
        <v>43551</v>
      </c>
      <c r="C958" s="3">
        <v>0.476388888888889</v>
      </c>
      <c r="D958">
        <v>27</v>
      </c>
      <c r="E958">
        <v>3</v>
      </c>
      <c r="F958">
        <v>2019</v>
      </c>
      <c r="G958" s="1"/>
      <c r="H958" s="1"/>
    </row>
    <row r="959" spans="1:8">
      <c r="A959">
        <v>14967</v>
      </c>
      <c r="B959" s="2">
        <v>43551</v>
      </c>
      <c r="C959" s="3">
        <v>0.575</v>
      </c>
      <c r="D959">
        <v>27</v>
      </c>
      <c r="E959">
        <v>3</v>
      </c>
      <c r="F959">
        <v>2019</v>
      </c>
      <c r="G959" s="1"/>
      <c r="H959" s="1"/>
    </row>
    <row r="960" spans="1:8">
      <c r="A960">
        <v>14968</v>
      </c>
      <c r="B960" s="2">
        <v>43551</v>
      </c>
      <c r="C960" s="3">
        <v>0.585416666666667</v>
      </c>
      <c r="D960">
        <v>27</v>
      </c>
      <c r="E960">
        <v>3</v>
      </c>
      <c r="F960">
        <v>2019</v>
      </c>
      <c r="G960" s="1"/>
      <c r="H960" s="1"/>
    </row>
    <row r="961" spans="1:8">
      <c r="A961">
        <v>14969</v>
      </c>
      <c r="B961" s="2">
        <v>43551</v>
      </c>
      <c r="C961" s="3">
        <v>0.630555555555556</v>
      </c>
      <c r="D961">
        <v>27</v>
      </c>
      <c r="E961">
        <v>3</v>
      </c>
      <c r="F961">
        <v>2019</v>
      </c>
      <c r="G961" s="1"/>
      <c r="H961" s="1"/>
    </row>
    <row r="962" spans="1:8">
      <c r="A962">
        <v>14970</v>
      </c>
      <c r="B962" s="2">
        <v>43551</v>
      </c>
      <c r="C962" s="3">
        <v>0.6875</v>
      </c>
      <c r="D962">
        <v>27</v>
      </c>
      <c r="E962">
        <v>3</v>
      </c>
      <c r="F962">
        <v>2019</v>
      </c>
      <c r="G962" s="1"/>
      <c r="H962" s="1"/>
    </row>
    <row r="963" spans="1:8">
      <c r="A963">
        <v>14971</v>
      </c>
      <c r="B963" s="2">
        <v>43551</v>
      </c>
      <c r="C963" s="3">
        <v>0.799305555555556</v>
      </c>
      <c r="D963">
        <v>27</v>
      </c>
      <c r="E963">
        <v>3</v>
      </c>
      <c r="F963">
        <v>2019</v>
      </c>
      <c r="G963" s="1"/>
      <c r="H963" s="1"/>
    </row>
    <row r="964" spans="1:8">
      <c r="A964">
        <v>14972</v>
      </c>
      <c r="B964" s="2">
        <v>43551</v>
      </c>
      <c r="C964" s="3">
        <v>0.804166666666667</v>
      </c>
      <c r="D964">
        <v>27</v>
      </c>
      <c r="E964">
        <v>3</v>
      </c>
      <c r="F964">
        <v>2019</v>
      </c>
      <c r="G964" s="1"/>
      <c r="H964" s="1"/>
    </row>
    <row r="965" spans="1:8">
      <c r="A965">
        <v>14973</v>
      </c>
      <c r="B965" s="2">
        <v>43551</v>
      </c>
      <c r="C965" s="3">
        <v>0.853472222222222</v>
      </c>
      <c r="D965">
        <v>27</v>
      </c>
      <c r="E965">
        <v>3</v>
      </c>
      <c r="F965">
        <v>2019</v>
      </c>
      <c r="G965" s="1"/>
      <c r="H965" s="1"/>
    </row>
    <row r="966" spans="1:8">
      <c r="A966">
        <v>14974</v>
      </c>
      <c r="B966" s="2">
        <v>43551</v>
      </c>
      <c r="C966" s="3">
        <v>0.857638888888889</v>
      </c>
      <c r="D966">
        <v>27</v>
      </c>
      <c r="E966">
        <v>3</v>
      </c>
      <c r="F966">
        <v>2019</v>
      </c>
      <c r="G966" s="1"/>
      <c r="H966" s="1"/>
    </row>
    <row r="967" spans="1:8">
      <c r="A967">
        <v>14975</v>
      </c>
      <c r="B967" s="2">
        <v>43552</v>
      </c>
      <c r="C967" s="3">
        <v>0.540277777777778</v>
      </c>
      <c r="D967">
        <v>28</v>
      </c>
      <c r="E967">
        <v>3</v>
      </c>
      <c r="F967">
        <v>2019</v>
      </c>
      <c r="G967" s="1"/>
      <c r="H967" s="1"/>
    </row>
    <row r="968" spans="1:8">
      <c r="A968">
        <v>14976</v>
      </c>
      <c r="B968" s="2">
        <v>43552</v>
      </c>
      <c r="C968" s="3">
        <v>0.570138888888889</v>
      </c>
      <c r="D968">
        <v>28</v>
      </c>
      <c r="E968">
        <v>3</v>
      </c>
      <c r="F968">
        <v>2019</v>
      </c>
      <c r="G968" s="1"/>
      <c r="H968" s="1"/>
    </row>
    <row r="969" spans="1:8">
      <c r="A969">
        <v>14977</v>
      </c>
      <c r="B969" s="2">
        <v>43552</v>
      </c>
      <c r="C969" s="3">
        <v>0.58125</v>
      </c>
      <c r="D969">
        <v>28</v>
      </c>
      <c r="E969">
        <v>3</v>
      </c>
      <c r="F969">
        <v>2019</v>
      </c>
      <c r="G969" s="1"/>
      <c r="H969" s="1"/>
    </row>
    <row r="970" spans="1:8">
      <c r="A970">
        <v>14978</v>
      </c>
      <c r="B970" s="2">
        <v>43552</v>
      </c>
      <c r="C970" s="3">
        <v>0.645833333333333</v>
      </c>
      <c r="D970">
        <v>28</v>
      </c>
      <c r="E970">
        <v>3</v>
      </c>
      <c r="F970">
        <v>2019</v>
      </c>
      <c r="G970" s="1"/>
      <c r="H970" s="1"/>
    </row>
    <row r="971" spans="1:8">
      <c r="A971">
        <v>14979</v>
      </c>
      <c r="B971" s="2">
        <v>43552</v>
      </c>
      <c r="C971" s="3">
        <v>0.646527777777778</v>
      </c>
      <c r="D971">
        <v>28</v>
      </c>
      <c r="E971">
        <v>3</v>
      </c>
      <c r="F971">
        <v>2019</v>
      </c>
      <c r="G971" s="1"/>
      <c r="H971" s="1"/>
    </row>
    <row r="972" spans="1:8">
      <c r="A972">
        <v>14980</v>
      </c>
      <c r="B972" s="2">
        <v>43552</v>
      </c>
      <c r="C972" s="3">
        <v>0.670833333333333</v>
      </c>
      <c r="D972">
        <v>28</v>
      </c>
      <c r="E972">
        <v>3</v>
      </c>
      <c r="F972">
        <v>2019</v>
      </c>
      <c r="G972" s="1"/>
      <c r="H972" s="1"/>
    </row>
    <row r="973" spans="1:8">
      <c r="A973">
        <v>14981</v>
      </c>
      <c r="B973" s="2">
        <v>43552</v>
      </c>
      <c r="C973" s="3">
        <v>0.697222222222222</v>
      </c>
      <c r="D973">
        <v>28</v>
      </c>
      <c r="E973">
        <v>3</v>
      </c>
      <c r="F973">
        <v>2019</v>
      </c>
      <c r="G973" s="1"/>
      <c r="H973" s="1"/>
    </row>
    <row r="974" spans="1:8">
      <c r="A974">
        <v>14982</v>
      </c>
      <c r="B974" s="2">
        <v>43552</v>
      </c>
      <c r="C974" s="3">
        <v>0.734722222222222</v>
      </c>
      <c r="D974">
        <v>28</v>
      </c>
      <c r="E974">
        <v>3</v>
      </c>
      <c r="F974">
        <v>2019</v>
      </c>
      <c r="G974" s="1"/>
      <c r="H974" s="1"/>
    </row>
    <row r="975" spans="1:8">
      <c r="A975">
        <v>14983</v>
      </c>
      <c r="B975" s="2">
        <v>43552</v>
      </c>
      <c r="C975" s="3">
        <v>0.802777777777778</v>
      </c>
      <c r="D975">
        <v>28</v>
      </c>
      <c r="E975">
        <v>3</v>
      </c>
      <c r="F975">
        <v>2019</v>
      </c>
      <c r="G975" s="1"/>
      <c r="H975" s="1"/>
    </row>
    <row r="976" spans="1:8">
      <c r="A976">
        <v>14984</v>
      </c>
      <c r="B976" s="2">
        <v>43552</v>
      </c>
      <c r="C976" s="3">
        <v>0.843055555555556</v>
      </c>
      <c r="D976">
        <v>28</v>
      </c>
      <c r="E976">
        <v>3</v>
      </c>
      <c r="F976">
        <v>2019</v>
      </c>
      <c r="G976" s="1"/>
      <c r="H976" s="1"/>
    </row>
    <row r="977" spans="1:8">
      <c r="A977">
        <v>14985</v>
      </c>
      <c r="B977" s="2">
        <v>43553</v>
      </c>
      <c r="C977" s="3">
        <v>0.434027777777778</v>
      </c>
      <c r="D977">
        <v>29</v>
      </c>
      <c r="E977">
        <v>3</v>
      </c>
      <c r="F977">
        <v>2019</v>
      </c>
      <c r="G977" s="1"/>
      <c r="H977" s="1"/>
    </row>
    <row r="978" spans="1:8">
      <c r="A978">
        <v>14986</v>
      </c>
      <c r="B978" s="2">
        <v>43553</v>
      </c>
      <c r="C978" s="3">
        <v>0.5875</v>
      </c>
      <c r="D978">
        <v>29</v>
      </c>
      <c r="E978">
        <v>3</v>
      </c>
      <c r="F978">
        <v>2019</v>
      </c>
      <c r="G978" s="1"/>
      <c r="H978" s="1"/>
    </row>
    <row r="979" spans="1:8">
      <c r="A979">
        <v>14987</v>
      </c>
      <c r="B979" s="2">
        <v>43553</v>
      </c>
      <c r="C979" s="3">
        <v>0.602777777777778</v>
      </c>
      <c r="D979">
        <v>29</v>
      </c>
      <c r="E979">
        <v>3</v>
      </c>
      <c r="F979">
        <v>2019</v>
      </c>
      <c r="G979" s="1"/>
      <c r="H979" s="1"/>
    </row>
    <row r="980" spans="1:8">
      <c r="A980">
        <v>14988</v>
      </c>
      <c r="B980" s="2">
        <v>43553</v>
      </c>
      <c r="C980" s="3">
        <v>0.613888888888889</v>
      </c>
      <c r="D980">
        <v>29</v>
      </c>
      <c r="E980">
        <v>3</v>
      </c>
      <c r="F980">
        <v>2019</v>
      </c>
      <c r="G980" s="1"/>
      <c r="H980" s="1"/>
    </row>
    <row r="981" spans="1:8">
      <c r="A981">
        <v>14989</v>
      </c>
      <c r="B981" s="2">
        <v>43553</v>
      </c>
      <c r="C981" s="3">
        <v>0.7</v>
      </c>
      <c r="D981">
        <v>29</v>
      </c>
      <c r="E981">
        <v>3</v>
      </c>
      <c r="F981">
        <v>2019</v>
      </c>
      <c r="G981" s="1"/>
      <c r="H981" s="1"/>
    </row>
    <row r="982" spans="1:8">
      <c r="A982">
        <v>14990</v>
      </c>
      <c r="B982" s="2">
        <v>43553</v>
      </c>
      <c r="C982" s="3">
        <v>0.704166666666667</v>
      </c>
      <c r="D982">
        <v>29</v>
      </c>
      <c r="E982">
        <v>3</v>
      </c>
      <c r="F982">
        <v>2019</v>
      </c>
      <c r="G982" s="1"/>
      <c r="H982" s="1"/>
    </row>
    <row r="983" spans="1:8">
      <c r="A983">
        <v>14991</v>
      </c>
      <c r="B983" s="2">
        <v>43553</v>
      </c>
      <c r="C983" s="3">
        <v>0.8</v>
      </c>
      <c r="D983">
        <v>29</v>
      </c>
      <c r="E983">
        <v>3</v>
      </c>
      <c r="F983">
        <v>2019</v>
      </c>
      <c r="G983" s="1"/>
      <c r="H983" s="1"/>
    </row>
    <row r="984" spans="1:8">
      <c r="A984">
        <v>14992</v>
      </c>
      <c r="B984" s="2">
        <v>43553</v>
      </c>
      <c r="C984" s="3">
        <v>0.80625</v>
      </c>
      <c r="D984">
        <v>29</v>
      </c>
      <c r="E984">
        <v>3</v>
      </c>
      <c r="F984">
        <v>2019</v>
      </c>
      <c r="G984" s="1"/>
      <c r="H984" s="1"/>
    </row>
    <row r="985" spans="1:8">
      <c r="A985">
        <v>14993</v>
      </c>
      <c r="B985" s="2">
        <v>43554</v>
      </c>
      <c r="C985" s="3">
        <v>0.429166666666667</v>
      </c>
      <c r="D985">
        <v>30</v>
      </c>
      <c r="E985">
        <v>3</v>
      </c>
      <c r="F985">
        <v>2019</v>
      </c>
      <c r="G985" s="1"/>
      <c r="H985" s="1"/>
    </row>
    <row r="986" spans="1:8">
      <c r="A986">
        <v>14994</v>
      </c>
      <c r="B986" s="2">
        <v>43554</v>
      </c>
      <c r="C986" s="3">
        <v>0.53125</v>
      </c>
      <c r="D986">
        <v>30</v>
      </c>
      <c r="E986">
        <v>3</v>
      </c>
      <c r="F986">
        <v>2019</v>
      </c>
      <c r="G986" s="1"/>
      <c r="H986" s="1"/>
    </row>
    <row r="987" spans="1:8">
      <c r="A987">
        <v>14995</v>
      </c>
      <c r="B987" s="2">
        <v>43554</v>
      </c>
      <c r="C987" s="3">
        <v>0.535416666666667</v>
      </c>
      <c r="D987">
        <v>30</v>
      </c>
      <c r="E987">
        <v>3</v>
      </c>
      <c r="F987">
        <v>2019</v>
      </c>
      <c r="G987" s="1"/>
      <c r="H987" s="1"/>
    </row>
    <row r="988" spans="1:8">
      <c r="A988">
        <v>14996</v>
      </c>
      <c r="B988" s="2">
        <v>43554</v>
      </c>
      <c r="C988" s="3">
        <v>0.556944444444444</v>
      </c>
      <c r="D988">
        <v>30</v>
      </c>
      <c r="E988">
        <v>3</v>
      </c>
      <c r="F988">
        <v>2019</v>
      </c>
      <c r="G988" s="1"/>
      <c r="H988" s="1"/>
    </row>
    <row r="989" spans="1:8">
      <c r="A989">
        <v>14997</v>
      </c>
      <c r="B989" s="2">
        <v>43554</v>
      </c>
      <c r="C989" s="3">
        <v>0.613194444444444</v>
      </c>
      <c r="D989">
        <v>30</v>
      </c>
      <c r="E989">
        <v>3</v>
      </c>
      <c r="F989">
        <v>2019</v>
      </c>
      <c r="G989" s="1"/>
      <c r="H989" s="1"/>
    </row>
    <row r="990" spans="1:8">
      <c r="A990">
        <v>14998</v>
      </c>
      <c r="B990" s="2">
        <v>43554</v>
      </c>
      <c r="C990" s="3">
        <v>0.623611111111111</v>
      </c>
      <c r="D990">
        <v>30</v>
      </c>
      <c r="E990">
        <v>3</v>
      </c>
      <c r="F990">
        <v>2019</v>
      </c>
      <c r="G990" s="1"/>
      <c r="H990" s="1"/>
    </row>
    <row r="991" spans="1:8">
      <c r="A991">
        <v>14999</v>
      </c>
      <c r="B991" s="2">
        <v>43554</v>
      </c>
      <c r="C991" s="3">
        <v>0.690277777777778</v>
      </c>
      <c r="D991">
        <v>30</v>
      </c>
      <c r="E991">
        <v>3</v>
      </c>
      <c r="F991">
        <v>2019</v>
      </c>
      <c r="G991" s="1"/>
      <c r="H991" s="1"/>
    </row>
    <row r="992" spans="1:8">
      <c r="A992">
        <v>15000</v>
      </c>
      <c r="B992" s="2">
        <v>43554</v>
      </c>
      <c r="C992" s="3">
        <v>0.711111111111111</v>
      </c>
      <c r="D992">
        <v>30</v>
      </c>
      <c r="E992">
        <v>3</v>
      </c>
      <c r="F992">
        <v>2019</v>
      </c>
      <c r="G992" s="1"/>
      <c r="H992" s="1"/>
    </row>
    <row r="993" spans="1:8">
      <c r="A993">
        <v>15001</v>
      </c>
      <c r="B993" s="2">
        <v>43554</v>
      </c>
      <c r="C993" s="3">
        <v>0.748611111111111</v>
      </c>
      <c r="D993">
        <v>30</v>
      </c>
      <c r="E993">
        <v>3</v>
      </c>
      <c r="F993">
        <v>2019</v>
      </c>
      <c r="G993" s="1"/>
      <c r="H993" s="1"/>
    </row>
    <row r="994" spans="1:8">
      <c r="A994">
        <v>15002</v>
      </c>
      <c r="B994" s="2">
        <v>43554</v>
      </c>
      <c r="C994" s="3">
        <v>0.809722222222222</v>
      </c>
      <c r="D994">
        <v>30</v>
      </c>
      <c r="E994">
        <v>3</v>
      </c>
      <c r="F994">
        <v>2019</v>
      </c>
      <c r="G994" s="1"/>
      <c r="H994" s="1"/>
    </row>
    <row r="995" spans="1:8">
      <c r="A995">
        <v>15003</v>
      </c>
      <c r="B995" s="2">
        <v>43554</v>
      </c>
      <c r="C995" s="3">
        <v>0.859027777777778</v>
      </c>
      <c r="D995">
        <v>30</v>
      </c>
      <c r="E995">
        <v>3</v>
      </c>
      <c r="F995">
        <v>2019</v>
      </c>
      <c r="G995" s="1"/>
      <c r="H995" s="1"/>
    </row>
    <row r="996" spans="1:8">
      <c r="A996">
        <v>15004</v>
      </c>
      <c r="B996" s="2">
        <v>43831</v>
      </c>
      <c r="C996" s="3">
        <v>0.44375</v>
      </c>
      <c r="D996">
        <v>1</v>
      </c>
      <c r="E996">
        <v>1</v>
      </c>
      <c r="F996">
        <v>2020</v>
      </c>
      <c r="G996" s="1"/>
      <c r="H996" s="1"/>
    </row>
    <row r="997" spans="1:8">
      <c r="A997">
        <v>15005</v>
      </c>
      <c r="B997" s="2">
        <v>43845</v>
      </c>
      <c r="C997" s="3">
        <v>0.679861111111111</v>
      </c>
      <c r="D997">
        <v>15</v>
      </c>
      <c r="E997">
        <v>1</v>
      </c>
      <c r="F997">
        <v>2020</v>
      </c>
      <c r="G997" s="1"/>
      <c r="H997" s="1"/>
    </row>
    <row r="998" spans="1:8">
      <c r="A998">
        <v>15006</v>
      </c>
      <c r="B998" s="2">
        <v>43851</v>
      </c>
      <c r="C998" s="3">
        <v>0.75</v>
      </c>
      <c r="D998">
        <v>21</v>
      </c>
      <c r="E998">
        <v>1</v>
      </c>
      <c r="F998">
        <v>2020</v>
      </c>
      <c r="G998" s="1"/>
      <c r="H998" s="1"/>
    </row>
    <row r="999" spans="1:8">
      <c r="A999">
        <v>15007</v>
      </c>
      <c r="B999" s="2">
        <v>43868</v>
      </c>
      <c r="C999" s="3">
        <v>0.7</v>
      </c>
      <c r="D999">
        <v>7</v>
      </c>
      <c r="E999">
        <v>2</v>
      </c>
      <c r="F999">
        <v>2020</v>
      </c>
      <c r="G999" s="1"/>
      <c r="H999" s="1"/>
    </row>
    <row r="1000" spans="1:8">
      <c r="A1000">
        <v>15008</v>
      </c>
      <c r="B1000" s="2">
        <v>43868</v>
      </c>
      <c r="C1000" s="3">
        <v>0.80625</v>
      </c>
      <c r="D1000">
        <v>7</v>
      </c>
      <c r="E1000">
        <v>2</v>
      </c>
      <c r="F1000">
        <v>2020</v>
      </c>
      <c r="G1000" s="1"/>
      <c r="H1000" s="1"/>
    </row>
    <row r="1001" spans="1:8">
      <c r="A1001">
        <v>15009</v>
      </c>
      <c r="B1001" s="2">
        <v>43869</v>
      </c>
      <c r="C1001" s="3">
        <v>0.646527777777778</v>
      </c>
      <c r="D1001">
        <v>8</v>
      </c>
      <c r="E1001">
        <v>2</v>
      </c>
      <c r="F1001">
        <v>2020</v>
      </c>
      <c r="G1001" s="1"/>
      <c r="H1001" s="1"/>
    </row>
    <row r="1002" spans="1:8">
      <c r="A1002">
        <v>15010</v>
      </c>
      <c r="B1002" s="2">
        <v>43873</v>
      </c>
      <c r="C1002" s="3">
        <v>0.434027777777778</v>
      </c>
      <c r="D1002">
        <v>12</v>
      </c>
      <c r="E1002">
        <v>2</v>
      </c>
      <c r="F1002">
        <v>2020</v>
      </c>
      <c r="G1002" s="1"/>
      <c r="H1002" s="1"/>
    </row>
    <row r="1003" spans="1:8">
      <c r="A1003">
        <v>15011</v>
      </c>
      <c r="B1003" s="2">
        <v>43878</v>
      </c>
      <c r="C1003" s="3">
        <v>0.46875</v>
      </c>
      <c r="D1003">
        <v>17</v>
      </c>
      <c r="E1003">
        <v>2</v>
      </c>
      <c r="F1003">
        <v>2020</v>
      </c>
      <c r="G1003" s="1"/>
      <c r="H1003" s="1"/>
    </row>
    <row r="1004" spans="1:8">
      <c r="A1004">
        <v>15012</v>
      </c>
      <c r="B1004" s="2">
        <v>43886</v>
      </c>
      <c r="C1004" s="3">
        <v>0.475</v>
      </c>
      <c r="D1004">
        <v>25</v>
      </c>
      <c r="E1004">
        <v>2</v>
      </c>
      <c r="F1004">
        <v>2020</v>
      </c>
      <c r="G1004" s="1"/>
      <c r="H1004" s="1"/>
    </row>
    <row r="1005" spans="1:8">
      <c r="A1005">
        <v>15013</v>
      </c>
      <c r="B1005" s="2">
        <v>43892</v>
      </c>
      <c r="C1005" s="3">
        <v>0.733333333333333</v>
      </c>
      <c r="D1005">
        <v>2</v>
      </c>
      <c r="E1005">
        <v>3</v>
      </c>
      <c r="F1005">
        <v>2020</v>
      </c>
      <c r="G1005" s="1"/>
      <c r="H1005" s="1"/>
    </row>
    <row r="1006" spans="1:8">
      <c r="A1006">
        <v>15014</v>
      </c>
      <c r="B1006" s="2">
        <v>43895</v>
      </c>
      <c r="C1006" s="3">
        <v>0.444444444444444</v>
      </c>
      <c r="D1006">
        <v>5</v>
      </c>
      <c r="E1006">
        <v>3</v>
      </c>
      <c r="F1006">
        <v>2020</v>
      </c>
      <c r="G1006" s="1"/>
      <c r="H1006" s="1"/>
    </row>
    <row r="1007" spans="1:8">
      <c r="A1007">
        <v>15015</v>
      </c>
      <c r="B1007" s="2">
        <v>43899</v>
      </c>
      <c r="C1007" s="3">
        <v>0.710416666666667</v>
      </c>
      <c r="D1007">
        <v>9</v>
      </c>
      <c r="E1007">
        <v>3</v>
      </c>
      <c r="F1007">
        <v>2020</v>
      </c>
      <c r="G1007" s="1"/>
      <c r="H1007" s="1"/>
    </row>
    <row r="1008" spans="1:8">
      <c r="A1008">
        <v>15016</v>
      </c>
      <c r="B1008" s="2">
        <v>43901</v>
      </c>
      <c r="C1008" s="3">
        <v>0.460416666666667</v>
      </c>
      <c r="D1008">
        <v>11</v>
      </c>
      <c r="E1008">
        <v>3</v>
      </c>
      <c r="F1008">
        <v>2020</v>
      </c>
      <c r="G1008" s="1"/>
      <c r="H1008" s="1"/>
    </row>
    <row r="1009" spans="1:8">
      <c r="A1009">
        <v>15017</v>
      </c>
      <c r="B1009" s="2">
        <v>43901</v>
      </c>
      <c r="C1009" s="3">
        <v>0.645833333333333</v>
      </c>
      <c r="D1009">
        <v>11</v>
      </c>
      <c r="E1009">
        <v>3</v>
      </c>
      <c r="F1009">
        <v>2020</v>
      </c>
      <c r="G1009" s="1"/>
      <c r="H1009" s="1"/>
    </row>
    <row r="1010" spans="1:8">
      <c r="A1010">
        <v>15018</v>
      </c>
      <c r="B1010" s="2">
        <v>43905</v>
      </c>
      <c r="C1010" s="3">
        <v>0.513888888888889</v>
      </c>
      <c r="D1010">
        <v>15</v>
      </c>
      <c r="E1010">
        <v>3</v>
      </c>
      <c r="F1010">
        <v>2020</v>
      </c>
      <c r="G1010" s="1"/>
      <c r="H1010" s="1"/>
    </row>
    <row r="1011" spans="1:8">
      <c r="A1011">
        <v>15019</v>
      </c>
      <c r="B1011" s="2">
        <v>43912</v>
      </c>
      <c r="C1011" s="3">
        <v>0.805555555555556</v>
      </c>
      <c r="D1011">
        <v>22</v>
      </c>
      <c r="E1011">
        <v>3</v>
      </c>
      <c r="F1011">
        <v>2020</v>
      </c>
      <c r="G1011" s="1"/>
      <c r="H1011" s="1"/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5.6" outlineLevelRow="3" outlineLevelCol="5"/>
  <cols>
    <col min="1" max="1" width="12.5" customWidth="1"/>
    <col min="2" max="2" width="11.1" customWidth="1"/>
    <col min="3" max="3" width="9.1" customWidth="1"/>
    <col min="4" max="4" width="13.6" customWidth="1"/>
    <col min="5" max="5" width="12.2" customWidth="1"/>
    <col min="6" max="6" width="13.4" customWidth="1"/>
  </cols>
  <sheetData>
    <row r="1" spans="1:6">
      <c r="A1" t="s">
        <v>0</v>
      </c>
      <c r="B1" t="s">
        <v>2027</v>
      </c>
      <c r="C1" t="s">
        <v>2028</v>
      </c>
      <c r="D1" t="s">
        <v>11</v>
      </c>
      <c r="E1" t="s">
        <v>12</v>
      </c>
      <c r="F1" t="s">
        <v>13</v>
      </c>
    </row>
    <row r="2" spans="1:6">
      <c r="A2">
        <v>1206</v>
      </c>
      <c r="B2" t="s">
        <v>2029</v>
      </c>
      <c r="C2" t="s">
        <v>2030</v>
      </c>
      <c r="D2" t="s">
        <v>33</v>
      </c>
      <c r="E2" s="1">
        <v>45276.1142824074</v>
      </c>
      <c r="F2" s="1">
        <v>45278.9186226852</v>
      </c>
    </row>
    <row r="3" spans="1:6">
      <c r="A3">
        <v>1207</v>
      </c>
      <c r="B3" t="s">
        <v>2031</v>
      </c>
      <c r="C3" t="s">
        <v>2032</v>
      </c>
      <c r="D3" t="s">
        <v>33</v>
      </c>
      <c r="E3" s="1">
        <v>45276.1142824074</v>
      </c>
      <c r="F3" s="1">
        <v>45278.9186226852</v>
      </c>
    </row>
    <row r="4" spans="1:6">
      <c r="A4">
        <v>1208</v>
      </c>
      <c r="B4" t="s">
        <v>2033</v>
      </c>
      <c r="C4" t="s">
        <v>2034</v>
      </c>
      <c r="D4" t="s">
        <v>33</v>
      </c>
      <c r="E4" s="1">
        <v>45276.1142824074</v>
      </c>
      <c r="F4" s="1">
        <v>45278.9186226852</v>
      </c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5.6" outlineLevelRow="2" outlineLevelCol="4"/>
  <cols>
    <col min="1" max="1" width="12.2" customWidth="1"/>
    <col min="2" max="2" width="14.1" customWidth="1"/>
    <col min="3" max="3" width="12.9" customWidth="1"/>
    <col min="4" max="4" width="12.2" customWidth="1"/>
    <col min="5" max="5" width="13.4" customWidth="1"/>
  </cols>
  <sheetData>
    <row r="1" spans="1:5">
      <c r="A1" t="s">
        <v>18</v>
      </c>
      <c r="B1" t="s">
        <v>2035</v>
      </c>
      <c r="C1" t="s">
        <v>2018</v>
      </c>
      <c r="D1" t="s">
        <v>2019</v>
      </c>
      <c r="E1" t="s">
        <v>2036</v>
      </c>
    </row>
    <row r="2" spans="1:5">
      <c r="A2">
        <v>3</v>
      </c>
      <c r="B2" t="s">
        <v>31</v>
      </c>
      <c r="C2" t="s">
        <v>33</v>
      </c>
      <c r="D2" s="1">
        <v>45276.1142824074</v>
      </c>
      <c r="E2" s="1">
        <v>45278.9186226852</v>
      </c>
    </row>
    <row r="3" spans="1:5">
      <c r="A3">
        <v>4</v>
      </c>
      <c r="B3" t="s">
        <v>2037</v>
      </c>
      <c r="C3" t="s">
        <v>33</v>
      </c>
      <c r="D3" s="1">
        <v>45276.1142824074</v>
      </c>
      <c r="E3" s="1">
        <v>45278.9186226852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78C23C-C8CD-41DF-A6A0-F032A79385E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Mining</vt:lpstr>
      <vt:lpstr>FACT_INVOICE</vt:lpstr>
      <vt:lpstr>DIM_PRODUCT</vt:lpstr>
      <vt:lpstr>DIM_PAYMENT</vt:lpstr>
      <vt:lpstr>DIM_GENDER</vt:lpstr>
      <vt:lpstr>DIM_DATE</vt:lpstr>
      <vt:lpstr>DIM_BRANCH</vt:lpstr>
      <vt:lpstr>DIM_CUSTYPE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PHÚ TRÍ NHÂN</dc:creator>
  <cp:lastModifiedBy>ASUS</cp:lastModifiedBy>
  <dcterms:created xsi:type="dcterms:W3CDTF">2023-12-19T06:40:00Z</dcterms:created>
  <dcterms:modified xsi:type="dcterms:W3CDTF">2023-12-24T04:57:57Z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FC36E7FDDCE04FC99041E2715A957EC9_12</vt:lpwstr>
  </property>
  <property fmtid="{D5CDD505-2E9C-101B-9397-08002B2CF9AE}" pid="3" name="KSOProductBuildVer">
    <vt:lpwstr>1033-12.2.0.13359</vt:lpwstr>
  </property>
</Properties>
</file>