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ropbox (Sydney Uni)\COVID-19\"/>
    </mc:Choice>
  </mc:AlternateContent>
  <xr:revisionPtr revIDLastSave="0" documentId="13_ncr:1_{DF8EF048-22FF-4CDF-B462-753651F7288A}" xr6:coauthVersionLast="45" xr6:coauthVersionMax="45" xr10:uidLastSave="{00000000-0000-0000-0000-000000000000}"/>
  <bookViews>
    <workbookView xWindow="-110" yWindow="-110" windowWidth="19420" windowHeight="10420" firstSheet="2" activeTab="2" xr2:uid="{EDDA3842-18BC-44F4-8CA6-2D39A067F136}"/>
  </bookViews>
  <sheets>
    <sheet name="Chart " sheetId="6" state="hidden" r:id="rId1"/>
    <sheet name="Chart 2" sheetId="7" state="hidden" r:id="rId2"/>
    <sheet name="Data" sheetId="1" r:id="rId3"/>
    <sheet name="Cach tinh diem" sheetId="2" r:id="rId4"/>
    <sheet name="Sheet1" sheetId="5" state="hidden" r:id="rId5"/>
    <sheet name="Report" sheetId="3" state="hidden" r:id="rId6"/>
    <sheet name="Data25 (2)" sheetId="4" state="hidden" r:id="rId7"/>
  </sheets>
  <externalReferences>
    <externalReference r:id="rId8"/>
    <externalReference r:id="rId9"/>
  </externalReferences>
  <definedNames>
    <definedName name="_xlnm._FilterDatabase" localSheetId="2" hidden="1">Data!$A$1:$BE$173</definedName>
    <definedName name="à150">Data!$AF$1048576</definedName>
    <definedName name="ExternalData_1" localSheetId="6" hidden="1">'Data25 (2)'!$A$1:$AX$156</definedName>
    <definedName name="ExternalData_1" localSheetId="4" hidden="1">Sheet1!$A$1:$AX$155</definedName>
    <definedName name="NativeTimeline_Ngày_trả_kết_quả">#N/A</definedName>
    <definedName name="Slicer_Nguồn_lây">#N/A</definedName>
  </definedNames>
  <calcPr calcId="191028"/>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5" i="1" l="1"/>
  <c r="C166" i="1"/>
  <c r="C167" i="1"/>
  <c r="C168" i="1"/>
  <c r="C169" i="1"/>
  <c r="C170" i="1"/>
  <c r="C171" i="1"/>
  <c r="C172" i="1"/>
  <c r="C173" i="1"/>
  <c r="AS164" i="1"/>
  <c r="AS165" i="1"/>
  <c r="AS166" i="1"/>
  <c r="AS167" i="1"/>
  <c r="AS168" i="1"/>
  <c r="AS169" i="1"/>
  <c r="AS171" i="1"/>
  <c r="AS173" i="1"/>
  <c r="AT166" i="1"/>
  <c r="AT167" i="1"/>
  <c r="AT168" i="1"/>
  <c r="AT170" i="1"/>
  <c r="AT171" i="1"/>
  <c r="AT173" i="1"/>
  <c r="C164" i="1"/>
  <c r="C163" i="1"/>
  <c r="C162" i="1"/>
  <c r="C161" i="1"/>
  <c r="C160" i="1"/>
  <c r="AS160" i="1"/>
  <c r="AT160" i="1"/>
  <c r="AS161" i="1"/>
  <c r="AT161" i="1"/>
  <c r="AS162" i="1"/>
  <c r="AT162" i="1"/>
  <c r="AS163" i="1"/>
  <c r="AT163" i="1"/>
  <c r="AS156" i="1" l="1"/>
  <c r="AS157" i="1"/>
  <c r="AS158" i="1"/>
  <c r="AS159" i="1"/>
  <c r="AT159" i="1"/>
  <c r="C155" i="1"/>
  <c r="C156" i="1"/>
  <c r="C157" i="1"/>
  <c r="C158" i="1"/>
  <c r="C159" i="1"/>
  <c r="AS153" i="1"/>
  <c r="AS154" i="1"/>
  <c r="AS155" i="1"/>
  <c r="AT155" i="1"/>
  <c r="AX36" i="1" l="1"/>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C99" i="4"/>
  <c r="B99" i="4"/>
  <c r="B98" i="4"/>
  <c r="C97" i="4"/>
  <c r="B97" i="4"/>
  <c r="B96" i="4"/>
  <c r="B95" i="4"/>
  <c r="B94" i="4"/>
  <c r="C93" i="4"/>
  <c r="B93" i="4"/>
  <c r="B92" i="4"/>
  <c r="B91"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B49" i="4"/>
  <c r="C48" i="4"/>
  <c r="B48" i="4"/>
  <c r="B47" i="4"/>
  <c r="B46" i="4"/>
  <c r="B45" i="4"/>
  <c r="B44" i="4"/>
  <c r="B43" i="4"/>
  <c r="B42" i="4"/>
  <c r="B41" i="4"/>
  <c r="B40" i="4"/>
  <c r="B39"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BD155" i="5"/>
  <c r="BD154" i="5"/>
  <c r="B154" i="5"/>
  <c r="BD153" i="5"/>
  <c r="B153" i="5"/>
  <c r="BD152" i="5"/>
  <c r="B152" i="5"/>
  <c r="BD151" i="5"/>
  <c r="B151" i="5"/>
  <c r="BD150" i="5"/>
  <c r="B150" i="5"/>
  <c r="BD149" i="5"/>
  <c r="B149" i="5"/>
  <c r="BD148" i="5"/>
  <c r="B148" i="5"/>
  <c r="BD147" i="5"/>
  <c r="B147" i="5"/>
  <c r="BD146" i="5"/>
  <c r="B146" i="5"/>
  <c r="BD145" i="5"/>
  <c r="B145" i="5"/>
  <c r="BD144" i="5"/>
  <c r="B144" i="5"/>
  <c r="BD143" i="5"/>
  <c r="B143" i="5"/>
  <c r="BD142" i="5"/>
  <c r="B142" i="5"/>
  <c r="BD141" i="5"/>
  <c r="B141" i="5"/>
  <c r="BD140" i="5"/>
  <c r="B140" i="5"/>
  <c r="BD139" i="5"/>
  <c r="B139" i="5"/>
  <c r="BD138" i="5"/>
  <c r="B138" i="5"/>
  <c r="BD137" i="5"/>
  <c r="B137" i="5"/>
  <c r="BD136" i="5"/>
  <c r="B136" i="5"/>
  <c r="BD135" i="5"/>
  <c r="B135" i="5"/>
  <c r="BD134" i="5"/>
  <c r="B134" i="5"/>
  <c r="BD133" i="5"/>
  <c r="B133" i="5"/>
  <c r="BD132" i="5"/>
  <c r="B132" i="5"/>
  <c r="BD131" i="5"/>
  <c r="B131" i="5"/>
  <c r="BD130" i="5"/>
  <c r="B130" i="5"/>
  <c r="BD129" i="5"/>
  <c r="B129" i="5"/>
  <c r="BD128" i="5"/>
  <c r="B128" i="5"/>
  <c r="BD127" i="5"/>
  <c r="B127" i="5"/>
  <c r="BD126" i="5"/>
  <c r="B126" i="5"/>
  <c r="BD125" i="5"/>
  <c r="B125" i="5"/>
  <c r="BD124" i="5"/>
  <c r="B124" i="5"/>
  <c r="BD123" i="5"/>
  <c r="B123" i="5"/>
  <c r="BD122" i="5"/>
  <c r="B122" i="5"/>
  <c r="BD121" i="5"/>
  <c r="B121" i="5"/>
  <c r="BD120" i="5"/>
  <c r="B120" i="5"/>
  <c r="BD119" i="5"/>
  <c r="B119" i="5"/>
  <c r="BD118" i="5"/>
  <c r="B118" i="5"/>
  <c r="BD117" i="5"/>
  <c r="B117" i="5"/>
  <c r="BD116" i="5"/>
  <c r="B116" i="5"/>
  <c r="BD115" i="5"/>
  <c r="B115" i="5"/>
  <c r="BD114" i="5"/>
  <c r="B114" i="5"/>
  <c r="BD113" i="5"/>
  <c r="B113" i="5"/>
  <c r="BD112" i="5"/>
  <c r="B112" i="5"/>
  <c r="BD111" i="5"/>
  <c r="B111" i="5"/>
  <c r="BD110" i="5"/>
  <c r="B110" i="5"/>
  <c r="BD109" i="5"/>
  <c r="B109" i="5"/>
  <c r="BD108" i="5"/>
  <c r="B108" i="5"/>
  <c r="BD107" i="5"/>
  <c r="B107" i="5"/>
  <c r="BD106" i="5"/>
  <c r="B106" i="5"/>
  <c r="BD105" i="5"/>
  <c r="B105" i="5"/>
  <c r="BD104" i="5"/>
  <c r="B104" i="5"/>
  <c r="BD103" i="5"/>
  <c r="B103" i="5"/>
  <c r="BD102" i="5"/>
  <c r="B102" i="5"/>
  <c r="BD101" i="5"/>
  <c r="B101" i="5"/>
  <c r="BD100" i="5"/>
  <c r="B100" i="5"/>
  <c r="BD99" i="5"/>
  <c r="B99" i="5"/>
  <c r="BD98" i="5"/>
  <c r="C98" i="5"/>
  <c r="B98" i="5" s="1"/>
  <c r="BD97" i="5"/>
  <c r="B97" i="5"/>
  <c r="BD96" i="5"/>
  <c r="C96" i="5"/>
  <c r="B96" i="5" s="1"/>
  <c r="BD95" i="5"/>
  <c r="B95" i="5"/>
  <c r="BD94" i="5"/>
  <c r="B94" i="5"/>
  <c r="BD93" i="5"/>
  <c r="B93" i="5"/>
  <c r="BD92" i="5"/>
  <c r="C92" i="5"/>
  <c r="B92" i="5" s="1"/>
  <c r="BD91" i="5"/>
  <c r="B91" i="5"/>
  <c r="BD90" i="5"/>
  <c r="B90" i="5"/>
  <c r="BD89" i="5"/>
  <c r="B89" i="5"/>
  <c r="BD88" i="5"/>
  <c r="C88" i="5"/>
  <c r="B88" i="5" s="1"/>
  <c r="BD87" i="5"/>
  <c r="C87" i="5"/>
  <c r="B87" i="5" s="1"/>
  <c r="BD86" i="5"/>
  <c r="C86" i="5"/>
  <c r="B86" i="5" s="1"/>
  <c r="BD85" i="5"/>
  <c r="C85" i="5"/>
  <c r="B85" i="5" s="1"/>
  <c r="BD84" i="5"/>
  <c r="C84" i="5"/>
  <c r="B84" i="5" s="1"/>
  <c r="BD83" i="5"/>
  <c r="C83" i="5"/>
  <c r="B83" i="5" s="1"/>
  <c r="BD82" i="5"/>
  <c r="C82" i="5"/>
  <c r="B82" i="5" s="1"/>
  <c r="BD81" i="5"/>
  <c r="C81" i="5"/>
  <c r="B81" i="5"/>
  <c r="BD80" i="5"/>
  <c r="C80" i="5"/>
  <c r="B80" i="5" s="1"/>
  <c r="BD79" i="5"/>
  <c r="C79" i="5"/>
  <c r="B79" i="5" s="1"/>
  <c r="BD78" i="5"/>
  <c r="C78" i="5"/>
  <c r="B78" i="5" s="1"/>
  <c r="BD77" i="5"/>
  <c r="C77" i="5"/>
  <c r="B77" i="5" s="1"/>
  <c r="BD76" i="5"/>
  <c r="C76" i="5"/>
  <c r="B76" i="5" s="1"/>
  <c r="BD75" i="5"/>
  <c r="C75" i="5"/>
  <c r="B75" i="5" s="1"/>
  <c r="BD74" i="5"/>
  <c r="C74" i="5"/>
  <c r="B74" i="5" s="1"/>
  <c r="BD73" i="5"/>
  <c r="C73" i="5"/>
  <c r="B73" i="5" s="1"/>
  <c r="BD72" i="5"/>
  <c r="C72" i="5"/>
  <c r="B72" i="5" s="1"/>
  <c r="BD71" i="5"/>
  <c r="C71" i="5"/>
  <c r="B71" i="5" s="1"/>
  <c r="BD70" i="5"/>
  <c r="C70" i="5"/>
  <c r="B70" i="5" s="1"/>
  <c r="BD69" i="5"/>
  <c r="C69" i="5"/>
  <c r="B69" i="5" s="1"/>
  <c r="BD68" i="5"/>
  <c r="C68" i="5"/>
  <c r="B68" i="5"/>
  <c r="BD67" i="5"/>
  <c r="C67" i="5"/>
  <c r="B67" i="5" s="1"/>
  <c r="BD66" i="5"/>
  <c r="C66" i="5"/>
  <c r="B66" i="5" s="1"/>
  <c r="BD65" i="5"/>
  <c r="C65" i="5"/>
  <c r="B65" i="5" s="1"/>
  <c r="BD64" i="5"/>
  <c r="C64" i="5"/>
  <c r="B64" i="5"/>
  <c r="BD63" i="5"/>
  <c r="C63" i="5"/>
  <c r="B63" i="5" s="1"/>
  <c r="BD62" i="5"/>
  <c r="C62" i="5"/>
  <c r="B62" i="5" s="1"/>
  <c r="BD61" i="5"/>
  <c r="C61" i="5"/>
  <c r="B61" i="5" s="1"/>
  <c r="BD60" i="5"/>
  <c r="C60" i="5"/>
  <c r="B60" i="5" s="1"/>
  <c r="BD59" i="5"/>
  <c r="C59" i="5"/>
  <c r="B59" i="5" s="1"/>
  <c r="BD58" i="5"/>
  <c r="C58" i="5"/>
  <c r="B58" i="5"/>
  <c r="BD57" i="5"/>
  <c r="C57" i="5"/>
  <c r="B57" i="5" s="1"/>
  <c r="BD56" i="5"/>
  <c r="C56" i="5"/>
  <c r="B56" i="5" s="1"/>
  <c r="BD55" i="5"/>
  <c r="C55" i="5"/>
  <c r="B55" i="5" s="1"/>
  <c r="BD54" i="5"/>
  <c r="C54" i="5"/>
  <c r="B54" i="5" s="1"/>
  <c r="BD53" i="5"/>
  <c r="C53" i="5"/>
  <c r="B53" i="5" s="1"/>
  <c r="BD52" i="5"/>
  <c r="C52" i="5"/>
  <c r="B52" i="5"/>
  <c r="BD51" i="5"/>
  <c r="C51" i="5"/>
  <c r="B51" i="5" s="1"/>
  <c r="BD50" i="5"/>
  <c r="C50" i="5"/>
  <c r="B50" i="5"/>
  <c r="BD49" i="5"/>
  <c r="C49" i="5"/>
  <c r="B49" i="5"/>
  <c r="BD48" i="5"/>
  <c r="B48" i="5"/>
  <c r="BD47" i="5"/>
  <c r="C47" i="5"/>
  <c r="B47" i="5"/>
  <c r="BD46" i="5"/>
  <c r="B46" i="5"/>
  <c r="BD45" i="5"/>
  <c r="B45" i="5"/>
  <c r="BD44" i="5"/>
  <c r="B44" i="5"/>
  <c r="BD43" i="5"/>
  <c r="B43" i="5"/>
  <c r="BD42" i="5"/>
  <c r="B42" i="5"/>
  <c r="BD41" i="5"/>
  <c r="B41" i="5"/>
  <c r="BD40" i="5"/>
  <c r="B40" i="5"/>
  <c r="BD39" i="5"/>
  <c r="B39" i="5"/>
  <c r="BD38" i="5"/>
  <c r="B38" i="5"/>
  <c r="BD37" i="5"/>
  <c r="B37" i="5"/>
  <c r="BD36" i="5"/>
  <c r="C36" i="5"/>
  <c r="B36" i="5" s="1"/>
  <c r="BD35" i="5"/>
  <c r="C35" i="5"/>
  <c r="B35" i="5" s="1"/>
  <c r="BD34" i="5"/>
  <c r="C34" i="5"/>
  <c r="B34" i="5" s="1"/>
  <c r="BD33" i="5"/>
  <c r="C33" i="5"/>
  <c r="B33" i="5" s="1"/>
  <c r="BD32" i="5"/>
  <c r="C32" i="5"/>
  <c r="B32" i="5" s="1"/>
  <c r="BD31" i="5"/>
  <c r="C31" i="5"/>
  <c r="B31" i="5" s="1"/>
  <c r="BD30" i="5"/>
  <c r="C30" i="5"/>
  <c r="B30" i="5" s="1"/>
  <c r="BD29" i="5"/>
  <c r="C29" i="5"/>
  <c r="B29" i="5" s="1"/>
  <c r="BD28" i="5"/>
  <c r="C28" i="5"/>
  <c r="B28" i="5" s="1"/>
  <c r="BD27" i="5"/>
  <c r="C27" i="5"/>
  <c r="B27" i="5" s="1"/>
  <c r="BD26" i="5"/>
  <c r="C26" i="5"/>
  <c r="B26" i="5" s="1"/>
  <c r="BD25" i="5"/>
  <c r="C25" i="5"/>
  <c r="B25" i="5"/>
  <c r="BD24" i="5"/>
  <c r="C24" i="5"/>
  <c r="B24" i="5" s="1"/>
  <c r="BD23" i="5"/>
  <c r="C23" i="5"/>
  <c r="B23" i="5" s="1"/>
  <c r="BD22" i="5"/>
  <c r="C22" i="5"/>
  <c r="B22" i="5" s="1"/>
  <c r="BD21" i="5"/>
  <c r="C21" i="5"/>
  <c r="B21" i="5" s="1"/>
  <c r="BD20" i="5"/>
  <c r="C20" i="5"/>
  <c r="B20" i="5" s="1"/>
  <c r="BD19" i="5"/>
  <c r="C19" i="5"/>
  <c r="B19" i="5"/>
  <c r="BD18" i="5"/>
  <c r="C18" i="5"/>
  <c r="B18" i="5" s="1"/>
  <c r="BD17" i="5"/>
  <c r="C17" i="5"/>
  <c r="B17" i="5" s="1"/>
  <c r="BD16" i="5"/>
  <c r="C16" i="5"/>
  <c r="B16" i="5" s="1"/>
  <c r="BD15" i="5"/>
  <c r="C15" i="5"/>
  <c r="B15" i="5" s="1"/>
  <c r="BD14" i="5"/>
  <c r="C14" i="5"/>
  <c r="B14" i="5" s="1"/>
  <c r="BD13" i="5"/>
  <c r="C13" i="5"/>
  <c r="B13" i="5" s="1"/>
  <c r="BD12" i="5"/>
  <c r="C12" i="5"/>
  <c r="B12" i="5" s="1"/>
  <c r="BD11" i="5"/>
  <c r="C11" i="5"/>
  <c r="B11" i="5" s="1"/>
  <c r="BD10" i="5"/>
  <c r="C10" i="5"/>
  <c r="B10" i="5" s="1"/>
  <c r="BD9" i="5"/>
  <c r="C9" i="5"/>
  <c r="B9" i="5" s="1"/>
  <c r="BD8" i="5"/>
  <c r="C8" i="5"/>
  <c r="B8" i="5" s="1"/>
  <c r="BD7" i="5"/>
  <c r="C7" i="5"/>
  <c r="B7" i="5"/>
  <c r="BD6" i="5"/>
  <c r="C6" i="5"/>
  <c r="B6" i="5" s="1"/>
  <c r="BD5" i="5"/>
  <c r="C5" i="5"/>
  <c r="B5" i="5" s="1"/>
  <c r="BD4" i="5"/>
  <c r="C4" i="5"/>
  <c r="B4" i="5" s="1"/>
  <c r="BD3" i="5"/>
  <c r="C3" i="5"/>
  <c r="B3" i="5" s="1"/>
  <c r="BD2" i="5"/>
  <c r="C2" i="5"/>
  <c r="B2" i="5" s="1"/>
  <c r="AW154" i="1"/>
  <c r="C154" i="1"/>
  <c r="AW153" i="1"/>
  <c r="C153" i="1"/>
  <c r="AX152" i="1"/>
  <c r="AW152" i="1"/>
  <c r="AT152" i="1"/>
  <c r="AS152" i="1"/>
  <c r="C152" i="1"/>
  <c r="AX151" i="1"/>
  <c r="AW151" i="1"/>
  <c r="AT151" i="1"/>
  <c r="AS151" i="1"/>
  <c r="C151" i="1"/>
  <c r="AX150" i="1"/>
  <c r="AW150" i="1"/>
  <c r="AS150" i="1"/>
  <c r="C150" i="1"/>
  <c r="AX149" i="1"/>
  <c r="AW149" i="1"/>
  <c r="AS149" i="1"/>
  <c r="C149" i="1"/>
  <c r="AX148" i="1"/>
  <c r="C148" i="1"/>
  <c r="AX147" i="1"/>
  <c r="C147" i="1"/>
  <c r="AX146" i="1"/>
  <c r="C146" i="1"/>
  <c r="AX145" i="1"/>
  <c r="AW145" i="1"/>
  <c r="BA145" i="1" s="1"/>
  <c r="C145" i="1" s="1"/>
  <c r="AT145" i="1"/>
  <c r="AS145" i="1"/>
  <c r="AY144" i="1"/>
  <c r="AX144" i="1"/>
  <c r="AW144" i="1"/>
  <c r="AS144" i="1"/>
  <c r="C144" i="1"/>
  <c r="AY143" i="1"/>
  <c r="AX143" i="1"/>
  <c r="AW143" i="1"/>
  <c r="AS143" i="1"/>
  <c r="C143" i="1"/>
  <c r="AY142" i="1"/>
  <c r="AX142" i="1"/>
  <c r="AW142" i="1"/>
  <c r="AS142" i="1"/>
  <c r="C142" i="1"/>
  <c r="AX141" i="1"/>
  <c r="AW141" i="1"/>
  <c r="BA141" i="1" s="1"/>
  <c r="C141" i="1" s="1"/>
  <c r="AT141" i="1"/>
  <c r="AS141" i="1"/>
  <c r="AX140" i="1"/>
  <c r="AW140" i="1"/>
  <c r="BA140" i="1" s="1"/>
  <c r="C140" i="1" s="1"/>
  <c r="AT140" i="1"/>
  <c r="AS140" i="1"/>
  <c r="AX139" i="1"/>
  <c r="AW139" i="1"/>
  <c r="BA139" i="1" s="1"/>
  <c r="C139" i="1" s="1"/>
  <c r="AT139" i="1"/>
  <c r="AS139" i="1"/>
  <c r="AX138" i="1"/>
  <c r="AW138" i="1"/>
  <c r="AT138" i="1"/>
  <c r="AS138" i="1"/>
  <c r="C138" i="1"/>
  <c r="AX137" i="1"/>
  <c r="C137" i="1"/>
  <c r="AX136" i="1"/>
  <c r="C136" i="1"/>
  <c r="AX135" i="1"/>
  <c r="AW135" i="1"/>
  <c r="AT135" i="1"/>
  <c r="AS135" i="1"/>
  <c r="C135" i="1"/>
  <c r="AX134" i="1"/>
  <c r="AW134" i="1"/>
  <c r="AT134" i="1"/>
  <c r="AS134" i="1"/>
  <c r="C134" i="1"/>
  <c r="AX133" i="1"/>
  <c r="AW133" i="1"/>
  <c r="AS133" i="1"/>
  <c r="C133" i="1"/>
  <c r="AX132" i="1"/>
  <c r="AW132" i="1"/>
  <c r="AS132" i="1"/>
  <c r="C132" i="1"/>
  <c r="AX131" i="1"/>
  <c r="AW131" i="1"/>
  <c r="AS131" i="1"/>
  <c r="C131" i="1"/>
  <c r="AX130" i="1"/>
  <c r="AW130" i="1"/>
  <c r="AS130" i="1"/>
  <c r="C130" i="1"/>
  <c r="AX129" i="1"/>
  <c r="AW129" i="1"/>
  <c r="AS129" i="1"/>
  <c r="C129" i="1"/>
  <c r="AX128" i="1"/>
  <c r="AW128" i="1"/>
  <c r="AS128" i="1"/>
  <c r="C128" i="1"/>
  <c r="C127" i="1"/>
  <c r="C126" i="1"/>
  <c r="AX125" i="1"/>
  <c r="AW125" i="1"/>
  <c r="AT125" i="1"/>
  <c r="AS125" i="1"/>
  <c r="C125" i="1"/>
  <c r="AX124" i="1"/>
  <c r="AW124" i="1"/>
  <c r="AT124" i="1"/>
  <c r="AS124" i="1"/>
  <c r="C124" i="1"/>
  <c r="AX123" i="1"/>
  <c r="AW123" i="1"/>
  <c r="AT123" i="1"/>
  <c r="AS123" i="1"/>
  <c r="C123" i="1"/>
  <c r="AW122" i="1"/>
  <c r="AT122" i="1"/>
  <c r="AS122" i="1"/>
  <c r="C122" i="1"/>
  <c r="AX121" i="1"/>
  <c r="AW121" i="1"/>
  <c r="AT121" i="1"/>
  <c r="AS121" i="1"/>
  <c r="C121" i="1"/>
  <c r="AX120" i="1"/>
  <c r="AW120" i="1"/>
  <c r="AT120" i="1"/>
  <c r="AS120" i="1"/>
  <c r="C120" i="1"/>
  <c r="AX119" i="1"/>
  <c r="AW119" i="1"/>
  <c r="AT119" i="1"/>
  <c r="AS119" i="1"/>
  <c r="C119" i="1"/>
  <c r="AX118" i="1"/>
  <c r="C118" i="1"/>
  <c r="AX117" i="1"/>
  <c r="AW117" i="1"/>
  <c r="AT117" i="1"/>
  <c r="AS117" i="1"/>
  <c r="C117" i="1"/>
  <c r="AX116" i="1"/>
  <c r="AW116" i="1"/>
  <c r="AT116" i="1"/>
  <c r="AS116" i="1"/>
  <c r="C116" i="1"/>
  <c r="AX115" i="1"/>
  <c r="AW115" i="1"/>
  <c r="AT115" i="1"/>
  <c r="AS115" i="1"/>
  <c r="C115" i="1"/>
  <c r="AX114" i="1"/>
  <c r="AW114" i="1"/>
  <c r="AT114" i="1"/>
  <c r="AS114" i="1"/>
  <c r="C114" i="1"/>
  <c r="AX113" i="1"/>
  <c r="AW113" i="1"/>
  <c r="AT113" i="1"/>
  <c r="AS113" i="1"/>
  <c r="C113" i="1"/>
  <c r="AX112" i="1"/>
  <c r="C112" i="1"/>
  <c r="AX111" i="1"/>
  <c r="C111" i="1"/>
  <c r="AX110" i="1"/>
  <c r="C110" i="1"/>
  <c r="AX109" i="1"/>
  <c r="C109" i="1"/>
  <c r="AX108" i="1"/>
  <c r="AW108" i="1"/>
  <c r="AT108" i="1"/>
  <c r="AS108" i="1"/>
  <c r="C108" i="1"/>
  <c r="AX107" i="1"/>
  <c r="AW107" i="1"/>
  <c r="AT107" i="1"/>
  <c r="AS107" i="1"/>
  <c r="C107" i="1"/>
  <c r="AX106" i="1"/>
  <c r="AW106" i="1"/>
  <c r="AT106" i="1"/>
  <c r="AS106" i="1"/>
  <c r="C106" i="1"/>
  <c r="AX105" i="1"/>
  <c r="C105" i="1"/>
  <c r="AX104" i="1"/>
  <c r="AW104" i="1"/>
  <c r="AT104" i="1"/>
  <c r="AS104" i="1"/>
  <c r="C104" i="1"/>
  <c r="AX103" i="1"/>
  <c r="AW103" i="1"/>
  <c r="AT103" i="1"/>
  <c r="AS103" i="1"/>
  <c r="C103" i="1"/>
  <c r="AX102" i="1"/>
  <c r="AW102" i="1"/>
  <c r="AT102" i="1"/>
  <c r="AS102" i="1"/>
  <c r="C102" i="1"/>
  <c r="AX101" i="1"/>
  <c r="C101" i="1"/>
  <c r="AX100" i="1"/>
  <c r="AW100" i="1"/>
  <c r="AT100" i="1"/>
  <c r="AS100" i="1"/>
  <c r="C100" i="1"/>
  <c r="AX99" i="1"/>
  <c r="AW99" i="1"/>
  <c r="AT99" i="1"/>
  <c r="AS99" i="1"/>
  <c r="C99" i="1"/>
  <c r="AX98" i="1"/>
  <c r="AW98" i="1"/>
  <c r="AT98" i="1"/>
  <c r="AS98" i="1"/>
  <c r="C98" i="1"/>
  <c r="AX97" i="1"/>
  <c r="AW97" i="1"/>
  <c r="AT97" i="1"/>
  <c r="AS97" i="1"/>
  <c r="C97" i="1"/>
  <c r="AX96" i="1"/>
  <c r="AW96" i="1"/>
  <c r="AT96" i="1"/>
  <c r="AS96" i="1"/>
  <c r="C96" i="1"/>
  <c r="AX95" i="1"/>
  <c r="AW95" i="1"/>
  <c r="AT95" i="1"/>
  <c r="AS95" i="1"/>
  <c r="C95" i="1"/>
  <c r="AX94" i="1"/>
  <c r="AW94" i="1"/>
  <c r="AT94" i="1"/>
  <c r="AS94" i="1"/>
  <c r="C94" i="1"/>
  <c r="AX93" i="1"/>
  <c r="AW93" i="1"/>
  <c r="AT93" i="1"/>
  <c r="AS93" i="1"/>
  <c r="C93" i="1"/>
  <c r="AX92" i="1"/>
  <c r="C92" i="1"/>
  <c r="AX91" i="1"/>
  <c r="AW91" i="1"/>
  <c r="AT91" i="1"/>
  <c r="AS91" i="1"/>
  <c r="C91" i="1"/>
  <c r="AX90" i="1"/>
  <c r="AW90" i="1"/>
  <c r="AT90" i="1"/>
  <c r="AS90" i="1"/>
  <c r="C90" i="1"/>
  <c r="AX89" i="1"/>
  <c r="AW89" i="1"/>
  <c r="AT89" i="1"/>
  <c r="AS89" i="1"/>
  <c r="C89" i="1"/>
  <c r="AX88" i="1"/>
  <c r="AW88" i="1"/>
  <c r="AT88" i="1"/>
  <c r="AS88" i="1"/>
  <c r="C88" i="1"/>
  <c r="AX87" i="1"/>
  <c r="AW87" i="1"/>
  <c r="AT87" i="1"/>
  <c r="AS87" i="1"/>
  <c r="C87" i="1"/>
  <c r="AX86" i="1"/>
  <c r="AW86" i="1"/>
  <c r="AT86" i="1"/>
  <c r="AS86" i="1"/>
  <c r="C86" i="1"/>
  <c r="AX85" i="1"/>
  <c r="AW85" i="1"/>
  <c r="AT85" i="1"/>
  <c r="AS85" i="1"/>
  <c r="C85" i="1"/>
  <c r="AX84" i="1"/>
  <c r="AW84" i="1"/>
  <c r="AT84" i="1"/>
  <c r="AS84" i="1"/>
  <c r="C84" i="1"/>
  <c r="AX83" i="1"/>
  <c r="AW83" i="1"/>
  <c r="AT83" i="1"/>
  <c r="AS83" i="1"/>
  <c r="C83" i="1"/>
  <c r="AX82" i="1"/>
  <c r="AW82" i="1"/>
  <c r="AT82" i="1"/>
  <c r="AS82" i="1"/>
  <c r="C82" i="1"/>
  <c r="AX81" i="1"/>
  <c r="AW81" i="1"/>
  <c r="AT81" i="1"/>
  <c r="AS81" i="1"/>
  <c r="C81" i="1"/>
  <c r="AX80" i="1"/>
  <c r="AW80" i="1"/>
  <c r="AT80" i="1"/>
  <c r="AS80" i="1"/>
  <c r="C80" i="1"/>
  <c r="AX79" i="1"/>
  <c r="AW79" i="1"/>
  <c r="AT79" i="1"/>
  <c r="AS79" i="1"/>
  <c r="C79" i="1"/>
  <c r="AX78" i="1"/>
  <c r="AW78" i="1"/>
  <c r="AT78" i="1"/>
  <c r="AS78" i="1"/>
  <c r="C78" i="1"/>
  <c r="AT77" i="1"/>
  <c r="C77" i="1"/>
  <c r="AY76" i="1"/>
  <c r="C76" i="1"/>
  <c r="AY75" i="1"/>
  <c r="AX75" i="1"/>
  <c r="AW75" i="1"/>
  <c r="AT75" i="1"/>
  <c r="AS75" i="1"/>
  <c r="C75" i="1"/>
  <c r="AY74" i="1"/>
  <c r="AX74" i="1"/>
  <c r="AW74" i="1"/>
  <c r="AT74" i="1"/>
  <c r="AS74" i="1"/>
  <c r="C74" i="1"/>
  <c r="AY73" i="1"/>
  <c r="AX73" i="1"/>
  <c r="AW73" i="1"/>
  <c r="AT73" i="1"/>
  <c r="AS73" i="1"/>
  <c r="C73" i="1"/>
  <c r="AY72" i="1"/>
  <c r="AX72" i="1"/>
  <c r="C72" i="1"/>
  <c r="AY71" i="1"/>
  <c r="AX71" i="1"/>
  <c r="C71" i="1"/>
  <c r="AY70" i="1"/>
  <c r="AX70" i="1"/>
  <c r="AW70" i="1"/>
  <c r="AT70" i="1"/>
  <c r="AS70" i="1"/>
  <c r="C70" i="1"/>
  <c r="AY69" i="1"/>
  <c r="AX69" i="1"/>
  <c r="AW69" i="1"/>
  <c r="AT69" i="1"/>
  <c r="AS69" i="1"/>
  <c r="C69" i="1"/>
  <c r="AY68" i="1"/>
  <c r="AX68" i="1"/>
  <c r="AW68" i="1"/>
  <c r="AS68" i="1"/>
  <c r="C68" i="1"/>
  <c r="AY67" i="1"/>
  <c r="AX67" i="1"/>
  <c r="AW67" i="1"/>
  <c r="AS67" i="1"/>
  <c r="C67" i="1"/>
  <c r="AY66" i="1"/>
  <c r="AX66" i="1"/>
  <c r="AW66" i="1"/>
  <c r="AT66" i="1"/>
  <c r="AS66" i="1"/>
  <c r="C66" i="1"/>
  <c r="AY65" i="1"/>
  <c r="AX65" i="1"/>
  <c r="AW65" i="1"/>
  <c r="AT65" i="1"/>
  <c r="AS65" i="1"/>
  <c r="C65" i="1"/>
  <c r="AY64" i="1"/>
  <c r="AX64" i="1"/>
  <c r="AW64" i="1"/>
  <c r="AT64" i="1"/>
  <c r="AS64" i="1"/>
  <c r="C64" i="1"/>
  <c r="AY63" i="1"/>
  <c r="AX63" i="1"/>
  <c r="AW63" i="1"/>
  <c r="AT63" i="1"/>
  <c r="AS63" i="1"/>
  <c r="C63" i="1"/>
  <c r="AY62" i="1"/>
  <c r="AX62" i="1"/>
  <c r="AW62" i="1"/>
  <c r="AT62" i="1"/>
  <c r="AS62" i="1"/>
  <c r="C62" i="1"/>
  <c r="AY61" i="1"/>
  <c r="AX61" i="1"/>
  <c r="AW61" i="1"/>
  <c r="AT61" i="1"/>
  <c r="AS61" i="1"/>
  <c r="C61" i="1"/>
  <c r="AY60" i="1"/>
  <c r="AX60" i="1"/>
  <c r="AW60" i="1"/>
  <c r="AT60" i="1"/>
  <c r="AS60" i="1"/>
  <c r="C60" i="1"/>
  <c r="AY59" i="1"/>
  <c r="AX59" i="1"/>
  <c r="AW59" i="1"/>
  <c r="AT59" i="1"/>
  <c r="AS59" i="1"/>
  <c r="C59" i="1"/>
  <c r="AY58" i="1"/>
  <c r="AX58" i="1"/>
  <c r="AW58" i="1"/>
  <c r="AT58" i="1"/>
  <c r="AS58" i="1"/>
  <c r="C58" i="1"/>
  <c r="AY57" i="1"/>
  <c r="AX57" i="1"/>
  <c r="AW57" i="1"/>
  <c r="AT57" i="1"/>
  <c r="AS57" i="1"/>
  <c r="C57" i="1"/>
  <c r="AY56" i="1"/>
  <c r="AX56" i="1"/>
  <c r="AW56" i="1"/>
  <c r="AT56" i="1"/>
  <c r="AS56" i="1"/>
  <c r="C56" i="1"/>
  <c r="AY55" i="1"/>
  <c r="AX55" i="1"/>
  <c r="AW55" i="1"/>
  <c r="AT55" i="1"/>
  <c r="AS55" i="1"/>
  <c r="C55" i="1"/>
  <c r="AY54" i="1"/>
  <c r="AX54" i="1"/>
  <c r="AW54" i="1"/>
  <c r="AT54" i="1"/>
  <c r="AS54" i="1"/>
  <c r="C54" i="1"/>
  <c r="AY53" i="1"/>
  <c r="AX53" i="1"/>
  <c r="AW53" i="1"/>
  <c r="AT53" i="1"/>
  <c r="AS53" i="1"/>
  <c r="C53" i="1"/>
  <c r="AY52" i="1"/>
  <c r="AX52" i="1"/>
  <c r="AW52" i="1"/>
  <c r="AT52" i="1"/>
  <c r="AS52" i="1"/>
  <c r="C52" i="1"/>
  <c r="AY51" i="1"/>
  <c r="AX51" i="1"/>
  <c r="AW51" i="1"/>
  <c r="AS51" i="1"/>
  <c r="C51" i="1"/>
  <c r="AY50" i="1"/>
  <c r="AX50" i="1"/>
  <c r="C50" i="1"/>
  <c r="AY49" i="1"/>
  <c r="AX49" i="1"/>
  <c r="AW49" i="1"/>
  <c r="AT49" i="1"/>
  <c r="AS49" i="1"/>
  <c r="C49" i="1"/>
  <c r="AY48" i="1"/>
  <c r="AX48" i="1"/>
  <c r="AW48" i="1"/>
  <c r="AT48" i="1"/>
  <c r="AS48" i="1"/>
  <c r="C48" i="1"/>
  <c r="AY47" i="1"/>
  <c r="AX47" i="1"/>
  <c r="AW47" i="1"/>
  <c r="AT47" i="1"/>
  <c r="AS47" i="1"/>
  <c r="C47" i="1"/>
  <c r="AY46" i="1"/>
  <c r="AX46" i="1"/>
  <c r="AW46" i="1"/>
  <c r="AT46" i="1"/>
  <c r="AS46" i="1"/>
  <c r="C46" i="1"/>
  <c r="AY45" i="1"/>
  <c r="AX45" i="1"/>
  <c r="AW45" i="1"/>
  <c r="AT45" i="1"/>
  <c r="AS45" i="1"/>
  <c r="C45" i="1"/>
  <c r="AY44" i="1"/>
  <c r="AT44" i="1"/>
  <c r="C44" i="1"/>
  <c r="AY43" i="1"/>
  <c r="AT43" i="1"/>
  <c r="C43" i="1"/>
  <c r="AY42" i="1"/>
  <c r="AT42" i="1"/>
  <c r="C42" i="1"/>
  <c r="AY41" i="1"/>
  <c r="C41" i="1"/>
  <c r="AY40" i="1"/>
  <c r="AX40" i="1"/>
  <c r="AW40" i="1"/>
  <c r="AT40" i="1"/>
  <c r="AS40" i="1"/>
  <c r="C40" i="1"/>
  <c r="AY39" i="1"/>
  <c r="AX39" i="1"/>
  <c r="AW39" i="1"/>
  <c r="AT39" i="1"/>
  <c r="AS39" i="1"/>
  <c r="C39" i="1"/>
  <c r="AY38" i="1"/>
  <c r="AX38" i="1"/>
  <c r="AW38" i="1"/>
  <c r="AT38" i="1"/>
  <c r="AS38" i="1"/>
  <c r="C38" i="1"/>
  <c r="AY37" i="1"/>
  <c r="AX37" i="1"/>
  <c r="AW37" i="1"/>
  <c r="AT37" i="1"/>
  <c r="AS37" i="1"/>
  <c r="C37" i="1"/>
  <c r="AY36" i="1"/>
  <c r="AT36" i="1"/>
  <c r="C36" i="1"/>
  <c r="AY35" i="1"/>
  <c r="AX35" i="1"/>
  <c r="C35" i="1"/>
  <c r="AY34" i="1"/>
  <c r="AX34" i="1"/>
  <c r="AW34" i="1"/>
  <c r="AT34" i="1"/>
  <c r="AS34" i="1"/>
  <c r="C34" i="1"/>
  <c r="AY33" i="1"/>
  <c r="AX33" i="1"/>
  <c r="C33" i="1"/>
  <c r="AY32" i="1"/>
  <c r="AX32" i="1"/>
  <c r="C32" i="1"/>
  <c r="AY31" i="1"/>
  <c r="AX31" i="1"/>
  <c r="AW31" i="1"/>
  <c r="AT31" i="1"/>
  <c r="AS31" i="1"/>
  <c r="C31" i="1"/>
  <c r="AY30" i="1"/>
  <c r="AX30" i="1"/>
  <c r="C30" i="1"/>
  <c r="AY29" i="1"/>
  <c r="AX29" i="1"/>
  <c r="C29" i="1"/>
  <c r="AY28" i="1"/>
  <c r="AX28" i="1"/>
  <c r="C28" i="1"/>
  <c r="AY27" i="1"/>
  <c r="AX27" i="1"/>
  <c r="C27" i="1"/>
  <c r="AY26" i="1"/>
  <c r="AX26" i="1"/>
  <c r="C26" i="1"/>
  <c r="AY25" i="1"/>
  <c r="AX25" i="1"/>
  <c r="C25" i="1"/>
  <c r="AY24" i="1"/>
  <c r="C24" i="1"/>
  <c r="AY23" i="1"/>
  <c r="C23" i="1"/>
  <c r="AY22" i="1"/>
  <c r="C22" i="1"/>
  <c r="AY21" i="1"/>
  <c r="C21" i="1"/>
  <c r="AY20" i="1"/>
  <c r="AX20" i="1"/>
  <c r="C20" i="1"/>
  <c r="AY19" i="1"/>
  <c r="AX19" i="1"/>
  <c r="AW19" i="1"/>
  <c r="AT19" i="1"/>
  <c r="AS19" i="1"/>
  <c r="C19" i="1"/>
  <c r="AY18" i="1"/>
  <c r="AX18" i="1"/>
  <c r="AW18" i="1"/>
  <c r="AS18" i="1"/>
  <c r="C18" i="1"/>
  <c r="AY17" i="1"/>
  <c r="AX17" i="1"/>
  <c r="AW17" i="1"/>
  <c r="AT17" i="1"/>
  <c r="AS17" i="1"/>
  <c r="C17" i="1"/>
  <c r="AY16" i="1"/>
  <c r="AX16" i="1"/>
  <c r="AW16" i="1"/>
  <c r="AT16" i="1"/>
  <c r="AS16" i="1"/>
  <c r="C16" i="1"/>
  <c r="AY15" i="1"/>
  <c r="AX15" i="1"/>
  <c r="AW15" i="1"/>
  <c r="AS15" i="1"/>
  <c r="C15" i="1"/>
  <c r="AY14" i="1"/>
  <c r="AT14" i="1"/>
  <c r="C14" i="1"/>
  <c r="AY13" i="1"/>
  <c r="AX13" i="1"/>
  <c r="AW13" i="1"/>
  <c r="AT13" i="1"/>
  <c r="AS13" i="1"/>
  <c r="C13" i="1"/>
  <c r="AY12" i="1"/>
  <c r="AX12" i="1"/>
  <c r="AW12" i="1"/>
  <c r="AS12" i="1"/>
  <c r="C12" i="1"/>
  <c r="AY11" i="1"/>
  <c r="AX11" i="1"/>
  <c r="AW11" i="1"/>
  <c r="AS11" i="1"/>
  <c r="C11" i="1"/>
  <c r="AY10" i="1"/>
  <c r="AX10" i="1"/>
  <c r="AW10" i="1"/>
  <c r="AT10" i="1"/>
  <c r="AS10" i="1"/>
  <c r="C10" i="1"/>
  <c r="AY9" i="1"/>
  <c r="AX9" i="1"/>
  <c r="AW9" i="1"/>
  <c r="AT9" i="1"/>
  <c r="AS9" i="1"/>
  <c r="C9" i="1"/>
  <c r="AY8" i="1"/>
  <c r="AX8" i="1"/>
  <c r="AW8" i="1"/>
  <c r="AT8" i="1"/>
  <c r="AS8" i="1"/>
  <c r="C8" i="1"/>
  <c r="AY7" i="1"/>
  <c r="AX7" i="1"/>
  <c r="AW7" i="1"/>
  <c r="AT7" i="1"/>
  <c r="AS7" i="1"/>
  <c r="C7" i="1"/>
  <c r="AY6" i="1"/>
  <c r="AX6" i="1"/>
  <c r="AW6" i="1"/>
  <c r="AT6" i="1"/>
  <c r="AS6" i="1"/>
  <c r="C6" i="1"/>
  <c r="AY5" i="1"/>
  <c r="AX5" i="1"/>
  <c r="C5" i="1"/>
  <c r="AY4" i="1"/>
  <c r="AX4" i="1"/>
  <c r="C4" i="1"/>
  <c r="AY3" i="1"/>
  <c r="AX3" i="1"/>
  <c r="AW3" i="1"/>
  <c r="AT3" i="1"/>
  <c r="AS3" i="1"/>
  <c r="C3" i="1"/>
  <c r="AY2" i="1"/>
  <c r="AX2" i="1"/>
  <c r="AW2" i="1"/>
  <c r="AT2" i="1"/>
  <c r="AS2" i="1"/>
  <c r="C2" i="1"/>
  <c r="S17" i="6"/>
  <c r="S16" i="6"/>
  <c r="S15" i="6"/>
  <c r="S14" i="6"/>
  <c r="S1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ách khoa" description="Connection to the 'Bách khoa' query in the workbook." type="5" refreshedVersion="0" background="1">
    <dbPr connection="Provider=Microsoft.Mashup.OleDb.1;Data Source=$Workbook$;Location=&quot;Bách khoa&quot;;Extended Properties=&quot;&quot;" command="SELECT * FROM [Bách khoa]"/>
  </connection>
  <connection id="2" xr16:uid="{00000000-0015-0000-FFFF-FFFF01000000}" keepAlive="1" name="Query - Bách khoa (2)" description="Connection to the 'Bách khoa (2)' query in the workbook." type="5" refreshedVersion="0" background="1">
    <dbPr connection="Provider=Microsoft.Mashup.OleDb.1;Data Source=$Workbook$;Location=&quot;Bách khoa (2)&quot;;Extended Properties=&quot;&quot;" command="SELECT * FROM [Bách khoa (2)]"/>
  </connection>
  <connection id="3" xr16:uid="{00000000-0015-0000-FFFF-FFFF02000000}" keepAlive="1" name="Query - Combine" description="Connection to the 'Combine' query in the workbook." type="5" refreshedVersion="6" background="1" saveData="1">
    <dbPr connection="Provider=Microsoft.Mashup.OleDb.1;Data Source=$Workbook$;Location=Combine;Extended Properties=&quot;&quot;" command="SELECT * FROM [Combine]"/>
  </connection>
  <connection id="4" xr16:uid="{00000000-0015-0000-FFFF-FFFF03000000}" keepAlive="1" name="Query - Combine (2)" description="Connection to the 'Combine (2)' query in the workbook." type="5" refreshedVersion="6" background="1" saveData="1">
    <dbPr connection="Provider=Microsoft.Mashup.OleDb.1;Data Source=$Workbook$;Location=&quot;Combine (2)&quot;;Extended Properties=&quot;&quot;" command="SELECT * FROM [Combine (2)]"/>
  </connection>
  <connection id="5" xr16:uid="{00000000-0015-0000-FFFF-FFFF04000000}" keepAlive="1" name="Query - Patient list" description="Connection to the 'Patient list' query in the workbook." type="5" refreshedVersion="0" background="1">
    <dbPr connection="Provider=Microsoft.Mashup.OleDb.1;Data Source=$Workbook$;Location=&quot;Patient list&quot;;Extended Properties=&quot;&quot;" command="SELECT * FROM [Patient list]"/>
  </connection>
  <connection id="6" xr16:uid="{00000000-0015-0000-FFFF-FFFF05000000}" keepAlive="1" name="Query - Patient list (2)" description="Connection to the 'Patient list (2)' query in the workbook." type="5" refreshedVersion="0" background="1">
    <dbPr connection="Provider=Microsoft.Mashup.OleDb.1;Data Source=$Workbook$;Location=&quot;Patient list (2)&quot;;Extended Properties=&quot;&quot;" command="SELECT * FROM [Patient list (2)]"/>
  </connection>
  <connection id="7" xr16:uid="{00000000-0015-0000-FFFF-FFFF06000000}" keepAlive="1" name="Query - Woolcock" description="Connection to the 'Woolcock' query in the workbook." type="5" refreshedVersion="0" background="1">
    <dbPr connection="Provider=Microsoft.Mashup.OleDb.1;Data Source=$Workbook$;Location=Woolcock;Extended Properties=&quot;&quot;" command="SELECT * FROM [Woolcock]"/>
  </connection>
  <connection id="8" xr16:uid="{00000000-0015-0000-FFFF-FFFF07000000}" keepAlive="1" name="Query - Woolcock (2)" description="Connection to the 'Woolcock (2)' query in the workbook." type="5" refreshedVersion="0" background="1">
    <dbPr connection="Provider=Microsoft.Mashup.OleDb.1;Data Source=$Workbook$;Location=&quot;Woolcock (2)&quot;;Extended Properties=&quot;&quot;" command="SELECT * FROM [Woolcock (2)]"/>
  </connection>
</connections>
</file>

<file path=xl/sharedStrings.xml><?xml version="1.0" encoding="utf-8"?>
<sst xmlns="http://schemas.openxmlformats.org/spreadsheetml/2006/main" count="10262" uniqueCount="1258">
  <si>
    <t>STT - Data team</t>
  </si>
  <si>
    <t>STT_woolcock</t>
  </si>
  <si>
    <t>Họ và Tên _WC</t>
  </si>
  <si>
    <t>Giới tính_WC</t>
  </si>
  <si>
    <t>Tuổi_WC</t>
  </si>
  <si>
    <t>Nghề nghiệp_WC</t>
  </si>
  <si>
    <t>Thôn/Ấp</t>
  </si>
  <si>
    <t>Xã/Phường</t>
  </si>
  <si>
    <t>Huyện/Quận</t>
  </si>
  <si>
    <t>Tỉnh/Thành phố</t>
  </si>
  <si>
    <t>Patient list.Huyện/quận</t>
  </si>
  <si>
    <t>Patient list.Tỉnh</t>
  </si>
  <si>
    <t>Patient list.Phường/Xã</t>
  </si>
  <si>
    <t>Quốc tịch</t>
  </si>
  <si>
    <t>Ca bệnh xác định</t>
  </si>
  <si>
    <t>Patient list.Liên hệ với</t>
  </si>
  <si>
    <t>Patient list.Tiền sử di chuyển</t>
  </si>
  <si>
    <t>Bách khoa.Tiền sử di chuyển</t>
  </si>
  <si>
    <t>Những nơi bệnh nhân đã đi qua</t>
  </si>
  <si>
    <t>Tiền sử dịch tễ</t>
  </si>
  <si>
    <t>Chuyến bay/Cửa khẩu</t>
  </si>
  <si>
    <t>Patient list.Nơi khởi hành</t>
  </si>
  <si>
    <t>Patient list.Số chuyến bay</t>
  </si>
  <si>
    <t>Patient list.Sân bay VN</t>
  </si>
  <si>
    <t>Patient list.Ngày đến VN</t>
  </si>
  <si>
    <t>Ngày nhập cảnh</t>
  </si>
  <si>
    <t>Nơi cách ly</t>
  </si>
  <si>
    <t>Bách khoa.Ngày cách ly</t>
  </si>
  <si>
    <t>Triệu chứng</t>
  </si>
  <si>
    <t>Ngày khởi phát</t>
  </si>
  <si>
    <t>Patient list.Ngày Khởi phát</t>
  </si>
  <si>
    <t>Tiền sử bệnh</t>
  </si>
  <si>
    <t>Ngày lấy mẫu</t>
  </si>
  <si>
    <t>Ngày gửi mẫu</t>
  </si>
  <si>
    <t>Đơn vị lấy mẫu</t>
  </si>
  <si>
    <t>Đơn vị làm xét nghiệm</t>
  </si>
  <si>
    <t>Patient list.Ngày xét nghiệm</t>
  </si>
  <si>
    <t>Ngày trả kết quả</t>
  </si>
  <si>
    <t xml:space="preserve">Bách khoa.Ngày xét nghiệm dương tính đầu tiên  </t>
  </si>
  <si>
    <t>Bách khoa.Ngày nhập viện</t>
  </si>
  <si>
    <t>Patient list.Kỹ thuật xét nghiệm</t>
  </si>
  <si>
    <t>Kết quả</t>
  </si>
  <si>
    <t>Patient list.Ngày nhập Viện</t>
  </si>
  <si>
    <t>Nơi điều trị</t>
  </si>
  <si>
    <t>Patient list.Nơi điều trị</t>
  </si>
  <si>
    <t>Ngày ra viện</t>
  </si>
  <si>
    <t>Tình trạng sức khỏe</t>
  </si>
  <si>
    <t>Patient list.Tình trạng</t>
  </si>
  <si>
    <t>NHN</t>
  </si>
  <si>
    <t>Nữ</t>
  </si>
  <si>
    <t>quản lý khách sạn</t>
  </si>
  <si>
    <t>Trúc Bạch</t>
  </si>
  <si>
    <t>Ba Đình</t>
  </si>
  <si>
    <t>Hà Nội</t>
  </si>
  <si>
    <t xml:space="preserve"> Việt Nam</t>
  </si>
  <si>
    <t>VN0054_02_03</t>
  </si>
  <si>
    <t>Đi du lịch sang Anh, Ý, tham gia sự kiện Tuần lễ thời trang Milan, bay từ London - Nội Bài , rồi về nhà riêng tự cách ly, đi xe riêng đến BV Hồng Ngọc, điều chuyển đến BV Nhiệt đới TƯ Cơ sở 2</t>
  </si>
  <si>
    <t>London (Anh), Milan (tỉnh Lombardy, Italy),25/02/2020, Paris (Pháp), Hà Nội</t>
  </si>
  <si>
    <t>15/2/2020 xuất cảnh ngày sang London (Anh)
18/02/2020 bay sang Milan (tỉnh Lombardy, Italy)
20/02/2020, bệnh nhân quay trở về Anh
25/02/2020, bệnh nhân sang Paris, Pháp du lịch 1 ngày.
29/02/2020, bệnh nhân bắt đầu có biểu hiện ho, nhưng không đi khám.
01/3/2020, bệnh nhân bị thêm đau mỏi người, không rõ sốt.
Bệnh nhân lên máy bay trở về Việt Nam trên chuyến bay có số hiệu VN0054 của Vietnam Airlines và hạ cánh xuống sân bay Nội Bài lúc 4h30 sáng ngày 02/3/2020.
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t>
  </si>
  <si>
    <t>VN0054</t>
  </si>
  <si>
    <t>Anh</t>
  </si>
  <si>
    <t>Nội Bài</t>
  </si>
  <si>
    <t>ho có đờm, sốt, mệt mỏi</t>
  </si>
  <si>
    <t>Viện Vệ sinh Dịch tễ Trung ương</t>
  </si>
  <si>
    <t>Real-time PCR</t>
  </si>
  <si>
    <t>Dương tính</t>
  </si>
  <si>
    <t>Bệnh viện Bệnh nhiệt đới Trung ương cơ sở Đông Anh</t>
  </si>
  <si>
    <t>Bệnh Viện Bệnh nhiệt đới Trung ương CS2</t>
  </si>
  <si>
    <t>âm tính lần 2</t>
  </si>
  <si>
    <t>Đang điều trị</t>
  </si>
  <si>
    <t>N.V.T</t>
  </si>
  <si>
    <t>Nam</t>
  </si>
  <si>
    <t>Thái Bình</t>
  </si>
  <si>
    <t>Vũ Thư</t>
  </si>
  <si>
    <t>--</t>
  </si>
  <si>
    <t>Cách ly khi xuống máy bay</t>
  </si>
  <si>
    <t xml:space="preserve">Hàn Quốc - Vân Đồn, sau đó được đưa đến Khu cách ly -BV ĐK tỉnh Ninh Bình </t>
  </si>
  <si>
    <t>Quảng Ninh, Ninh Bình</t>
  </si>
  <si>
    <t>bệnh nhân có ở khu vực thành phố Daegu, Hàn Quốc cùng với em gái.
Đến ngày 29/2 bệnh nhân bắt đầu xuất hiện ho khan và rát họng, không sốt. Bệnh nhân không uống thuốc mà chỉ tự theo dõi và không đi ra ngoài trong thời gian này cho đến khi xuất cảnh về Việt Nam.
Sáng 4/3, bệnh nhân cùng em gái lên Sân bay quốc tế Busan để về Việt Nam.
Chuyến bay khởi hành 8h ngày 4/3 và nhập cảnh vào Việt Nam tại sân bay Vân Đồn lúc 11h15 phút cùng ngày trên chuyến bay VJ981. Hai anh em bệnh nhân ngồi ở hàng ghế 33B và 33C.
Sau khi làm thủ tục nhập cảnh, bệnh nhân được đưa về khu cách ly tập trung của trường Quân sự, Quân đoàn 1 tổ 19 phường Tân Bình, thành phố Tam Điệp, tỉnh Ninh Bình.
Đến 18h ngày 4/3 bệnh nhân về tới khu cách ly tập trung, sau khi khám sàng lọc phân loại và lấy mẫu lúc 20h cùng ngày bệnh nhân được chuyển về khu vực cách ly dành cho người có nguy cơ cao.
Ngày 5/3 và 6/3 bệnh nhân vẫn tỉnh táo, không sốt, có ho cón và rát họng.</t>
  </si>
  <si>
    <t>VJ981</t>
  </si>
  <si>
    <t>Hàn Quốc</t>
  </si>
  <si>
    <t>VJ981 (33B)</t>
  </si>
  <si>
    <t>Vân Đồn</t>
  </si>
  <si>
    <t>ho khan, rát họng</t>
  </si>
  <si>
    <t>khu cách ly tập trung của trường Quân sự, Quân đoàn 1 tổ 19 phường Tân Bình, thành phố Tam Điệp, tỉnh Ninh Bình</t>
  </si>
  <si>
    <t>Bệnh viện Đa khoa tỉnh Ninh Bình</t>
  </si>
  <si>
    <t>Bệnh Viện Đa khoa tỉnh Ninh Bình</t>
  </si>
  <si>
    <t>Khỏi bệnh</t>
  </si>
  <si>
    <t>LTH</t>
  </si>
  <si>
    <t>NB17</t>
  </si>
  <si>
    <t>Di chuyển từ nhà riêng - BVNĐTƯ 2</t>
  </si>
  <si>
    <t>sống cùng nhà BN 17</t>
  </si>
  <si>
    <t>rối loạn tiền đình</t>
  </si>
  <si>
    <t>DĐP</t>
  </si>
  <si>
    <t>lái xe</t>
  </si>
  <si>
    <t>Nội Bài- Nhà riêng NB17, di chuyển từ nhà riêng - BVNĐTƯ 2</t>
  </si>
  <si>
    <t>lái xe của BN 17</t>
  </si>
  <si>
    <t>NQT</t>
  </si>
  <si>
    <t>Nhà - BV NĐTƯ 2</t>
  </si>
  <si>
    <t>Ấn Độ, London (Anh), Hà Nội</t>
  </si>
  <si>
    <t>BN đi Việt Nam bay qua Ấn Độ, rồi từ Ấn Độ bay qua Anh.Bệnh nhân đi công tác tại Anh, trở về trên chuyến bay VN0054 của Vietnam Airlines (cùng chuyến và ngồi gần với bệnh nhân N.H.N) về đến Hà Nội lúc 4h30, được lái xe riêng đón về đến nhà.
Ngày 06/3/2020, bệnh nhân có dấu hiệu mệt mỏi và ho khan, chưa điều trị gì. 10 giờ sáng ngày Ngày 07/3/2020: 10 giờ bệnh nhân được Trung tâm Kiểm soát bệnh tật Hà Nội lấy mẫu xét nghiệm và chuyển bệnh nhân sang Bệnh viện Nhiệt đới Trung ương cơ sở 2 bằng xe riêng</t>
  </si>
  <si>
    <t>mệt mỏi, ho khan</t>
  </si>
  <si>
    <t> </t>
  </si>
  <si>
    <t>Hải Châu</t>
  </si>
  <si>
    <t>Đà Nẵng</t>
  </si>
  <si>
    <t>17, 21</t>
  </si>
  <si>
    <t>Anh - Nội Bài</t>
  </si>
  <si>
    <t>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
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
Ngày 6/3, 2 khách quay lại khách sạn Vanda và ăn tối cùng ngày tại nhà hàng Pizza 4P’s- đường Hoàng Văn Thụ, quận Hải Châu. Từ đó đến khi được giám sát, hai khách này ở khách sạn Vanda.
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t>
  </si>
  <si>
    <t>VN0054/VN163</t>
  </si>
  <si>
    <t>Bệnh viện Đà Nẵng</t>
  </si>
  <si>
    <t>Viện Pasteur Nha Trang</t>
  </si>
  <si>
    <t>Bệnh Viện Đa khoa Đà Nẵng</t>
  </si>
  <si>
    <t xml:space="preserve">  </t>
  </si>
  <si>
    <t>Lào Cai</t>
  </si>
  <si>
    <t>Khách sạn Mường Thanh Lào Cai - ga Lào Cai (quên đồ) - văn phòng công ty Phú Thịnh, Khách sạn Topas Ecolodge Sapa - 15h ngày 7/3 cách ly tại bệnh viện đa khoa tỉnh Lào Cai</t>
  </si>
  <si>
    <t>Hà Nội, Lào Cai</t>
  </si>
  <si>
    <t xml:space="preserve"> 22 giờ ngày 4/3, hai vợ chồng người Anh đi tàu hỏa Livitras từ Hà Nội đến Lào Cai.
Ngày 5 và 6/3, hai du khách ở tại Sa Pa. Đến 15 giờ ngày 7/3, hai du khách được xe Bệnh viện Đa khoa tỉnh đón về cách ly tại Bệnh viện.</t>
  </si>
  <si>
    <t>VN0054 (7D)</t>
  </si>
  <si>
    <t>Sốt</t>
  </si>
  <si>
    <t>Tăng huyết áp, đái tháo đường type 2</t>
  </si>
  <si>
    <t>Bệnh viện đa khoa tỉnh Lào Cai</t>
  </si>
  <si>
    <t>Bệnh viện Đa khoa Lào Cai</t>
  </si>
  <si>
    <t>RA</t>
  </si>
  <si>
    <t>Hạ Long</t>
  </si>
  <si>
    <t>Quảng Ninh</t>
  </si>
  <si>
    <t>Anh - Nội Bài, du lịch tại Hà Nội và di chuyển đi Ninh Bình, Đi Hạ Long - tàu du lịch QN 8788 - 8/3 cùng 2 khách người Úc sang tàu QN7519 thăm Vịnh -16h chiều cập bến - đưa đi cách ly tại Khu cách ly ở Khách sạn Thái Sơn - chuyển về Bệnh viện Bệnh nhiệt đới Trung ương cơ sở Kim Chung, Đông Anh</t>
  </si>
  <si>
    <t>Hà Nội, Quảng Ninh</t>
  </si>
  <si>
    <t>đi du lịch tại Vịnh Hạ Long. Hồi 11 giờ 30 phút ngày 6/3, du khách này đến Văn phòng du thuyền Athena, cảng Hòn Gai Vinashin.
Sau đó, du khách lên tàu QN-8788 và ngồi thuyền nan tham quan làng chài Vung Viêng, đến 16 giờ 45 ngày 6/3 quay về tàu QN-8788.
Sáng 7/3 du khách lên tàu QN-7519 đi tham quan khu vực Cống Đỏ và cập cảng Vinashin vào chiều cùng ngày. Sau đó, vị khách này được cách ly tại khách sạn Thái Sơn, phường Bãi Cháy.</t>
  </si>
  <si>
    <t>VN0054 (4K)</t>
  </si>
  <si>
    <t>Trung tâm kiểm soát bệnh tật tỉnh Quảng Ninh</t>
  </si>
  <si>
    <t>DG</t>
  </si>
  <si>
    <t>Lưu trú tại Hà Nội, 5/3/2020 di chuyển về Hạ Long -  tàu du lịch QN 5228 ngày 5-7/3/2020 - 8/3 trở về đất liên và đưa đi cách ly</t>
  </si>
  <si>
    <t>đi từ Sân bay Nội Bài về thành phố Hạ Long bằng xe thuê riêng, có 5 người liên quan đến xe đón đoàn.
Lúc 11 giờ 30 ngày 5/3, hai du khách xuống tàu từ Cảng Tuần Châu ăn trưa trên tàu, sau đó thăm quan hang Tiên Ông, làng chài Cửa Vạn, quay về tàu, tối ăn nghỉ trên tàu.
Đến 7 giờ 30 ngày 6/3, cả hai người sang tàu Sunset ăn sáng, tiếp tục tham quan hang Sửng Sốt, quay về tàu Sunset ăn trưa, đến hang Luồn để chèo kayak và tham quan khu nuôi ngọc trai rồi trở về tàu QN-5228.
Ngày 7/3, tàu cập bến cảng tàu Tuần Châu. Hiện tại số khách trên tàu (14 người nước ngoài) và 5 nhân viên lữ hành trên xe được đưa về theo dõi, cách ly tại phường Bãi Cháy.</t>
  </si>
  <si>
    <t>VN0054 (5D)</t>
  </si>
  <si>
    <t>Lưu trú tại khách sạn La Siesta, 94 Mã Mây, Hoàn Kiếm, Hà Nội, Tối 4/3/2020 tàu hỏa tại ga Hà Nội đi Lào Cai - Lào Cai sáng ngày 5/3/2020, Khách sạn Mường Thanh Lào Cai - ga Lào Cai (quên đồ) - văn phòng công ty Phú Thịnh  , Khách sạn Topas Ecolodge Sapa - 15h ngày 7/3 cách ly tại bệnh viện đa khoa tỉnh Lào Cai</t>
  </si>
  <si>
    <t>VN0054 (7G)</t>
  </si>
  <si>
    <t>SB</t>
  </si>
  <si>
    <t>Hành khách trên chuyến bay VN0054</t>
  </si>
  <si>
    <t>VN0054 (5G)</t>
  </si>
  <si>
    <t>SK</t>
  </si>
  <si>
    <t>Ireland</t>
  </si>
  <si>
    <t>tạm trú tại Khách sạn WyndHam, thành phố Hạ Long; nhập cảnh ngày 2/3 tại sân bay Nội Bài, sau đó về thẳng khách sạn bằng xe ô tô của khách sạn
Tại Hạ Long, chị Sidhu K. đến quán cà phê ECO, quán BAMBOO, Khách sạn WyndHam, nhà hàng Avacado, ngày 5/3 đi thăm vịnh Hạ Long trên tàu du lịch QN-5626.</t>
  </si>
  <si>
    <t>VN0054 (24E)</t>
  </si>
  <si>
    <t>Huế</t>
  </si>
  <si>
    <t>Thừa Thiên Huế</t>
  </si>
  <si>
    <t>Hành khách của chuyến bay VN0054</t>
  </si>
  <si>
    <t>Hà Nội, Huế</t>
  </si>
  <si>
    <t>Đây là hành khách nước ngoài đi trên chuyến bay VN0054 từ London tới Nội Bài sáng 2/3/2020.
Sau khi nhập cảnh vào Việt Nam, BN30 đã có mặt tại Hà Nội và hiện đang ở Huế</t>
  </si>
  <si>
    <t>VN0054 (6G)</t>
  </si>
  <si>
    <t>Trung tâm kiểm soát bệnh tật tỉnh Thừa Thiên Huế</t>
  </si>
  <si>
    <t>Bệnh viện trung ương Huế cơ sở 2</t>
  </si>
  <si>
    <t>Bệnh Viện Đa khoa Trung ương Huế CS 2</t>
  </si>
  <si>
    <t>Quảng Nam</t>
  </si>
  <si>
    <t>Chuyển từ Quảng Nam ra sáng 10/3</t>
  </si>
  <si>
    <t>Hạ Long, Quảng Ninh - vịnh Hạ Long, Quảng Ninh - Hà Nội - Đà Nẵng,  20h40 Khách sạn Nam Hải Điện Dương, Điện Bàn - 21h00 cafe Nam Hải - Khách sạn , 8h00 cafe Nam Hải - 10h00 Nhà Hàng Trưa Hoa Hiên, Hội An - tham quan TP Hội An - Khách sạn, Tự cách ly tại khách sạn</t>
  </si>
  <si>
    <t>Hà Nội, Quảng Ninh, Đà Nẵng, Quảng Nam</t>
  </si>
  <si>
    <t>đi trên chuyến bay VN0054 hạ cánh xuống Nội Bài (Hà Nội) sáng 2.3 cùng với BN thứ 17 nhiễm Covid-19 tại Việt Nam và là ca nhiễm đầu tiên tại Hà Nội. Ngày 4/3, du khách này đi từ Hà Nội xuống thành phố Hạ Long (tỉnh Quảng Ninh) và đi tham quan vịnh bằng tàu du lịch. Một ngày sau, du khách rời Hạ Long lên Hà Nội để đi vào Đà Nẵng.</t>
  </si>
  <si>
    <t>VN0054 (3D)</t>
  </si>
  <si>
    <t>Trung tâm kiểm soát bệnh tật tỉnh Quảng Nam</t>
  </si>
  <si>
    <t>ổn định</t>
  </si>
  <si>
    <t>TP Hồ Chí Minh</t>
  </si>
  <si>
    <t>Hồ Chí Minh</t>
  </si>
  <si>
    <t>Chuyên cơ riêng, bay từ Anh, cách ly tại Củ Chi</t>
  </si>
  <si>
    <t>BN32 khởi phát ho vào ngày 02/3 (tại London - Anh), không sốt. Bệnh nhân đến BV tại London để khám và được cho thuốc về nhà điều trị.
Ngày 07/3 sau khi biết tin BN17 tại Việt Nam mắc bệnh COVID-19, bệnh nhân đến lại BV để khám và được cho thêm thuốc về nhà nhưng triệu chứng ho khan không giảm, không sốt.
Không an tâm về sức khỏe, bệnh nhân thuê máy bay riêng (số hiệu WGT2B) về Việt Nam và nhập cảnh lúc 08g15 ngày 09/3/20 có nhiệt độ 37,5°C, ho khan, ngay lập tức được chuyển về BV Dã Chiến Củ Chi bằng xe chuyên dụng cách ly nghiêm ngặt.
X-Quang nhập viện phát hiện viêm phổi mô kẽ. Bệnh nhân hiện tỉnh, sinh hiệu ổn, còn ho khan nhiều, họng đỏ nhẹ, không sốt, thở êm và tự thở được chuyển về cách ly tại BV Bệnh Nhiệt đới TPHCM lúc 20h30 ngày 9/3/2020.</t>
  </si>
  <si>
    <t>WGT2B</t>
  </si>
  <si>
    <t>Chuyên cơ riêng</t>
  </si>
  <si>
    <t>Tân Sơn Nhất</t>
  </si>
  <si>
    <t>ho khan</t>
  </si>
  <si>
    <t>Bệnh viện nhiệt đới TP HCM</t>
  </si>
  <si>
    <t>Viện Pasteur TP HCM</t>
  </si>
  <si>
    <t>Bệnh viện Bệnh nhiệt đới TP. Hồ Chí Minh</t>
  </si>
  <si>
    <t>Âm tính lần 1</t>
  </si>
  <si>
    <t>Hội An</t>
  </si>
  <si>
    <t>Cẩm An</t>
  </si>
  <si>
    <t>Máy bay VN0054</t>
  </si>
  <si>
    <t>đi trên chuyến bay VN0054 hạ cánh xuống Nội Bài (Hà Nội) sáng 2.3 cùng với BN thứ 17 nhiễm Covid-19 tại Việt Nam và là ca nhiễm đầu tiên tại Hà Nội. Ngày 5/3, du khách này đi từ Hà Nội xuống thành phố Hạ Long (tỉnh Quảng Ninh) và đi tham quan vịnh bằng tàu du lịch. Sau đó, du khách rời Hạ Long lên Hà Nội để đi vào Đà Nẵng.</t>
  </si>
  <si>
    <t>kinh doanh</t>
  </si>
  <si>
    <t>Bình Thuận</t>
  </si>
  <si>
    <t>QR974_02_03</t>
  </si>
  <si>
    <t>Bay từ Mỹ tới Tân Sơn Nhất, quá cảnh ở Doha, 05/03 đến hiệu thuốc ở TP. HCM, cách ly tại Bình Thuận</t>
  </si>
  <si>
    <t>Mỹ, Hàn Quốc, Quatar, Tp Hồ Chí Minh, Bình Thuận</t>
  </si>
  <si>
    <t>Ngày 22/2/2020 bệnh nhân bay từ Việt Nam sang New York (Mỹ), quá cảnh tại sân bay Incheon (Hàn Quốc).
Đến ngày 29/2/2020, bệnh nhân bay từ Washington (Mỹ) về Việt Nam, quá cảnh tại sân bay Quatar và sáng ngày 2/3/2020 nhập cảnh vào Việt Nam tại cửa khẩu Cảng Hàng không Quốc tế Tân Sơn Nhất.</t>
  </si>
  <si>
    <t>QR 974</t>
  </si>
  <si>
    <t>Mỹ</t>
  </si>
  <si>
    <t>Bệnh viện Đa khoa tỉnh Bình Thuận</t>
  </si>
  <si>
    <t>Bệnh Viện Đa khoa tỉnh Bình Thuận</t>
  </si>
  <si>
    <t>nhân viên bán hành</t>
  </si>
  <si>
    <t>22, 23</t>
  </si>
  <si>
    <t>NB28, NB29</t>
  </si>
  <si>
    <t>Điện máy Xanh - 16h tự đi xe máy đến BV Phổi Đà Nẵng - 17h Vinmart 408 Hoàng Diệu - 18h về nhà - 21h tự đến BV Phổi Đà Nẵng</t>
  </si>
  <si>
    <t>bệnh nhân có tiếp xúc trực tiếp với hai du khách người Anh tại siêu thị Điện máy Xanh (những người này sau đó đã được xác định là bệnh nhân số 22 và 23).</t>
  </si>
  <si>
    <t>Trung tâm Kiểm soát bệnh tật Đà Nẵng</t>
  </si>
  <si>
    <t>Hàm Thuận Bắc</t>
  </si>
  <si>
    <t>NB34</t>
  </si>
  <si>
    <t>Nhân viên của NB34, đang được cách ly và điều trị tại BV đa khoa tỉnh Bình Thuận</t>
  </si>
  <si>
    <t>là nhân viên của Bệnh nhân số 34.</t>
  </si>
  <si>
    <t>sốt</t>
  </si>
  <si>
    <t>Phan Thiết</t>
  </si>
  <si>
    <t>Giúp việc cho NB 34, đang được cách ly và điều trị tại BV đa khoa tỉnh Bình Thuận</t>
  </si>
  <si>
    <t>giúp việc cho Bệnh nhân số 34</t>
  </si>
  <si>
    <t>Con dâu của NB 34, đang được cách ly và điều trị tại BV đa khoa tỉnh Bình Thuận</t>
  </si>
  <si>
    <t>là con dâu của bệnh nhân 34</t>
  </si>
  <si>
    <t>sốt, ho</t>
  </si>
  <si>
    <t>hướng dẫn viên du lịch</t>
  </si>
  <si>
    <t>Dịch Vọng</t>
  </si>
  <si>
    <t>Cầu Giấy</t>
  </si>
  <si>
    <t>NB24</t>
  </si>
  <si>
    <t>Ngày 4/3/2020 bệnh nhân dẫn đoàn khách nước ngoài gồm 3 người đi du lịch tại tỉnh Ninh Bình. Lúc 7 giờ 45 phút, bệnh nhân và lái xe (Nguyễn Văn Toản) đến đón Richard John Alavoine (ca dương tính Covid-19 được xác định tại Quảng Ninh). Sau đó đón thêm 1 đoàn gồm: 1 hướng dẫn viên Quốc Anh và 1 khách người Úc ở 23 Hàng Hành.Bệnh nhận người Anh tách ra và đi riêng cùng 1 khách tên Darron. 10h30 Phong và 3 người khách vào Chùa Bích Động. 12h30 lên đò đi chơi Richard ngồi 1 thuyền, 2 khách đi cùng một thuyền, Phong ngồi chờ trên bờ. Khoảng 14 giờ khi từ Ninh Hải - Hoa Lư về Đền Vua Đinh thì có thêm HDV tên Hùng nhập đoàn và có 4 khách khác lên xe cùng đi thăm quan. Sau đó lúc
15h30 cả đoàn 9 người quay về, 18 giờ có mặt tại Hà Nội trả khách tại các điểm đón. Sau đó bệnh nhân về phòng có tiếp xúc với bạn cùng phòng và 01 người bạn đến ăn tối (Trần Văn Chung).
Đến tối ngày 06/03 bệnh nhân có đi chơi với bạn gái (Đặng Phương Linh) có đi mua đồ tại shop Cỏ mềm (phố Dịch Vọng) tiếp xúc với 3 nhân viên (cả 3 nhân viên đều đeo khẩu trang) và 1 vài khách. Sau đó bệnh nhân có đi lấy cao răng tại Nha Khoa Việt (phố Dịch Vọng) tiếp xúc gần với 01 bác sỹ lấy cao răng. Có đến ăn bún Hải Thom tại số 60 Dương Khuê, Mỹ Đình 2, Nam Từ Liêm tiếp xúc gần với 02 người sau đó về nhà và không tiếp xúc thêm với ai.
+ Ngày 07/03: Lái xe Toản đưa bệnh nhân và 4 khách du lịch đi tour Ninh Bình đến 18 giờ về Hà Nội, tối về có đi chơi với bạn gái (Linh) nhưng chỉ đi dạo và không tiếp xúc với ai khác.
+ Ngày 08/03 bệnh nhân tiếp tục dẫn 4 khách đi Ninh Bình (nhóm 2 khách Mr Haroon Anwar – lưu trú tại phòng 2204 Somerset Grand Hà Nội; nhóm 2 khách Mr. Anthony. Sau đó tự đi xe máy đến bệnh viện Xanh Pôn (tiếp xúc gần với 1 bảo vệ trẻ tuổi), được sàng lọc tại Phòng khám cổng số 4 do có yếu tố dịch tễ và chuyển bệnh viện Nhiệt đới Trung Ương II.</t>
  </si>
  <si>
    <t>Hà Nội, Ninh Bình</t>
  </si>
  <si>
    <t>Vào ngày 4/3/2020 bệnh nhân dẫn đoàn khách nước ngoài đi du lịch tại tỉnh Ninh Bình, trong đó có tiếp xúc với bệnh nhân số 24 (người này được xác định dương tính COVID-19 tại Quảng Ninh).
Ngày 8/3/2020, bệnh nhân nhập viện Bệnh viện Bệnh Nhiệt đới Trung ương cơ sở 2 với triệu chứng sốt nhẹ, không ho, không khó thở và đã được Bệnh viện lấy mẫu làm xét nghiệm COVID-19 và cho kết quả dương tính với vi rút SARS-CoV-2.</t>
  </si>
  <si>
    <t>sốt nhẹ</t>
  </si>
  <si>
    <t>TP. Phan Thiết</t>
  </si>
  <si>
    <t>Hoàng Văn Thụ</t>
  </si>
  <si>
    <t>Tiếp xúc gần với NB34 ,hiện đang được điều trị tai BV tỉnh Bình Thuận</t>
  </si>
  <si>
    <t>tiếp xúc gần BN 34</t>
  </si>
  <si>
    <t>Đức Thắng</t>
  </si>
  <si>
    <t>NB38</t>
  </si>
  <si>
    <t>Tiếp xúc gần với NB34 là con dâu NB34 ,hiện đang được điều trị tai BV tỉnh Bình Thuận</t>
  </si>
  <si>
    <t>tiếp xúc gần BN 38</t>
  </si>
  <si>
    <t>NB37</t>
  </si>
  <si>
    <t>Nhân viên của NB34 ,hiện đang được điều trị tai BV tỉnh Bình Thuận</t>
  </si>
  <si>
    <t>tiếp xúc gần BN 37</t>
  </si>
  <si>
    <t>phường 7</t>
  </si>
  <si>
    <t>Tân Bình</t>
  </si>
  <si>
    <t>Đi ăn tối cùng NB 34</t>
  </si>
  <si>
    <t xml:space="preserve">Ăn tối cùng NB34, NB41 hôm 3/3, ở tại quận Tân Bình, là nhân viên Cty Sứ vệ sinh Toto, tại quận 1, 12/3 khám tại trung tâm y tế Tân Bình </t>
  </si>
  <si>
    <t>TP Hồ Chí Minh, Bình Thuận</t>
  </si>
  <si>
    <t>tiếp xúc gần với bệnh nhân số 34. Bệnh nhân này đã ăn tối và làm việc với vợ chồng BN34 tại Bình Thuận ngày 03/3/2020.
Ngày 04/3/2020 bệnh nhân trở lại Thành phố Hồ Chí Minh trên xe cá nhân cùng 3 người khác. Ngày 10/3/2020, sau khi biết thông tin BN34 mắc bệnh COVID-19, bệnh nhân đã tự cách ly tại nhà.
Ngày 12/3/2020, bệnh nhân có ngạt mũi, rát họng nên đến khám và được cách ly tập trung tại quận Tân Bình, sau đó về khu điều trị tập trung tại Bệnh viện dã chiến Củ Chi bằng xe chuyên dụng cách ly nghiêm ngặt.</t>
  </si>
  <si>
    <t>ngạt mũi, rát họng</t>
  </si>
  <si>
    <t>Bệnh viện dã chiến Củ Chi</t>
  </si>
  <si>
    <t>Bệnh viện Dã chiến Củ Chi</t>
  </si>
  <si>
    <t>Khương Trung</t>
  </si>
  <si>
    <t>Thanh Xuân</t>
  </si>
  <si>
    <t>Khương trung</t>
  </si>
  <si>
    <t>VN0054_09_03</t>
  </si>
  <si>
    <t>Tiếp Viên hàng Không VN0054</t>
  </si>
  <si>
    <t>Tiếp viên hàng không của chuyến bay từ London về Hà Nội, bệnh nhân đi khám tại Trung tâm Y tế Hàng Không, sau đó được chuyển vào BV Bệnh Nhiệt đới TW Cơ sở 2</t>
  </si>
  <si>
    <t>London, Hà Nội</t>
  </si>
  <si>
    <t>Bệnh nhân là tiếp viên hàng không trên chuyến bay của từ London về Hà Nội ngày 09/3/2020</t>
  </si>
  <si>
    <t>Sốt, ho đờm</t>
  </si>
  <si>
    <t>NB20</t>
  </si>
  <si>
    <t>Giúp việc trong toà nhà có BN 17</t>
  </si>
  <si>
    <t>Là giúp việc trong tòa nhà NB17, đã được đưa vào Bệnh viện Nhiệt đới TƯ cơ sở 2</t>
  </si>
  <si>
    <t>Bệnh nhân là giúp việc trong toà nhà của bệnh nhân số 17 (BN17), có tiếp xúc gần.</t>
  </si>
  <si>
    <t>phường 14</t>
  </si>
  <si>
    <t>quận 10</t>
  </si>
  <si>
    <t>Quận 10</t>
  </si>
  <si>
    <t>Phường 14</t>
  </si>
  <si>
    <t>34, 45</t>
  </si>
  <si>
    <t>Ngồi chung xe với NB 34 và NB45</t>
  </si>
  <si>
    <t>Được cách ly tập trung tại Quận 10, tối 13/3 được đưa vào Bệnh viện Nhiệt đới thành phố Hồ Chí Minh</t>
  </si>
  <si>
    <t>bệnh nhân ngồi chung xe ô tô với ca 45 và cùng đi tiếp xúc với ca số 34 tại Bình Thuận. Sáng ngày 11/3/2020, sau khi biết thông tin ca số 34 mắc bệnh COVID-19, bệnh nhân được hướng dẫn tự cách ly tại nhà.</t>
  </si>
  <si>
    <t>VN0054_02_03
NB30</t>
  </si>
  <si>
    <t>đi trên chuyến bay VN0054 từ London tới Hà Nội ngày 2/3/2020, tới Huế ngày 06/03 (VN1547), là chồng của BN30 (BN49)
seat 6D. 07/03 cách ly tại bệnh viện</t>
  </si>
  <si>
    <t>Là chồng tiếp xúc gần với NB30, đang được điều trị tại Bệnh viện đa khoa TƯ Huế</t>
  </si>
  <si>
    <t>Đây là hành khách nước ngoài đi trên chuyến bay VN0054 từ London tới, nhập cảnh Cảng hàng không quốc tế Nội Bài sáng 2/3/2020, là chồng, tiếp xúc gần với bệnh nhân số 30 (BN30)</t>
  </si>
  <si>
    <t>Bệnh viện Đa khoa Trung Ương Huế</t>
  </si>
  <si>
    <t>Núi Trúc</t>
  </si>
  <si>
    <t>Giảng Võ</t>
  </si>
  <si>
    <t>VN18_10_03</t>
  </si>
  <si>
    <t>- 4/3/2020 bệnh nhân đi Pháp, ở Thành phố Paris, có đi chơi các khu vực 
và tiếp xúc với bạn bè. 
- Ngày 10/3/2020 bệnh nhân từ Pháp về Việt Nam qua sân bay Nội Bài, 
chuyến bay VN18 hạ cách lúc 6 h 45 phút. Sau đó đi xe của cơ quan về nhà tại 
20 Núi Trúc. 14 h đến cơ quan tại số 200 Nguyễn Sơn, Long Biên, tại đó bệnh 
nhân có tiếp xúc với nhiều người, đến 8 h tối về nhà ăn cơm tối, chỉ có 1 mình. 
- Ngày 11/3/2020, 8 h 30 tham gia họp trực tuyến tại 200 Nguyễn Sơn, 
có nhiều người tham gia. 12 trưa, ăn cơm tại căng tin. Sau đó tiếp tục họp tại cơ 
quan. Đến 20h sang quán Lộc Vừng ăn tối cùng nhiều người. khoảng 9h30 về 
nghỉ tại nhà riêng. 
- Ngày 12/3/2020, bệnh nhân thấy mệt, đau đầu, có gặp vợ và con, sau 
đó vợ và con ra ở tại Khách Sạn Hà Nội, Giảng Võ. Bệnh nhân ở nhà 1 mình, 
không gặp ai. 
- Ngày 13/3/2020 khoảng 11h30 phút bệnh nhân vào Nhiệt đới TW2 
khám bệnh bằng taxi.</t>
  </si>
  <si>
    <t>10/3 từ Paris về Việt Nam</t>
  </si>
  <si>
    <t>địa chỉ phố Núi Trúc, Ba Đình, Hà Nội. Bệnh nhân đi công tác tại Paris và về nước ngày 09/3/2020. Ngày 11/3/2020, có sốt nóng, ho khan, không tức ngực khó thở.</t>
  </si>
  <si>
    <t>Pháp</t>
  </si>
  <si>
    <t>VN18</t>
  </si>
  <si>
    <t>sốt, khó thở</t>
  </si>
  <si>
    <t>Hồng Hải</t>
  </si>
  <si>
    <t>Hành khách từ chuyến bay từ London về VN 9/3, về Nội Bài và bắt taxi thẳng về nhà tại Hạ Long, hiện bệnh nhân đang được cách ly tại BV dã chiến cơ sở 2 tại tỉnh Quảng Ninh.</t>
  </si>
  <si>
    <t>Bệnh nhân là hành khách trên chuyến bay ngày từ London về Việt Nam ngày 9/3/2020.
Ngày 09/03/2020 bệnh nhân về Nội Bài và bắt taxi thẳng về nhà tại Hạ Long, sau đó bệnh nhân tự cách ly tại nhà, sau đó chuyển vào khu cách ly tập trung của tỉnh. Ngày 13/03/2020, bệnh nhân được lấy mẫu và làm xét nghiệm tại Quảng Ninh cho kết quả dương tính</t>
  </si>
  <si>
    <t>Trung tâm Kiểm soát bệnh tật tỉnh Quảng Ninh</t>
  </si>
  <si>
    <t>Bệnh viện dã chiến cơ sở số 2 tại tỉnh Quảng Ninh</t>
  </si>
  <si>
    <t>Bệnh viện dã chiến cơ sở 2 tại tỉnh Quảng Ninh</t>
  </si>
  <si>
    <t>Xuân Đỉnh</t>
  </si>
  <si>
    <t>Bắc Từ Liêm</t>
  </si>
  <si>
    <t>QR968_13_03</t>
  </si>
  <si>
    <t>Từ ngày 23/02 đến ngày 12/3/2020, bệnh nhân đã đến Ý, Tây Ban Nha và Đan Mạch, ngày 13/3/2020 bệnh nhân về Việt Nam trên chuyến bay QR968 từ Quatar</t>
  </si>
  <si>
    <t>Du học sinh châu Âu, 13/3 bay về Nội Bài từ chuyến bay QR968 rồi được chở thẳng đến Bệnh nhiệt đới TƯ cơ sở Đông Anh</t>
  </si>
  <si>
    <t>Bệnh nhân là du học sinh ở Châu Âu, từ 23/02/2020– 12/3/2020 có đi qua nhiều nước. Ngày 12/03/2020 bệnh nhân có ho sốt và từ ngày 11/03/2020 bệnh nhân có sốt nóng, ho khan, không tức ngực khó thở. Sáng 13/03/2020 bệnh bay về Nội Bài trên chuyến bay QR968 và được chở thẳng vào BVBNĐTW cơ sở Đông Anh, được xét nghiệm và chẩn đoán dương tính SARS-CoV-2.</t>
  </si>
  <si>
    <t>QR968</t>
  </si>
  <si>
    <t>Qatar</t>
  </si>
  <si>
    <t>sốt, ho khan</t>
  </si>
  <si>
    <t>Quận 1</t>
  </si>
  <si>
    <t>đường Thủ Khoa Huân</t>
  </si>
  <si>
    <t>Czech</t>
  </si>
  <si>
    <t>QR970_10_03</t>
  </si>
  <si>
    <t xml:space="preserve">Trong thời gian ở Cộng hòa Czech BN có tiếp xúc với người Ý, nhập cảng hàng không Quốc tế Tân Sơn Nhất 10/3 trên chuyén bay QR970 sau đó lưu trú tại Quận 1, đến khám tại BV Y học cổ truyền TP HCMsau đó được chuyển cách ly tại BV Bệnh nhiệt đới TPHCM. </t>
  </si>
  <si>
    <t xml:space="preserve">Thời gian ở Czech, bệnh nhân có tiếp xúc với người Ý. Ngày 10/3/2020, bệnh nhân nhập cảnh vào Cảng hàng không quốc tế Tân Sơn Nhất trên chuyến bay QR970, quá cảnh tại sân bay Doha (Quatar). Sau khi vào Việt Nam, lưu trú tại Quận 1, TPHCM. Bệnh nhân khởi phát bệnh vào ngày 13/3/2020 với biểu hiện ho khan, mệt mỏi. Bệnh nhân đến khám tại Bệnh viện Y học cổ truyền TPHCM, chụp X Quang có dấu hiệu thâm nhiễm 1/3 dưới đáy phổi, được chuyển đến cách ly tại Bệnh viện Bệnh nhiệt đới TPHCM. </t>
  </si>
  <si>
    <t>QR970</t>
  </si>
  <si>
    <t>ho khan, mệt mỏi</t>
  </si>
  <si>
    <t>Quận 1 và 4</t>
  </si>
  <si>
    <t>Latvia</t>
  </si>
  <si>
    <t>TK162_08_03</t>
  </si>
  <si>
    <t>Sáng ngày 08/03/2020 BN cùng vợ là bà Maria Mozgovaja (20/04/1988) đáp
chuyến bay TK162 từ Tây Ban Nha đến Tp.HCM.
- Tối ngày 08/03/2020, đi mua sắm tại Sài Gòn Square, ăn tối (không nhớ địa điểm),
sau đó về nghỉ tại căn hộ B08.03 Sài Gòn Royal, địa chỉ 34-35 Bến Vân Đồn,
phường 12, quận 4, Tp.HCM.
- Ngày 09/3/2020, đi Phú Quốc lúc 14:10 trên chuyến bay QH 1521 hãng hàng
không Bambo.
- Lưu trú tại khách sạn La Nube Residence từ 09-13/3/2020.
- 13/03/2020 đáp chuyến bay QH 1524 hãng hàng không Bambo từ Phú Quốc về
HCM lúc 20:45. Thuê phòng nghỉ tại nhà nghỉ 19B Lê Thị Riêng, P.Bến Thành,
Quận 1 (phòng 32), nghỉ tại đó 1 đêm.
2
- 14/03/2020 ăn trưa tại Nonla Guys (40/24 Bùi Viện), sau đó thuê phòng nghỉ tại
địa chỉ 40/7 Bùi Viện, P.Phạm Ngũ Lão, Quận 1. Khoảng 16:00 cùng ngày, BN có
biểu hiện sốt nên tự đi khám (không rõ phương tiện đi lại) tại BV Bệnh Nhiệt Đới.</t>
  </si>
  <si>
    <t>8/3 cùng vợ trên chuyến bay TK162 nhập cảnh vào HCM</t>
  </si>
  <si>
    <t>BN54 là khách du lịch tại Việt Nam, đã ở TPHCM, Phú Quốc (tỉnh Kiên Giang). Bệnh nhân từ Tây Ban Nha nhập cảnh TPHCM ngày 08/3/2020 cùng vợ (sinh năm 1988) trên chuyến bay TK162. Ngày 09/3/2020, đi Phú Quốc trên chuyến bay QH 1521 và lưu trú tại khách sạn La Nube Residence từ 09-13/3/2020. Ngày 13/3/2020 về lại TPHCM trên chuyến bay QH 1524 và ở tại các khách sạn thuộc quận 1 và 4. Khoảng 16 giờ ngày 14/3/2020, BN54 có biểu hiện sốt, tự đi khám tại Bệnh viện Bệnh Nhiệt đới TPHCM, được lấy mẫu xét nghiệm, cho kết quả dương tính ngày 14/3/2020.</t>
  </si>
  <si>
    <t>TK162/QH 1521/QH 1524</t>
  </si>
  <si>
    <t>Tây Ban Nha
Tân Sơn Nhất</t>
  </si>
  <si>
    <t>TK162/QH1521</t>
  </si>
  <si>
    <t>Tân Sơn Nhất
Phú Quốc</t>
  </si>
  <si>
    <t>08/03/2020/ 09/03/2020</t>
  </si>
  <si>
    <t>14/03/2020</t>
  </si>
  <si>
    <t>14/3/2020</t>
  </si>
  <si>
    <t>Realtime RT – PCR</t>
  </si>
  <si>
    <t>Bệnh viện Bệnh Nhiệt đới TP. Hồ Chí Minh</t>
  </si>
  <si>
    <t>VN0018_14_03</t>
  </si>
  <si>
    <t>Quốc tịch Đức, hành khách chuyến bay VN0018 từ Pháp về Nội Bài, hiện đang được cách lý tại Bệnh Nhiệt đới TƯ cơ sở Đông Anh</t>
  </si>
  <si>
    <t>Hà Nội, Pháp</t>
  </si>
  <si>
    <t>Bệnh nhân nam, 35 tuổi, quốc tịch Đức. Bệnh nhân là hành khách trên chuyến bay VN0018 từ Pháp về Nội Bài sáng 14/03/2020.</t>
  </si>
  <si>
    <t>VN0018</t>
  </si>
  <si>
    <t>Bệnh viện Nhiệt đới Trung Ương</t>
  </si>
  <si>
    <t>Hoàn Kiếm</t>
  </si>
  <si>
    <t>Sau khi nhập cảnh vào Hà Nội bệnh nhân gặp thêm 2 người bạn nữa (cũng nhập cảnh vào Hà Nội nhưng khác chuyến bay) để đi du lịch cùng nhau gồm: (1) Chloe Louise Pond, nữ, 28 tuổi, quốc tịch Anh (số hộ chiếu: 309726579) và (2) Laura Megan, nữ, 24 tuổi, quốc tịch Anh (số hộ chiếu 532852772). 
Bệnh nhân đăng ký ở khách sạn Hanoi Paradise Center Hotel (địa chỉ 22 Hàng Vôi, Hoàn Kiếm) 1 đêm (đến 10/3 thì trả phòng). 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t>
  </si>
  <si>
    <t>Bệnh nhân quốc tịch Anh, 9/3 hành khách chuyến bay từ Anh về Nội Bài, 10/3 ở khách sạn Hanoi Paradise Center Hotel (22 Hàng Vôi, Hoàn Kiếm) 1 đêm , 10/3/-13/3 đi du lịch tại Sapa luuw trú tại KS Mountain River Homestay Sapa ( Tả Van, Sapa) sau đó về Hà Nội và lưu trú tại KS Oriental Suiter (58 Hàng Đào, Hoàn Kiếm), hiện đang được cách ly tại BV Nhiệt đới TƯ cơ sở Đông Anh.</t>
  </si>
  <si>
    <t>Bệnh nhân hành khách trên chuyến bay từ Anh về Nội Bài lúc 05:30 sáng 09/03/2020. Sau khi nhập cảnh vào Hà Nội bệnh nhân gặp thêm 2 người bạn nữa (cũng nhập cảnh vào Hà Nội nhưng khác chuyến bay) để đi du lịch cùng nhau, cả hai đều nữ quốc tịch Anh, một người 28 tuổi và một người 24 tuổi.
Bệnh nhân đăng ký ở khách sạn Hanoi Paradise Center Hotel (địa chỉ 22 Hàng Vôi, Hoàn Kiếm) 1 đêm (đến 10/3 thì trả phòng).
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
Sau khi bệnh nhân đến khách sạn lưu trú, UBND phường Hàng Đào đã nắm bắt thông tin và công bố quyết định cách ly đối với bệnh nhân này.</t>
  </si>
  <si>
    <t>Trung tâm kiểm soát bênh tật Hà Nội</t>
  </si>
  <si>
    <t>- Ngày 09/3/2020:
+ Xuất phát từ London nhập cảnh vào Việt Nam vào lúc 05 giờ 20 phút tại
sân bay Nội Bài, Hà Nội trên chuyến bay VN 54, số ghế 23D (cùng chuyến bay
với bệnh nhân 46 là tiếp viên hàng không Vietnam ariline), lưu trú tại khách sạn
Anise Hotel địa chỉ 23 Quán Thánh, Ba Đình, Hà Nội;
+ Lúc 8h15, Khách ăn sáng tại Khách sạn, sau đó đi dạo Phố Cổ và
Hồ Gươm;
+ Khách tự đến Công ty DA travel mua tour đi Hạ Long 2 ngày 1 đêm;
- Ngày 10/3/2020:
+ HDV Thành đưa Khách xuống Hạ Long lúc 12h00, Khách lưu trú trên tàu
Paradise.
- Ngày 12/3/2020:
+ HDV Thành gặp lại ông bà khoảng 10h30 rồi đưa Khách ra sân bay về Đà
nẵng lúc 17h00 trên chuyến VN 183.
+ Khách tự gọi xe về Hội An;
+ 19h30, sau khi làm thủ tục với Lễ tân (Lê Trần Phương Thảo), Khách được
bảo vệ (Trần Văn Sáu) đưa về phòng 2105, Khách sạn Ven sông - 175 Cửa Đại -
Cẩm Châu - Hội An;
+ 19h45, Lễ tân đặt xe điện cho Khách lên phố (Lái xe Võ Đình Huy)
- Ngày 13/3/2020:
+ 08h30, Khách ăn sáng tại Khách sạn (Nhân viên Lữ Văn Trọng và Đỗ
Quốc Sang là người phục vụ). Sau đó, Khách xuống hồ bơi;
+ 11h00, Khách đi xe buýt xuống biển Tân Thành (Lái xe Trần Văn Tuấn);
+ 15h10, Khách về lại Khách sạn (Lái xe Trần Văn Tuấn) và được cách ly tại
phòng;
+ 19h15, Khách được đưa về cách ly tại Nhà khách Hội nông dân - phường
Cửa Đại - TP Hội An.</t>
  </si>
  <si>
    <t>Quốc tích Anh, bay từ London tới Hà Nội trên chuyến bay VN0054 9/3 ( cùng chuyến với NB 46 là tiếp viên của Vietnam Airlines) hiện đang được cách ly tại Quảng Nam</t>
  </si>
  <si>
    <t>London, Hà Nội, Quảng Nam</t>
  </si>
  <si>
    <t>bay tới Hà Nội từ London trên chuyến bay VN0054 ngày 9/3/2020 (cùng chuyến bay với BN46 là tiếp viên của Vietnam Airlines).</t>
  </si>
  <si>
    <t>Bệnh viện tỉnh Quảng Nam</t>
  </si>
  <si>
    <t>Bệnh viện Đa khoa Trung Ương Quảng Nam</t>
  </si>
  <si>
    <t>du học sinh</t>
  </si>
  <si>
    <t>Điện Biên</t>
  </si>
  <si>
    <t>Hà Nội.</t>
  </si>
  <si>
    <t>VN0018_15_03</t>
  </si>
  <si>
    <t>du học sinh tại Pháp, nhập cảnh về Nội Bài ngày 15/03/2020.</t>
  </si>
  <si>
    <t>Du học sinh Pháp, nhập cảnh tại Nội Bài 15/3, hiện đang được cách ly điều trị tại BV Nhiệt đới TƯ cơ sở Đông Anh</t>
  </si>
  <si>
    <t xml:space="preserve">Bệnh nhân là du học sinh tại Pháp, nhập cảnh tại Cảng Hàng không quốc tế Nội Bài ngày 15/3/2020. Trung tâm kiểm soát bệnh tật Hà Nội đã tổ chức sàng lọc, lấy mẫu xét nghiệm và có kết quả dương tính SARS-COV-2. </t>
  </si>
  <si>
    <t>VN0018 (25H)</t>
  </si>
  <si>
    <t>Realtime RT – PCR.</t>
  </si>
  <si>
    <t>Bệnh viện Nhi Đồng Trung ương cơ sở Đông Anh</t>
  </si>
  <si>
    <t>Bồ Đề</t>
  </si>
  <si>
    <t>Long Biên</t>
  </si>
  <si>
    <t>Gia Lâm</t>
  </si>
  <si>
    <t>Tiếp viên trên chuyến bay VN0054 về VN ngày 02/03/2020, là chuyến bay có ghi nhận các ca dương tính.</t>
  </si>
  <si>
    <t>Tiếp viên chuyến bay từ Anh về VN 2/3 ( chuyến bay ghi nhận ca mắc COVID-19 trước đó) , hiện đang cách lý tại BV Nhiệt đới TƯ cơ sở Đông Anh</t>
  </si>
  <si>
    <t>Hà Nội, Anh</t>
  </si>
  <si>
    <t>là tiếp viên của chuyến bay trên chuyến bay từ Vương Quốc Anh về Việt Nam ngày 02/3/2020 (là chuyến bay đã ghi nhận các trường hợp xác định mắc bệnh COVID-19 trước đó).</t>
  </si>
  <si>
    <t>ho, sốt</t>
  </si>
  <si>
    <t>Bệnh việt Nhiệt đợi Trung Ương cơ sở Đông Anh</t>
  </si>
  <si>
    <t>VN18_10_03
NB72</t>
  </si>
  <si>
    <t>Cùng chuyến bay với ca 50
Ngày 10/03/2020 check in khách sạn Hanoi Paradise. Ngày 12/03/2020 đi phượt ở Ninh Bình cùng người yêu. Ngày 15/03/2020 quay trở lại check in ở khách sạn Silk Collection Hotel thì được CDC tới lấy mẫu</t>
  </si>
  <si>
    <t>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t>
  </si>
  <si>
    <t>Bệnh nhân là hành khách trên chuyến bay từ Paris về Nội Bài ngày 09/03/2020 (trên chuyến bay này có ca dương tính với Covid-19 đã được công bố). Sau đó, BN đã đi du lịch một số điểm tại Hà Nội và Ninh Bình</t>
  </si>
  <si>
    <t>Văn Lâm 3</t>
  </si>
  <si>
    <t>Phước Lâm</t>
  </si>
  <si>
    <t>Thuận Nam</t>
  </si>
  <si>
    <t>Ninh Thuận</t>
  </si>
  <si>
    <t>VJ826_04_03</t>
  </si>
  <si>
    <t>4/3 trên chuyến bay VJ826 từ Malaysia về Sân bay Quốc tế Tân Sơn Nhất, Hồ Chí Minh, về địa phương tại thôn Văn Lâm 3 xã Phước Nam huyện Thuận Nam tỉnh Ninh Thuận.15/3 đi khám và điều trị tại Khoa bệnh nhiệt đới Bệnh viện đa kha Ninh Thuận.</t>
  </si>
  <si>
    <t>Bệnh nhân đi Malaysia ngày 27/2/2020 và về Việt Nam ngày 04/3/2020 trên chuyến bay VJ826 từ Malaysia về Cảng hàng không quốc tế Tân Sơn Nhất. Sau khi về địa phương đến ngày 10/3/2020, bệnh nhân có đau họng và sốt (không uống thuốc gì), đến ngày 15/3/2020 bệnh nhân đến Bệnh viện đa khoa tỉnh Ninh Thuận khám và điều trị.</t>
  </si>
  <si>
    <t>VJ826</t>
  </si>
  <si>
    <t>Malaysia</t>
  </si>
  <si>
    <t>đau họng, sốt</t>
  </si>
  <si>
    <t>Bệnh viện đa khoa tỉnh Ninh Thuận</t>
  </si>
  <si>
    <t>BV ĐK tỉnh Ninh Thuận</t>
  </si>
  <si>
    <t>VN0054_16_03</t>
  </si>
  <si>
    <t>Sau khi xuống máy bay đã bị cách ly</t>
  </si>
  <si>
    <t>từ Anh về VN trên chuyến bay Vietnam Airlines ngày 16/3, hạ cánh tại sân bay Vân Đồn.Trường quân sự tỉnh Quảng Ninh,Xe di chuyển đến nơi cách ly,Bệnh viện Việt Nam Thụy Điển, Uông Bí.</t>
  </si>
  <si>
    <t>Bệnh nhân là du học sinh từ Anh về VN trên chuyến bay Vietnam Airlines từ Anh về Việt Nam (VN) ngày 16/03/2020, hạ cánh tại sân bay Vân Đồn. CDC Quảng Ninh đã tổ chức xét nghiệm sàng lọc các hành khách, kết quả bệnh nhân này dương tính</t>
  </si>
  <si>
    <t>Bệnh viện VN Thuỵ Điển Uông Bí</t>
  </si>
  <si>
    <t>BV Việt Nam-Thụy Điển</t>
  </si>
  <si>
    <t>Trung Hòa</t>
  </si>
  <si>
    <t>TG564_15_03</t>
  </si>
  <si>
    <t>nhập cảnh về Nội Bài ngày 15/3 trên chuyến bay TG564,Xe di chuyển đến nơi cách ly.16/3:Bệnh viện NĐTƯ 2</t>
  </si>
  <si>
    <t>nhập cảnh về Nội Bài ngày 15/03/2020 trên chuyến bay TG564. Khi nhập cảnh tại sân bay Nội bài đã được kiểm tra và cách ly tập trung ngay; gia đình chưa tiếp xúc với người nhập cảnh. CDC Hà Nội đã tổ chức xét nghiệm sàng lọc, cho kết quả dương tính với SARS-CoV-2.</t>
  </si>
  <si>
    <t>TG564</t>
  </si>
  <si>
    <t>Anh (Đi đến Thái Lan, rồi từ Thái Lan về Việt Nam bằng TG564)</t>
  </si>
  <si>
    <t>TG564 (67K)</t>
  </si>
  <si>
    <t>CDC Hà Nội</t>
  </si>
  <si>
    <t>Bệnh viện Nhiệt đới Đông Anh</t>
  </si>
  <si>
    <t>phường 2</t>
  </si>
  <si>
    <t>quận 8</t>
  </si>
  <si>
    <t>Quận 8</t>
  </si>
  <si>
    <t>Phường 2</t>
  </si>
  <si>
    <t>EK392_12_03</t>
  </si>
  <si>
    <t>Đi cùng bạn trai từ Thuỵ Sỹ tới Dubai và về Việt Nam ngày 12/3/2020 trên chuyến bay EK392 từ Thuỵ Sỹ quá cảnh Dubai về Cảng hàng không sân bay Tân Sơn Nhất.</t>
  </si>
  <si>
    <t>Bay từ Thụy Sĩ về Tân Sơn Nhất, quá cảnh ở Dubai, ở quận 8, đi ăn tối tại 41 Dạ Nam, phường 2, quận 8, 13/3 đến ngân hàng HSBC 235 Nguyễn Văn Cừ, quận 1, 14/3 đi ăn tại 119/112 Nguyễn Thị Tần, Phường 2, Quận 8, 14/3 đến Phòng tập TYM 235-237 đường 9A, Trung Sơn, Bình Hưng, Bình Chánh, 15/3 đến khám tại Trung tâm y tế quận 8, Cách ly tại Trung tâm tập trung quận 8</t>
  </si>
  <si>
    <t>Thụy SĨ, Dubai và TP HCM</t>
  </si>
  <si>
    <t>Bệnh nhân đi cùng bạn trai từ Thuỵ sĩ tới Dubai và về VN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t>
  </si>
  <si>
    <t>EK392</t>
  </si>
  <si>
    <t>Thụy Sĩ (Đi đến Dubai, rồi từ Dubai về TPHCM bằng EK392)</t>
  </si>
  <si>
    <t>15/3/2020</t>
  </si>
  <si>
    <t>viêm gan siêu vi B</t>
  </si>
  <si>
    <t>Khu cách ly quận 8</t>
  </si>
  <si>
    <t>17/3/2020</t>
  </si>
  <si>
    <t>Gò Vấp</t>
  </si>
  <si>
    <t>Phường 7</t>
  </si>
  <si>
    <t>45, 48</t>
  </si>
  <si>
    <t>NB45 và NB48</t>
  </si>
  <si>
    <t>có tiếp xúc và làm việc cùng BN45,48 vào các ngày 7/3 và 10/3.</t>
  </si>
  <si>
    <t>Tiếp xúc NB45, NB48 (ở Bình Thuận gốc NB34)</t>
  </si>
  <si>
    <t>Bệnh nhân có tiếp xúc và làm việc cùng ca số 45,48 vào các ngày 7/3 và 10/3. Ngày 10/3, bệnh nhân thấy mệt, nghỉ làm buổi sáng. Chiều ngày 11/3, công ty ngừng hoạt động, bệnh nhân tự cách ly tại nhà. Ngày 13/3 được đưa vào cách ly tập trung tại quận 8 và được lấy mẫu. Hiện chưa có dấu hiệu sốt, ho, khó thở và đã được chuyển đến cách ly tại Bệnh viện dã chiến Củ Chi.</t>
  </si>
  <si>
    <t>13/3/2020</t>
  </si>
  <si>
    <t>Bệnh viện Nhiệt đới TPHCM</t>
  </si>
  <si>
    <t>Phú Mỹ Hưng</t>
  </si>
  <si>
    <t>Quận 7</t>
  </si>
  <si>
    <t>BR395_16_03</t>
  </si>
  <si>
    <t>Ngày 14/3 bệnh nhân đi từ Mỹ (Pennsylvania - Philadenphia) tới Toronto - Canada và quá cảnh ở Đài Loan, về tới Việt Nam ngày 16/3 trên chuyến bay BR 395.</t>
  </si>
  <si>
    <t>Nhập cảnh Tân Sơn Nhất từ Taiwan</t>
  </si>
  <si>
    <t>Ngày 14/3 bệnh nhân đi từ Mỹ ( Pennsylvania - Philadenphia) tới Toronto - Canada và quá cảnh ở Đài Loan, về tới VN ngày 16/3 trên chuyến bay BR 395, số ghế 6G (của hãng hàng không Eva Air). Khi nhập cảnh vào VN, bệnh nhân không có triệu chứng bệnh, được lấy mẫu xét nghiệm cùng ngày</t>
  </si>
  <si>
    <t xml:space="preserve"> BR 395</t>
  </si>
  <si>
    <t>Mỹ (đi đến Đài Loan, từ Đài Loan tới Hồ Chí Minh bằng BR395)</t>
  </si>
  <si>
    <t>BR395</t>
  </si>
  <si>
    <t>Trung tâm kiểm soát bệnh tật Hà Nội</t>
  </si>
  <si>
    <t>NB61</t>
  </si>
  <si>
    <t>Đi cùng BN 61 đến Malaysia về Việt Nam</t>
  </si>
  <si>
    <t>4/3 trên chuyến bay VJ826 từ Malaysia về Sân bay Quốc tế Tân Sơn Nhất, Hồ Chí Minh, về địa phương tại thôn Văn Lâm 3 xã Phước Nam huyện Thuận Nam tỉnh Ninh Thuận. 18/3 được đưa đi điều trị tại bv đa khoa Ninh Thuận.</t>
  </si>
  <si>
    <t>Bệnh viện Đa khoa tỉnh Ninh Thuận</t>
  </si>
  <si>
    <t>MI632_14_03</t>
  </si>
  <si>
    <t>14/3/2020, bệnh nhân đi từ Singapore đến thành phố Đà Nẵng trên chuyến bay MI 632. 14h ngày 14/3 được đưa đi cách ly.</t>
  </si>
  <si>
    <t>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</si>
  <si>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SQ323, MI 632</t>
  </si>
  <si>
    <t>Singapore</t>
  </si>
  <si>
    <t>MI632</t>
  </si>
  <si>
    <t>Bệnh viện 199 của Bộ Công an</t>
  </si>
  <si>
    <t>Hai Bà Trưng</t>
  </si>
  <si>
    <t>Ngô Thì Nhậm</t>
  </si>
  <si>
    <t>Đức</t>
  </si>
  <si>
    <t>SU290_13_03</t>
  </si>
  <si>
    <t>Bệnh nhân là du khách, nhập cảnh Nội Bài ngày 13/03/2020 trên chuyến bay SU290. Từ ngày 13/03 – 15/03, BN có đi đến một số điểm tại Hà Nội.</t>
  </si>
  <si>
    <t>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t>
  </si>
  <si>
    <t xml:space="preserve">Bệnh nhân là du khách, nhập cảnh Nội Bài ngày 13/03/2020 trên chuyến bay SU290. Từ 13/3 – 15/3, bệnh nhân có đi đến một số điểm tại Hà Nội. Ngày 15/3 bệnh nhân có sốt, đi đến một số cơ sở Y tế, sau đó được chuyển vào Bệnh viện Bệnh Nhiệt đới Trung ương (BVBNĐTƯ) cơ sở Đông Anh. </t>
  </si>
  <si>
    <t>SU290</t>
  </si>
  <si>
    <t>Nga</t>
  </si>
  <si>
    <t>Bệnh viện Nhiệt đới Trung ương cơ sở Đông Anh</t>
  </si>
  <si>
    <t>Khương Đình</t>
  </si>
  <si>
    <t>TK164_16_03</t>
  </si>
  <si>
    <t>Nhập cảnh về Nội Bài ngày 16/03/2020 trên chuyến bay TK164. 16/03, bệnh nhân được cách ly tại Bệnh viện Bệnh Nhiệt đới Trung ương cơ sở Đông Anh.</t>
  </si>
  <si>
    <t>Bệnh nhân là du học sinh tại Anh, nhập cảnh về Nội Bài ngày 16/03/2020 trên chuyến bay TK164. Trung tâm kiểm soát bệnh tật Hà Nội đã tổ chức xét nghiệm sàng lọc và bệnh nhân cho kết quả dương tính SARS-CoV-2.</t>
  </si>
  <si>
    <t>TK164</t>
  </si>
  <si>
    <t>Istabul</t>
  </si>
  <si>
    <t>Minh Khai</t>
  </si>
  <si>
    <t>Nhập cảnh về Nội Bài ngày 16/03/2020 trên chuyến bay TK164. 16/03, bệnh nhân  được cách ly tại Bệnh viện Bệnh Nhiệt đới Trung ương cơ sở Đông Anh</t>
  </si>
  <si>
    <t>Bệnh viện Nhiệt đới Trung ương</t>
  </si>
  <si>
    <t>Bạn gái của ca dương tính số 60</t>
  </si>
  <si>
    <t>Pháp, Hà Nội, Ninh Bình</t>
  </si>
  <si>
    <t>Bệnh nhân là hành khách trên chuyến bay từ Pháp về Nội Bài ngày 9/3/2020, trên chuyến bay có ca mắc bệnh COVID-19, bệnh nhân là bạn gái của ca dương tính số 60. Sau đó, bệnh nhân có đi du lịch tại một số điểm tại Hà Nội và Ninh Bình.</t>
  </si>
  <si>
    <t>Bệnh viện nhiệt đới Trung ương cơ sở Đông Anh</t>
  </si>
  <si>
    <t>Thanh Miện</t>
  </si>
  <si>
    <t>Hải Dương</t>
  </si>
  <si>
    <t>Bệnh nhân về Việt Nam trên chuyến bay VN0054 ngày 09/03/2020. 18/03/2020 bệnh nhân được cách ly tại Trung tâm Y tế huyện Thanh Miện</t>
  </si>
  <si>
    <t>Hải Dương, Hà Nội</t>
  </si>
  <si>
    <t xml:space="preserve">Bệnh nhân về Việt Nam chuyến bay VN0054 ngày 09/03/2020. Ngày 13/03/2020, bệnh nhân được trung tâm kiểm soát bệnh tật tỉnh Hải Dương đưa vào cách ly tại Trung tâm Y tế huyện Thanh Miện và lấy mẫu bệnh phẩm gửi VVSDTTƯ. </t>
  </si>
  <si>
    <t>Trung tâm kiểm soát bệnh tật tỉnh Hải Dương</t>
  </si>
  <si>
    <t>Trung tâm Y tế huyện Thanh Miện</t>
  </si>
  <si>
    <t>Lâm Thao</t>
  </si>
  <si>
    <t>Phú Thọ</t>
  </si>
  <si>
    <t>VN0018_16_03</t>
  </si>
  <si>
    <t>Cách ly sau khi xuống máy bay</t>
  </si>
  <si>
    <t>về Việt Nam trên chuyến bay VN0018 ngày 16/03/2020. 18/03/2020, bệnh nhân được cách ly tại Bệnh viện Đa khoa tỉnh Bắc Ninh</t>
  </si>
  <si>
    <t>Bệnh nhân về Việt Nam chuyến bay VN0018 ngày 16/3/2020. Sau khi xuống máy bay, bệnh nhân được đưa vào khu cách ly tập trung của tỉnh Bắc Ninh và tiến hành sàng lọc lấy mẫu bệnh phẩm gửi VVSDTTƯ cho kết quả dương tính SARS-CoV-2.</t>
  </si>
  <si>
    <t>Bắc Ninh</t>
  </si>
  <si>
    <t>Quận 2</t>
  </si>
  <si>
    <t>Thảo Điền</t>
  </si>
  <si>
    <t>VN50_15_03</t>
  </si>
  <si>
    <t>Nhâp cảnh Tân Sơn Nhất từ Heathrow</t>
  </si>
  <si>
    <t>Ngày 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chuyển cách ly tập trung tại Bệnh viện Dã chiến Củ Chi và được lấy mẫu xét nghiệm</t>
  </si>
  <si>
    <t>VN50</t>
  </si>
  <si>
    <t>VN50 (10E)</t>
  </si>
  <si>
    <t xml:space="preserve"> Bệnh viện Dã chiến Củ Chi</t>
  </si>
  <si>
    <t>TK162_VJ642_10_03_12_03</t>
  </si>
  <si>
    <t>Từ ngày 10/03-16/03, bệnh nhân đi qua Hồ Chí Minh, Cần Thơ, Hội An và Huế</t>
  </si>
  <si>
    <t>Nhập cảnh Tân Sơn Nhất từ Istanbul, ở tại Khách sạn Aristo, 11/03 đi Cần Thơ, ở Khách sạn West, 11/03 quay về Tân Sơn Nhất đi Đà Nẵng</t>
  </si>
  <si>
    <t>TPHCM, Cần Thơ, Hội An và Huế</t>
  </si>
  <si>
    <t>Bệnh nhân là hành khách trên chuyến bay TK162 nhập cảnh tại Cảng hàng không quốc tế Tân Sơn Nhất ngày 10/03/2020. Từ ngày 10/03-16/03, bệnh nhân đi qua TPHCM, Cần Thơ, Hội An và Huế, Ninh Bình</t>
  </si>
  <si>
    <t>TK162</t>
  </si>
  <si>
    <t>Istabul / Tân Sơn Nhất</t>
  </si>
  <si>
    <t>TK162 (12F) / VJ642</t>
  </si>
  <si>
    <t>Tân Sơn Nhất / Phú Quốc</t>
  </si>
  <si>
    <t>10/03/2020 / 12/03/2020</t>
  </si>
  <si>
    <t>Ninh Bình</t>
  </si>
  <si>
    <t>19/03/2020</t>
  </si>
  <si>
    <t>Nhân Chính</t>
  </si>
  <si>
    <t>Hùng Sơn</t>
  </si>
  <si>
    <t>QR976_17_03</t>
  </si>
  <si>
    <t>Nhập cảnh về Nội Bài ngày 17/3/2020 trên chuyến bay QR976,Cách ly tại Tiểu đoàn D15, Trường Sỹ Quan lục quân 1, xã Thạch Hòa, huyện Thạch Thất.Tối 18/3 Bệnh nhân được cách ly tại Bệnh viện Bệnh Nhiệt đới Trung ương (BVBNĐ TƯ) cơ sở Đông Anh</t>
  </si>
  <si>
    <t>Anh,Hà Nội (Việt Nam)</t>
  </si>
  <si>
    <t xml:space="preserve">Là du học sinh tại Anh, nhập cảnh về Nội Bài ngày 17/3/2020 trên chuyến bay QR976. Sau khi nhập cảnh, bệnh nhân đã được Trung tâm kiểm soát bệnh tật (CDC) HN sàng lọc và lấy mẫu bệnh phẩm xét nghiệm. </t>
  </si>
  <si>
    <t>QR976</t>
  </si>
  <si>
    <t>Anh (QR028), Quatar</t>
  </si>
  <si>
    <t>QR976 (22D)</t>
  </si>
  <si>
    <t>Cổ Nhuế1</t>
  </si>
  <si>
    <t>EK394_17_03</t>
  </si>
  <si>
    <t>Nhập cảnh về Nội Bài ngày 17/3/2020 trên chuyến bay EK394,cách ly tập trung tại Trung đoàn Pháo binh B58, Hòa Thạch, Quốc Oai.Tối ngày 18/03,Bệnh nhân đang được cách ly tại BVBNĐ TƯ cơ sở Đông Anh</t>
  </si>
  <si>
    <t>Là du học sinh tại Anh, nhập cảnh về Nội Bài ngày 17/3/2020 trên chuyến bay EK394. Sau khi nhập cảnh, bệnh nhân đã được CDC HN sàng lọc và lấy mẫu bệnh phẩm xét nghiệm. Kết quả là dương tính với SARS-CoV-2.</t>
  </si>
  <si>
    <t>EK394</t>
  </si>
  <si>
    <t>Dubai</t>
  </si>
  <si>
    <t>Đông Hải</t>
  </si>
  <si>
    <t>Bạc Liêu</t>
  </si>
  <si>
    <t>Định Thành</t>
  </si>
  <si>
    <t>NB80</t>
  </si>
  <si>
    <t>15/03/2020 về Việt Nam (VN) trên chuyến bay của hãng hàng không Emirates, số hiệu EK392,cách ly tập trung tại Quận 12. 18/03/2020 , Bệnh nhân đang được tiếp tục điều trị, cách ly tại Bệnh viện Dã chiến Củ Chi.</t>
  </si>
  <si>
    <t>Anh, Dubai, TP Hồ Chí Minh</t>
  </si>
  <si>
    <t>Bệnh nhân sống tại Anh gần 2 năm nay.
Ngày 14/3/2020, bệnh nhân từ London - Anh đi Dubai trên chuyến bay của hãng hàng không Emirates, số hiệu EK4, số ghế 72J và sau đó về Việt Nam (VN) ngày 15/3/2020 trên chuyến bay của hãng hàng không Emirates, số hiệu EK392, số ghế 33
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BVBNĐ Thành phố Hồ Chí Minh (TPHCM) xét nghiệm dương tính vào khuya ngày 17/3/2020</t>
  </si>
  <si>
    <t>EK4/EK392</t>
  </si>
  <si>
    <t>EK4/EK392 (33K)</t>
  </si>
  <si>
    <t>Bệnh viện Nhiệt đới thành phố Hồ Chí Minh</t>
  </si>
  <si>
    <t>NB79</t>
  </si>
  <si>
    <t>sống cùng BN 79 2 năm nay. Ngày 14/3/2020, bệnh nhân cùng mẹ từ London - Anh đi Dubai trên chuyến bay của hãng hàng không Emirates, số hiệu EK4, số ghế 72J và sau đó về VN ngày 15/3/2020 trên chuyến bay của hãng hàng không Emirates, số hiệu EK392, số ghế 33J.</t>
  </si>
  <si>
    <t>EK4/EK392 (33J)</t>
  </si>
  <si>
    <t>Konplông</t>
  </si>
  <si>
    <t>Kon Tum</t>
  </si>
  <si>
    <t>AF258_15_03</t>
  </si>
  <si>
    <t xml:space="preserve">15/03 về Việt Nam và được cách ly tại quận 12. </t>
  </si>
  <si>
    <t>Pháp, TP HCM</t>
  </si>
  <si>
    <t>Ngày 14/3/2020, bệnh nhân từ Paris - Pháp lên chuyến bay của hãng hàng không Air France, số hiệu AF258, số ghế 44L và về tới VN ngày 15/3/2020. Khi nhập cảnh, bệnh nhân chưa có triệu chứng bệnh, chuyển cách ly tập trung tại Quận 12 và được lấy mẫu bệnh phẩm.</t>
  </si>
  <si>
    <t xml:space="preserve"> AF258</t>
  </si>
  <si>
    <t>Paris</t>
  </si>
  <si>
    <t>AF258</t>
  </si>
  <si>
    <t>Khu cách ly tập trung tại Quận 12</t>
  </si>
  <si>
    <t>Quận 5</t>
  </si>
  <si>
    <t>TPHCM</t>
  </si>
  <si>
    <t>Phường 10</t>
  </si>
  <si>
    <t>EK30_EK364_15_03</t>
  </si>
  <si>
    <t>Bay từ Heathrow đi Tân Sơn Nhất, quá cảnh ở Dubai, cách ly tại khu tập trung Quận 12</t>
  </si>
  <si>
    <t>Ngày 14/3/2020, bệnh nhân cùng mẹ từ London - Anh đi Dubai trên chuyến bay của hãng hàng không Emirates, số hiệu EK30, số ghế 12B và sau đó về VN ngày 15/3/2020 trên chuyến bay của hãng hàng không Emirates, số hiệu EK364, số ghế 7K. Khi nhập cảnh, bệnh nhân chưa có triệu chứng bệnh, chuyển cách ly tập trung tại Quận 12 và được lấy mẫu bệnh phẩm.</t>
  </si>
  <si>
    <t>EK30/EK364</t>
  </si>
  <si>
    <t>London, Dubai</t>
  </si>
  <si>
    <t>EK30, EK364</t>
  </si>
  <si>
    <t>19/3/2020</t>
  </si>
  <si>
    <t>Bình Thạnh</t>
  </si>
  <si>
    <t>Ngô Tất Tố</t>
  </si>
  <si>
    <t>TK162_15_03</t>
  </si>
  <si>
    <t>Nhập cảnh Tân Sơn Nhất, cách ly tại khu tâp trung quận 12</t>
  </si>
  <si>
    <t>Thái Lan, Thổ Nhĩ Kỳ, Tp Hồ Chí Minh</t>
  </si>
  <si>
    <t>Trong 14 ngày trước nhập cảnh, bệnh nhân đi Phuket - Thái Lan và từ Istanbul - Thổ Nhĩ Kỳ lên chuyến bay của hãng hàng không Turkish Airline, số hiệu TK162, số ghế 14K về tới VN ngày 15/3/2020. Khi nhập cảnh, bệnh nhân không ho, không sốt, không khó thở, chuyển cách ly tập trung tại Quận 12 và được lấy mẫu bệnh phẩm.</t>
  </si>
  <si>
    <t>Thổ Nhĩ Kỳ</t>
  </si>
  <si>
    <t>Đống Đa</t>
  </si>
  <si>
    <t>VN0054_18_03</t>
  </si>
  <si>
    <t>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t>
  </si>
  <si>
    <t>Là du học sinh tại Anh, nhập cảnh về Nội Bài ngày 18/3/2020 trên chuyến bay VN0054. Sau khi nhập cảnh, bệnh nhân đã được CDC HN sàng lọc và lấy mẫu bệnh phẩm xét nghiệm. Kết quả là dương tính với SARS-CoV-2. Ngày 19/03, mẫu bệnh phẩm đã được gửi sang VVSDTTƯ. Bệnh nhân đang được cách ly tại BVBNĐ</t>
  </si>
  <si>
    <t>VN0054 (15K)</t>
  </si>
  <si>
    <t>Là du học sinh tại Anh, nhập cảnh về Nội Bài ngày 18/03/2020 trên chuyến bay VN0054. Sau khi nhập cảnh, bệnh nhân đã được CDC HN sàng lọc và lấy mẫu bệnh phẩm xét nghiệm. Kết quả là dương tính với SARS-CoV-2</t>
  </si>
  <si>
    <t>VN0054 (28K)</t>
  </si>
  <si>
    <t>điều dưỡng</t>
  </si>
  <si>
    <t>Phương Liệt</t>
  </si>
  <si>
    <t>VN7209_VN8059_06_03</t>
  </si>
  <si>
    <t>Ngày 6/3/2020,đi Côn Đảo cùng gia đình hành  trình  Hà Nội – TP HCM (chuyến bay VN 7209) và TP Hồ Chí Minh  -  Côn Đảo (VN 8059). Ngày 08/3/2020 bay ra Hà Nội.Ngày 09/3/2020 đi làm bình thường, không có biểu hiện lâm sàng.Ngày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ngày.Sáng ngày 19/3/2020, bệnh nhân được Viện Tim mạch cho xuất viện. Tối 19/3/2020,kết quả dương tính với SARS- CoV-2,được đưa đi cách ly tại Bệnh viện Nhiệt đới Trung ương cơ sở 2.</t>
  </si>
  <si>
    <t>Hà Nội, TP HCM, Phú Quốc</t>
  </si>
  <si>
    <t>điều dưỡng của Phòng khám ngoại trú HIV - Trung tâm Bệnh nhiệt đới thuộc Bệnh viện Bạch Mai; trở về sau kỳ nghỉ ở Côn Đảo.
Cụ thể, ngày 6/3/2020 bệnh nhân đi nghỉ cùng gia đình tại Côn Đảo, theo hành trình Hà Nội - TP HCM (chuyến bay VN 7209) và TPHCM - Côn Đảo (VN 8059). Ngày 8/3/2020 bay ra Hà Nội (không nhớ rõ chuyến bay). Ngày 9/3/2020 đi làm bình thường, không có biểu hiện lâm sàng. 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 Trong quá trình điều trị tại C4 luôn đeo khẩu trang.
Sáng 19/3/2020, bệnh nhân được Viện Tim mạch cho xuất viện. Sau khi được xác định có nhiều lần tiếp xúc gần với bệnh nhân số 87 (gặp ở thang máy, ăn trưa cùng, ngủ trưa cùng…), bệnh nhân được xét nghiệm sàng lọc ngày 19/3/2020 và tối cùng ngày cho kết quả dương tính với SARS- CoV2; 23h00 ngày 19/3/2020 bệnh nhân được đưa đi cách ly tại Bệnh viện Nhiệt đới trung ương cơ sở 2.</t>
  </si>
  <si>
    <t>VN 7209/VN 8059</t>
  </si>
  <si>
    <t>Nội Bài / Tân Sơn Nhất</t>
  </si>
  <si>
    <t>VN7209/ VN8059</t>
  </si>
  <si>
    <t>Tân Sơn Nhất / Côn Đảo</t>
  </si>
  <si>
    <t>tức ngực</t>
  </si>
  <si>
    <t>tăng huyết áp, đau thắt ngực (bệnh nhân có tiền sử tăng huyết áp) trong 4 ngày.</t>
  </si>
  <si>
    <t>Ngày 18/3/2020 ,có kết quả dương tính với SARS-COV-2, bệnh nhân được chuyển tới Bệnh viện Bệnh nhiệt đới Trung ương cơ sở 2 Đông Anh để cách ly</t>
  </si>
  <si>
    <t>điều dưỡng làm việc tiếp đón tại khu cách ly Trung tâm Bệnh nhiệt đới thuộc Bệnh viện Bạch Mai. Qua rà soát cho thấy, bệnh nhân có nhiều lần tiếp xúc gần với BN86. Cụ thể, ngày 18/3/2020, bệnh nhân có các triệu chứng như: mệt, ho, sốt và được làm xét nghiệm tại Khoa vi sinh Bệnh viện Bạch Mai, có kết quả dương tính với SARS-COV-2, bệnh nhân được chuyển tới Bệnh viện Bệnh nhiệt đới Trung ương cơ sở 2 Đông Anh để cách ly, mẫu bệnh phẩm được chuyển đến Viện Vệ sinh Dịch tễ Trung ương, kết quả xét nghiệm tối 19/3/2020 khẳng định bệnh nhân dương tính với SARS-COV-2.</t>
  </si>
  <si>
    <t xml:space="preserve">mệt, ho, sốt </t>
  </si>
  <si>
    <t>Phúc La</t>
  </si>
  <si>
    <t>Hà Đông</t>
  </si>
  <si>
    <t>VN0054_13_03</t>
  </si>
  <si>
    <t>12/03-15/03 tự cách ly tại nhà, 16 tức ngực thông báo và được test</t>
  </si>
  <si>
    <t>Nhập cảnh về Nội Bài ngày 12/3. Từ ngày 12/3 đến 16/3, bệnh nhân tự cách ly tại nhà.Đến ngày 16/3,cho kết quả dương tính với SARS-CoV,được đưa đến Bệnh viện Bệnh nhiệt đới trung ương cơ sở Đông Anh</t>
  </si>
  <si>
    <t>Anh, Hà Nội</t>
  </si>
  <si>
    <t>BN là du học sinh tại Anh, nhập cảnh về Nội Bài ngày 12/03/2020. Từ ngày 12/03 đến 16/03/2020, BN tự cách ly tại nhà. Đến ngày 16/03/2020, BN thấy khó thở tức ngực và thông báo cho Trung tâm kiểm soát bệnh tật Hà Nội.</t>
  </si>
  <si>
    <t>khó thở, tức ngực</t>
  </si>
  <si>
    <t>Bệnh viện Bệnh nhiệt đới trung ương cơ sở Đông Anh</t>
  </si>
  <si>
    <t>Tân Kiểng</t>
  </si>
  <si>
    <t>NH381_17_03</t>
  </si>
  <si>
    <t>Nhập cảnh Tân Sơn Nhất từ Narita, cách ly tại bệnh viện dã chiến Củ chi</t>
  </si>
  <si>
    <t>BN từ New York, Boston, Hoa Kỳ đến Nhật Bản và từ Nhật Bản lên chuyến bay của hãng hàng không Nippon Airlines (ANA) số hiệu NH 831, số ghế 28C và về tới sân bay Tân Sơn Nhất khuya ngày 17/3/2020. Khi nhập cảnh, BN chưa có triệu chứng bệnh và được lấy mẫu bệnh phẩm rạng sáng ngày 18/3/2020</t>
  </si>
  <si>
    <t>NH381</t>
  </si>
  <si>
    <t>Nhật Bản</t>
  </si>
  <si>
    <t>NH381 (28C)</t>
  </si>
  <si>
    <t>18/3/2020</t>
  </si>
  <si>
    <t>Phường 22</t>
  </si>
  <si>
    <t>EK188_16_03</t>
  </si>
  <si>
    <t>Bay từ Barcelona đến Tân Sơn Nhất, quá cảnh tại Dubai, cách ly tại khu tập trung TP HCM</t>
  </si>
  <si>
    <t>Trong 1 tháng nay, BN đến Barcelona - Tây Ban Nha thực tập ngành khách sạn.
Ngày 15/3/2020, BN từ Barcelona - Tây Ban Nha đi Dubai trên chuyến bay của hãng hàng không Emirates số hiệu EK188, số ghế 30C và về tới sân bay Tân Sơn Nhất ngày 16/3/2020 trên chuyến bay của hãng hàng không Emirates số hiệu EK392, số ghế 36A. Khi nhập cảnh, BN sốt nhẹ, ho, chuyển khu cách ly tập trung của Hồ Chí Minh và lấy mẫu bệnh phẩm</t>
  </si>
  <si>
    <t>EK188</t>
  </si>
  <si>
    <t>Tây Ban Nha</t>
  </si>
  <si>
    <t>EK188 (30C) /EK 392 (36A)</t>
  </si>
  <si>
    <t>sốt cao</t>
  </si>
  <si>
    <t>16/3/2020</t>
  </si>
  <si>
    <t>khu cách ly tập trung của Hồ Chí Minh</t>
  </si>
  <si>
    <t>phi công</t>
  </si>
  <si>
    <t>VN10_VN272_VN607_08_02</t>
  </si>
  <si>
    <t>Ngày 08/02 người bệnh đi từ Anh về Nội Bài. Sau đó người bệnh là phi công trên chuyến bay VN272 từ Nội Bài - Tân Sơn Nhất và VN607 từ Tân Sơn Nhất - Nội Bài</t>
  </si>
  <si>
    <t>Nhập cảnh ở Tân Sơn Nhất từ Anh, 14/3 đến quán Budda Bar&amp;Grill, 16/3 bay đi Nội Bài rồi quay lại Tân Sơn Nhất, ở tại Ascent Apartment, 58 Quốc Hương, Thảo Điền, Quận 2, 18/3 nhập viện ở Bệnh viện Nhiệt đới TW</t>
  </si>
  <si>
    <t>London, Hà Nội, TPHCM</t>
  </si>
  <si>
    <t xml:space="preserve">Ngày 8/2/2020 là hành khách từ London - Anh về Việt Nam trên chuyến bay của hãng hàng không VietnamAirline số hiệu VN10, số ghế 5K. Tiếp sau đó, BN chưa nhớ rõ lịch trình đi lại và các chuyến bay quốc tế, quốc nội. Ngày 16/3/2020, BN là phi công trên chuyến bay VN272 từ Hồ Chí Minh - Hà Nội và VN607 chiều từ Hà Nội - Hồ Chí Minh trong cùng ngày. Từ ngày 13/3/2020 đến 18/3/2020 BN lưu trú tại Hồ Chí Minh và tới một số địa điẻm ăn uống, giải trí. Ngày 17/3/3030, BN khởi phát sốt, ho và đến chiều ngày 18/3/2020 tới Bệnh viện Bệnh Nhiệt đới Hồ Chí Minh khám, nhập viện với tình trạng X-Quang có tổn thương nhu mô phổi phải. </t>
  </si>
  <si>
    <t>VN10, VN607</t>
  </si>
  <si>
    <t>Anh
Nội Bài
Tân Sơn Nhất</t>
  </si>
  <si>
    <t>VN10 (5K), VN272 (Phi công), VN 607</t>
  </si>
  <si>
    <t>Nội Bài
Tân Sơn Nhất</t>
  </si>
  <si>
    <t>Bệnh viện Bệnh Nhiệt đới Hồ Chí Minh</t>
  </si>
  <si>
    <t>Viện Pasteur Hồ Chí Minh</t>
  </si>
  <si>
    <t>Đà Lạt</t>
  </si>
  <si>
    <t>Lâm Đồng</t>
  </si>
  <si>
    <t>Bay từ Charles de Gaulle đến Tân Sơn Nhất, quá cảnh ở Doha, cách ly tại Khu cách ly tập trung quận 12</t>
  </si>
  <si>
    <t>Bệnh nhân là du học sinh tại Pháp, ngày 16/3/2020, bệnh nhân đi từ Paris (Pháp) đến Doha (Qatar) trên chuyến bay của Hãng hàng không Qatar Airways số hiệu QR40 - hàng ghế 29 và tiếp đó trên chuyến bay cũng của Hãng hàng Qatar Airways số hiệu QR970- số ghế 18D tới sân bay Tân Sơn Nhất ngày 17/3/2020</t>
  </si>
  <si>
    <t>QR40, QR970</t>
  </si>
  <si>
    <t>sốt, đau họng, ho khan</t>
  </si>
  <si>
    <t>nhập cảnh qua sân bay Nội Bài ngày 18/3 (SU290, số ghế 27B).Ghi nhận dương tính ngày 20/3,được cách ly và điều trị tại Bệnh viện Bệnh Nhiệt đới Trung ương cơ sở Đông Anh.</t>
  </si>
  <si>
    <t>Bệnh nhân là sinh viên du học Hungary, nhập cảnh qua sân bay Nội Bài ngày 18/03/2020. Kết quả xét nghiệm sàng lọc của Trung tâm Kiểm soát bệnh tật Hà Nội ghi nhận dương tính ngày 20/03/2020.</t>
  </si>
  <si>
    <t>Bắc Giang</t>
  </si>
  <si>
    <t>nhập cảnh qua sân bay Nội Bài ngày 18/3 (SU290, số ghế 28A).Ghi nhận dương tính ngày 20/3,được cách ly và điều trị tại Bệnh viện Bệnh Nhiệt đới Trung ương cơ sở Đông Anh.</t>
  </si>
  <si>
    <t>Séc, Hà Nội</t>
  </si>
  <si>
    <t>Bệnh nhân sang Cộng hòa Séc thăm con gái từ ngày 29/02/2020 đến ngày 17/03/2020. Bệnh nhân về nước nhập cảnh qua sân bay Nội Bài ngày 18/3/2020 trên cùng chuyến bay (SU290, ghế 28A) với BN93 dương tính với vi rút SARS-CoV-2 (SU290, ghế 27B).</t>
  </si>
  <si>
    <t>Bệnh nhân là du học sinh tại Pháp từ tháng 01/2019 đến nay. Ngày 17/3/2020, bệnh nhân từ Paris - Pháp lên chuyến bay của hãng hàng không AirFrance số hiệu AF258, số ghế 34J tới sân bay Tân Sơn Nhất ngày 18/3/2020.Khi nhập cảnh, bệnh nhân có đau họng, ho nhưng chưa sốt, chưa khó thở và được chuyển về khu cách ly tập trung tại Quận 12, lấy mẫu bệnh phẩm. Mẫu bệnh phẩm được Viện Pasteur TPHCM kết luận dương tính với virus SARS-CoV-2 . Hiện bệnh nhân được chuyển cách ly, điều trị tại Bệnh viện Dã chiến Củ Chi.</t>
  </si>
  <si>
    <t>Ngày 17/3/2020, bệnh nhân từ Paris - Pháp lên chuyến bay của hãng hàng không AirFrance số hiệu AF258, số ghế 34J tới sân bay Tân Sơn Nhất ngày 18/3/2020. Khi nhập cảnh, bệnh nhân có đau họng, ho nhưng chưa sốt, chưa khó thở và được chuyển về khu cách ly tập trung tại Quận 12, lấy mẫu bệnh phẩm</t>
  </si>
  <si>
    <t>đau họng, ho</t>
  </si>
  <si>
    <t>khu cách ly tập trung tại Quận 12</t>
  </si>
  <si>
    <t>22/03/2020</t>
  </si>
  <si>
    <t>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xá Đại học  Quốc gia TPHCM và được khám sàng lọc phát hiện có sốt, ho, chuyển Bệnh viện Bệnh nhiệt đới TPHCM cách ly, điều trị, lấy mẫu xét nghiệm.</t>
  </si>
  <si>
    <t>TP HCM</t>
  </si>
  <si>
    <t>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xã Đại học Quốc gia TP. Hồ Chí Minh và được khám sàng lọc phát hiện có sốt, ho, chuyển Bệnh viện Bệnh nhiệt đới TPHCM cách ly, điều trị, lấy mẫu xét nghiệm.</t>
  </si>
  <si>
    <t>20/03/2020</t>
  </si>
  <si>
    <t>Bệnh Nhiệt đới TPHCM</t>
  </si>
  <si>
    <t>Viện Pasteur TPHCM</t>
  </si>
  <si>
    <t>21/03/2020</t>
  </si>
  <si>
    <t>Quận 4</t>
  </si>
  <si>
    <t>Bệnh nhân ở Malaysia trong 2 tuần trước khi về Việt Nam. Ngày 13/3/2020, bệnh nhân từ Penang - Malaysia lên chuyến bay của hãng hàng không AirAsia số hiệu AK1502 (không nhớ số, hàng ghế) tới sân bay Tân Sơn Nhất cùng ngày.Ngày 14/3/2020, bệnh nhân có đến quán Bar Buddha (nơi BN91 cũng tới cùng ngày). Đến ngày 20/3/2020, biết thông tin về bệnh nhân 91, bệnh nhân tới Phòng khám Đa khoa FV Sài Gòn - Quận 1 để khai báo tiền sử dịch tễ, sau đó được chuyến đến Bệnh viện Bệnh nhiệt đới TP. Hồ Chí Minh cách ly, lấy mẫu xét nghiệm và chưa ghi nhận triệu chứng bệnh.</t>
  </si>
  <si>
    <t>Bệnh nhân ở Malaysia trong 2 tuần trước khi về Việt Nam. Ngày 13/3/2020, bệnh nhân từ Penang - Malaysia lên chuyến bay của hãng hàng không AirAsia số hiệu AK1502 (không nhớ số, hàng ghế) tới sân bay Tân Sơn Nhất cùng ngày. Ngày 14/3/2020, bệnh nhân có đến quán Bar Buddha (nơi BN91 cũng tới cùng ngày). Đến ngày 20/3/2020, biết thông tin về BN91, bệnh nhân tới Phòng khám Đa khoa FV Sài Gòn - Quận 1 để khai báo tiền sử dịch tễ, sau đó được chuyến đến Bệnh viện Bệnh nhiệt đới TPHCM cách ly, lấy mẫu xét nghiệm và chưa ghi nhận triệu chứng bệnh.</t>
  </si>
  <si>
    <t>Ak1502</t>
  </si>
  <si>
    <t>97, 91</t>
  </si>
  <si>
    <t>Bệnh nhân này cũng là giáo viên ngoại ngữ tại Việt Nam, cùng hành trình với ca bệnh 97 từ Penang - Malaysia - TPHCM. Ca bệnh 98 cũng cùng bạn là ca bệnh 97 đến quán Bar Buddha ngày 14/3/2020. Đến ngày 20/3/2020, biết thông tin về bệnh nhân 91, bệnh nhân cùng bệnh nhân 97 tới Phòng khám Đa khoa FV Sài Gòn - Quận 1 để khai báo tiền sử dịch tễ, sau đó được chuyến đến Bệnh viện Bệnh nhiệt đới TPHCM cách ly, lấy mẫu xét nghiệm và chưa ghi nhận triệu chứng bệnh.</t>
  </si>
  <si>
    <t>Bệnh nhân từ Penang - Malaysia lên chuyến bay của hãng hàng không AirAsia số hiệu AK1502 (không nhớ số, hàng ghế) tới sân bay Tân Sơn Nhất ngày 06/3/2020. Trong quá trình lưu trú tại TPHCM, bệnh nhân có cùng BN97 đến quán Bar Buddha ngày 14/3/2020. Đến ngày 20/3/2020, biết thông tin về BN91, bệnh nhân cùng BN97 tới Phòng khám Đa khoa FV Sài Gòn - Quận 1 để khai báo tiền sử dịch tễ, sau đó được chuyến đến Bệnh viện Bệnh nhiệt đới TPHCM cách ly, lấy mẫu xét nghiệm và chưa ghi nhận triệu chứng bệnh.</t>
  </si>
  <si>
    <t>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TPHCM kết luận dương tính với virus SARS-CoV-2 ngày 21/3/2020.</t>
  </si>
  <si>
    <t>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t>
  </si>
  <si>
    <t>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đường Hồi giáo Jamiul Anwar - số 157B/9 Dương Bá Trạc, Phường 1,Quận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t>
  </si>
  <si>
    <t>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t>
  </si>
  <si>
    <t>Ak524</t>
  </si>
  <si>
    <t>Trung tâm y tế quận 8</t>
  </si>
  <si>
    <t>Bệnh viện Bệnh Nhiệt đới TPHCM</t>
  </si>
  <si>
    <t>Tp.Vũng Tàu</t>
  </si>
  <si>
    <t>Bà Rịa-Vũng Tàu</t>
  </si>
  <si>
    <t>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t>
  </si>
  <si>
    <t>Anh, Cần Thơ</t>
  </si>
  <si>
    <t>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t>
  </si>
  <si>
    <t>VN0050</t>
  </si>
  <si>
    <t>Cần Thơ</t>
  </si>
  <si>
    <t>khu cách ly tập trung của Đồng Tháp</t>
  </si>
  <si>
    <t>Phú Nhuận</t>
  </si>
  <si>
    <t>Quận 12</t>
  </si>
  <si>
    <t>Chợ Mới</t>
  </si>
  <si>
    <t>An Giang</t>
  </si>
  <si>
    <t>Là hành khách trên chuyến bay của hãng AirAsia số hiệu AK575 từ Malaysia đến Cần Thơ sáng 18/3, số ghế 6E, cách lý tại khu cách ly Trà Vinh</t>
  </si>
  <si>
    <t>malaysia, Cần Thơ</t>
  </si>
  <si>
    <t>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t>
  </si>
  <si>
    <t>AK575</t>
  </si>
  <si>
    <t>khu cách ly Trà Vinh</t>
  </si>
  <si>
    <t>Châu Phú</t>
  </si>
  <si>
    <t>Là hành khách trên chuyến bay của hãng AirAsia số hiệu AK575 từ Malaysia đến Cần Thơ sáng 18/3, số ghế 6C, cách lý tại khu cách ly Trà Vinh</t>
  </si>
  <si>
    <t>Là con gái N86, hiện đang được cách ly và điều trị tại Bệnh Nhiệt đới TƯ cơ sửo Đông Anh</t>
  </si>
  <si>
    <t>là con gái và sống cùng BN86</t>
  </si>
  <si>
    <t>Trung tâm Kiểm soát bệnh tật (CDC)</t>
  </si>
  <si>
    <t>Du học sinh Anh về nước 18/3 trên chuyến bay VN054 (số ghế 3K), được cáh ly tập trung tại KS Hòa Bình Hoàn Kiếm, sau đó chuyển bv Thanh Nhàn cách ly theo dõi khi có biểu hiện và hiện đang được cách ly tại Bệnh Nhiệt đới TƯ cơ sở Đông Anh</t>
  </si>
  <si>
    <t>về nước ngày 18/3 trên chuyến bay VN054 (số ghế 3K), sau đó được cách ly tập trung tại khách sạn Hòa Bình, Hoàn Kiếm (kết quả sàng lọc lúc nhập cảnh của CDC Hà Nội ngày 18/3: âm tính). Ngày 20/3, BN có biểu hiện ho, sốt nhẹ được chuyển bệnh viện Thanh Nhàn cách ly theo dõi. Ngày 21/3, CDC Hà Nội đã tiến hành lấy mẫu lần 2 và cho kết quả dương tính, mẫu bệnh phẩm được gửi sang VVSDTTƯ ngày 21/3.</t>
  </si>
  <si>
    <t>VN018</t>
  </si>
  <si>
    <t>Bệnh viện Thanh Nhàn</t>
  </si>
  <si>
    <t>giảng viên</t>
  </si>
  <si>
    <t>Hoàng Mai</t>
  </si>
  <si>
    <t>Giảng viên trường ĐH Anh về nước 15/3, rồi được cách ly tập trung tại Trường Quân sự thị xã Sơn Tây, hiện dang được cách ly tại Bệnh Nhiệt đới TƯ cơ sở Đông Anh</t>
  </si>
  <si>
    <t>Anh, Thái Lan, Hà Nội</t>
  </si>
  <si>
    <t>về nước ngày 15/3/2020 (quá cảnh qua Bangkok, Thái Lan sau đó từ Thái Lan về VN trên chuyến bay TG560, số ghế 37E), sau đó được chuyển cách ly tập trung tại Trường Quân sự thị xã Sơn Tây. Kết quả xét nghiệm lần 1 khi nhập cảnh ngày 15/3/2020 âm tính, ngày 20/3 BN xuất hiện sốt được CDC Hà Nội chuyển lên BVBNĐTƯ cơ sở Đông Anh cách ly và điều trị,</t>
  </si>
  <si>
    <t>TG560</t>
  </si>
  <si>
    <t>Du học sinh tại Mỹ, về VN 19/3 ( quá cảnh tại Nhật Bản rồi từ Nhật vè VN trên chuyến bay JL571 số ghế 1A), hiện đang được cách ly tại Bệnh viện Bệnh Nhiệt đới TƯ cơ sở Đông Anh.</t>
  </si>
  <si>
    <t>Mỹ, Nhật, Hà Nội</t>
  </si>
  <si>
    <t>về VN ngày 19/3 (quá cảnh tại Nhật Bản, sau đó từ Nhật Bản về Hà Nội trên chuyến bay JL571, số ghế 1A). Tiền sử có tiếp xúc với BN dương tính bên Mỹ ngày 8/3/2020. Khi nhập cảnh tại VN có triệu chứng sốt nên được chuyển lên BVBNĐTƯ cơ sở Đông Anh cách ly và điều trị, ngày 21/03, BVBNĐTƯ lấy mẫu xét nghiệm lần 2 cho kết quả dương tính, mẫu bệnh phẩm được gửi sang VVSDTTƯ ngày 21/3.</t>
  </si>
  <si>
    <t>JL571</t>
  </si>
  <si>
    <t>Hải Hậu</t>
  </si>
  <si>
    <t>Nam Định</t>
  </si>
  <si>
    <t>Du học sinh tại Pháp, về VN chuyến bay VN018 số ghế 36D, sau đó được chuyển về khu cách ly tập trung tạị Trườngg Quân sự tại Hưng Yên, hiện đang được cách ly tại Bệnh Nhiệt đơis TƯ cơ sở Đông Anh</t>
  </si>
  <si>
    <t>Pháp, Hà Nội, Hưng Yên</t>
  </si>
  <si>
    <t>về VN ngày 18/3 trên chuyến bay VN018, số ghế 36D. Ngày 19/3, tại Sân bay Nội Bài, BN được CDC Hà Nội lấy mẫu sàng lọc và cho kết quả dương tính, sau đó BN được chuyển về khu cách ly tập trung tại Trường Quân sự tỉnh Hưng Yên (địa chỉ tại Thị trấn Ân Thi, huyện Ân Thi, tỉnh Hưng Yên), mẫu bệnh phẩm được gửi sang VVSDTTƯ ngày 21/3.</t>
  </si>
  <si>
    <t>Hưng Yên</t>
  </si>
  <si>
    <t>Trường Quân sự tỉnh Hưng Yên</t>
  </si>
  <si>
    <t>Du học sinh tại Pháp, tiếp xúc với người có biểu hiẹn ho sốt, nhập cảnh ở Nội Bài 18/3 sau đó đưa cách ly tập trung tại Trường Quân sự tại Hưng Yên, hiện đang cách ly tại Bênh Nhiệt đới TƯ cơ sở Đông Anh</t>
  </si>
  <si>
    <t>Tại Pháp, BN làm thêm tại một cửa hàng phở VN, đã có tiếp xúc gần với người có biểu hiện ho sốt trong thời gian gần đây. Ngày 17/3 về VN trên chuyến bay VN018 (số ghế 22C), nhập cảnh sân bay Nội Bài lúc 06h22 ngày 18/3. Sau đó được CDC Hà Nội lấy mẫu sàng lọc (cho kết quả dương tính ngày 22/3) và chuyển cách ly tập trung tại Trường Quân sự tỉnh Hưng Yên (địa chỉ tại Thị trấn Ân Thi, huyện Ân Thi, tỉnh Hưng Yên), mẫu bệnh phẩm được gửi sang VVSDTTƯ ngày 21/3</t>
  </si>
  <si>
    <t>ho sốt</t>
  </si>
  <si>
    <t>Du học sinh Anh về Vn trên chuyến bay VN054 số ghế 2A , hiện cách lý tại BV Nhiệt đới cơ sở Đông Anh</t>
  </si>
  <si>
    <t>về nước trên chuyến bay VN054 (số ghế 2A) ngày 18/3, sau đó được cách ly (xét nghiệm sàng lọc lần 01 của CDC Hà Nội ngày 18/3 cho kết quả âm tính). Ngày 20/3 có biểu hiện sốt nhẹ, hơi tức ngực được chuyển BVBNĐTƯ cơ sở Đông Anh cách ly theo dõi. Ngày 21/3, CDC Hà Nội đã tiến hành lấy mẫu lần 2 và cho kết quả dương tính, mẫu bệnh phẩm được gửi sang VVSDTTƯ ngày 21/3</t>
  </si>
  <si>
    <t>Vn054</t>
  </si>
  <si>
    <t>sốt nhẹ, tức ngực</t>
  </si>
  <si>
    <t xml:space="preserve">Du học sinh tại Hà Lan, về nước chuyến bay SQ176 , hiện đang được cách ly và điều trị tại Bệnh Nhiệt đới TƯ cơ sở Đông Anh </t>
  </si>
  <si>
    <t xml:space="preserve">du học sinh Việt Nam tại Hà Lan về nước ngày 15/3 trên chuyến bay SQ176 (quá cảnh tại Singapore). Kết quả sàng lọc lúc nhập cảnh ngày 15/3 cho kết quả âm tính, sau đó được cách ly tập trung tại Sơn Tây. Ngày 19/3/2020 bệnh nhân có biểu hiện sốt 38oC, đau họng, được chuyển đến Bệnh viện Bệnh nhiệt đới trung ương (BVBNĐTƯ) cơ sở Đông Anh để tiếp tục cách ly. </t>
  </si>
  <si>
    <t>AQ176</t>
  </si>
  <si>
    <t>sốt, đau họng</t>
  </si>
  <si>
    <t>Là con gái cảu NB 94 , 1 trong 5 người sống cùng 1 gia đình từ Cộng hào Séc về Vn trên chuyến bay SU290, hiên đang được cách ly và điều trị tại Bệnh Nhiệt đới TƯ cơ sở Đông Anh.</t>
  </si>
  <si>
    <t>Bệnh nhân là con gái của BN94, 1 trong 5 người trong cùng một gia đình từ Cộng Hòa Séc về Việt Nam trên chuyến bay SU290. Bệnh nhân về nước nhập cảnh qua sân bay Nội Bài ngày 18/3 trên cùng chuyến bay (SU290, ghế 28C) với mẹ là BN94 (SU290, ghế 28A) và BN93 (SU290, ghế 27B). Kết quả xét nghiệm sàng lọc của Trung tâm Kiểm soát bệnh tật Hà Nội ghi nhận BN115 âm tính ngày 18/03 và bệnh nhân chuyển về khu cách ly tập trung tỉnh Bắc Giang cùng BN94.</t>
  </si>
  <si>
    <t>bác sĩ khoa Cấp cứu, BVBNĐTƯ cơ sở Đông Anh</t>
  </si>
  <si>
    <t>Bệnh nhân này tham gia chống dịch Covid-19 từ 31/1/2020 với các công việc: Khám sàng lọc các bệnh nhân nghi Covid-19 đến Bệnh viện, điều trị những bệnh nhân được chẩn đoán dương tính và tham gia cấp cứu một số bệnh nhân nặng. Trong quá trình làm việc bệnh nhân 116 được cấp đầy đủ trang thiết bị phòng hộ cá nhân. Sau giờ làm việc bệnh nhân nghỉ và sinh hoạt ở khu vực cách ly dành cho nhân viên y tế trong bệnh viện.</t>
  </si>
  <si>
    <t>BN116 tham gia chống dịch COVID-19 từ 31/1 với các công việc: Khám sàng lọc các bệnh nhân nghi COVID-19 đến Bệnh viện, điều trị những bệnh nhân được chẩn đoán dương tính và tham gia cấp cứu một số bệnh nhân nặng. Trong quá trình làm việc BN116 được cấp đầy đủ trang thiết bị phòng hộ cá nhân. Sau giờ làm việc BN116 nghỉ và sinh hoạt ở khu vực cách ly dành cho nhân viên y tế trong bệnh viện.</t>
  </si>
  <si>
    <t>đau rát họng, ho, đau mỏi cơ, sốt</t>
  </si>
  <si>
    <t>Công nghệ thông tin</t>
  </si>
  <si>
    <t>Tân Hưng</t>
  </si>
  <si>
    <t>Long An</t>
  </si>
  <si>
    <t>Từ ngày 09/3/2020 đến ngày 19/3/2020, bệnh nhân du lịch ở Campuchia, lưu trú tại khách sạn Infinity, TP. Phnom Penh.Ngày 16/3/2020, bệnh nhân phát bệnh với triệu chứng sốt, ho, kèm khó thở, chưa rõ điều trị.</t>
  </si>
  <si>
    <t>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t>
  </si>
  <si>
    <t>Mộc Bài-Tây Ninh</t>
  </si>
  <si>
    <t>sốt, ho, khó thở</t>
  </si>
  <si>
    <t>Bệnh viện Đa khoa tỉnh Tây Ninh</t>
  </si>
  <si>
    <t>Nhân viên casino</t>
  </si>
  <si>
    <t>Ngày 19/3/2020, bệnh nhân về Việt Nam qua cửa khẩu Mộc Bài-Tây Ninh và được Trung tâm kiểm dịch y tế quốc tế Tây Ninh phát hiện, chuyển Bệnh viện đa khoa tỉnh Tây Ninh, cách ly, điều trị và lấy mẫu.</t>
  </si>
  <si>
    <t>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</si>
  <si>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viêm phế quản mạn tính</t>
  </si>
  <si>
    <t>nhân viên công ty tư vấn tài chính</t>
  </si>
  <si>
    <t>Từ ngày 1/3 đến ngày 15/3, bệnh nhân thường xuyên di chuyển giữa Việt Nam, Indonesia, Thái Lan và về lại Việt Nam ngày 15/3, không nhớ số hiệu và ngày giờ chuyến bay vào Việt Nam.</t>
  </si>
  <si>
    <t>Bệnh nhân làm việc tại công ty tư vấn tài chính BCG, tầng 13 Mplaza Saigon, số 39, đường Lê Duẩn, phường Bến Nghé, Quận 1, TPHCM.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t>
  </si>
  <si>
    <t>không rõ</t>
  </si>
  <si>
    <t>sốt, ho, đau họng</t>
  </si>
  <si>
    <t>Bệnh viện FV</t>
  </si>
  <si>
    <t>giáo viên ngoại ngữ</t>
  </si>
  <si>
    <t>Canada</t>
  </si>
  <si>
    <t>Ở tại T4 Masteri Thảo Điền, quận 2, tiếp xúc với NB91, cùng đến Budda Bar&amp;Grill 14/03</t>
  </si>
  <si>
    <t>Bệnh nhân từ Canada vào Việt Nam ngày 11/2 và lưu trú cho đến nay. Trong quá trình lưu trú tại Việt Nam, bệnh nhân tiếp xúc trực tiếp với BN91 từ ngày 14/3 tại một số quán ăn, nơi vui chơi, trong đó có quán bar Buddha. Sau khi phát hiện BN91, bệnh nhân được đưa cách ly tập trung tại Quận 2 chiều ngày 19/3 và lấy mẫu bệnh phẩm ngày 20/3 - khi chưa có triệu chứng bệnh.</t>
  </si>
  <si>
    <t>Sốt, ho khan</t>
  </si>
  <si>
    <t>Khu cách ly tập trung tại Quận 2</t>
  </si>
  <si>
    <t>21/3/2020</t>
  </si>
  <si>
    <t>Bay từ Narita đến Tân Sơn Nhất, cách ly tại Trung tâm Y tế huyện Cần Giờ</t>
  </si>
  <si>
    <t>Mỹ, Nhật, sân bay Tân Sơn Nhất</t>
  </si>
  <si>
    <t>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t>
  </si>
  <si>
    <t>NH831</t>
  </si>
  <si>
    <t>Khu cách ly tại huyện Cần Giờ</t>
  </si>
  <si>
    <t>20/3/2020</t>
  </si>
  <si>
    <t>Trung tâm y tế huyện Cần Giờ.</t>
  </si>
  <si>
    <t>nhân viên quán rượu</t>
  </si>
  <si>
    <t>Can Lộc</t>
  </si>
  <si>
    <t>Hà Tĩnh</t>
  </si>
  <si>
    <t>Ngày 20/3/2020, bệnh nhân đi xe taxi đến Sân bay Quốc tế Suvarnabhumi - Thái Lan, 11 giờ trưa bệnh nhân lên chuyến bay số hiệu TG947 (ghế 20D) về đến Cảng hàng không quốc tế Đà Nẵng lúc 12 giờ 20 phút cùng ngày.Lúc 14 giờ cùng ngày, bệnh nhân được xe cách ly chở đến Trung tâm Giáo dục quốc phòng (ở phòng số 17). Ngày 21 và 22/3/2020, bệnh nhân sinh hoạt bình thường trong khu vực cách ly.</t>
  </si>
  <si>
    <t>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t>
  </si>
  <si>
    <t>TG947</t>
  </si>
  <si>
    <t>Trung tâm Kiểm soát bệnh tậtHà Nội</t>
  </si>
  <si>
    <t>Trung tâm Kiểm soát bệnh tật thành phố Đà Nẵng</t>
  </si>
  <si>
    <t>22/3/2020</t>
  </si>
  <si>
    <t>Thừa Lợi</t>
  </si>
  <si>
    <t>Thừa Đức</t>
  </si>
  <si>
    <t>Bình Đại</t>
  </si>
  <si>
    <t>Bến Tre</t>
  </si>
  <si>
    <t>Sống tại Malaysia 3, 4 tháng nay, nhập cảnh tại Tân Sơn Nhất, đi xe khách về Bến Tre</t>
  </si>
  <si>
    <t>Sân bay Tân Sơn Nhất, Bến Tre</t>
  </si>
  <si>
    <t>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t>
  </si>
  <si>
    <t>BI381</t>
  </si>
  <si>
    <t>Trung tâm y tế huyện Bình Đại, tỉnh Bến Tre</t>
  </si>
  <si>
    <t>Làm việc tại công ty TNHH giày Gia Định, có 2 chi nhánh tại huyện Vĩnh Cửu, Đồng Nai và Quận 2, TPHCM</t>
  </si>
  <si>
    <t>Brazil</t>
  </si>
  <si>
    <t>91, 97, 98</t>
  </si>
  <si>
    <t>Sống tại Quận 2, làm ở công ty Giày Gia Định, Quận 2, hay đi ăn uống tại Vincom Quận 2, 14/03 đến Budda Bar&amp;Grill</t>
  </si>
  <si>
    <t>Quận 2 (TP HCM) và Vĩnh Cửu (Đồng Nai)</t>
  </si>
  <si>
    <t>Làm việc tại công ty TNHH giày Gia Định, có 2 chi nhánh tại huyện Vĩnh Cửu, Đồng Nai và Quận 2, TPHCM. Hàng ngày, bệnh nhân đi làm ở cả 2 chi nhánh công ty, ngoài ra tới một số nơi như quán ăn (TP. Biên Hoà, Đồng Nai), quán cà phê, trung tâm thương mại Vincom Quận 2 và không sử dụng khẩu trang. Ngày 14/3, bệnh nhân có đến quán Bar Buddha</t>
  </si>
  <si>
    <t>Khu cách ly tại Quận 9</t>
  </si>
  <si>
    <t>chuyên gia</t>
  </si>
  <si>
    <t>Nam Phi</t>
  </si>
  <si>
    <t>91, 97, 98, 126</t>
  </si>
  <si>
    <t>Sống tại Quận 7, đến Budda Bar&amp;Grill 14/03, đến khám tại Trung tâm y tế quận 7</t>
  </si>
  <si>
    <t>Bệnh nhân đến quán Bar Buddha - Quận 2 từ 21h30 ngày 14/3 đến 03h00 ngày 15/3 và sau đó được cách ly, lấy mẫu, với tình trạng sức khỏe ổn định, chưa ghi nhận triệu chứng bệnh. Bệnh nhân ở nhà trong thời gian từ 15/3 đến khi được cách ly.</t>
  </si>
  <si>
    <t>Khu cách ly điều trị huyện Cần Giờ</t>
  </si>
  <si>
    <t>giáo viên</t>
  </si>
  <si>
    <t>91, 97, 98, 125</t>
  </si>
  <si>
    <t>Bệnh nhân đến quán Bar Buddha - Quận 2 từ 21h30 ngày 14/3 đến 03h00 ngày 15/3 và sau đó được cách ly, lấy mẫu, với tình trạng sức khỏe ổn định, chưa ghi nhận triệu chứng bệnh. Trong thời gian từ 15/3 đến khi cách ly, bệnh nhân có hai lần tới nhà BN125.</t>
  </si>
  <si>
    <t>nhân viên phục vụ bàn (Ca 21h00 - 04h00)</t>
  </si>
  <si>
    <t>Tân Phú</t>
  </si>
  <si>
    <t>Sống tại quận Tân Phú, là nhân viên của Budda Bar&amp;Grill, nghỉ ở nhà từ 17/03, 21/03 đi khám và được hướng dẫn cách ly tại nhà</t>
  </si>
  <si>
    <t>Quận Tân Phú, Quận 2</t>
  </si>
  <si>
    <t>nhân viên phục vụ bàn (theo ca 21h00 - 04h00) tại quán Bar Buddha - Quận 2. Ngày 16/3, bệnh nhân khởi bệnh với triệu chứng sốt, đi khám tại phòng khám BS.Trần Hồng Đào - Quận Tân Phú, TPHCM, được cho thuốc uống và hết sốt đến nay. Ngày 17-20/3, bệnh nhân ở nhà, không đi làm và có đi một số quán ăn uống. Ngày 21/3, bệnh nhân tới khai báo tại trạm y tế về tình trạng tiếp xúc ở quán Bar Buddha và được hướng dẫn tự cách ly tại nhà.</t>
  </si>
  <si>
    <t>Khu cách ly tập trung quận Tân Phú</t>
  </si>
  <si>
    <t>Lê Chân</t>
  </si>
  <si>
    <t>Hải Phòng</t>
  </si>
  <si>
    <t>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t>
  </si>
  <si>
    <t>Bệnh nhân là du học sinh tại Anh, nhập cảnh về Nội Bài ngày 20/3 trên chuyến bay VN0054.</t>
  </si>
  <si>
    <t>Trung tâm Kiểm soát bệnh tật Hà Nội</t>
  </si>
  <si>
    <t>Nghĩa Tân</t>
  </si>
  <si>
    <t>Bệnh nhân là du học sinh tại Anh, nhập cảnh về Nội Bài ngày 20/03/2020 trên chuyến bay VN0054. Sau khi nhập cảnh, bệnh nhân đã được Trung tâm Kiểm soát bệnh tật Hà Nội sàng lọc và lấy mẫu bệnh phẩm xét nghiệm ngày 22/03/2020 cho kết quả dương tính với SARS-CoV-2.</t>
  </si>
  <si>
    <t>Bệnh nhân là du học sinh tại Anh, nhập cảnh về Nội Bài ngày 20/03/2020 trên chuyến bay VN0054. Sau khi nhập cảnh, bệnh nhân đã được Trung tâm Kiểm soát bệnh tật Hà Nội sàng lọc và lấy mẫu bệnh phẩm xét nghiệm ngày 22/03/2020</t>
  </si>
  <si>
    <t>23/03/2020</t>
  </si>
  <si>
    <t>Bình Chánh</t>
  </si>
  <si>
    <t>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t>
  </si>
  <si>
    <t>Tây Ban Nha, Nga, Hà Nội (Việt Nam)</t>
  </si>
  <si>
    <t>Bệnh nhân là du khách từ Tây Ban Nha, quá cảnh tại Nga và nhập cảnh về Nội Bài ngày 22/3/2020 trên chuyến bay SU290</t>
  </si>
  <si>
    <t>khu cách ly của tỉnh Bắc Giang</t>
  </si>
  <si>
    <t>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t>
  </si>
  <si>
    <t>Bệnh nhân là du khách từ Tây Ban Nha, quá cảnh tại Nga và nhập cảnh về Nội Bài ngày 22/03/2020 trên chuyến bay SU290. Sau khi nhập cảnh, bệnh nhân đã được đưa về khu cách ly của tỉnh Bắc Giang và lấy mẫu làm xét nghiệm.Ngày 23/032020, mẫu bệnh phẩm đã được gửi sang Viện Vệ sinh Dịch tễ Trung ương xét nghiệm và cho kết quả khẳng định với SARS-CoV-2.</t>
  </si>
  <si>
    <t>Tân Phong</t>
  </si>
  <si>
    <t>Lai Châu</t>
  </si>
  <si>
    <t>Bệnh nhân trong tháng 03 có đến Bệnh viện Bạch Mai điều trị bệnh. Ngày 22/03/2020, bệnh nhân trở về nhà, trên đường về bệnh nhân có sốt. Ngày 23/03/2020, bệnh nhân được trung tâm kiểm soát bệnh tật tỉnh Lai Châu lấy mẫu làm xét nghiệm. Ngày 23/03/2020, mẫu bệnh phẩm đã được gửi sang Viện Vệ sinh Dịch tễ Trung ương xét nghiệm cho kết quả dương tính với SARS-CoV-2.</t>
  </si>
  <si>
    <t>Bệnh viện Bạch Mai (Hà Nội), Lai Châu</t>
  </si>
  <si>
    <t>Trong tháng 3 có đến Bệnh viện Bạch Mai điều trị bệnh. Ngày 22/3, bệnh nhân trở về nhà, trên đường về bệnh nhân có sốt.</t>
  </si>
  <si>
    <t>trung tâm kiểm soát bệnh tật tỉnh Lai Châu</t>
  </si>
  <si>
    <t>Bệnh viện Đa khoa tỉnh Lai Châu</t>
  </si>
  <si>
    <t>Thạch Thất</t>
  </si>
  <si>
    <t>Bệnh nhân là đi du lịch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t>
  </si>
  <si>
    <t>Sân bay Nội Bài, Thanh Hóa</t>
  </si>
  <si>
    <t>là du khách từ Hà Nội, nhập cành về sân bay Nội Bài ngày 18/3/2020. Sau khi nhập cảnh, bệnh nhân được cách ly tại khu cach ly tỉnhThanh Hóa</t>
  </si>
  <si>
    <t>khu cách ly của tỉnh Thanh Hoá</t>
  </si>
  <si>
    <t>Bệnh viện Đa khoa Bỉm Sơn</t>
  </si>
  <si>
    <t>Ngày 19/3/2020 bệnh nhân khởi hành từ Copenhagen, Đan Mạch, quá cảnh tại Doha và Bangkok, nhập cảnh Việt Nam ngày 21/3/2020 tại Cảng Hàng không quốc tế Đà Nẵng trên chuyến bay số hiệu PG947, số ghế 16A.Sau khi nhập cảnh, bệnh nhân được cách ly tập trung tại Trung tâm Giáo dục quốc phòng Quân khu 5, kết quả xét nghiệm dương tính vi rú SARS-CoV-2 và hiện trong tình trạng ổn định.</t>
  </si>
  <si>
    <t xml:space="preserve">Ngày 19/3 BN khởi hành từ Copenhagen, Đan Mạch, quá cảnh tại Doha và Bangkok, nhập cảnh Việt Nam ngày 21/3 tại Cảng Hàng không quốc tế Đà Nẵng trên chuyến bay số hiệu PG947, số ghế 16A. </t>
  </si>
  <si>
    <t>PG947</t>
  </si>
  <si>
    <t>Trung tâm Giáo dục quốc phòng Quân khu 5</t>
  </si>
  <si>
    <t>Linh Đàm</t>
  </si>
  <si>
    <t>Bệnh nhân học sinh từ Mỹ, nhập cảnh về Nội Bài ngày 16/03/2020. Sau khi nhập cảnh, bệnh nhân về nhà tự cách ly. Ngày 21/03/2020, Bệnh nhân có sốt, ngày 22/03/2020, Trung tâm Y tế Hoàng Mai đến lấy mẫu làm xét nghiệm và cho kết quả dương tính với  SARS-CoV-2. Ngày 24/03, mẫu bệnh phẩm đã được gửi sang Viện Vệ sinh Dịch tễ Trung ương cũng khẳng định bệnh nhân mắc Covid-19. Hiện tại, bệnh nhân đang được cách ly tại Bệnh viện bệnh nhiệt đới Trung ương cơ sở Đông Anh, tình trạng sức khoẻ ổn định.</t>
  </si>
  <si>
    <t>nhập cảnh về Nội Bài ngày 16/3. Sau khi nhập cảnh, BN về nhà tự cách ly. Ngày 21/3, BN có sốt, ngày 22/3, Trung tâm Y tế Hoàng Mai đến lấy mẫu làm xét nghiệm và cho kết quả BN dương tính với SARS-CoV-2</t>
  </si>
  <si>
    <t>Trung tâm Y tế Hoàng Mai</t>
  </si>
  <si>
    <t>24/03/2020</t>
  </si>
  <si>
    <t>Yên Thành</t>
  </si>
  <si>
    <t>Nghệ An</t>
  </si>
  <si>
    <t>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</si>
  <si>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nhập cảnh về Nội Bài ngày 15/3. Sau khi nhập cảnh, BN đã được đưa về khu cách ly của Hà Nội và lấy mẫu làm xét nghiệm. Hiện tại, BN đang được cách ly tại</t>
  </si>
  <si>
    <t>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</si>
  <si>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 xml:space="preserve">nhập cảnh về Nội Bài ngày 21/3 trên chuyến bay VN0054. Sau khi nhập cảnh, BN đã được đưa về khu cách ly của Hà Nội và lấy mẫu làm xét nghiệm. </t>
  </si>
  <si>
    <t>Thanh Nhàn</t>
  </si>
  <si>
    <t>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</si>
  <si>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 xml:space="preserve">nhập cảnh về Nội Bài ngày 21/3 trên chuyến bay VN0054. Sau khi nhập cảnh, BN đã được đưa về khu cách ly tại Khu nhà ở sinh viên Tứ Hiệp và lấy mẫu làm xét nghiệm. </t>
  </si>
  <si>
    <t>Quảng An</t>
  </si>
  <si>
    <t>Tây Hồ</t>
  </si>
  <si>
    <t>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</si>
  <si>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nhập cảnh về Nội Bài ngày 21/3 trên chuyến bay VN0054. Sau khi nhập cảnh, BN đã được đưa về khu cách ly của Hà Nội và lấy mẫu làm xét nghiệm sàng lọc.</t>
  </si>
  <si>
    <t>bác sĩ</t>
  </si>
  <si>
    <t>Làm việc tại Khoa Cấp cứu, Bệnh viện Bệnh Nhiệt đới Trung ương cơ sở Đông Anh. Bác sĩ này bị bị lây khi thao tác thiết lập máy thở cho bệnh nhân 28, bị phơi nhiễm cùng ngày với một bác sĩ khác cùng làm việc tại Khoa này (bệnh nhân 116). Như vậy đến nay tại Bệnh viện Bệnh Nhiệt đới Trung ương ghi nhận 2 ca mắc Covid-19 là bác sĩ khoa Cấp cứu, tham gia trực tiếp vào quá trình điều trị cho bệnh nhân.</t>
  </si>
  <si>
    <t>làm việc tại Khoa Cấp cứu, BVBNĐTƯ cơ sở Đông Anh. Bác sỹ bị lây khi thao tác thiết lập máy thở cho BN28, bị phơi nhiễm cùng ngày với một bác sĩ khác cùng làm việc tại Khoa này (BN116)</t>
  </si>
  <si>
    <t>Việt Nam</t>
  </si>
  <si>
    <t>Texas (Mỹ) - Đài Loan -  Tân Sơn Nhất - Bệnh viện Bình Dân - Tân Túc, Bình Chánh</t>
  </si>
  <si>
    <t>Bệnh viện điều trị COVID Cần Giờ</t>
  </si>
  <si>
    <t>Tân Sơn Nhi</t>
  </si>
  <si>
    <t>Seattle (Mỹ) - Đài Loan - Tân Sơn Nhất - khu cách ly ĐHQG TPHCM</t>
  </si>
  <si>
    <t>Anh - khu cách ly Trà Vinh</t>
  </si>
  <si>
    <t>Trà Vinh</t>
  </si>
  <si>
    <t>khu cách ly tập trung tỉnh Trà Vinh</t>
  </si>
  <si>
    <t>thợ làm móng</t>
  </si>
  <si>
    <t>Sơn Kỳ</t>
  </si>
  <si>
    <t>Anh - Cần Thơ</t>
  </si>
  <si>
    <t>Bệnh viện Lao và bệnh viện phổi</t>
  </si>
  <si>
    <t>Nghi Thiết</t>
  </si>
  <si>
    <t>Nghi Lộc</t>
  </si>
  <si>
    <t>Bệnh nhân đi từ Thái Lan về ngày 20/3, trước đó có tiếp xúc gần với ca dương tính xác định tại Đà Nẵng</t>
  </si>
  <si>
    <t>Trung tâm Kiểm soát bệnh tật tỉnh Hà Tĩnh</t>
  </si>
  <si>
    <t>Bệnh viện Đa khoa Cầu Treo tỉnh Hà Tĩnh</t>
  </si>
  <si>
    <t>Yên Hòa</t>
  </si>
  <si>
    <t>đáp chuyến bay VN0054 của Vietnam Airlines về Nội Bài ngày 21/3. Sau khi nhập cảnh, bệnh nhân đã được đưa về khu cách ly của Hà Nội</t>
  </si>
  <si>
    <t>khu cách ly của Hà Nội</t>
  </si>
  <si>
    <t>Bệnh viện Bệnh Nhiệt đới Trung ương cơ sở Đông Anh</t>
  </si>
  <si>
    <t>Ô Chợ Dừa</t>
  </si>
  <si>
    <t>Pháp - Hà Nội</t>
  </si>
  <si>
    <t>Trung tâm Y tế Đống Đa</t>
  </si>
  <si>
    <t>lao động tự do</t>
  </si>
  <si>
    <t>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t>
  </si>
  <si>
    <t>Hessen (Đức) - Sân bay Vân Đồn - khu cách ly quân sự tỉnh Quảng Ninh - bệnh viện số 2 TP Hạ Long</t>
  </si>
  <si>
    <t>VN36</t>
  </si>
  <si>
    <t>Bang Hassen (Đức)</t>
  </si>
  <si>
    <t>VN36 (55C)</t>
  </si>
  <si>
    <t>25/03/2020</t>
  </si>
  <si>
    <t>Bệnh viện số 2 TP Hạ Long</t>
  </si>
  <si>
    <t>Tân Định</t>
  </si>
  <si>
    <t>BR395_13_03</t>
  </si>
  <si>
    <t>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t>
  </si>
  <si>
    <t>Hoa Kỳ - Đài Loan - Sân Bay Tân Sơn Nhất - đường Hàn Thuyên - công ty Transimex - Hoa viên Tri kỷ - huyện Nhà Bè - phòng khám Family Medical - BV Bệnh nhiệt đới TPHCM - Bệnh viện dã chiến Cần Giờ</t>
  </si>
  <si>
    <t>Hoa Kỳ (quá cảnh Đài Loan)</t>
  </si>
  <si>
    <t>BR395 (2D, 2K)</t>
  </si>
  <si>
    <t>Bệnh viện điều trị COVID-19 Cần Giờ</t>
  </si>
  <si>
    <t>26/03/2020</t>
  </si>
  <si>
    <t>Làm việc tại công ty TNHH giày Gia Định</t>
  </si>
  <si>
    <t>BN124</t>
  </si>
  <si>
    <t xml:space="preserve">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t>
  </si>
  <si>
    <t>Khu cách ly tập trung tại Khu C - Trường thiếu sinh quân, huyện Củ Chi</t>
  </si>
  <si>
    <t>Tây Thạnh</t>
  </si>
  <si>
    <t>BN127</t>
  </si>
  <si>
    <t>Công ty Formica - tầng 3, tòa nhà 414 Nguyễn Thị Minh Khai, Phường 5, Quận 3, TPHCM. - nhà cha mẹ tại Quận Tân Bình, - nhà hàng chay Sen (Quận 1), - cách ly tập trung tại Bệnh viện điều trị COVID-19 Cần Giờ. Công ty nơi BN làm việc tạm ngưng hoạt động.</t>
  </si>
  <si>
    <t>Là chị gái sống cùng nhà với BN127 (nam nhân viên quán Bar Buddha). Làm việc tại công ty Formica - tầng 3, tòa nhà 414 Nguyễn Thị Minh Khai, Phường 5, Quận 3, TPHCM. Hàng ngày, BN đi làm giờ hành chính và từ ngày 10-14/3 BN có tiếp xúc gần với 4 đồng nghiệp, ngày 19/3 tiếp xúc với một đối tác tại công ty. Từ ngày 15-18/3, BN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BN nghỉ làm, tự cách ly tại nhà và được Trạm Y tế phường tiếp cận, theo dõi. Ngày 23/3, BN được lấy mẫu, chuyển cách ly tập trung tại Bệnh viện điều trị COVID-19 Cần Giờ. Công ty nơi BN làm việc tạm ngưng hoạt động.</t>
  </si>
  <si>
    <t>VN772_21_03, BN143</t>
  </si>
  <si>
    <t>Australia - Tân Sơn Nhất - KTX ĐHQG TPHCM</t>
  </si>
  <si>
    <t xml:space="preserve"> BN sang Australia thăm người thân và trở về Việt Nam ngày 21/3/2020 trên chuyến bay của Vietnam Airlines số hiệu VN772, nhập cảnh tại Cảng hàng không quốc tế Tân Sơn Nhất. Sau nhập cảnh, BN được chuyển khu cách ly tập trung tại ký túc xá Đại học Quốc gia TPHCM, ở chung phòng với BN143 và 2 người khác. Ngày 23/3 sau khi xác định BN143 mắc bệnh COVID-19, BN và 2 người bạn chung phòng được chuyển đến Bệnh viện Dã chiến Củ Chi cách ly, theo dõi và lấy mẫu.</t>
  </si>
  <si>
    <t>VN772</t>
  </si>
  <si>
    <t>Australia</t>
  </si>
  <si>
    <t>Duration (improt - hopitalization)</t>
  </si>
  <si>
    <t>Bn đi nước ngoài về cách ly ngay</t>
  </si>
  <si>
    <t xml:space="preserve">Bn đi nước ngoài về cách ly sau 1 ngày </t>
  </si>
  <si>
    <t xml:space="preserve">BN đi nước ngoài về không cách ly nhập viện ngay </t>
  </si>
  <si>
    <t>BN đi nước ngoài về không cách ly nhập viện sau 1 ngày</t>
  </si>
  <si>
    <t xml:space="preserve">BN đi nước ngoài về không cách ly nhập viện sau &gt;2 ngày </t>
  </si>
  <si>
    <t xml:space="preserve">BN 91 nhập viện sau 39 ngày </t>
  </si>
  <si>
    <t>Điểm</t>
  </si>
  <si>
    <t>Điểm cách ly (đi từ nước ngoài về)</t>
  </si>
  <si>
    <t>Trong nước</t>
  </si>
  <si>
    <t>Duration (import - isolate)</t>
  </si>
  <si>
    <t>Điểm cách ly với bệnh nhân trong nước</t>
  </si>
  <si>
    <t>Duration (Confirmed -Hopitalization)</t>
  </si>
  <si>
    <t>Duration (Nhận mẫu - Cách ly)</t>
  </si>
  <si>
    <t xml:space="preserve"> ngày lấy mẫu cùng hoặc sau ngày cách ly</t>
  </si>
  <si>
    <t>Ngày lấy mẫu trước ngày cách ly</t>
  </si>
  <si>
    <t>Không cách ly nhập viện cùng ngày lấy mẫu</t>
  </si>
  <si>
    <t>Không cách ly nhập viện cùng ngày lấy mẫu, có di chuyển phức tạp, tiếp xúc nhiều người</t>
  </si>
  <si>
    <t>Điểm triệu chứng</t>
  </si>
  <si>
    <t xml:space="preserve">Có triệu chứng </t>
  </si>
  <si>
    <t>Không có triệu chứng</t>
  </si>
  <si>
    <t xml:space="preserve">Đặc thù công việc có tiếp xúc với nhiều người </t>
  </si>
  <si>
    <t>Điểm tiếp xúc do nghề nghiệp</t>
  </si>
  <si>
    <t>Row Labels</t>
  </si>
  <si>
    <t>Grand Total</t>
  </si>
  <si>
    <t>Nguồn lây</t>
  </si>
  <si>
    <t>Thôn tin chuyến bay</t>
  </si>
  <si>
    <t>Nước ngoài</t>
  </si>
  <si>
    <t>Điểm cụ thể của từng bệnh nhân</t>
  </si>
  <si>
    <t xml:space="preserve">trung bình thời gian từ khi nhập cảnh đến khi cách ly </t>
  </si>
  <si>
    <t>Column1</t>
  </si>
  <si>
    <t>Li Ding</t>
  </si>
  <si>
    <t>Trung Quốc</t>
  </si>
  <si>
    <t>NB2</t>
  </si>
  <si>
    <t>Nhập viện tại Chợ Rẫy</t>
  </si>
  <si>
    <t>Vũ Hán (Trung Quốc), Hà Nội, Nha Trang, Long An, Tp Hồ Chí Minh</t>
  </si>
  <si>
    <t>bệnh nhân đến từ Vũ Xương (Vũ Hán, Hồ Bắc, Trung Quốc).
13/1/2020 ông Li Ding cùng vợ từ Hồ Bắc đến Hà Nội, lưu trú đến ngày 16/1.
Ngày 17/1 ông đi máy bay đến Nha Trang, lưu trú đến ngày 19/1 và sau đó đi tàu hỏa cùng vợ, con trai vào TP.HCM.
Ngày 20/1, ông này tiếp tục đi taxi về Long An.
Trong suốt quá trình ông Li Ding bị sốt, người con đều tiếp xúc và lây bệnh.
Về diễn biến bệnh, từ 17-1 ông Li Ding đã khởi phát sốt, tự mua thuốc uống nhưng không giảm. 3 ngày sau khi ông Li Ding bị sốt, người con Li Zichao tiếp tục bị sốt và có cùng các triệu chứng đi kèm như sốt không rõ nhiệt độ, không đau đầu, không đau nhức cơ, không đau họng, chảy máu mũi…</t>
  </si>
  <si>
    <t>Vũ Hán, Hồ Bắc, Trung Quốc
Nội Bài</t>
  </si>
  <si>
    <t>Nội Bài
Nha Trang</t>
  </si>
  <si>
    <t>22/01/2020</t>
  </si>
  <si>
    <t>tiền sử bệnh tim mạch, đái tháo đường tuýp 2 và một lần phẫu thuật chữa ung thư phổi vào năm 2018</t>
  </si>
  <si>
    <t>Bệnh viện Chợ Rẫy</t>
  </si>
  <si>
    <t>23/01/2020</t>
  </si>
  <si>
    <t>BV Chợ Rẫy</t>
  </si>
  <si>
    <t>Li Zichao</t>
  </si>
  <si>
    <t>NB1</t>
  </si>
  <si>
    <t>Hà Nội, Nha Trang, Long An, TP Hồ Chí Minh</t>
  </si>
  <si>
    <t>Nha Trang</t>
  </si>
  <si>
    <t>NTT</t>
  </si>
  <si>
    <t>Công nhân</t>
  </si>
  <si>
    <t>Yên Định</t>
  </si>
  <si>
    <t>Thanh Hóa</t>
  </si>
  <si>
    <t>CZ8315_17_01</t>
  </si>
  <si>
    <t>Nhà riêng tại Thanh Hóa - Bệnh viện Nhiệt đới Trung ương cơ sở 2</t>
  </si>
  <si>
    <t>Vũ Hán (Trung Quốc), Hà Nội, Vĩnh Phúc, Thanh Hóa</t>
  </si>
  <si>
    <t>Ngày 17/01/2020 về Việt Nam bằng đường hàng không qua sân bay Nội Bài, sau đó được công ty đón bằng xe công ty di chuyển về trụ sở tại xã Thiện Kế, huyện Bình Xuyên, tỉnh Vĩnh Phúc. Ngày 23/01/2020 bệnh nhân bắt xe ra bến xe Giáp Bát và di chuyển bằng xe khách về Yên Định lúc 18h00 cùng ngày, đến khoảng 22h00 bệnh nhân có biểu hiện sốt, ho. Đến 13h00 ngày 24/01/2020 bệnh nhân được gia đình đưa đến Bệnh viện đa khoa huyện Yên Định khám và đươc chuyển xuống điều trị tại Khoa Bệnh nhiệt đới, BVĐK tỉnh Thanh Hóa trong tình trạng tỉnh táo, sốt, ho. Hiện tại, bệnh nhân đang được được cách ly tại BVĐK tỉnh Thanh Hoá, trong tình trạng ổn định.</t>
  </si>
  <si>
    <t>CZ8315</t>
  </si>
  <si>
    <t>Vũ Hán, Hồ Bắc, Trung Quốc</t>
  </si>
  <si>
    <t>24/01/2020</t>
  </si>
  <si>
    <t>Sốt, ho</t>
  </si>
  <si>
    <t>Khoa Bệnh nhiệt đới, BVĐK tỉnh Thanh Hóa</t>
  </si>
  <si>
    <t>BVĐK tỉnh Thanh Hóa</t>
  </si>
  <si>
    <t>LTTH</t>
  </si>
  <si>
    <t>Nhân viên lễ tân</t>
  </si>
  <si>
    <t>Vạn Lương</t>
  </si>
  <si>
    <t>Vạn Ninh</t>
  </si>
  <si>
    <t>Khánh Hòa</t>
  </si>
  <si>
    <t>1, 2</t>
  </si>
  <si>
    <t>NB1, NB2</t>
  </si>
  <si>
    <t>Nhà riêng  - Khách sạn (Bệnh nhân là lễ tân tại khách sạn tại Nha Trang)</t>
  </si>
  <si>
    <t>Nha Trang, Vạn Ninh (Khánh Hòa)</t>
  </si>
  <si>
    <t>Bệnh nhân có tiếp xúc gần với 02 trường hợp người bệnh (người Trung Quốc) ngày 17/01/2020, cả 02 trường hợp này đã được chẩn đoán xác định với nCoV.
Bệnh khởi phát ngày 18/01/2020 với triệu chứng ho, sốt và đã lấy mẫu xét nghiệm, kết quả dương tính với nCoV (ngày 31/01/2020).</t>
  </si>
  <si>
    <t>Bệnh viện Bệnh nhiệt đới Khánh Hòa.</t>
  </si>
  <si>
    <t>26/01/2020</t>
  </si>
  <si>
    <t>BV BNĐ Khánh Hòa</t>
  </si>
  <si>
    <t>THK</t>
  </si>
  <si>
    <t>đường Nguyễn Thị Minh Khai</t>
  </si>
  <si>
    <t>Phường 5</t>
  </si>
  <si>
    <t>Quận 3</t>
  </si>
  <si>
    <t>Bay từ Mỹ qua Việt Nam, quá cảnh 2 tiếng tại Vũ Hán</t>
  </si>
  <si>
    <t>Bay từ Mỹ tới Tân Sơn Nhất, quá cảnh 2 tiếng tại Vũ Hán</t>
  </si>
  <si>
    <t>Mỹ, Vũ Hán, TP Hồ Chí Minh</t>
  </si>
  <si>
    <t>ngày 14/01/2020 bệnh nhân bay từ Mỹ về Việt Nam trên chuyến bay ký hiệu 660 của hãng hàng không China Southern.
Ngày 15/01/2020 bệnh nhân quá cảnh tại sân bay của Vũ Hán Trung Quốc trong vòng 2 tiếng.
Ngày 16/01/2020 bệnh nhân tới sân bay Tân Sơn Nhất và di chuyển đến khách sạn Triều Hân, 382/1-3 Nguyễn Thị Minh Khai, phường 5, quận 3, TP.HCM.
Bệnh nhân khởi bệnh ngày 26/01/2020; vào viện ngày 31/01/2020. Bệnh nhân có tiền sử phì đại tiền liệt tuyến. Diễn tiến bệnh, không sốt, không đau cơ, ho khan, đôi khi có khó thở.
Kết quả xét nghiệm tại bệnh viện cho thấy: Bạch cầu: 22,9K/mm3, hồng cầu: 4,61M/mm3, tiểu cầu: 388K/mm3, Hct: 42,8%. Hình ảnh Xquang thấy tổn thương nhu mô phổi lan tỏa 2 phế trường.
Ngày 31/01/2020 phết dịch hầu họng và cho kết quả dương tính với nCoV.</t>
  </si>
  <si>
    <t>31/01/2020</t>
  </si>
  <si>
    <t>ho khan, khó thở</t>
  </si>
  <si>
    <t>phì đại tiền liệt tuyến</t>
  </si>
  <si>
    <t>Bệnh viện Bệnh nhiệt đới TP HCM</t>
  </si>
  <si>
    <t>PVC</t>
  </si>
  <si>
    <t>Vinh Phú</t>
  </si>
  <si>
    <t>TT Hợp Hòa</t>
  </si>
  <si>
    <t>Tam Dương</t>
  </si>
  <si>
    <t>Vĩnh Phúc</t>
  </si>
  <si>
    <t>Nhà riêng tại Tam Dương, tỉnh Vĩnh Phúc -  Bệnh viện Nhiệt đới Trung ương cơ sở 2</t>
  </si>
  <si>
    <t>Vũ Hán (Trung Quốc), Hà Nội, Vĩnh Phúc</t>
  </si>
  <si>
    <t>Đi tập huấn tại Vũ Hán, Trung Quốc về Việt Nam ngày 17/01/2020.
Bệnh nhân khi có triệu chứng khởi phát ngày 21/01/2020 đã đi khám bệnh tại phòng khám tư tại huyện Tam Dương, sau đó đến bệnh viện đa khoa tỉnh Vĩnh Phúc ngày 23/01/2020. Bệnh nhân điều trị không khỏi nhập bệnh viện Bệnh nhiệt đới TƯ cơ sở Giải Phóng ngày 26/01/2020. Hiện tại, bệnh nhân đang được cách ly tại BV Bệnh nhiệt đới TƯ cơ sở Giải Phóng.</t>
  </si>
  <si>
    <t>VHL</t>
  </si>
  <si>
    <t>Sơn Bỉ</t>
  </si>
  <si>
    <t>Thị trấn Gia Khánh</t>
  </si>
  <si>
    <t>Bình Xuyên</t>
  </si>
  <si>
    <t>Vũ Hán - Nội Bài- Vĩnh Phúc- nhà riêng- BV Nhiệt đới TƯ cơ sở 2</t>
  </si>
  <si>
    <t>đi cùng 7 người Việt Nam khác được Công ty TNHH Nihon Plast của Nhật Bản cử sang Trung Quốc tập huấn tại Thành phố Vũ Hán, tỉnh Hồ Bắc (trong đó 3 trường hợp đã được xét nghiệm xác định dương tính với nCoV) và cùng trở về Việt Nam ngày 17/01/2020 trên chuyến bay CZ8315 của Southern China.
Ngày 17/01/2020, về Việt Nam bằng đường hàng không qua sân bay Nội Bài, sau đó được công ty đón bằng xe công ty di chuyển về trụ sở công ty.
Sau khi về công ty nhóm có tổ chức họp (bao gồm bệnh nhân với 7 người Việt Nam cùng đoàn), sau đó di chuyển về nhà riêng cùng một đồng nghiệp trên cùng chuyến xe.</t>
  </si>
  <si>
    <t>25/01/2020</t>
  </si>
  <si>
    <t>Ho, sốt nhẹ</t>
  </si>
  <si>
    <t>Trung tâm Kiểm soát bệnh tật tỉnh Vĩnh Phúc</t>
  </si>
  <si>
    <t>27/01/2020</t>
  </si>
  <si>
    <t xml:space="preserve">Bệnh viện đa khoa tỉnh Vĩnh Phúc </t>
  </si>
  <si>
    <t>NTD</t>
  </si>
  <si>
    <t>Ái Văn</t>
  </si>
  <si>
    <t>Sơn Lôi</t>
  </si>
  <si>
    <t>Nhà riêng - Bệnh viện Nhiệt đới Trung ương cơ sở 2</t>
  </si>
  <si>
    <t>Đi tập huấn tại Vũ Hán, Trung Quốc về Việt Nam ngày 17/01/2020. Ngày 25/01/2020, bệnh nhân đi taxi cùng bố đẻ đến nhập viện bệnh viện Bệnh nhiệt đới Trung ương cơ sở Đông Anh. Kể từ khi nhập cảnh vào Việt Nam ngày 17/01/2020 đến khi nhập viện, bệnh nhân tiếp xúc với nhiều người thân, họ hàng.</t>
  </si>
  <si>
    <t>TCP</t>
  </si>
  <si>
    <t>Yên Bình</t>
  </si>
  <si>
    <t>Minh Quang</t>
  </si>
  <si>
    <t>Tam Đảo</t>
  </si>
  <si>
    <t>đi cùng 7 người Việt Nam khác được Công ty TNHH Nihon Plast của Nhật Bản cử sang Trung Quốc tập huấn tại Thành phố Vũ Hán, tỉnh Hồ Bắc (trong đó 4 trường hợp đã được xét nghiệm xác định dương tính với nCoV) và cùng trở về Việt Nam ngày 17/01/2020 trên chuyến bay CZ8315 của Southern China bằng đường hàng không qua sân bay Nội Bài.
Sau đó được công ty đón về bằng xe công ty di chuyển về trụ sở công ty, tại công ty nhóm có tổ chức họp (bao gồm bệnh nhân với 07 người Việt Nam cùng đoàn) và di chuyển về nhà riêng.</t>
  </si>
  <si>
    <t>PTB</t>
  </si>
  <si>
    <t>Ngọc Bảo</t>
  </si>
  <si>
    <t>NB6</t>
  </si>
  <si>
    <t>Nhà riêng  - Trung tâm Y tế huyện Bình Xuyên</t>
  </si>
  <si>
    <t>Bệnh nhân có đến nhà bệnh nhân N.T.D chơi trong dịp tết âm lịch và là một trong những người có trong danh sách tiếp xúc gần với ca bệnh N.T.D. do Trung tâm kiểm soát dịch bệnh tỉnh Vĩnh Phúc giám sát. Trong các ngày 22/01/2020 và 28/01/2020 bệnh nhân này đến nhà bệnh nhân N.T.D. chơi chúc tết.
Ngày 31/01/2020 bệnh nhân có triệu chứng khởi phát sốt và đến khám và được cách ly tại Trung tâm Y tế huyện Bình Xuyên.</t>
  </si>
  <si>
    <t>30/01/2020</t>
  </si>
  <si>
    <t>Trung tâm Y tế huyện Bình Xuyên</t>
  </si>
  <si>
    <t>BV huyện Bình Xuyên</t>
  </si>
  <si>
    <t>PTT</t>
  </si>
  <si>
    <t>làm ruộng</t>
  </si>
  <si>
    <t>5, 12</t>
  </si>
  <si>
    <t xml:space="preserve">Nhà bệnh nhân số 6 </t>
  </si>
  <si>
    <t>Sống cùng nhà bệnh nhân số 5</t>
  </si>
  <si>
    <t>ho</t>
  </si>
  <si>
    <t>Phòng khám đa khoa Quang Hà</t>
  </si>
  <si>
    <t>NTTD</t>
  </si>
  <si>
    <t>học sinh</t>
  </si>
  <si>
    <t>5, 11</t>
  </si>
  <si>
    <t>ho, mệt mỏi</t>
  </si>
  <si>
    <t>NTN</t>
  </si>
  <si>
    <t>Rừng Cuông</t>
  </si>
  <si>
    <t>Thiện Kế</t>
  </si>
  <si>
    <t>Nhà riêng - Phòng khám đa khoa khu vực Quang Hà</t>
  </si>
  <si>
    <t xml:space="preserve"> người thứ 6 trong số 8 công nhân trở về từ Vũ Hán, Trung Quốc trên cùng một chuyến bay, trong đó có 05 trường hợp đã xác định mắc bệnh viêm đường hô hấp cấp do chủng mới nCoV (đã báo cáo).</t>
  </si>
  <si>
    <t>TTYT Huyện Tam Đảo</t>
  </si>
  <si>
    <t>NTY</t>
  </si>
  <si>
    <t>Nhà riêng -  TTYT Huyện Tam Đảo</t>
  </si>
  <si>
    <t>Ngày 28/01/2020 bệnh nhân đến nhà ca bệnh N. T. D đến chơi chúc tết, có ngồi tại nhà bệnh nhân D khoảng 1 tiếng đồng hồ rồi về. Bệnh nhân Y nằm trong danh sách người tiếp xúc gần đang được Trung tâm Kiểm soát bệnh tật tỉnh Vĩnh Phúc giám sát chặt chẽ.</t>
  </si>
  <si>
    <t>sốt, đau đầu, chảy mũi</t>
  </si>
  <si>
    <t>BVĐK Quang Hà, Bình Xuyên</t>
  </si>
  <si>
    <t>NGL</t>
  </si>
  <si>
    <t>3 tháng</t>
  </si>
  <si>
    <t>Thôn Giữa</t>
  </si>
  <si>
    <t>Quất Lưu</t>
  </si>
  <si>
    <t>NB10</t>
  </si>
  <si>
    <t>Nhà bệnh nhân số 6 - BVĐK Quang Hà, Bình Xuyên</t>
  </si>
  <si>
    <t>Bệnh nhân N.G.L là cháu ngoại của bệnh nhân P.T.B (là bệnh nhân có liên quan đến bệnh nhân N.T.D - 1 trong 8 người đi từ Vũ Hán về đã được báo cáo trước đây, được điều trị tại Bệnh viện Bệnh nhiệt đới trung ương và được ra viện ngày 10/02/2020).
Ngày 28/01/2020, bệnh nhân N.G.L được mẹ đưa đến nhà bà P.T.B (bà ngoại) chơi và hai mẹ con ở cùng nhà bà ngoại trong 04 ngày tại huyện Bình Xuyên, tỉnh Vĩnh Phúc.</t>
  </si>
  <si>
    <t>ho, chảy nước mũi</t>
  </si>
  <si>
    <t>NVV</t>
  </si>
  <si>
    <t>5, 11, 12</t>
  </si>
  <si>
    <t>Nhà bệnh nhân số 6 - BV huyện Bình Xuyên</t>
  </si>
  <si>
    <t xml:space="preserve">Sống cùng nhà bệnh nhân số 5. </t>
  </si>
  <si>
    <t>mệt mỏi</t>
  </si>
  <si>
    <t>Hiện đang được điều trị tại BV Bệnh Nhiệt Đới Trung Ương Cơ sở 2</t>
  </si>
  <si>
    <t>18/03/2020</t>
  </si>
  <si>
    <t>15/03/2020</t>
  </si>
  <si>
    <t>Điểm di chuyển</t>
  </si>
  <si>
    <t xml:space="preserve">Điểm cách ly </t>
  </si>
  <si>
    <t>Điểm tiếp xúc_rescore</t>
  </si>
  <si>
    <t xml:space="preserve">Bn đi nước ngoài về cách ly sau &gt;2 ngày </t>
  </si>
  <si>
    <t>Điểm cách ly - cột BE</t>
  </si>
  <si>
    <t>Với bênh nhân nhập cảnh - cột BA</t>
  </si>
  <si>
    <t>Với bệnh nhân trong nước - cột BD</t>
  </si>
  <si>
    <t>Điểm triệu chứng - cột BF</t>
  </si>
  <si>
    <t>Điểm tiếp xúc do công việc - cột BG</t>
  </si>
  <si>
    <t>Điểm tiếp xúc do di chuyển - cột BH</t>
  </si>
  <si>
    <t xml:space="preserve">Tổng của điểm cách ly tại mỗi location. </t>
  </si>
  <si>
    <t>Location ít người</t>
  </si>
  <si>
    <t>Location nhiều người</t>
  </si>
  <si>
    <t>Tổng từ 1-5 điểm</t>
  </si>
  <si>
    <t>Tổng từ 6-10 điểm</t>
  </si>
  <si>
    <t>Trên 10</t>
  </si>
  <si>
    <t>Tổng điểm nguy cơ</t>
  </si>
  <si>
    <t>Mã BN</t>
  </si>
  <si>
    <t>Điểm tiếp xúc do di chuyển</t>
  </si>
  <si>
    <t>Tổng điểm</t>
  </si>
  <si>
    <t>VN0054VN0054</t>
  </si>
  <si>
    <t>VJ981VJ981 (33B)</t>
  </si>
  <si>
    <t/>
  </si>
  <si>
    <t>VN0054/VN163VN0054</t>
  </si>
  <si>
    <t>VN0054VN0054 (4K)</t>
  </si>
  <si>
    <t>VN0054VN0054 (5D)</t>
  </si>
  <si>
    <t>VN0054VN0054 (5G)</t>
  </si>
  <si>
    <t>VN0054VN0054 (24E)</t>
  </si>
  <si>
    <t>VN0054VN0054 (7D)</t>
  </si>
  <si>
    <t>VN0054VN0054 (7G)</t>
  </si>
  <si>
    <t>VN0054VN0054 (6G)</t>
  </si>
  <si>
    <t>VN0054VN0054 (3D)</t>
  </si>
  <si>
    <t>WGT2BChuyên cơ riêng</t>
  </si>
  <si>
    <t>QR 974QR 974</t>
  </si>
  <si>
    <t>QR968QR968</t>
  </si>
  <si>
    <t>QR970QR970</t>
  </si>
  <si>
    <t>TK162/QH 1521/QH 1524TK162/QH1521</t>
  </si>
  <si>
    <t>VN0018VN0018</t>
  </si>
  <si>
    <t>VJ826VJ826</t>
  </si>
  <si>
    <t>TG564TG564 (67K)</t>
  </si>
  <si>
    <t>EK392EK392</t>
  </si>
  <si>
    <t xml:space="preserve"> BR 395BR395</t>
  </si>
  <si>
    <t>SQ323, MI 632MI632</t>
  </si>
  <si>
    <t>SU290SU290</t>
  </si>
  <si>
    <t>TK164TK164</t>
  </si>
  <si>
    <t>VN0018VN0018 (25H)</t>
  </si>
  <si>
    <t>VN50VN50 (10E)</t>
  </si>
  <si>
    <t>TK162TK162 (12F) / VJ642</t>
  </si>
  <si>
    <t>QR976QR976 (22D)</t>
  </si>
  <si>
    <t>EK394EK394</t>
  </si>
  <si>
    <t>EK4/EK392EK4/EK392 (33K)</t>
  </si>
  <si>
    <t>EK4/EK392EK4/EK392 (33J)</t>
  </si>
  <si>
    <t xml:space="preserve"> AF258AF258</t>
  </si>
  <si>
    <t>EK30/EK364EK30, EK364</t>
  </si>
  <si>
    <t>TK162TK162</t>
  </si>
  <si>
    <t>VN0054VN0054 (15K)</t>
  </si>
  <si>
    <t>VN0054VN0054 (28K)</t>
  </si>
  <si>
    <t>VN 7209/VN 8059VN7209/ VN8059</t>
  </si>
  <si>
    <t>NH381NH381 (28C)</t>
  </si>
  <si>
    <t>EK188EK188 (30C) /EK 392 (36A)</t>
  </si>
  <si>
    <t>VN10, VN607VN10 (5K), VN272 (Phi công), VN 607</t>
  </si>
  <si>
    <t>VN36VN36 (55C)</t>
  </si>
  <si>
    <t>BR395BR395 (2D, 2K)</t>
  </si>
  <si>
    <t>VN772VN772</t>
  </si>
  <si>
    <t>TP Hạ Long</t>
  </si>
  <si>
    <t>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t>
  </si>
  <si>
    <t>London</t>
  </si>
  <si>
    <t>VN0050 (12C)</t>
  </si>
  <si>
    <t>Trường Quân sự TP Cần Thơ</t>
  </si>
  <si>
    <t>sốt, ho, khó thở, buồn nôn</t>
  </si>
  <si>
    <t>Bệnh viện Lao và Bệnh phổi Cần Thơ</t>
  </si>
  <si>
    <t>Thôn Trung</t>
  </si>
  <si>
    <t>TT Ân Thi</t>
  </si>
  <si>
    <t>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t>
  </si>
  <si>
    <t>VN0050 (2K)</t>
  </si>
  <si>
    <t>Trường Quân sự tỉnh Bạc Liêu (ở thị xã Giá Rai)</t>
  </si>
  <si>
    <t>realtime RT – PCR</t>
  </si>
  <si>
    <t>Bệnh viện Đa khoa tỉnh Bạc Liêu cách ly</t>
  </si>
  <si>
    <t>TP Trà Vinh</t>
  </si>
  <si>
    <t>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t>
  </si>
  <si>
    <t>VN0050 (23G)</t>
  </si>
  <si>
    <t>đường Tôn Đản</t>
  </si>
  <si>
    <t>phường 13</t>
  </si>
  <si>
    <t>Bệnh nhân có tiếp xúc với ca bệnh dương tính trong quán bar Buddha. Hiện bệnh nhân không có triệu chứng mắc bệnh, đang được cách ly theo dõi tại Bệnh viện Dã chiến Củ Chi.</t>
  </si>
  <si>
    <t>buddha bar</t>
  </si>
  <si>
    <t>kỹ thuật viên</t>
  </si>
  <si>
    <t>đường 42</t>
  </si>
  <si>
    <t>Bệnh nhân có tiếp xúc với ca bệnh dương tính trong quán bar Buddha ngày 14/03/2020. Hiện bệnh nhân không có triệu chứng mắc bệnh, đang được cách ly theo dõi tại Bệnh viện Bệnh Nhiệt đới TP. Hồ Chí Minh.</t>
  </si>
  <si>
    <t>Lộc Phát</t>
  </si>
  <si>
    <t>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t>
  </si>
  <si>
    <t>Thạnh Mỹ Lợi</t>
  </si>
  <si>
    <t>TP Bảo Lộc</t>
  </si>
  <si>
    <t>Moscow</t>
  </si>
  <si>
    <t>SU2605/SU292</t>
  </si>
  <si>
    <t>SU2605/Su292</t>
  </si>
  <si>
    <t>đau họng, ho khan</t>
  </si>
  <si>
    <t>Bệnh viện Điều trị COVID-19 Cần Giờ</t>
  </si>
  <si>
    <t>Tân Quang</t>
  </si>
  <si>
    <t>Văn Lâm</t>
  </si>
  <si>
    <t>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t>
  </si>
  <si>
    <t>Thượng Thạnh</t>
  </si>
  <si>
    <t>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t>
  </si>
  <si>
    <t>Tình trạng sức khỏe hiện tại: bình thường, không có triệu chứng. Ngày vào viện: 25/3/2020. Nơi điều trị: Bệnh viện Đức Giang. Kết quả xét nghiệm ngày 26/3 do Trung tâm Kiểm soát bệnh tật Hà Nội thực hiện : Dương tính SARS-COV-2.</t>
  </si>
  <si>
    <t>nhân viên cấp dưỡng tại Công ty xăng dầu khu vực 1</t>
  </si>
  <si>
    <t>Bệnh viện Bệnh Nhiệt đới Trung ương cơ sở 2</t>
  </si>
  <si>
    <t>Bệnh viện Đức Giang</t>
  </si>
  <si>
    <t>Bệnh viện Bạch Mai</t>
  </si>
  <si>
    <t>chảy máu não, não thất</t>
  </si>
  <si>
    <t>Rạch Giá</t>
  </si>
  <si>
    <t>Kiên Giang</t>
  </si>
  <si>
    <t>VN0054_23_03</t>
  </si>
  <si>
    <t>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t>
  </si>
  <si>
    <t>VN0054 (22K)</t>
  </si>
  <si>
    <t>Tổng hợp BA và BD - cột BE</t>
  </si>
  <si>
    <t>-&gt; Sau đó nhóm điểm lại để chuẩn hóa - cột BI</t>
  </si>
  <si>
    <t>Tiên Dương</t>
  </si>
  <si>
    <t>Đông Anh</t>
  </si>
  <si>
    <t>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t>
  </si>
  <si>
    <t>VN0054 (41C)</t>
  </si>
  <si>
    <t>VN0054_12_03</t>
  </si>
  <si>
    <t>Đông Phú</t>
  </si>
  <si>
    <t>Lục Nam</t>
  </si>
  <si>
    <t>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t>
  </si>
  <si>
    <t>TG564_20_03</t>
  </si>
  <si>
    <t>Thái Lan</t>
  </si>
  <si>
    <t>TG564 (40B)</t>
  </si>
  <si>
    <t>khu cách ly Trung đoàn 855, tỉnh Ninh Bình</t>
  </si>
  <si>
    <t>khu cách ly Trường Quân sự tỉnh Ninh Bình</t>
  </si>
  <si>
    <t>khu cách ly Sư đoàn 241, tỉnh Ninh Bình</t>
  </si>
  <si>
    <t>Quận Hoàn Kiếm</t>
  </si>
  <si>
    <t>Đan Mạch</t>
  </si>
  <si>
    <t>nhân viên cung cấp nước sôi của Bệnh viện Bạch Mai</t>
  </si>
  <si>
    <t>BV Bạch Mai</t>
  </si>
  <si>
    <t>QR0976_07_03, VJ530_23_03</t>
  </si>
  <si>
    <t>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
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t>
  </si>
  <si>
    <t>Ngay sau khi xét nghiệm 5.000 người là nhân viên, người lao động và người nhà bệnh nhân ở các khoa có người nhiễm, đã phát hiện 2 người dương tính với SARS-CoV-2</t>
  </si>
  <si>
    <t>QR0976, VJ530</t>
  </si>
  <si>
    <t>QR0976 (37K. 37J), VJ530 (19E)</t>
  </si>
  <si>
    <t>22,23</t>
  </si>
  <si>
    <t>Buddha Bar</t>
  </si>
  <si>
    <t>Thánh đường Hồi giáo Jamiul Anwar</t>
  </si>
  <si>
    <t>4/3/2020 bệnh nhân đi Pháp, ở Thành phố Paris, có đi chơi các khu vực và tiếp xúc với bạn bè. Ngày 10/3/2020 bệnh nhân từ Pháp về Việt Nam qua sân bay Nội Bài, chuyến bay VN18 hạ cách lúc 6 h 45 phút. Sau đó đi xe của cơ quan về nhà tại 20 Núi Trúc. 14 h đến cơ quan tại số 200 Nguyễn Sơn, Long Biên, tại đó bệnh nhân có tiếp xúc với nhiều người, đến 8 h tối về nhà ăn cơm tối, chỉ có 1 mình. Ngày 11/3/2020, 8 h 30 tham gia họp trực tuyến tại 200 Nguyễn Sơn, có nhiều người tham gia. 12 trưa, ăn cơm tại căng tin. Sau đó tiếp tục họp tại cơ quan. Đến 20h sang quán Lộc Vừng ăn tối cùng nhiều người. khoảng 9h30 về nghỉ tại nhà riêng. Ngày 12/3/2020, bệnh nhân thấy mệt, đau đầu, có gặp vợ và con, sau đó vợ và con ra ở tại Khách Sạn Hà Nội, Giảng Võ. Bệnh nhân ở nhà 1 mình, không gặp ai. Ngày 13/3/2020 khoảng 11h30 phút bệnh nhân vào Nhiệt đới TW2 khám bệnh bằng taxi.</t>
  </si>
  <si>
    <t>Tiền sử di chuyển</t>
  </si>
  <si>
    <t>17, 20</t>
  </si>
  <si>
    <t>VN18_09_03</t>
  </si>
  <si>
    <t>Su2605_22_03, SU292_22_03</t>
  </si>
  <si>
    <t>VN772_21_03</t>
  </si>
  <si>
    <t>VN0050_22_03</t>
  </si>
  <si>
    <t>(blank)</t>
  </si>
  <si>
    <t>Count of Mã BN</t>
  </si>
  <si>
    <t>Group_age</t>
  </si>
  <si>
    <t>Tuổi</t>
  </si>
  <si>
    <t>Bệnh Nhân</t>
  </si>
  <si>
    <t xml:space="preserve"> Tổng điểm nguy cơ</t>
  </si>
  <si>
    <t>Tổng BN</t>
  </si>
  <si>
    <t>&lt;15 tuổi</t>
  </si>
  <si>
    <t>15 - 29 tuổi</t>
  </si>
  <si>
    <t>30 - 44 tuổi</t>
  </si>
  <si>
    <t>45 - 59 tuổi</t>
  </si>
  <si>
    <t>&gt;=60 tuổi</t>
  </si>
  <si>
    <t>Giới tính</t>
  </si>
  <si>
    <t>Số ca</t>
  </si>
  <si>
    <t>Điểm nguy cơ</t>
  </si>
  <si>
    <t>Có triệu chứng</t>
  </si>
  <si>
    <t>Có</t>
  </si>
  <si>
    <t>Không</t>
  </si>
  <si>
    <t>Trung tâm y tế huyện Cần Giờ</t>
  </si>
  <si>
    <t>Đa khoa tỉnh Bắc Ninh</t>
  </si>
  <si>
    <t>Bệnh viện Đa khoa tỉnh Bắc Ninh</t>
  </si>
  <si>
    <t>Là con gái của NB 94 , 1 trong 5 người sống cùng 1 gia đình từ Cộng hào Séc về Vn trên chuyến bay SU290, hiên đang được cách ly và điều trị tại Bệnh Nhiệt đới TƯ cơ sở Đông Anh.</t>
  </si>
  <si>
    <t>Trung tâm Giáo dục quốc phòng (ở phòng số 17)</t>
  </si>
  <si>
    <t>Tây Ninh</t>
  </si>
  <si>
    <t>âm tính lần 3</t>
  </si>
  <si>
    <t>Định Hóa</t>
  </si>
  <si>
    <t>Kim Sơn</t>
  </si>
  <si>
    <t>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
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
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
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t>
  </si>
  <si>
    <t>Gia Lâm (HN) - Kim Sơn (NB) - BV Bạch Mai - Kim Sơn (NB)</t>
  </si>
  <si>
    <t>Bệnh viện Đa khoa huyện Kim Sơn</t>
  </si>
  <si>
    <t>nhà ăn Bạch Mai</t>
  </si>
  <si>
    <t>Phường 11</t>
  </si>
  <si>
    <t>cách ly tại nhà từ khi nhập cảnh</t>
  </si>
  <si>
    <t>cách ly ngay khi nhập cảnh</t>
  </si>
  <si>
    <t>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t>
  </si>
  <si>
    <t>là con dâu bệnh nhân số 133, chăm sóc bệnh nhân 23 ngày. Hiện nay bệnh nhân không ho, không sốt, không khó thở.</t>
  </si>
  <si>
    <t>về nước ngày 25/3/2020, được chuyển đến khu cách ly tập trung tại trường Đại học FPT ở Hòa Lạc, huyện Thạch Thất, Hà Nội. Bệnh nhân xuất hiện sốt khoảng 38 độcC, kèm theo ho nhiều, đau mỏi người, đã được nhập viện.</t>
  </si>
  <si>
    <t>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t>
  </si>
  <si>
    <t>Sốt, ho nhiều, mỏi người</t>
  </si>
  <si>
    <t>sốt, ho có đờm</t>
  </si>
  <si>
    <t>làm việc tại công ty Trường Sinh</t>
  </si>
  <si>
    <t>Đại Từ</t>
  </si>
  <si>
    <t>Thái Nguyên</t>
  </si>
  <si>
    <t>TP Hà Nội</t>
  </si>
  <si>
    <t>EK394_18_03</t>
  </si>
  <si>
    <t>Bệnh nhân từ nước ngoài về trên chuyến bay EK394, nhập cảnh ngày 18/03. Sau khi nhập cảnh, bệnh nhân được đưa đến khu cách ly tập trung của tỉnh Thanh Hoá. Tại đây bệnh nhân được lấy mẫu xét nghiệm và được Viện Vệ sinh Dịch tễ Trung ương xác định dương tính với SARS-COV-2. Hiện tại bệnh nhân và những người tiếp xúc gần đang được cách ly riêng tại khu cách ly, tình trạng sức khoẻ ổn định.</t>
  </si>
  <si>
    <t>làm việc tại công ty Trường Sinh cung cấp dịch vụ cho BV Bạch Mai, tiếp xúc với nhiều người.</t>
  </si>
  <si>
    <t>khu cách ly tập trung của tỉnh Thanh Hoá</t>
  </si>
  <si>
    <t>Bệnh viện Lao và Bệnh phổi Thái Nguyên</t>
  </si>
  <si>
    <t>Trước đó, BN178 đến BVĐK huyện Đại Từ lúc 16h50 phút ngày 27/03/2020 với lý do: Đau đầu, chóng mặt. BN được lập hồ sơ bệnh án điều trị tại khoa nội, xét nghiệm công thức máu và đường máu cho kết quả bình thường. Tại thời điểm đó, các bác sĩ chẩn đoán, thiếu máu não. Đến hồi 20h cùng ngày, BN có biểu hiện đau họng, sốt. Kiểm tra nhiệt độ 37,6 độ C. Đấu tranh khai thác kỹ yếu tố dịch tễ, chị này mới thừa nhận đã làm thuê ở nhà ăn của Bệnh viện Bạch Mai trong 2 tháng với nhiệm vụ đưa cơm tới các khoa phòng trong Bệnh viện Bạch Mai.
Ngày 25/3/2020, chị này đã đến Bệnh viện Bệnh Nhiệt đới làm các xét nghiệm, chụp tim phổi kết quả bình thường, làm test nhanh Covid -19 cho kết quả âm tính.
Chiều ngày 27/3/2020, BN đi xe khách của hãng LIMOSINE Văn Phúc (biển số xe: 20B -02237, lái xe Vi Văn Mến) từ Bệnh viện Bạch Mai về đến Thị trấn Đại Từ lúc 15h ngày 27/3/2020, sau đó vào thẳng Bệnh viện đa khoa huyện Đại Từ khám.
Sau khi BN178 thừa nhận từ Bệnh viện Bạch Mai về, ngay lập tức, Bệnh viện đa khoa huyện Đại Từ đã chuyển bệnh nhân xuống khu cách ly của bệnh viện, phun khử khuẩn toàn bộ khu vực từ phòng khám đến khoa Nội.
Lấy mẫu bệnh phẩm xét nghiệm gửi Bệnh viện Trung ương Thái Nguyên. Sáng 29/3/2020, Bộ Y tế công bố chính thức BN dương tính với virus SARS-CoV-2.
BN được tới điều trị tại Bệnh viện Lao và Bệnh phổi Thái Nguyên, bằng xe chuyên dụng. Cuối giờ chiều qua, BN178 đã được đưa về Bệnh viện Bệnh Nhiệt đới Trung ương để tiếp tục điều trị.</t>
  </si>
  <si>
    <t>Bệnh viện Bệnh lý hô hấp cấp tính Củ Chi</t>
  </si>
  <si>
    <t>Hợp Thành</t>
  </si>
  <si>
    <t>Mỹ Đức</t>
  </si>
  <si>
    <t>Cao Minh</t>
  </si>
  <si>
    <t>Phúc Yên</t>
  </si>
  <si>
    <t>Đông Lao</t>
  </si>
  <si>
    <t>Đông La</t>
  </si>
  <si>
    <t>Hoài Đức</t>
  </si>
  <si>
    <t>Mỹ Hương</t>
  </si>
  <si>
    <t>du học sinh tại Pháp (quá cảnh Thái Lan) về Nội Bài ngày 20/03/2020 trên chuyến bay TG564, được cách ly tập trung tại Lữ đoàn 241- Quỳnh Lưu - Nho Quan - Ninh Bình.</t>
  </si>
  <si>
    <t>khu cách ly tập trung tại Lữ đoàn 241- Quỳnh Lưu - Nho Quan - Ninh Bình.</t>
  </si>
  <si>
    <t>VN618_20_03</t>
  </si>
  <si>
    <t>từ Thái Lan về Việt Nam ngày 20/03/2020 trên chuyến bay TG564, được cách ly tập trung tại Lữ đoàn 241- Quỳnh Lưu - Nho Quan - Ninh Bình.</t>
  </si>
  <si>
    <t>du học sinh từ Thuỵ Sỹ (quá cảnh) Thái Lan về Nội Bài ngày 20/03/2020 trên chuyến bay VN618, được cách ly tập trung tại Lữ đoàn 241- Quỳnh Lưu - Nho Quan - Ninh Bình.</t>
  </si>
  <si>
    <t>là phóng viên có tiếp xúc gần (phỏng vấn) với bệnh nhân số 148 ngày 12/3/2020.</t>
  </si>
  <si>
    <t>phóng viên</t>
  </si>
  <si>
    <t>SU290_25_03</t>
  </si>
  <si>
    <t xml:space="preserve"> từ Nga về Việt Nam trên chuyến bay SU290 nhập cảnh tại Nội Bài ngày 25/03/2020.</t>
  </si>
  <si>
    <t> từ Nga về Việt Nam trên chuyến bay SU290 nhập cảnh tại Nội Bài ngày 25/03/2020.</t>
  </si>
  <si>
    <t>VN618</t>
  </si>
  <si>
    <t>điều trị 8 ngày tại khoa Thần Kinh bệnh viện Bạch Mai. Đến ngày 19/3/2020, bệnh nhân ra viện về nhà. Ngày 24/3/2020, bệnh nhân xuất hiện ho được lấy mẫu xét nghiệm. Ngày 29/3/2020, kết quả xét nghiệm dương tính với SARS-COV 2.</t>
  </si>
  <si>
    <t>Ho</t>
  </si>
  <si>
    <t>TK162_10_03</t>
  </si>
  <si>
    <t>là vợ của bệnh nhân số 76, đến Sân bay Tân Sơn Nhất ngày 10/03/2020 trên chuyến bay TK162. Từ ngày 10/03-16/03, bệnh nhân đi qua Hồ Chí Minh, Cần Thơ, Hội An và Huế. Ngày 16/03/2020, bệnh nhân đến Ninh Bình và được lấy mẫu xét nghiệm.</t>
  </si>
  <si>
    <t>Thụy Sĩ</t>
  </si>
  <si>
    <t>Khoa thần kinh Bạch Mai (8 ngày) - về nhà</t>
  </si>
  <si>
    <t>Hồ Chí Minh, Cần Thơ, Hội An, Huế, Ninh Bình</t>
  </si>
  <si>
    <t>Sân bay Nội Bài - về nhà (tự cách ly)</t>
  </si>
  <si>
    <t>Từ nước ngoài về sân bay Nội Bài trên chuyến bay VN0054 ngày 13/03/2020. Từ ngày 13/3/2020 đến ngày 19/3/2020, bệnh nhân tự cách ly ở nhà và có tiếp xúc gần với 04 trường hợp người Việt Nam và 5 trường hợp người nước ngoài ở cùng tòa nhà. Ngày 22/03/2020, được lấy mẫu sàng lọc, ngày 25/03/2020 có kết quả xét nghiệm dương tính với SARS-COV 2.</t>
  </si>
  <si>
    <t>BV Bạch Mai - Mỹ Hương, Mỹ Đức - BV Bạch Mai</t>
  </si>
  <si>
    <t>bệnh nhân là nhân viên của công ty Trường Sinh cung cấp nước sôi cho Bệnh viện Bạch Mai. Bệnh nhân ở cùng, tiếp xúc gần với bệnh nhân số 169. Ngày 22/03/2020, bệnh nhân xuất hiện triệu chứng ho, đau rát họng. Ngày 15/02/2020, bệnh nhân có về quê ăn giỗ, sau đó quay lại làm việc tại Bệnh viện Bạch Mai cơ sở Giải Phóng và ngủ nghỉ tại đó, không đi đâu khỏi Bệnh viện Bạch Mai.</t>
  </si>
  <si>
    <t>Ho, đau rát họng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</si>
</sst>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1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Arial"/>
      <family val="2"/>
    </font>
    <font>
      <sz val="11"/>
      <color theme="1"/>
      <name val="Arial"/>
      <family val="2"/>
      <charset val="163"/>
    </font>
    <font>
      <sz val="11"/>
      <color theme="1"/>
      <name val="Arial"/>
      <family val="2"/>
    </font>
    <font>
      <sz val="11"/>
      <color theme="0"/>
      <name val="Calibri"/>
      <family val="2"/>
      <scheme val="minor"/>
    </font>
    <font>
      <b/>
      <sz val="11"/>
      <color theme="0"/>
      <name val="Calibri"/>
      <family val="2"/>
      <scheme val="minor"/>
    </font>
    <font>
      <sz val="11"/>
      <color rgb="FF272727"/>
      <name val="Times New Roman"/>
      <family val="1"/>
    </font>
    <font>
      <sz val="8"/>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4"/>
        <bgColor theme="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0" fontId="5" fillId="0" borderId="0"/>
    <xf numFmtId="0" fontId="6" fillId="0" borderId="0"/>
    <xf numFmtId="0" fontId="7" fillId="0" borderId="0"/>
  </cellStyleXfs>
  <cellXfs count="5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4" borderId="0" xfId="0" applyFont="1" applyFill="1"/>
    <xf numFmtId="49" fontId="0" fillId="0" borderId="0" xfId="0" applyNumberFormat="1"/>
    <xf numFmtId="0" fontId="0" fillId="4" borderId="0" xfId="0" applyFill="1"/>
    <xf numFmtId="0" fontId="0" fillId="0" borderId="0" xfId="0" applyAlignment="1">
      <alignment wrapText="1"/>
    </xf>
    <xf numFmtId="0" fontId="2" fillId="0" borderId="0" xfId="0" applyFont="1"/>
    <xf numFmtId="0" fontId="3" fillId="0" borderId="0" xfId="0" applyFont="1"/>
    <xf numFmtId="0" fontId="4" fillId="0" borderId="0" xfId="0" applyFont="1"/>
    <xf numFmtId="164" fontId="0" fillId="0" borderId="0" xfId="0" applyNumberFormat="1"/>
    <xf numFmtId="0" fontId="0" fillId="5" borderId="0" xfId="0" applyFill="1"/>
    <xf numFmtId="14" fontId="0" fillId="5" borderId="0" xfId="0" applyNumberFormat="1" applyFill="1"/>
    <xf numFmtId="164" fontId="0" fillId="5" borderId="0" xfId="0" applyNumberFormat="1" applyFill="1"/>
    <xf numFmtId="14" fontId="0" fillId="0" borderId="0" xfId="0" applyNumberFormat="1"/>
    <xf numFmtId="0" fontId="2" fillId="0" borderId="0" xfId="0" quotePrefix="1" applyFont="1"/>
    <xf numFmtId="0" fontId="0" fillId="0" borderId="0" xfId="0" applyBorder="1"/>
    <xf numFmtId="0" fontId="0" fillId="3" borderId="0" xfId="0" applyFill="1" applyBorder="1"/>
    <xf numFmtId="14" fontId="0" fillId="0" borderId="0" xfId="0" applyNumberFormat="1" applyBorder="1"/>
    <xf numFmtId="0" fontId="0" fillId="0" borderId="0" xfId="0" applyNumberFormat="1" applyBorder="1"/>
    <xf numFmtId="0" fontId="0" fillId="6" borderId="0" xfId="0" applyFill="1" applyBorder="1"/>
    <xf numFmtId="0" fontId="0" fillId="2" borderId="0" xfId="0" applyFill="1" applyBorder="1"/>
    <xf numFmtId="0" fontId="0" fillId="0" borderId="0" xfId="0" applyFill="1" applyBorder="1"/>
    <xf numFmtId="2" fontId="0" fillId="0" borderId="0" xfId="0" applyNumberFormat="1" applyBorder="1"/>
    <xf numFmtId="0" fontId="0" fillId="0" borderId="0" xfId="0" applyBorder="1" applyAlignment="1"/>
    <xf numFmtId="0" fontId="0" fillId="0" borderId="0" xfId="0" applyFill="1" applyBorder="1" applyAlignment="1"/>
    <xf numFmtId="0" fontId="0" fillId="0" borderId="2" xfId="0" applyNumberFormat="1" applyBorder="1"/>
    <xf numFmtId="0" fontId="0" fillId="0" borderId="3" xfId="0" applyNumberFormat="1" applyBorder="1"/>
    <xf numFmtId="0" fontId="0" fillId="0" borderId="4" xfId="0" applyNumberFormat="1"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8" fillId="7" borderId="1" xfId="0" applyFont="1" applyFill="1" applyBorder="1"/>
    <xf numFmtId="0" fontId="2" fillId="0" borderId="0" xfId="0" pivotButton="1" applyFont="1"/>
    <xf numFmtId="0" fontId="9" fillId="8" borderId="5" xfId="0" applyFont="1" applyFill="1" applyBorder="1"/>
    <xf numFmtId="0" fontId="0" fillId="0" borderId="5" xfId="0" applyFont="1" applyBorder="1"/>
    <xf numFmtId="0" fontId="0" fillId="0" borderId="6" xfId="0" applyFont="1" applyBorder="1"/>
    <xf numFmtId="0" fontId="9" fillId="8" borderId="7" xfId="0" applyFont="1" applyFill="1" applyBorder="1"/>
    <xf numFmtId="0" fontId="0" fillId="0" borderId="7" xfId="0" applyFont="1" applyBorder="1"/>
    <xf numFmtId="0" fontId="0" fillId="0" borderId="8" xfId="0" applyFont="1" applyBorder="1"/>
    <xf numFmtId="0" fontId="0" fillId="0" borderId="0" xfId="0" applyFont="1" applyBorder="1"/>
    <xf numFmtId="0" fontId="0" fillId="0" borderId="0" xfId="0" applyAlignment="1">
      <alignment horizontal="left" indent="1"/>
    </xf>
    <xf numFmtId="0" fontId="1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
    <cellStyle name="Normal" xfId="0" builtinId="0"/>
    <cellStyle name="Normal 2" xfId="1" xr:uid="{7339B7F9-52C5-4F1B-A2B8-C24DF247C406}"/>
    <cellStyle name="Normal 3" xfId="2" xr:uid="{50438942-791C-46C5-A2F2-F577731D6713}"/>
    <cellStyle name="Normal 3 2" xfId="3" xr:uid="{0E5A6DD1-D890-441D-8C61-FFFF8A0A1536}"/>
  </cellStyles>
  <dxfs count="116">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30" formatCode="@"/>
    </dxf>
    <dxf>
      <numFmt numFmtId="30" formatCode="@"/>
    </dxf>
    <dxf>
      <numFmt numFmtId="166" formatCode="dd/mm/yy"/>
    </dxf>
    <dxf>
      <numFmt numFmtId="165" formatCode="dd/mm/yyyy"/>
    </dxf>
    <dxf>
      <numFmt numFmtId="0" formatCode="General"/>
    </dxf>
    <dxf>
      <numFmt numFmtId="0" formatCode="General"/>
    </dxf>
    <dxf>
      <numFmt numFmtId="165" formatCode="dd/mm/yyyy"/>
    </dxf>
    <dxf>
      <numFmt numFmtId="165" formatCode="dd/mm/yyyy"/>
    </dxf>
    <dxf>
      <numFmt numFmtId="0" formatCode="General"/>
    </dxf>
    <dxf>
      <numFmt numFmtId="165" formatCode="dd/mm/yyyy"/>
    </dxf>
    <dxf>
      <numFmt numFmtId="165" formatCode="dd/mm/yyyy"/>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numFmt numFmtId="0" formatCode="General"/>
      <fill>
        <patternFill>
          <fgColor indexed="64"/>
          <bgColor theme="7" tint="0.79998168889431442"/>
        </patternFill>
      </fill>
    </dxf>
    <dxf>
      <font>
        <strike val="0"/>
        <outline val="0"/>
        <shadow val="0"/>
        <u val="none"/>
        <vertAlign val="baseline"/>
        <sz val="11"/>
        <color auto="1"/>
        <name val="Calibri"/>
        <family val="2"/>
        <scheme val="minor"/>
      </font>
      <numFmt numFmtId="0" formatCode="General"/>
      <fill>
        <patternFill>
          <fgColor indexed="64"/>
          <bgColor theme="7" tint="0.79998168889431442"/>
        </patternFill>
      </fill>
    </dxf>
    <dxf>
      <font>
        <strike val="0"/>
        <outline val="0"/>
        <shadow val="0"/>
        <u val="none"/>
        <vertAlign val="baseline"/>
        <sz val="11"/>
        <color auto="1"/>
        <name val="Calibri"/>
        <family val="2"/>
        <scheme val="minor"/>
      </font>
      <numFmt numFmtId="0" formatCode="General"/>
      <fill>
        <patternFill>
          <fgColor indexed="64"/>
          <bgColor theme="7" tint="0.79998168889431442"/>
        </patternFill>
      </fill>
    </dxf>
    <dxf>
      <font>
        <strike val="0"/>
        <outline val="0"/>
        <shadow val="0"/>
        <u val="none"/>
        <vertAlign val="baseline"/>
        <sz val="11"/>
        <color auto="1"/>
        <name val="Calibri"/>
        <family val="2"/>
        <scheme val="minor"/>
      </font>
      <numFmt numFmtId="0" formatCode="General"/>
      <fill>
        <patternFill>
          <fgColor indexed="64"/>
          <bgColor theme="7" tint="0.79998168889431442"/>
        </patternFill>
      </fill>
    </dxf>
    <dxf>
      <font>
        <strike val="0"/>
        <outline val="0"/>
        <shadow val="0"/>
        <u val="none"/>
        <vertAlign val="baseline"/>
        <sz val="11"/>
        <color auto="1"/>
        <name val="Calibri"/>
        <family val="2"/>
        <scheme val="minor"/>
      </font>
      <numFmt numFmtId="0" formatCode="General"/>
      <fill>
        <patternFill>
          <fgColor indexed="64"/>
          <bgColor theme="7" tint="0.79998168889431442"/>
        </patternFill>
      </fill>
    </dxf>
    <dxf>
      <font>
        <strike val="0"/>
        <outline val="0"/>
        <shadow val="0"/>
        <u val="none"/>
        <vertAlign val="baseline"/>
        <sz val="11"/>
        <color auto="1"/>
        <name val="Calibri"/>
        <family val="2"/>
        <scheme val="minor"/>
      </font>
      <numFmt numFmtId="0" formatCode="General"/>
      <fill>
        <patternFill>
          <fgColor indexed="64"/>
          <bgColor theme="7" tint="0.79998168889431442"/>
        </patternFill>
      </fill>
    </dxf>
    <dxf>
      <numFmt numFmtId="0" formatCode="General"/>
    </dxf>
    <dxf>
      <numFmt numFmtId="0" formatCode="General"/>
    </dxf>
    <dxf>
      <numFmt numFmtId="164" formatCode="yyyy/mm/dd;@"/>
    </dxf>
    <dxf>
      <numFmt numFmtId="0" formatCode="General"/>
    </dxf>
    <dxf>
      <numFmt numFmtId="0" formatCode="General"/>
    </dxf>
    <dxf>
      <numFmt numFmtId="165" formatCode="dd/mm/yyyy"/>
    </dxf>
    <dxf>
      <numFmt numFmtId="0" formatCode="General"/>
    </dxf>
    <dxf>
      <numFmt numFmtId="0" formatCode="General"/>
    </dxf>
    <dxf>
      <numFmt numFmtId="30" formatCode="@"/>
    </dxf>
    <dxf>
      <numFmt numFmtId="30" formatCode="@"/>
    </dxf>
    <dxf>
      <numFmt numFmtId="166" formatCode="dd/mm/yy"/>
    </dxf>
    <dxf>
      <numFmt numFmtId="165" formatCode="dd/mm/yyyy"/>
    </dxf>
    <dxf>
      <numFmt numFmtId="0" formatCode="General"/>
    </dxf>
    <dxf>
      <numFmt numFmtId="0" formatCode="General"/>
    </dxf>
    <dxf>
      <numFmt numFmtId="165" formatCode="dd/mm/yyyy"/>
    </dxf>
    <dxf>
      <numFmt numFmtId="165" formatCode="dd/mm/yyyy"/>
    </dxf>
    <dxf>
      <numFmt numFmtId="0" formatCode="General"/>
    </dxf>
    <dxf>
      <numFmt numFmtId="165" formatCode="dd/mm/yyyy"/>
    </dxf>
    <dxf>
      <numFmt numFmtId="165" formatCode="dd/mm/yyyy"/>
    </dxf>
    <dxf>
      <numFmt numFmtId="0" formatCode="General"/>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font>
        <b/>
      </font>
    </dxf>
    <dxf>
      <font>
        <b/>
      </font>
    </dxf>
    <dxf>
      <fill>
        <patternFill>
          <bgColor theme="8" tint="-0.499984740745262"/>
        </patternFill>
      </fill>
    </dxf>
    <dxf>
      <fill>
        <patternFill>
          <bgColor theme="8" tint="-0.499984740745262"/>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dxf>
    <dxf>
      <font>
        <color theme="0"/>
      </font>
    </dxf>
    <dxf>
      <fill>
        <patternFill>
          <bgColor rgb="FFC00000"/>
        </patternFill>
      </fill>
    </dxf>
    <dxf>
      <fill>
        <patternFill>
          <bgColor rgb="FFC00000"/>
        </patternFill>
      </fill>
    </dxf>
    <dxf>
      <font>
        <color theme="1"/>
      </font>
    </dxf>
    <dxf>
      <font>
        <color theme="1"/>
      </font>
    </dxf>
    <dxf>
      <font>
        <b val="0"/>
      </font>
    </dxf>
    <dxf>
      <font>
        <b val="0"/>
      </font>
    </dxf>
    <dxf>
      <fill>
        <patternFill patternType="solid">
          <bgColor rgb="FFFD2D2D"/>
        </patternFill>
      </fill>
    </dxf>
    <dxf>
      <fill>
        <patternFill patternType="solid">
          <bgColor rgb="FFFD2D2D"/>
        </patternFill>
      </fill>
    </dxf>
  </dxfs>
  <tableStyles count="0" defaultTableStyle="TableStyleMedium2" defaultPivotStyle="PivotStyleLight16"/>
  <colors>
    <mruColors>
      <color rgb="FFFD2D2D"/>
      <color rgb="FFD01A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11/relationships/timelineCache" Target="timelineCaches/timeline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Phân bố bệnh nhân theo nhóm tuổi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 '!$S$12</c:f>
              <c:strCache>
                <c:ptCount val="1"/>
                <c:pt idx="0">
                  <c:v>Tổng BN</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514-49B3-AAA5-956A9E493DA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514-49B3-AAA5-956A9E493DA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514-49B3-AAA5-956A9E493DA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514-49B3-AAA5-956A9E493DA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514-49B3-AAA5-956A9E493D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'!$R$13:$R$17</c:f>
              <c:strCache>
                <c:ptCount val="5"/>
                <c:pt idx="0">
                  <c:v>&lt;15 tuổi</c:v>
                </c:pt>
                <c:pt idx="1">
                  <c:v>15 - 29 tuổi</c:v>
                </c:pt>
                <c:pt idx="2">
                  <c:v>30 - 44 tuổi</c:v>
                </c:pt>
                <c:pt idx="3">
                  <c:v>45 - 59 tuổi</c:v>
                </c:pt>
                <c:pt idx="4">
                  <c:v>&gt;=60 tuổi</c:v>
                </c:pt>
              </c:strCache>
            </c:strRef>
          </c:cat>
          <c:val>
            <c:numRef>
              <c:f>'Chart '!$S$13:$S$17</c:f>
              <c:numCache>
                <c:formatCode>General</c:formatCode>
                <c:ptCount val="5"/>
                <c:pt idx="0">
                  <c:v>5</c:v>
                </c:pt>
                <c:pt idx="1">
                  <c:v>79</c:v>
                </c:pt>
                <c:pt idx="2">
                  <c:v>40</c:v>
                </c:pt>
                <c:pt idx="3">
                  <c:v>27</c:v>
                </c:pt>
                <c:pt idx="4">
                  <c:v>18</c:v>
                </c:pt>
              </c:numCache>
            </c:numRef>
          </c:val>
          <c:extLst>
            <c:ext xmlns:c16="http://schemas.microsoft.com/office/drawing/2014/chart" uri="{C3380CC4-5D6E-409C-BE32-E72D297353CC}">
              <c16:uniqueId val="{00000000-E4FE-4CE3-A1FE-67192B1D56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79973592258023"/>
          <c:y val="0.25910004037956796"/>
          <c:w val="0.24724463123091206"/>
          <c:h val="0.64904300423985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[F0_29Mar_update.xlsx]Chart !PivotTable9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Quốc tịch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2.7777777777777779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4.444444444444444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4.444444444444444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manualLayout>
          <c:layoutTarget val="inner"/>
          <c:xMode val="edge"/>
          <c:yMode val="edge"/>
          <c:x val="0.16095253718285216"/>
          <c:y val="0.27084572761738118"/>
          <c:w val="0.37638145231846021"/>
          <c:h val="0.62730242053076701"/>
        </c:manualLayout>
      </c:layout>
      <c:pieChart>
        <c:varyColors val="1"/>
        <c:ser>
          <c:idx val="0"/>
          <c:order val="0"/>
          <c:tx>
            <c:strRef>
              <c:f>'Chart '!$P$2</c:f>
              <c:strCache>
                <c:ptCount val="1"/>
                <c:pt idx="0">
                  <c:v>Total</c:v>
                </c:pt>
              </c:strCache>
            </c:strRef>
          </c:tx>
          <c:explosion val="3"/>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296-4C23-BA7F-F5A85E06091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296-4C23-BA7F-F5A85E06091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F0C-40C7-85C6-0B27EAC3658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296-4C23-BA7F-F5A85E06091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4-EF0C-40C7-85C6-0B27EAC36589}"/>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3-EF0C-40C7-85C6-0B27EAC36589}"/>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2-EF0C-40C7-85C6-0B27EAC36589}"/>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A296-4C23-BA7F-F5A85E060910}"/>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1-EF0C-40C7-85C6-0B27EAC36589}"/>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A296-4C23-BA7F-F5A85E060910}"/>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A296-4C23-BA7F-F5A85E060910}"/>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A296-4C23-BA7F-F5A85E060910}"/>
              </c:ext>
            </c:extLst>
          </c:dPt>
          <c:dLbls>
            <c:dLbl>
              <c:idx val="2"/>
              <c:delete val="1"/>
              <c:extLst>
                <c:ext xmlns:c15="http://schemas.microsoft.com/office/drawing/2012/chart" uri="{CE6537A1-D6FC-4f65-9D91-7224C49458BB}"/>
                <c:ext xmlns:c16="http://schemas.microsoft.com/office/drawing/2014/chart" uri="{C3380CC4-5D6E-409C-BE32-E72D297353CC}">
                  <c16:uniqueId val="{00000005-EF0C-40C7-85C6-0B27EAC36589}"/>
                </c:ext>
              </c:extLst>
            </c:dLbl>
            <c:dLbl>
              <c:idx val="4"/>
              <c:layout>
                <c:manualLayout>
                  <c:x val="4.4444444444444446E-2"/>
                  <c:y val="-6.48148148148148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F0C-40C7-85C6-0B27EAC36589}"/>
                </c:ext>
              </c:extLst>
            </c:dLbl>
            <c:dLbl>
              <c:idx val="5"/>
              <c:layout>
                <c:manualLayout>
                  <c:x val="-2.7777777777777779E-3"/>
                  <c:y val="-0.12962962962962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0C-40C7-85C6-0B27EAC36589}"/>
                </c:ext>
              </c:extLst>
            </c:dLbl>
            <c:dLbl>
              <c:idx val="6"/>
              <c:layout>
                <c:manualLayout>
                  <c:x val="4.4444444444444446E-2"/>
                  <c:y val="-2.777777777777777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F0C-40C7-85C6-0B27EAC36589}"/>
                </c:ext>
              </c:extLst>
            </c:dLbl>
            <c:dLbl>
              <c:idx val="8"/>
              <c:layout>
                <c:manualLayout>
                  <c:x val="-2.7777777777777779E-3"/>
                  <c:y val="-0.12962962962962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0C-40C7-85C6-0B27EAC365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'!$O$3:$O$15</c:f>
              <c:strCache>
                <c:ptCount val="12"/>
                <c:pt idx="0">
                  <c:v>Anh</c:v>
                </c:pt>
                <c:pt idx="1">
                  <c:v>Brazil</c:v>
                </c:pt>
                <c:pt idx="2">
                  <c:v>Canada</c:v>
                </c:pt>
                <c:pt idx="3">
                  <c:v>Czech</c:v>
                </c:pt>
                <c:pt idx="4">
                  <c:v>Đan Mạch</c:v>
                </c:pt>
                <c:pt idx="5">
                  <c:v>Đức</c:v>
                </c:pt>
                <c:pt idx="6">
                  <c:v>Ireland</c:v>
                </c:pt>
                <c:pt idx="7">
                  <c:v>Latvia</c:v>
                </c:pt>
                <c:pt idx="8">
                  <c:v>Mỹ</c:v>
                </c:pt>
                <c:pt idx="9">
                  <c:v>Nam Phi</c:v>
                </c:pt>
                <c:pt idx="10">
                  <c:v>Pháp</c:v>
                </c:pt>
                <c:pt idx="11">
                  <c:v>Việt Nam</c:v>
                </c:pt>
              </c:strCache>
            </c:strRef>
          </c:cat>
          <c:val>
            <c:numRef>
              <c:f>'Chart '!$P$3:$P$15</c:f>
              <c:numCache>
                <c:formatCode>General</c:formatCode>
                <c:ptCount val="12"/>
                <c:pt idx="0">
                  <c:v>16</c:v>
                </c:pt>
                <c:pt idx="1">
                  <c:v>3</c:v>
                </c:pt>
                <c:pt idx="2">
                  <c:v>1</c:v>
                </c:pt>
                <c:pt idx="3">
                  <c:v>1</c:v>
                </c:pt>
                <c:pt idx="4">
                  <c:v>1</c:v>
                </c:pt>
                <c:pt idx="5">
                  <c:v>1</c:v>
                </c:pt>
                <c:pt idx="6">
                  <c:v>1</c:v>
                </c:pt>
                <c:pt idx="7">
                  <c:v>1</c:v>
                </c:pt>
                <c:pt idx="8">
                  <c:v>4</c:v>
                </c:pt>
                <c:pt idx="9">
                  <c:v>3</c:v>
                </c:pt>
                <c:pt idx="10">
                  <c:v>6</c:v>
                </c:pt>
                <c:pt idx="11">
                  <c:v>134</c:v>
                </c:pt>
              </c:numCache>
            </c:numRef>
          </c:val>
          <c:extLst>
            <c:ext xmlns:c16="http://schemas.microsoft.com/office/drawing/2014/chart" uri="{C3380CC4-5D6E-409C-BE32-E72D297353CC}">
              <c16:uniqueId val="{00000000-EF0C-40C7-85C6-0B27EAC3658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22382410956263"/>
          <c:y val="0.15558836395450568"/>
          <c:w val="0.2841095092237706"/>
          <c:h val="0.757663677456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[F0_29Mar_update.xlsx]Chart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Nguồn lây</a:t>
            </a:r>
          </a:p>
        </c:rich>
      </c:tx>
      <c:layout>
        <c:manualLayout>
          <c:xMode val="edge"/>
          <c:yMode val="edge"/>
          <c:x val="0.11923076923076924"/>
          <c:y val="0.189437198212818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pieChart>
        <c:varyColors val="1"/>
        <c:ser>
          <c:idx val="0"/>
          <c:order val="0"/>
          <c:tx>
            <c:strRef>
              <c:f>'Chart '!$E$2</c:f>
              <c:strCache>
                <c:ptCount val="1"/>
                <c:pt idx="0">
                  <c:v>Total</c:v>
                </c:pt>
              </c:strCache>
            </c:strRef>
          </c:tx>
          <c:explosion val="15"/>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9F29-49B0-A973-69B1FAC97916}"/>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9F29-49B0-A973-69B1FAC979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'!$D$3:$D$5</c:f>
              <c:strCache>
                <c:ptCount val="2"/>
                <c:pt idx="0">
                  <c:v>Nước ngoài</c:v>
                </c:pt>
                <c:pt idx="1">
                  <c:v>Trong nước</c:v>
                </c:pt>
              </c:strCache>
            </c:strRef>
          </c:cat>
          <c:val>
            <c:numRef>
              <c:f>'Chart '!$E$3:$E$5</c:f>
              <c:numCache>
                <c:formatCode>General</c:formatCode>
                <c:ptCount val="2"/>
                <c:pt idx="0">
                  <c:v>124</c:v>
                </c:pt>
                <c:pt idx="1">
                  <c:v>48</c:v>
                </c:pt>
              </c:numCache>
            </c:numRef>
          </c:val>
          <c:extLst>
            <c:ext xmlns:c16="http://schemas.microsoft.com/office/drawing/2014/chart" uri="{C3380CC4-5D6E-409C-BE32-E72D297353CC}">
              <c16:uniqueId val="{00000000-BD7D-401B-A9AF-D0F147DB23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7925407925407923"/>
          <c:y val="0.24503666526417026"/>
          <c:w val="0.38578088578088582"/>
          <c:h val="0.62360050890585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[F0_29Mar_update.xlsx]Chart !PivotTable6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Điểm</a:t>
            </a:r>
            <a:r>
              <a:rPr lang="en-US" baseline="0"/>
              <a:t> nguy cơ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2620638455827765"/>
              <c:y val="2.82485875706213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3.7119524870081661E-3"/>
              <c:y val="8.9453860640301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7.423904974016367E-3"/>
              <c:y val="5.64971751412428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2.2271714922048963E-2"/>
              <c:y val="6.12052730696798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3.0888888888888882E-2"/>
                  <c:h val="5.5486293379994167E-2"/>
                </c:manualLayout>
              </c15:layout>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4.4543429844098065E-2"/>
              <c:y val="-0.141242937853107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7.4239049740163321E-2"/>
              <c:y val="-3.76647834274952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0022271714922049"/>
              <c:y val="8.47457627118644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 '!$H$10</c:f>
              <c:strCache>
                <c:ptCount val="1"/>
                <c:pt idx="0">
                  <c:v>Total</c:v>
                </c:pt>
              </c:strCache>
            </c:strRef>
          </c:tx>
          <c:explosion val="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32B0-413D-B447-656CEC35D23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2B0-413D-B447-656CEC35D23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4E5-4B0B-B5B8-C2087F4188D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4E5-4B0B-B5B8-C2087F4188D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4E5-4B0B-B5B8-C2087F4188D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2B0-413D-B447-656CEC35D23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32B0-413D-B447-656CEC35D23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2B0-413D-B447-656CEC35D237}"/>
              </c:ext>
            </c:extLst>
          </c:dPt>
          <c:dLbls>
            <c:dLbl>
              <c:idx val="0"/>
              <c:layout>
                <c:manualLayout>
                  <c:x val="-3.7119524870081661E-3"/>
                  <c:y val="8.94538606403012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2B0-413D-B447-656CEC35D237}"/>
                </c:ext>
              </c:extLst>
            </c:dLbl>
            <c:dLbl>
              <c:idx val="1"/>
              <c:layout>
                <c:manualLayout>
                  <c:x val="-0.12620638455827765"/>
                  <c:y val="2.824858757062138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B0-413D-B447-656CEC35D237}"/>
                </c:ext>
              </c:extLst>
            </c:dLbl>
            <c:dLbl>
              <c:idx val="2"/>
              <c:layout>
                <c:manualLayout>
                  <c:x val="-4.4543429844098065E-2"/>
                  <c:y val="-0.141242937853107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4E5-4B0B-B5B8-C2087F4188DE}"/>
                </c:ext>
              </c:extLst>
            </c:dLbl>
            <c:dLbl>
              <c:idx val="3"/>
              <c:layout>
                <c:manualLayout>
                  <c:x val="7.4239049740163321E-2"/>
                  <c:y val="-3.76647834274952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4E5-4B0B-B5B8-C2087F4188DE}"/>
                </c:ext>
              </c:extLst>
            </c:dLbl>
            <c:dLbl>
              <c:idx val="4"/>
              <c:layout>
                <c:manualLayout>
                  <c:x val="0.10022271714922049"/>
                  <c:y val="8.47457627118644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E5-4B0B-B5B8-C2087F4188DE}"/>
                </c:ext>
              </c:extLst>
            </c:dLbl>
            <c:dLbl>
              <c:idx val="5"/>
              <c:delete val="1"/>
              <c:extLst>
                <c:ext xmlns:c15="http://schemas.microsoft.com/office/drawing/2012/chart" uri="{CE6537A1-D6FC-4f65-9D91-7224C49458BB}">
                  <c15:layout>
                    <c:manualLayout>
                      <c:w val="3.0888888888888882E-2"/>
                      <c:h val="5.5486293379994167E-2"/>
                    </c:manualLayout>
                  </c15:layout>
                </c:ext>
                <c:ext xmlns:c16="http://schemas.microsoft.com/office/drawing/2014/chart" uri="{C3380CC4-5D6E-409C-BE32-E72D297353CC}">
                  <c16:uniqueId val="{00000005-32B0-413D-B447-656CEC35D237}"/>
                </c:ext>
              </c:extLst>
            </c:dLbl>
            <c:dLbl>
              <c:idx val="6"/>
              <c:layout>
                <c:manualLayout>
                  <c:x val="2.2271714922048963E-2"/>
                  <c:y val="6.12052730696798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2B0-413D-B447-656CEC35D237}"/>
                </c:ext>
              </c:extLst>
            </c:dLbl>
            <c:dLbl>
              <c:idx val="7"/>
              <c:layout>
                <c:manualLayout>
                  <c:x val="7.423904974016367E-3"/>
                  <c:y val="5.649717514124289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B0-413D-B447-656CEC35D2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 '!$G$11:$G$19</c:f>
              <c:strCache>
                <c:ptCount val="8"/>
                <c:pt idx="0">
                  <c:v>1</c:v>
                </c:pt>
                <c:pt idx="1">
                  <c:v>2</c:v>
                </c:pt>
                <c:pt idx="2">
                  <c:v>3</c:v>
                </c:pt>
                <c:pt idx="3">
                  <c:v>4</c:v>
                </c:pt>
                <c:pt idx="4">
                  <c:v>5</c:v>
                </c:pt>
                <c:pt idx="5">
                  <c:v>6</c:v>
                </c:pt>
                <c:pt idx="6">
                  <c:v>7</c:v>
                </c:pt>
                <c:pt idx="7">
                  <c:v>8</c:v>
                </c:pt>
              </c:strCache>
            </c:strRef>
          </c:cat>
          <c:val>
            <c:numRef>
              <c:f>'Chart '!$H$11:$H$19</c:f>
              <c:numCache>
                <c:formatCode>General</c:formatCode>
                <c:ptCount val="8"/>
                <c:pt idx="0">
                  <c:v>6</c:v>
                </c:pt>
                <c:pt idx="1">
                  <c:v>55</c:v>
                </c:pt>
                <c:pt idx="2">
                  <c:v>32</c:v>
                </c:pt>
                <c:pt idx="3">
                  <c:v>39</c:v>
                </c:pt>
                <c:pt idx="4">
                  <c:v>23</c:v>
                </c:pt>
                <c:pt idx="5">
                  <c:v>4</c:v>
                </c:pt>
                <c:pt idx="6">
                  <c:v>10</c:v>
                </c:pt>
                <c:pt idx="7">
                  <c:v>3</c:v>
                </c:pt>
              </c:numCache>
            </c:numRef>
          </c:val>
          <c:extLst>
            <c:ext xmlns:c16="http://schemas.microsoft.com/office/drawing/2014/chart" uri="{C3380CC4-5D6E-409C-BE32-E72D297353CC}">
              <c16:uniqueId val="{00000000-32B0-413D-B447-656CEC35D2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[F0_29Mar_update.xlsx]Chart 2!PivotTable1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Tỷ</a:t>
            </a:r>
            <a:r>
              <a:rPr lang="en-US" baseline="0"/>
              <a:t> lệ bệnh nhân điều trị khỏi</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799430284484581E-2"/>
              <c:y val="0.136934601924759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794458749528342E-2"/>
              <c:y val="-0.25432669874599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 2'!$E$3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43CF-4511-8BFF-E1B885B148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43CF-4511-8BFF-E1B885B148AB}"/>
              </c:ext>
            </c:extLst>
          </c:dPt>
          <c:dLbls>
            <c:dLbl>
              <c:idx val="0"/>
              <c:layout>
                <c:manualLayout>
                  <c:x val="-1.794458749528342E-2"/>
                  <c:y val="-0.2543266987459900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CF-4511-8BFF-E1B885B148AB}"/>
                </c:ext>
              </c:extLst>
            </c:dLbl>
            <c:dLbl>
              <c:idx val="1"/>
              <c:layout>
                <c:manualLayout>
                  <c:x val="1.3799430284484581E-2"/>
                  <c:y val="0.1369346019247593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CF-4511-8BFF-E1B885B148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2'!$D$4:$D$6</c:f>
              <c:strCache>
                <c:ptCount val="2"/>
                <c:pt idx="0">
                  <c:v>Đang điều trị</c:v>
                </c:pt>
                <c:pt idx="1">
                  <c:v>Khỏi bệnh</c:v>
                </c:pt>
              </c:strCache>
            </c:strRef>
          </c:cat>
          <c:val>
            <c:numRef>
              <c:f>'Chart 2'!$E$4:$E$6</c:f>
              <c:numCache>
                <c:formatCode>General</c:formatCode>
                <c:ptCount val="2"/>
                <c:pt idx="0">
                  <c:v>161</c:v>
                </c:pt>
                <c:pt idx="1">
                  <c:v>11</c:v>
                </c:pt>
              </c:numCache>
            </c:numRef>
          </c:val>
          <c:extLst>
            <c:ext xmlns:c16="http://schemas.microsoft.com/office/drawing/2014/chart" uri="{C3380CC4-5D6E-409C-BE32-E72D297353CC}">
              <c16:uniqueId val="{00000000-43CF-4511-8BFF-E1B885B148A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182880</xdr:colOff>
      <xdr:row>0</xdr:row>
      <xdr:rowOff>83820</xdr:rowOff>
    </xdr:from>
    <xdr:to>
      <xdr:col>18</xdr:col>
      <xdr:colOff>937260</xdr:colOff>
      <xdr:row>10</xdr:row>
      <xdr:rowOff>152400</xdr:rowOff>
    </xdr:to>
    <xdr:graphicFrame macro="">
      <xdr:nvGraphicFramePr>
        <xdr:cNvPr id="4" name="Chart 3">
          <a:extLst>
            <a:ext uri="{FF2B5EF4-FFF2-40B4-BE49-F238E27FC236}">
              <a16:creationId xmlns:a16="http://schemas.microsoft.com/office/drawing/2014/main" id="{86A635EE-ECA0-4235-9A16-667774187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15</xdr:row>
      <xdr:rowOff>83820</xdr:rowOff>
    </xdr:from>
    <xdr:to>
      <xdr:col>16</xdr:col>
      <xdr:colOff>906780</xdr:colOff>
      <xdr:row>30</xdr:row>
      <xdr:rowOff>76200</xdr:rowOff>
    </xdr:to>
    <xdr:graphicFrame macro="">
      <xdr:nvGraphicFramePr>
        <xdr:cNvPr id="10" name="Chart 9">
          <a:extLst>
            <a:ext uri="{FF2B5EF4-FFF2-40B4-BE49-F238E27FC236}">
              <a16:creationId xmlns:a16="http://schemas.microsoft.com/office/drawing/2014/main" id="{038AA446-1B01-4910-9E94-265F50653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723900</xdr:colOff>
      <xdr:row>5</xdr:row>
      <xdr:rowOff>167640</xdr:rowOff>
    </xdr:from>
    <xdr:to>
      <xdr:col>5</xdr:col>
      <xdr:colOff>502920</xdr:colOff>
      <xdr:row>16</xdr:row>
      <xdr:rowOff>152400</xdr:rowOff>
    </xdr:to>
    <xdr:graphicFrame macro="">
      <xdr:nvGraphicFramePr>
        <xdr:cNvPr id="3" name="Chart 2">
          <a:extLst>
            <a:ext uri="{FF2B5EF4-FFF2-40B4-BE49-F238E27FC236}">
              <a16:creationId xmlns:a16="http://schemas.microsoft.com/office/drawing/2014/main" id="{1A4B6A13-31BF-4755-A689-7CE3BD331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175260</xdr:colOff>
      <xdr:row>19</xdr:row>
      <xdr:rowOff>91440</xdr:rowOff>
    </xdr:from>
    <xdr:to>
      <xdr:col>8</xdr:col>
      <xdr:colOff>373380</xdr:colOff>
      <xdr:row>34</xdr:row>
      <xdr:rowOff>45720</xdr:rowOff>
    </xdr:to>
    <xdr:graphicFrame macro="">
      <xdr:nvGraphicFramePr>
        <xdr:cNvPr id="5" name="Chart 4">
          <a:extLst>
            <a:ext uri="{FF2B5EF4-FFF2-40B4-BE49-F238E27FC236}">
              <a16:creationId xmlns:a16="http://schemas.microsoft.com/office/drawing/2014/main" id="{14BCF348-D12C-46BD-8379-70E66E50C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411480</xdr:colOff>
      <xdr:row>6</xdr:row>
      <xdr:rowOff>175260</xdr:rowOff>
    </xdr:from>
    <xdr:to>
      <xdr:col>7</xdr:col>
      <xdr:colOff>487680</xdr:colOff>
      <xdr:row>22</xdr:row>
      <xdr:rowOff>38100</xdr:rowOff>
    </xdr:to>
    <xdr:graphicFrame macro="">
      <xdr:nvGraphicFramePr>
        <xdr:cNvPr id="3" name="Chart 2">
          <a:extLst>
            <a:ext uri="{FF2B5EF4-FFF2-40B4-BE49-F238E27FC236}">
              <a16:creationId xmlns:a16="http://schemas.microsoft.com/office/drawing/2014/main" id="{FBF761AA-6CFE-41E4-BA85-AF4611177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190500</xdr:colOff>
      <xdr:row>3</xdr:row>
      <xdr:rowOff>0</xdr:rowOff>
    </xdr:from>
    <xdr:to>
      <xdr:col>5</xdr:col>
      <xdr:colOff>1143000</xdr:colOff>
      <xdr:row>10</xdr:row>
      <xdr:rowOff>19050</xdr:rowOff>
    </xdr:to>
    <mc:AlternateContent xmlns:mc="http://schemas.openxmlformats.org/markup-compatibility/2006" xmlns:a14="http://schemas.microsoft.com/office/drawing/2010/main">
      <mc:Choice Requires="a14">
        <xdr:graphicFrame macro="">
          <xdr:nvGraphicFramePr>
            <xdr:cNvPr id="2" name="Nguồn lây">
              <a:extLst>
                <a:ext uri="{FF2B5EF4-FFF2-40B4-BE49-F238E27FC236}">
                  <a16:creationId xmlns:a16="http://schemas.microsoft.com/office/drawing/2014/main" id="{314DDCEF-34E2-4BAA-BC5E-6DDCD23894B6}"/>
                </a:ext>
              </a:extLst>
            </xdr:cNvPr>
            <xdr:cNvGraphicFramePr/>
          </xdr:nvGraphicFramePr>
          <xdr:xfrm>
            <a:off x="0" y="0"/>
            <a:ext cx="0" cy="0"/>
          </xdr:xfrm>
          <a:graphic>
            <a:graphicData uri="http://schemas.microsoft.com/office/drawing/2010/slicer">
              <sle:slicer xmlns:sle="http://schemas.microsoft.com/office/drawing/2010/slicer" name="Nguồn lây"/>
            </a:graphicData>
          </a:graphic>
        </xdr:graphicFrame>
      </mc:Choice>
      <mc:Fallback xmlns="">
        <xdr:sp macro="" textlink="">
          <xdr:nvSpPr>
            <xdr:cNvPr id="0" name=""/>
            <xdr:cNvSpPr>
              <a:spLocks noTextEdit="1"/>
            </xdr:cNvSpPr>
          </xdr:nvSpPr>
          <xdr:spPr>
            <a:xfrm>
              <a:off x="2628900" y="57150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581024</xdr:colOff>
      <xdr:row>3</xdr:row>
      <xdr:rowOff>19050</xdr:rowOff>
    </xdr:from>
    <xdr:to>
      <xdr:col>8</xdr:col>
      <xdr:colOff>426719</xdr:colOff>
      <xdr:row>10</xdr:row>
      <xdr:rowOff>47625</xdr:rowOff>
    </xdr:to>
    <mc:AlternateContent xmlns:mc="http://schemas.openxmlformats.org/markup-compatibility/2006" xmlns:tsle="http://schemas.microsoft.com/office/drawing/2012/timeslicer">
      <mc:Choice Requires="tsle">
        <xdr:graphicFrame macro="">
          <xdr:nvGraphicFramePr>
            <xdr:cNvPr id="3" name="Ngày trả kết quả">
              <a:extLst>
                <a:ext uri="{FF2B5EF4-FFF2-40B4-BE49-F238E27FC236}">
                  <a16:creationId xmlns:a16="http://schemas.microsoft.com/office/drawing/2014/main" id="{A424DF2B-E98F-454A-875D-A2396E235341}"/>
                </a:ext>
              </a:extLst>
            </xdr:cNvPr>
            <xdr:cNvGraphicFramePr/>
          </xdr:nvGraphicFramePr>
          <xdr:xfrm>
            <a:off x="0" y="0"/>
            <a:ext cx="0" cy="0"/>
          </xdr:xfrm>
          <a:graphic>
            <a:graphicData uri="http://schemas.microsoft.com/office/drawing/2012/timeslicer">
              <tsle:timeslicer name="Ngày trả kết quả"/>
            </a:graphicData>
          </a:graphic>
        </xdr:graphicFrame>
      </mc:Choice>
      <mc:Fallback xmlns="">
        <xdr:sp macro="" textlink="">
          <xdr:nvSpPr>
            <xdr:cNvPr id="0" name=""/>
            <xdr:cNvSpPr>
              <a:spLocks noTextEdit="1"/>
            </xdr:cNvSpPr>
          </xdr:nvSpPr>
          <xdr:spPr>
            <a:xfrm>
              <a:off x="5048249" y="590550"/>
              <a:ext cx="3743325" cy="1362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ovid_19_update%20&#273;i&#7875;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ESKTOP-4T6BHFN/Downloads/Covid_19_update%20&#273;i&#7875;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 datateam"/>
      <sheetName val="For enter new"/>
      <sheetName val="Data25"/>
      <sheetName val="Sheet1"/>
      <sheetName val="Quy ước điểm"/>
      <sheetName val="Sheet2"/>
      <sheetName val=" Data Dictionary"/>
    </sheetNames>
    <sheetDataSet>
      <sheetData sheetId="0"/>
      <sheetData sheetId="1"/>
      <sheetData sheetId="2"/>
      <sheetData sheetId="3"/>
      <sheetData sheetId="4"/>
      <sheetData sheetId="5">
        <row r="1">
          <cell r="A1" t="str">
            <v>Row Labels</v>
          </cell>
          <cell r="B1" t="str">
            <v>Sum of Diem</v>
          </cell>
        </row>
        <row r="2">
          <cell r="A2">
            <v>1</v>
          </cell>
          <cell r="B2">
            <v>5</v>
          </cell>
        </row>
        <row r="3">
          <cell r="A3">
            <v>2</v>
          </cell>
          <cell r="B3">
            <v>3</v>
          </cell>
        </row>
        <row r="4">
          <cell r="A4">
            <v>3</v>
          </cell>
          <cell r="B4">
            <v>1</v>
          </cell>
        </row>
        <row r="5">
          <cell r="A5">
            <v>4</v>
          </cell>
          <cell r="B5">
            <v>4</v>
          </cell>
        </row>
        <row r="6">
          <cell r="A6">
            <v>5</v>
          </cell>
          <cell r="B6">
            <v>6</v>
          </cell>
        </row>
        <row r="7">
          <cell r="A7">
            <v>6</v>
          </cell>
          <cell r="B7">
            <v>5</v>
          </cell>
        </row>
        <row r="8">
          <cell r="A8">
            <v>7</v>
          </cell>
          <cell r="B8">
            <v>10</v>
          </cell>
        </row>
        <row r="9">
          <cell r="A9">
            <v>8</v>
          </cell>
          <cell r="B9">
            <v>13</v>
          </cell>
        </row>
        <row r="10">
          <cell r="A10">
            <v>9</v>
          </cell>
          <cell r="B10">
            <v>5</v>
          </cell>
        </row>
        <row r="11">
          <cell r="A11">
            <v>10</v>
          </cell>
          <cell r="B11">
            <v>3</v>
          </cell>
        </row>
        <row r="12">
          <cell r="A12">
            <v>11</v>
          </cell>
          <cell r="B12">
            <v>1</v>
          </cell>
        </row>
        <row r="13">
          <cell r="A13">
            <v>12</v>
          </cell>
          <cell r="B13">
            <v>1</v>
          </cell>
        </row>
        <row r="14">
          <cell r="A14">
            <v>13</v>
          </cell>
          <cell r="B14">
            <v>3</v>
          </cell>
        </row>
        <row r="15">
          <cell r="A15">
            <v>14</v>
          </cell>
          <cell r="B15">
            <v>5</v>
          </cell>
        </row>
        <row r="16">
          <cell r="A16">
            <v>15</v>
          </cell>
          <cell r="B16">
            <v>1</v>
          </cell>
        </row>
        <row r="17">
          <cell r="A17">
            <v>16</v>
          </cell>
          <cell r="B17">
            <v>1</v>
          </cell>
        </row>
        <row r="18">
          <cell r="A18">
            <v>17</v>
          </cell>
          <cell r="B18">
            <v>10</v>
          </cell>
        </row>
        <row r="19">
          <cell r="A19">
            <v>18</v>
          </cell>
          <cell r="B19">
            <v>7</v>
          </cell>
        </row>
        <row r="20">
          <cell r="A20">
            <v>19</v>
          </cell>
          <cell r="B20">
            <v>9</v>
          </cell>
        </row>
        <row r="21">
          <cell r="A21">
            <v>20</v>
          </cell>
          <cell r="B21">
            <v>6</v>
          </cell>
        </row>
        <row r="22">
          <cell r="A22">
            <v>21</v>
          </cell>
          <cell r="B22">
            <v>47</v>
          </cell>
        </row>
        <row r="23">
          <cell r="A23">
            <v>22</v>
          </cell>
          <cell r="B23">
            <v>2</v>
          </cell>
        </row>
        <row r="24">
          <cell r="A24">
            <v>23</v>
          </cell>
          <cell r="B24">
            <v>2</v>
          </cell>
        </row>
        <row r="25">
          <cell r="A25">
            <v>24</v>
          </cell>
          <cell r="B25">
            <v>8</v>
          </cell>
        </row>
        <row r="26">
          <cell r="A26">
            <v>25</v>
          </cell>
          <cell r="B26">
            <v>6</v>
          </cell>
        </row>
        <row r="27">
          <cell r="A27">
            <v>26</v>
          </cell>
          <cell r="B27">
            <v>6</v>
          </cell>
        </row>
        <row r="28">
          <cell r="A28">
            <v>27</v>
          </cell>
          <cell r="B28">
            <v>8</v>
          </cell>
        </row>
        <row r="29">
          <cell r="A29">
            <v>28</v>
          </cell>
          <cell r="B29">
            <v>5</v>
          </cell>
        </row>
        <row r="30">
          <cell r="A30">
            <v>29</v>
          </cell>
          <cell r="B30">
            <v>4</v>
          </cell>
        </row>
        <row r="31">
          <cell r="A31">
            <v>30</v>
          </cell>
          <cell r="B31">
            <v>2</v>
          </cell>
        </row>
        <row r="32">
          <cell r="A32">
            <v>31</v>
          </cell>
          <cell r="B32">
            <v>4</v>
          </cell>
        </row>
        <row r="33">
          <cell r="A33">
            <v>32</v>
          </cell>
          <cell r="B33">
            <v>1</v>
          </cell>
        </row>
        <row r="34">
          <cell r="A34">
            <v>33</v>
          </cell>
          <cell r="B34">
            <v>2</v>
          </cell>
        </row>
        <row r="35">
          <cell r="A35">
            <v>34</v>
          </cell>
          <cell r="B35">
            <v>8</v>
          </cell>
        </row>
        <row r="36">
          <cell r="A36">
            <v>35</v>
          </cell>
          <cell r="B36">
            <v>9</v>
          </cell>
        </row>
        <row r="37">
          <cell r="A37">
            <v>36</v>
          </cell>
          <cell r="B37"/>
        </row>
        <row r="38">
          <cell r="A38">
            <v>37</v>
          </cell>
          <cell r="B38"/>
        </row>
        <row r="39">
          <cell r="A39">
            <v>38</v>
          </cell>
          <cell r="B39"/>
        </row>
        <row r="40">
          <cell r="A40">
            <v>39</v>
          </cell>
          <cell r="B40"/>
        </row>
        <row r="41">
          <cell r="A41">
            <v>40</v>
          </cell>
          <cell r="B41"/>
        </row>
        <row r="42">
          <cell r="A42">
            <v>41</v>
          </cell>
          <cell r="B42"/>
        </row>
        <row r="43">
          <cell r="A43">
            <v>42</v>
          </cell>
          <cell r="B43"/>
        </row>
        <row r="44">
          <cell r="A44">
            <v>43</v>
          </cell>
          <cell r="B44"/>
        </row>
        <row r="45">
          <cell r="A45">
            <v>44</v>
          </cell>
          <cell r="B45"/>
        </row>
        <row r="46">
          <cell r="A46">
            <v>45</v>
          </cell>
          <cell r="B46"/>
        </row>
        <row r="47">
          <cell r="A47">
            <v>46</v>
          </cell>
          <cell r="B47">
            <v>2</v>
          </cell>
        </row>
        <row r="48">
          <cell r="A48">
            <v>47</v>
          </cell>
          <cell r="B48"/>
        </row>
        <row r="49">
          <cell r="A49">
            <v>48</v>
          </cell>
          <cell r="B49"/>
        </row>
        <row r="50">
          <cell r="A50">
            <v>49</v>
          </cell>
          <cell r="B50">
            <v>4</v>
          </cell>
        </row>
        <row r="51">
          <cell r="A51">
            <v>50</v>
          </cell>
          <cell r="B51">
            <v>2</v>
          </cell>
        </row>
        <row r="52">
          <cell r="A52">
            <v>51</v>
          </cell>
          <cell r="B52"/>
        </row>
        <row r="53">
          <cell r="A53">
            <v>52</v>
          </cell>
          <cell r="B53">
            <v>4</v>
          </cell>
        </row>
        <row r="54">
          <cell r="A54">
            <v>53</v>
          </cell>
          <cell r="B54">
            <v>1</v>
          </cell>
        </row>
        <row r="55">
          <cell r="A55">
            <v>54</v>
          </cell>
          <cell r="B55">
            <v>5</v>
          </cell>
        </row>
        <row r="56">
          <cell r="A56">
            <v>55</v>
          </cell>
          <cell r="B56">
            <v>2</v>
          </cell>
        </row>
        <row r="57">
          <cell r="A57">
            <v>56</v>
          </cell>
          <cell r="B57">
            <v>5</v>
          </cell>
        </row>
        <row r="58">
          <cell r="A58">
            <v>57</v>
          </cell>
          <cell r="B58">
            <v>9</v>
          </cell>
        </row>
        <row r="59">
          <cell r="A59">
            <v>58</v>
          </cell>
          <cell r="B59">
            <v>4</v>
          </cell>
        </row>
        <row r="60">
          <cell r="A60">
            <v>59</v>
          </cell>
          <cell r="B60">
            <v>3</v>
          </cell>
        </row>
        <row r="61">
          <cell r="A61">
            <v>60</v>
          </cell>
          <cell r="B61">
            <v>4</v>
          </cell>
        </row>
        <row r="62">
          <cell r="A62">
            <v>61</v>
          </cell>
          <cell r="B62">
            <v>3</v>
          </cell>
        </row>
        <row r="63">
          <cell r="A63">
            <v>62</v>
          </cell>
          <cell r="B63">
            <v>3</v>
          </cell>
        </row>
        <row r="64">
          <cell r="A64">
            <v>63</v>
          </cell>
          <cell r="B64">
            <v>3</v>
          </cell>
        </row>
        <row r="65">
          <cell r="A65">
            <v>64</v>
          </cell>
          <cell r="B65"/>
        </row>
        <row r="66">
          <cell r="A66">
            <v>65</v>
          </cell>
          <cell r="B66"/>
        </row>
        <row r="67">
          <cell r="A67">
            <v>66</v>
          </cell>
          <cell r="B67">
            <v>3</v>
          </cell>
        </row>
        <row r="68">
          <cell r="A68">
            <v>67</v>
          </cell>
          <cell r="B68">
            <v>3</v>
          </cell>
        </row>
        <row r="69">
          <cell r="A69">
            <v>68</v>
          </cell>
          <cell r="B69"/>
        </row>
        <row r="70">
          <cell r="A70">
            <v>69</v>
          </cell>
          <cell r="B70">
            <v>5</v>
          </cell>
        </row>
        <row r="71">
          <cell r="A71">
            <v>70</v>
          </cell>
          <cell r="B71">
            <v>3</v>
          </cell>
        </row>
        <row r="72">
          <cell r="A72">
            <v>71</v>
          </cell>
          <cell r="B72">
            <v>3</v>
          </cell>
        </row>
        <row r="73">
          <cell r="A73">
            <v>72</v>
          </cell>
          <cell r="B73">
            <v>3</v>
          </cell>
        </row>
        <row r="74">
          <cell r="A74">
            <v>73</v>
          </cell>
          <cell r="B74">
            <v>3</v>
          </cell>
        </row>
        <row r="75">
          <cell r="A75">
            <v>74</v>
          </cell>
          <cell r="B75">
            <v>3</v>
          </cell>
        </row>
        <row r="76">
          <cell r="A76">
            <v>75</v>
          </cell>
          <cell r="B76">
            <v>3</v>
          </cell>
        </row>
        <row r="77">
          <cell r="A77">
            <v>76</v>
          </cell>
          <cell r="B77">
            <v>11</v>
          </cell>
        </row>
        <row r="78">
          <cell r="A78">
            <v>77</v>
          </cell>
          <cell r="B78"/>
        </row>
        <row r="79">
          <cell r="A79">
            <v>78</v>
          </cell>
          <cell r="B79"/>
        </row>
        <row r="80">
          <cell r="A80">
            <v>79</v>
          </cell>
          <cell r="B80"/>
        </row>
        <row r="81">
          <cell r="A81">
            <v>80</v>
          </cell>
          <cell r="B81"/>
        </row>
        <row r="82">
          <cell r="A82">
            <v>81</v>
          </cell>
          <cell r="B82">
            <v>2</v>
          </cell>
        </row>
        <row r="83">
          <cell r="A83">
            <v>82</v>
          </cell>
          <cell r="B83">
            <v>4</v>
          </cell>
        </row>
        <row r="84">
          <cell r="A84">
            <v>83</v>
          </cell>
          <cell r="B84">
            <v>2</v>
          </cell>
        </row>
        <row r="85">
          <cell r="A85">
            <v>84</v>
          </cell>
          <cell r="B85">
            <v>2</v>
          </cell>
        </row>
        <row r="86">
          <cell r="A86">
            <v>85</v>
          </cell>
          <cell r="B86">
            <v>2</v>
          </cell>
        </row>
        <row r="87">
          <cell r="A87">
            <v>86</v>
          </cell>
          <cell r="B87">
            <v>9</v>
          </cell>
        </row>
        <row r="88">
          <cell r="A88">
            <v>87</v>
          </cell>
          <cell r="B88"/>
        </row>
        <row r="89">
          <cell r="A89">
            <v>88</v>
          </cell>
          <cell r="B89">
            <v>2</v>
          </cell>
        </row>
        <row r="90">
          <cell r="A90">
            <v>89</v>
          </cell>
          <cell r="B90">
            <v>2</v>
          </cell>
        </row>
        <row r="91">
          <cell r="A91">
            <v>90</v>
          </cell>
          <cell r="B91">
            <v>2</v>
          </cell>
        </row>
        <row r="92">
          <cell r="A92">
            <v>91</v>
          </cell>
          <cell r="B92">
            <v>6</v>
          </cell>
        </row>
        <row r="93">
          <cell r="A93">
            <v>92</v>
          </cell>
          <cell r="B93">
            <v>4</v>
          </cell>
        </row>
        <row r="94">
          <cell r="A94">
            <v>93</v>
          </cell>
          <cell r="B94">
            <v>3</v>
          </cell>
        </row>
        <row r="95">
          <cell r="A95">
            <v>94</v>
          </cell>
          <cell r="B95">
            <v>3</v>
          </cell>
        </row>
        <row r="96">
          <cell r="A96">
            <v>95</v>
          </cell>
          <cell r="B96">
            <v>3</v>
          </cell>
        </row>
        <row r="97">
          <cell r="A97">
            <v>96</v>
          </cell>
          <cell r="B97"/>
        </row>
        <row r="98">
          <cell r="A98">
            <v>97</v>
          </cell>
          <cell r="B98">
            <v>3</v>
          </cell>
        </row>
        <row r="99">
          <cell r="A99">
            <v>98</v>
          </cell>
          <cell r="B99">
            <v>3</v>
          </cell>
        </row>
        <row r="100">
          <cell r="A100" t="str">
            <v>(blank)</v>
          </cell>
          <cell r="B100">
            <v>45</v>
          </cell>
        </row>
        <row r="101">
          <cell r="A101" t="str">
            <v>Grand Total</v>
          </cell>
          <cell r="B101">
            <v>404</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enter new"/>
      <sheetName val="Data25"/>
      <sheetName val="Quy ước điểm"/>
      <sheetName val="Sheet2"/>
      <sheetName val="Sheet1 - datateam"/>
      <sheetName val=" Data Dictionary"/>
    </sheetNames>
    <sheetDataSet>
      <sheetData sheetId="0"/>
      <sheetData sheetId="1"/>
      <sheetData sheetId="2"/>
      <sheetData sheetId="3">
        <row r="1">
          <cell r="A1" t="str">
            <v>Row Labels</v>
          </cell>
          <cell r="B1" t="str">
            <v>Sum of Diem</v>
          </cell>
        </row>
        <row r="2">
          <cell r="A2">
            <v>1</v>
          </cell>
          <cell r="B2">
            <v>5</v>
          </cell>
        </row>
        <row r="3">
          <cell r="A3">
            <v>2</v>
          </cell>
          <cell r="B3">
            <v>3</v>
          </cell>
        </row>
        <row r="4">
          <cell r="A4">
            <v>3</v>
          </cell>
          <cell r="B4">
            <v>1</v>
          </cell>
        </row>
        <row r="5">
          <cell r="A5">
            <v>4</v>
          </cell>
          <cell r="B5">
            <v>4</v>
          </cell>
        </row>
        <row r="6">
          <cell r="A6">
            <v>5</v>
          </cell>
          <cell r="B6">
            <v>6</v>
          </cell>
        </row>
        <row r="7">
          <cell r="A7">
            <v>6</v>
          </cell>
          <cell r="B7">
            <v>5</v>
          </cell>
        </row>
        <row r="8">
          <cell r="A8">
            <v>7</v>
          </cell>
          <cell r="B8">
            <v>10</v>
          </cell>
        </row>
        <row r="9">
          <cell r="A9">
            <v>8</v>
          </cell>
          <cell r="B9">
            <v>13</v>
          </cell>
        </row>
        <row r="10">
          <cell r="A10">
            <v>9</v>
          </cell>
          <cell r="B10">
            <v>5</v>
          </cell>
        </row>
        <row r="11">
          <cell r="A11">
            <v>10</v>
          </cell>
          <cell r="B11">
            <v>3</v>
          </cell>
        </row>
        <row r="12">
          <cell r="A12">
            <v>11</v>
          </cell>
          <cell r="B12">
            <v>1</v>
          </cell>
        </row>
        <row r="13">
          <cell r="A13">
            <v>12</v>
          </cell>
          <cell r="B13">
            <v>1</v>
          </cell>
        </row>
        <row r="14">
          <cell r="A14">
            <v>13</v>
          </cell>
          <cell r="B14">
            <v>3</v>
          </cell>
        </row>
        <row r="15">
          <cell r="A15">
            <v>14</v>
          </cell>
          <cell r="B15">
            <v>5</v>
          </cell>
        </row>
        <row r="16">
          <cell r="A16">
            <v>15</v>
          </cell>
          <cell r="B16">
            <v>1</v>
          </cell>
        </row>
        <row r="17">
          <cell r="A17">
            <v>16</v>
          </cell>
          <cell r="B17">
            <v>1</v>
          </cell>
        </row>
        <row r="18">
          <cell r="A18">
            <v>17</v>
          </cell>
          <cell r="B18">
            <v>10</v>
          </cell>
        </row>
        <row r="19">
          <cell r="A19">
            <v>18</v>
          </cell>
          <cell r="B19">
            <v>7</v>
          </cell>
        </row>
        <row r="20">
          <cell r="A20">
            <v>19</v>
          </cell>
          <cell r="B20">
            <v>9</v>
          </cell>
        </row>
        <row r="21">
          <cell r="A21">
            <v>20</v>
          </cell>
          <cell r="B21">
            <v>6</v>
          </cell>
        </row>
        <row r="22">
          <cell r="A22">
            <v>21</v>
          </cell>
          <cell r="B22">
            <v>47</v>
          </cell>
        </row>
        <row r="23">
          <cell r="A23">
            <v>22</v>
          </cell>
          <cell r="B23">
            <v>2</v>
          </cell>
        </row>
        <row r="24">
          <cell r="A24">
            <v>23</v>
          </cell>
          <cell r="B24">
            <v>2</v>
          </cell>
        </row>
        <row r="25">
          <cell r="A25">
            <v>24</v>
          </cell>
          <cell r="B25">
            <v>8</v>
          </cell>
        </row>
        <row r="26">
          <cell r="A26">
            <v>25</v>
          </cell>
          <cell r="B26">
            <v>6</v>
          </cell>
        </row>
        <row r="27">
          <cell r="A27">
            <v>26</v>
          </cell>
          <cell r="B27">
            <v>6</v>
          </cell>
        </row>
        <row r="28">
          <cell r="A28">
            <v>27</v>
          </cell>
          <cell r="B28">
            <v>8</v>
          </cell>
        </row>
        <row r="29">
          <cell r="A29">
            <v>28</v>
          </cell>
          <cell r="B29">
            <v>5</v>
          </cell>
        </row>
        <row r="30">
          <cell r="A30">
            <v>29</v>
          </cell>
          <cell r="B30">
            <v>4</v>
          </cell>
        </row>
        <row r="31">
          <cell r="A31">
            <v>30</v>
          </cell>
          <cell r="B31">
            <v>2</v>
          </cell>
        </row>
        <row r="32">
          <cell r="A32">
            <v>31</v>
          </cell>
          <cell r="B32">
            <v>4</v>
          </cell>
        </row>
        <row r="33">
          <cell r="A33">
            <v>32</v>
          </cell>
          <cell r="B33">
            <v>1</v>
          </cell>
        </row>
        <row r="34">
          <cell r="A34">
            <v>33</v>
          </cell>
          <cell r="B34">
            <v>2</v>
          </cell>
        </row>
        <row r="35">
          <cell r="A35">
            <v>34</v>
          </cell>
          <cell r="B35">
            <v>8</v>
          </cell>
        </row>
        <row r="36">
          <cell r="A36">
            <v>35</v>
          </cell>
          <cell r="B36">
            <v>9</v>
          </cell>
        </row>
        <row r="37">
          <cell r="A37">
            <v>36</v>
          </cell>
          <cell r="B37"/>
        </row>
        <row r="38">
          <cell r="A38">
            <v>37</v>
          </cell>
          <cell r="B38"/>
        </row>
        <row r="39">
          <cell r="A39">
            <v>38</v>
          </cell>
          <cell r="B39"/>
        </row>
        <row r="40">
          <cell r="A40">
            <v>39</v>
          </cell>
          <cell r="B40"/>
        </row>
        <row r="41">
          <cell r="A41">
            <v>40</v>
          </cell>
          <cell r="B41"/>
        </row>
        <row r="42">
          <cell r="A42">
            <v>41</v>
          </cell>
          <cell r="B42"/>
        </row>
        <row r="43">
          <cell r="A43">
            <v>42</v>
          </cell>
          <cell r="B43"/>
        </row>
        <row r="44">
          <cell r="A44">
            <v>43</v>
          </cell>
          <cell r="B44"/>
        </row>
        <row r="45">
          <cell r="A45">
            <v>44</v>
          </cell>
          <cell r="B45"/>
        </row>
        <row r="46">
          <cell r="A46">
            <v>45</v>
          </cell>
          <cell r="B46"/>
        </row>
        <row r="47">
          <cell r="A47">
            <v>46</v>
          </cell>
          <cell r="B47">
            <v>2</v>
          </cell>
        </row>
        <row r="48">
          <cell r="A48">
            <v>47</v>
          </cell>
          <cell r="B48"/>
        </row>
        <row r="49">
          <cell r="A49">
            <v>48</v>
          </cell>
          <cell r="B49"/>
        </row>
        <row r="50">
          <cell r="A50">
            <v>49</v>
          </cell>
          <cell r="B50">
            <v>4</v>
          </cell>
        </row>
        <row r="51">
          <cell r="A51">
            <v>50</v>
          </cell>
          <cell r="B51">
            <v>2</v>
          </cell>
        </row>
        <row r="52">
          <cell r="A52">
            <v>51</v>
          </cell>
          <cell r="B52"/>
        </row>
        <row r="53">
          <cell r="A53">
            <v>52</v>
          </cell>
          <cell r="B53">
            <v>4</v>
          </cell>
        </row>
        <row r="54">
          <cell r="A54">
            <v>53</v>
          </cell>
          <cell r="B54">
            <v>1</v>
          </cell>
        </row>
        <row r="55">
          <cell r="A55">
            <v>54</v>
          </cell>
          <cell r="B55">
            <v>5</v>
          </cell>
        </row>
        <row r="56">
          <cell r="A56">
            <v>55</v>
          </cell>
          <cell r="B56">
            <v>2</v>
          </cell>
        </row>
        <row r="57">
          <cell r="A57">
            <v>56</v>
          </cell>
          <cell r="B57">
            <v>5</v>
          </cell>
        </row>
        <row r="58">
          <cell r="A58">
            <v>57</v>
          </cell>
          <cell r="B58">
            <v>9</v>
          </cell>
        </row>
        <row r="59">
          <cell r="A59">
            <v>58</v>
          </cell>
          <cell r="B59">
            <v>4</v>
          </cell>
        </row>
        <row r="60">
          <cell r="A60">
            <v>59</v>
          </cell>
          <cell r="B60">
            <v>3</v>
          </cell>
        </row>
        <row r="61">
          <cell r="A61">
            <v>60</v>
          </cell>
          <cell r="B61">
            <v>4</v>
          </cell>
        </row>
        <row r="62">
          <cell r="A62">
            <v>61</v>
          </cell>
          <cell r="B62">
            <v>3</v>
          </cell>
        </row>
        <row r="63">
          <cell r="A63">
            <v>62</v>
          </cell>
          <cell r="B63">
            <v>3</v>
          </cell>
        </row>
        <row r="64">
          <cell r="A64">
            <v>63</v>
          </cell>
          <cell r="B64">
            <v>3</v>
          </cell>
        </row>
        <row r="65">
          <cell r="A65">
            <v>64</v>
          </cell>
          <cell r="B65"/>
        </row>
        <row r="66">
          <cell r="A66">
            <v>65</v>
          </cell>
          <cell r="B66"/>
        </row>
        <row r="67">
          <cell r="A67">
            <v>66</v>
          </cell>
          <cell r="B67">
            <v>3</v>
          </cell>
        </row>
        <row r="68">
          <cell r="A68">
            <v>67</v>
          </cell>
          <cell r="B68">
            <v>3</v>
          </cell>
        </row>
        <row r="69">
          <cell r="A69">
            <v>68</v>
          </cell>
          <cell r="B69"/>
        </row>
        <row r="70">
          <cell r="A70">
            <v>69</v>
          </cell>
          <cell r="B70">
            <v>5</v>
          </cell>
        </row>
        <row r="71">
          <cell r="A71">
            <v>70</v>
          </cell>
          <cell r="B71">
            <v>3</v>
          </cell>
        </row>
        <row r="72">
          <cell r="A72">
            <v>71</v>
          </cell>
          <cell r="B72">
            <v>3</v>
          </cell>
        </row>
        <row r="73">
          <cell r="A73">
            <v>72</v>
          </cell>
          <cell r="B73">
            <v>3</v>
          </cell>
        </row>
        <row r="74">
          <cell r="A74">
            <v>73</v>
          </cell>
          <cell r="B74">
            <v>3</v>
          </cell>
        </row>
        <row r="75">
          <cell r="A75">
            <v>74</v>
          </cell>
          <cell r="B75">
            <v>3</v>
          </cell>
        </row>
        <row r="76">
          <cell r="A76">
            <v>75</v>
          </cell>
          <cell r="B76">
            <v>3</v>
          </cell>
        </row>
        <row r="77">
          <cell r="A77">
            <v>76</v>
          </cell>
          <cell r="B77">
            <v>11</v>
          </cell>
        </row>
        <row r="78">
          <cell r="A78">
            <v>77</v>
          </cell>
          <cell r="B78"/>
        </row>
        <row r="79">
          <cell r="A79">
            <v>78</v>
          </cell>
          <cell r="B79"/>
        </row>
        <row r="80">
          <cell r="A80">
            <v>79</v>
          </cell>
          <cell r="B80"/>
        </row>
        <row r="81">
          <cell r="A81">
            <v>80</v>
          </cell>
          <cell r="B81"/>
        </row>
        <row r="82">
          <cell r="A82">
            <v>81</v>
          </cell>
          <cell r="B82">
            <v>2</v>
          </cell>
        </row>
        <row r="83">
          <cell r="A83">
            <v>82</v>
          </cell>
          <cell r="B83">
            <v>4</v>
          </cell>
        </row>
        <row r="84">
          <cell r="A84">
            <v>83</v>
          </cell>
          <cell r="B84">
            <v>2</v>
          </cell>
        </row>
        <row r="85">
          <cell r="A85">
            <v>84</v>
          </cell>
          <cell r="B85">
            <v>2</v>
          </cell>
        </row>
        <row r="86">
          <cell r="A86">
            <v>85</v>
          </cell>
          <cell r="B86">
            <v>2</v>
          </cell>
        </row>
        <row r="87">
          <cell r="A87">
            <v>86</v>
          </cell>
          <cell r="B87">
            <v>9</v>
          </cell>
        </row>
        <row r="88">
          <cell r="A88">
            <v>87</v>
          </cell>
          <cell r="B88"/>
        </row>
        <row r="89">
          <cell r="A89">
            <v>88</v>
          </cell>
          <cell r="B89">
            <v>2</v>
          </cell>
        </row>
        <row r="90">
          <cell r="A90">
            <v>89</v>
          </cell>
          <cell r="B90">
            <v>2</v>
          </cell>
        </row>
        <row r="91">
          <cell r="A91">
            <v>90</v>
          </cell>
          <cell r="B91">
            <v>2</v>
          </cell>
        </row>
        <row r="92">
          <cell r="A92">
            <v>91</v>
          </cell>
          <cell r="B92">
            <v>6</v>
          </cell>
        </row>
        <row r="93">
          <cell r="A93">
            <v>92</v>
          </cell>
          <cell r="B93">
            <v>4</v>
          </cell>
        </row>
        <row r="94">
          <cell r="A94">
            <v>93</v>
          </cell>
          <cell r="B94">
            <v>3</v>
          </cell>
        </row>
        <row r="95">
          <cell r="A95">
            <v>94</v>
          </cell>
          <cell r="B95">
            <v>3</v>
          </cell>
        </row>
        <row r="96">
          <cell r="A96">
            <v>95</v>
          </cell>
          <cell r="B96">
            <v>3</v>
          </cell>
        </row>
        <row r="97">
          <cell r="A97">
            <v>96</v>
          </cell>
          <cell r="B97"/>
        </row>
        <row r="98">
          <cell r="A98">
            <v>97</v>
          </cell>
          <cell r="B98">
            <v>3</v>
          </cell>
        </row>
        <row r="99">
          <cell r="A99">
            <v>98</v>
          </cell>
          <cell r="B99">
            <v>3</v>
          </cell>
        </row>
        <row r="100">
          <cell r="A100" t="str">
            <v>(blank)</v>
          </cell>
          <cell r="B100">
            <v>45</v>
          </cell>
        </row>
        <row r="101">
          <cell r="A101" t="str">
            <v>Grand Total</v>
          </cell>
          <cell r="B101">
            <v>404</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DG" refreshedDate="43919.860163078702" createdVersion="6" refreshedVersion="6" minRefreshableVersion="3" recordCount="173" xr:uid="{DC0CF037-ED1A-472B-89B5-86BE72663E69}">
  <cacheSource type="worksheet">
    <worksheetSource ref="A1:BD1048576" sheet="Data"/>
  </cacheSource>
  <cacheFields count="56">
    <cacheField name="Mã BN" numFmtId="0">
      <sharedItems containsString="0" containsBlank="1" containsNumber="1" containsInteger="1" minValue="17" maxValue="188"/>
    </cacheField>
    <cacheField name="STT_woolcock" numFmtId="0">
      <sharedItems containsString="0" containsBlank="1" containsNumber="1" containsInteger="1" minValue="17" maxValue="153"/>
    </cacheField>
    <cacheField name="Tổng điểm nguy cơ" numFmtId="0">
      <sharedItems containsString="0" containsBlank="1" containsNumber="1" containsInteger="1" minValue="1" maxValue="8"/>
    </cacheField>
    <cacheField name="Họ và Tên _WC" numFmtId="0">
      <sharedItems containsBlank="1"/>
    </cacheField>
    <cacheField name="Giới tính_WC" numFmtId="0">
      <sharedItems containsBlank="1"/>
    </cacheField>
    <cacheField name="Tuổi_WC" numFmtId="0">
      <sharedItems containsString="0" containsBlank="1" containsNumber="1" containsInteger="1" minValue="2" maxValue="88"/>
    </cacheField>
    <cacheField name="Nghề nghiệp_WC" numFmtId="0">
      <sharedItems containsBlank="1"/>
    </cacheField>
    <cacheField name="Thôn/Ấp" numFmtId="0">
      <sharedItems containsBlank="1"/>
    </cacheField>
    <cacheField name="Xã/Phường" numFmtId="0">
      <sharedItems containsBlank="1"/>
    </cacheField>
    <cacheField name="Huyện/Quận" numFmtId="0">
      <sharedItems containsBlank="1"/>
    </cacheField>
    <cacheField name="Tỉnh/Thành phố" numFmtId="0">
      <sharedItems containsBlank="1"/>
    </cacheField>
    <cacheField name="Quốc tịch" numFmtId="0">
      <sharedItems containsBlank="1"/>
    </cacheField>
    <cacheField name="Ca bệnh xác định" numFmtId="0">
      <sharedItems containsBlank="1" containsMixedTypes="1" containsNumber="1" containsInteger="1" minValue="17" maxValue="169"/>
    </cacheField>
    <cacheField name="Patient list.Liên hệ với" numFmtId="0">
      <sharedItems containsBlank="1"/>
    </cacheField>
    <cacheField name="Tiền sử di chuyển" numFmtId="0">
      <sharedItems containsBlank="1" longText="1"/>
    </cacheField>
    <cacheField name="Bách khoa.Tiền sử di chuyển" numFmtId="0">
      <sharedItems containsBlank="1" longText="1"/>
    </cacheField>
    <cacheField name="Tiền sử dịch tễ" numFmtId="0">
      <sharedItems containsBlank="1" longText="1"/>
    </cacheField>
    <cacheField name="Chuyến bay/Cửa khẩu" numFmtId="0">
      <sharedItems containsBlank="1"/>
    </cacheField>
    <cacheField name="Patient list.Nơi khởi hành" numFmtId="0">
      <sharedItems containsBlank="1"/>
    </cacheField>
    <cacheField name="Patient list.Số chuyến bay" numFmtId="0">
      <sharedItems containsBlank="1"/>
    </cacheField>
    <cacheField name="Patient list.Sân bay VN" numFmtId="0">
      <sharedItems containsBlank="1"/>
    </cacheField>
    <cacheField name="Ngày nhập cảnh" numFmtId="14">
      <sharedItems containsDate="1" containsBlank="1" containsMixedTypes="1" minDate="2020-02-08T00:00:00" maxDate="2020-03-26T00:00:00"/>
    </cacheField>
    <cacheField name="Nơi cách ly" numFmtId="0">
      <sharedItems containsBlank="1"/>
    </cacheField>
    <cacheField name="Bách khoa.Ngày cách ly" numFmtId="14">
      <sharedItems containsDate="1" containsBlank="1" containsMixedTypes="1" minDate="2020-03-04T00:00:00" maxDate="2020-03-26T00:00:00"/>
    </cacheField>
    <cacheField name="Có triệu chứng" numFmtId="14">
      <sharedItems containsBlank="1"/>
    </cacheField>
    <cacheField name="Triệu chứng" numFmtId="0">
      <sharedItems containsBlank="1"/>
    </cacheField>
    <cacheField name="Ngày khởi phát" numFmtId="14">
      <sharedItems containsDate="1" containsBlank="1" containsMixedTypes="1" minDate="2020-02-29T00:00:00" maxDate="2020-03-27T00:00:00"/>
    </cacheField>
    <cacheField name="Tiền sử bệnh" numFmtId="0">
      <sharedItems containsBlank="1"/>
    </cacheField>
    <cacheField name="Ngày lấy mẫu" numFmtId="14">
      <sharedItems containsDate="1" containsBlank="1" containsMixedTypes="1" minDate="2020-03-04T00:00:00" maxDate="2020-03-27T00:00:00"/>
    </cacheField>
    <cacheField name="Ngày gửi mẫu" numFmtId="14">
      <sharedItems containsDate="1" containsBlank="1" containsMixedTypes="1" minDate="2020-03-04T00:00:00" maxDate="2020-03-27T00:00:00"/>
    </cacheField>
    <cacheField name="Đơn vị lấy mẫu" numFmtId="0">
      <sharedItems containsBlank="1"/>
    </cacheField>
    <cacheField name="Đơn vị làm xét nghiệm" numFmtId="0">
      <sharedItems containsBlank="1"/>
    </cacheField>
    <cacheField name="Patient list.Ngày xét nghiệm" numFmtId="14">
      <sharedItems containsDate="1" containsBlank="1" containsMixedTypes="1" minDate="2020-03-06T00:00:00" maxDate="2020-03-27T00:00:00"/>
    </cacheField>
    <cacheField name="Ngày trả kết quả" numFmtId="14">
      <sharedItems containsNonDate="0" containsDate="1" containsString="0" containsBlank="1" minDate="2020-03-05T00:00:00" maxDate="2020-03-30T00:00:00"/>
    </cacheField>
    <cacheField name="Bách khoa.Ngày xét nghiệm dương tính đầu tiên  " numFmtId="14">
      <sharedItems containsDate="1" containsBlank="1" containsMixedTypes="1" minDate="2020-03-06T00:00:00" maxDate="2020-12-04T00:00:00"/>
    </cacheField>
    <cacheField name="Bách khoa.Ngày nhập viện" numFmtId="14">
      <sharedItems containsDate="1" containsBlank="1" containsMixedTypes="1" minDate="2020-03-05T00:00:00" maxDate="2020-03-28T00:00:00"/>
    </cacheField>
    <cacheField name="Patient list.Kỹ thuật xét nghiệm" numFmtId="0">
      <sharedItems containsBlank="1"/>
    </cacheField>
    <cacheField name="Kết quả" numFmtId="0">
      <sharedItems containsBlank="1"/>
    </cacheField>
    <cacheField name="Patient list.Ngày nhập Viện" numFmtId="0">
      <sharedItems containsDate="1" containsBlank="1" containsMixedTypes="1" minDate="2020-03-04T00:00:00" maxDate="2020-03-20T00:00:00"/>
    </cacheField>
    <cacheField name="Nơi điều trị" numFmtId="0">
      <sharedItems containsBlank="1"/>
    </cacheField>
    <cacheField name="Patient list.Nơi điều trị" numFmtId="0">
      <sharedItems containsBlank="1"/>
    </cacheField>
    <cacheField name="Ngày ra viện" numFmtId="0">
      <sharedItems containsDate="1" containsBlank="1" containsMixedTypes="1" minDate="2020-03-27T00:00:00" maxDate="2020-03-29T00:00:00"/>
    </cacheField>
    <cacheField name="Tình trạng sức khỏe" numFmtId="0">
      <sharedItems containsBlank="1"/>
    </cacheField>
    <cacheField name="Patient list.Tình trạng" numFmtId="0">
      <sharedItems containsBlank="1" count="3">
        <s v="Đang điều trị"/>
        <s v="Khỏi bệnh"/>
        <m/>
      </sharedItems>
    </cacheField>
    <cacheField name="Duration (import - isolate)" numFmtId="0">
      <sharedItems containsString="0" containsBlank="1" containsNumber="1" containsInteger="1" minValue="-4" maxValue="17"/>
    </cacheField>
    <cacheField name="Duration (improt - hopitalization)" numFmtId="0">
      <sharedItems containsString="0" containsBlank="1" containsNumber="1" containsInteger="1" minValue="-43910" maxValue="19"/>
    </cacheField>
    <cacheField name="Thôn tin chuyến bay" numFmtId="0">
      <sharedItems containsBlank="1"/>
    </cacheField>
    <cacheField name="Nguồn lây" numFmtId="0">
      <sharedItems containsBlank="1" count="3">
        <s v="Nước ngoài"/>
        <s v="Trong nước"/>
        <m/>
      </sharedItems>
    </cacheField>
    <cacheField name="Điểm cách ly (đi từ nước ngoài về)" numFmtId="0">
      <sharedItems containsString="0" containsBlank="1" containsNumber="1" containsInteger="1" minValue="-4" maxValue="17"/>
    </cacheField>
    <cacheField name="Duration (Nhận mẫu - Cách ly)" numFmtId="0">
      <sharedItems containsString="0" containsBlank="1" containsNumber="1" containsInteger="1" minValue="-3" maxValue="7"/>
    </cacheField>
    <cacheField name="Duration (Confirmed -Hopitalization)" numFmtId="0">
      <sharedItems containsString="0" containsBlank="1" containsNumber="1" containsInteger="1" minValue="-7" maxValue="4"/>
    </cacheField>
    <cacheField name="Điểm cách ly với bệnh nhân trong nước" numFmtId="0">
      <sharedItems containsString="0" containsBlank="1" containsNumber="1" containsInteger="1" minValue="0" maxValue="2"/>
    </cacheField>
    <cacheField name="Điểm cách ly " numFmtId="0">
      <sharedItems containsString="0" containsBlank="1" containsNumber="1" containsInteger="1" minValue="0" maxValue="3"/>
    </cacheField>
    <cacheField name="Điểm triệu chứng" numFmtId="0">
      <sharedItems containsString="0" containsBlank="1" containsNumber="1" containsInteger="1" minValue="1" maxValue="2"/>
    </cacheField>
    <cacheField name="Điểm tiếp xúc do nghề nghiệp" numFmtId="0">
      <sharedItems containsString="0" containsBlank="1" containsNumber="1" containsInteger="1" minValue="0" maxValue="1"/>
    </cacheField>
    <cacheField name="Điểm di chuyển" numFmtId="0">
      <sharedItems containsString="0" containsBlank="1" containsNumber="1" containsInteger="1" minValue="0" maxValue="4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DG" refreshedDate="43919.860163425925" createdVersion="6" refreshedVersion="6" minRefreshableVersion="3" recordCount="137" xr:uid="{FEBB9811-FE72-4112-BFFD-75B587DC888C}">
  <cacheSource type="worksheet">
    <worksheetSource ref="A1:BE138" sheet="Data"/>
  </cacheSource>
  <cacheFields count="57">
    <cacheField name="Mã BN" numFmtId="0">
      <sharedItems containsSemiMixedTypes="0" containsString="0" containsNumber="1" containsInteger="1" minValue="17" maxValue="153"/>
    </cacheField>
    <cacheField name="STT_woolcock" numFmtId="0">
      <sharedItems containsSemiMixedTypes="0" containsString="0" containsNumber="1" containsInteger="1" minValue="17" maxValue="153"/>
    </cacheField>
    <cacheField name="Tổng điểm nguy cơ" numFmtId="0">
      <sharedItems containsSemiMixedTypes="0" containsString="0" containsNumber="1" containsInteger="1" minValue="1" maxValue="8"/>
    </cacheField>
    <cacheField name="Họ và Tên _WC" numFmtId="0">
      <sharedItems containsBlank="1"/>
    </cacheField>
    <cacheField name="Giới tính_WC" numFmtId="0">
      <sharedItems/>
    </cacheField>
    <cacheField name="Tuổi_WC" numFmtId="0">
      <sharedItems containsSemiMixedTypes="0" containsString="0" containsNumber="1" containsInteger="1" minValue="2" maxValue="74"/>
    </cacheField>
    <cacheField name="Nghề nghiệp_WC" numFmtId="0">
      <sharedItems containsBlank="1"/>
    </cacheField>
    <cacheField name="Thôn/Ấp" numFmtId="0">
      <sharedItems containsBlank="1"/>
    </cacheField>
    <cacheField name="Xã/Phường" numFmtId="0">
      <sharedItems containsBlank="1"/>
    </cacheField>
    <cacheField name="Huyện/Quận" numFmtId="0">
      <sharedItems containsBlank="1"/>
    </cacheField>
    <cacheField name="Tỉnh/Thành phố" numFmtId="0">
      <sharedItems containsBlank="1"/>
    </cacheField>
    <cacheField name="Quốc tịch" numFmtId="0">
      <sharedItems/>
    </cacheField>
    <cacheField name="Ca bệnh xác định" numFmtId="0">
      <sharedItems containsBlank="1" containsMixedTypes="1" containsNumber="1" containsInteger="1" minValue="17" maxValue="143"/>
    </cacheField>
    <cacheField name="Patient list.Liên hệ với" numFmtId="0">
      <sharedItems containsBlank="1"/>
    </cacheField>
    <cacheField name="Tiền sử di chuyển" numFmtId="0">
      <sharedItems containsBlank="1" longText="1"/>
    </cacheField>
    <cacheField name="Bách khoa.Tiền sử di chuyển" numFmtId="0">
      <sharedItems containsBlank="1" longText="1"/>
    </cacheField>
    <cacheField name="Tiền sử dịch tễ" numFmtId="0">
      <sharedItems longText="1"/>
    </cacheField>
    <cacheField name="Chuyến bay/Cửa khẩu" numFmtId="0">
      <sharedItems containsBlank="1"/>
    </cacheField>
    <cacheField name="Patient list.Nơi khởi hành" numFmtId="0">
      <sharedItems containsBlank="1"/>
    </cacheField>
    <cacheField name="Patient list.Số chuyến bay" numFmtId="0">
      <sharedItems containsBlank="1"/>
    </cacheField>
    <cacheField name="Patient list.Sân bay VN" numFmtId="0">
      <sharedItems containsBlank="1"/>
    </cacheField>
    <cacheField name="Ngày nhập cảnh" numFmtId="14">
      <sharedItems containsDate="1" containsMixedTypes="1" minDate="2020-02-08T00:00:00" maxDate="2020-03-24T00:00:00"/>
    </cacheField>
    <cacheField name="Nơi cách ly" numFmtId="0">
      <sharedItems/>
    </cacheField>
    <cacheField name="Bách khoa.Ngày cách ly" numFmtId="14">
      <sharedItems containsDate="1" containsMixedTypes="1" minDate="2020-03-04T00:00:00" maxDate="2020-03-24T00:00:00"/>
    </cacheField>
    <cacheField name="Có triệu chứng" numFmtId="14">
      <sharedItems/>
    </cacheField>
    <cacheField name="Triệu chứng" numFmtId="0">
      <sharedItems containsBlank="1"/>
    </cacheField>
    <cacheField name="Ngày khởi phát" numFmtId="14">
      <sharedItems containsDate="1" containsMixedTypes="1" minDate="2020-02-29T00:00:00" maxDate="2020-03-23T00:00:00"/>
    </cacheField>
    <cacheField name="Tiền sử bệnh" numFmtId="0">
      <sharedItems containsBlank="1"/>
    </cacheField>
    <cacheField name="Ngày lấy mẫu" numFmtId="14">
      <sharedItems containsDate="1" containsMixedTypes="1" minDate="2020-03-04T00:00:00" maxDate="2020-03-25T00:00:00"/>
    </cacheField>
    <cacheField name="Ngày gửi mẫu" numFmtId="14">
      <sharedItems containsDate="1" containsMixedTypes="1" minDate="2020-03-04T00:00:00" maxDate="2020-03-25T00:00:00"/>
    </cacheField>
    <cacheField name="Đơn vị lấy mẫu" numFmtId="0">
      <sharedItems containsBlank="1"/>
    </cacheField>
    <cacheField name="Đơn vị làm xét nghiệm" numFmtId="0">
      <sharedItems containsBlank="1"/>
    </cacheField>
    <cacheField name="Patient list.Ngày xét nghiệm" numFmtId="14">
      <sharedItems containsDate="1" containsMixedTypes="1" minDate="2020-03-06T00:00:00" maxDate="2020-03-20T00:00:00"/>
    </cacheField>
    <cacheField name="Ngày trả kết quả" numFmtId="14">
      <sharedItems containsSemiMixedTypes="0" containsNonDate="0" containsDate="1" containsString="0" minDate="2020-03-05T00:00:00" maxDate="2020-03-27T00:00:00" count="21">
        <d v="2020-03-05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sharedItems>
    </cacheField>
    <cacheField name="Bách khoa.Ngày xét nghiệm dương tính đầu tiên  " numFmtId="14">
      <sharedItems containsDate="1" containsMixedTypes="1" minDate="2020-03-06T00:00:00" maxDate="2020-12-04T00:00:00"/>
    </cacheField>
    <cacheField name="Bách khoa.Ngày nhập viện" numFmtId="14">
      <sharedItems containsDate="1" containsMixedTypes="1" minDate="2020-03-05T00:00:00" maxDate="2020-03-26T00:00:00"/>
    </cacheField>
    <cacheField name="Patient list.Kỹ thuật xét nghiệm" numFmtId="0">
      <sharedItems containsBlank="1"/>
    </cacheField>
    <cacheField name="Kết quả" numFmtId="0">
      <sharedItems containsBlank="1"/>
    </cacheField>
    <cacheField name="Patient list.Ngày nhập Viện" numFmtId="14">
      <sharedItems containsDate="1" containsMixedTypes="1" minDate="2020-03-04T00:00:00" maxDate="2020-03-20T00:00:00"/>
    </cacheField>
    <cacheField name="Nơi điều trị" numFmtId="0">
      <sharedItems/>
    </cacheField>
    <cacheField name="Patient list.Nơi điều trị" numFmtId="0">
      <sharedItems containsBlank="1"/>
    </cacheField>
    <cacheField name="Ngày ra viện" numFmtId="0">
      <sharedItems containsDate="1" containsBlank="1" containsMixedTypes="1" minDate="2020-03-27T00:00:00" maxDate="2020-03-29T00:00:00"/>
    </cacheField>
    <cacheField name="Tình trạng sức khỏe" numFmtId="0">
      <sharedItems containsBlank="1"/>
    </cacheField>
    <cacheField name="Patient list.Tình trạng" numFmtId="0">
      <sharedItems/>
    </cacheField>
    <cacheField name="Duration (import - isolate)" numFmtId="2">
      <sharedItems containsString="0" containsBlank="1" containsNumber="1" containsInteger="1" minValue="-4" maxValue="15"/>
    </cacheField>
    <cacheField name="Duration (improt - hopitalization)" numFmtId="0">
      <sharedItems containsString="0" containsBlank="1" containsNumber="1" containsInteger="1" minValue="0" maxValue="19"/>
    </cacheField>
    <cacheField name="Thôn tin chuyến bay" numFmtId="0">
      <sharedItems containsBlank="1"/>
    </cacheField>
    <cacheField name="Nguồn lây" numFmtId="0">
      <sharedItems count="2">
        <s v="Nước ngoài"/>
        <s v="Trong nước"/>
      </sharedItems>
    </cacheField>
    <cacheField name="Điểm cách ly (đi từ nước ngoài về)" numFmtId="0">
      <sharedItems containsString="0" containsBlank="1" containsNumber="1" containsInteger="1" minValue="-4" maxValue="15"/>
    </cacheField>
    <cacheField name="Duration (Nhận mẫu - Cách ly)" numFmtId="0">
      <sharedItems containsString="0" containsBlank="1" containsNumber="1" containsInteger="1" minValue="-3" maxValue="7"/>
    </cacheField>
    <cacheField name="Duration (Confirmed -Hopitalization)" numFmtId="0">
      <sharedItems containsString="0" containsBlank="1" containsNumber="1" containsInteger="1" minValue="-7" maxValue="4"/>
    </cacheField>
    <cacheField name="Điểm cách ly với bệnh nhân trong nước" numFmtId="0">
      <sharedItems containsString="0" containsBlank="1" containsNumber="1" containsInteger="1" minValue="0" maxValue="2"/>
    </cacheField>
    <cacheField name="Điểm cách ly " numFmtId="0">
      <sharedItems containsSemiMixedTypes="0" containsString="0" containsNumber="1" containsInteger="1" minValue="0" maxValue="3"/>
    </cacheField>
    <cacheField name="Điểm triệu chứng" numFmtId="0">
      <sharedItems containsSemiMixedTypes="0" containsString="0" containsNumber="1" containsInteger="1" minValue="1" maxValue="2"/>
    </cacheField>
    <cacheField name="Điểm tiếp xúc do nghề nghiệp" numFmtId="0">
      <sharedItems containsSemiMixedTypes="0" containsString="0" containsNumber="1" containsInteger="1" minValue="0" maxValue="1"/>
    </cacheField>
    <cacheField name="Điểm di chuyển" numFmtId="0">
      <sharedItems containsSemiMixedTypes="0" containsString="0" containsNumber="1" containsInteger="1" minValue="0" maxValue="47"/>
    </cacheField>
    <cacheField name="Điểm tiếp xúc_rescore"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62295391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DG" refreshedDate="43919.86036608796" createdVersion="6" refreshedVersion="6" minRefreshableVersion="3" recordCount="173" xr:uid="{433A44DC-3CC9-40B5-BD16-52A0B42D6B3D}">
  <cacheSource type="worksheet">
    <worksheetSource ref="A1:BE1048576" sheet="Data"/>
  </cacheSource>
  <cacheFields count="57">
    <cacheField name="Mã BN" numFmtId="0">
      <sharedItems containsString="0" containsBlank="1" containsNumber="1" containsInteger="1" minValue="17" maxValue="188" count="173">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m/>
      </sharedItems>
    </cacheField>
    <cacheField name="STT_woolcock" numFmtId="0">
      <sharedItems containsString="0" containsBlank="1" containsNumber="1" containsInteger="1" minValue="17" maxValue="153"/>
    </cacheField>
    <cacheField name="Tổng điểm nguy cơ" numFmtId="0">
      <sharedItems containsString="0" containsBlank="1" containsNumber="1" containsInteger="1" minValue="1" maxValue="8" count="9">
        <n v="7"/>
        <n v="4"/>
        <n v="3"/>
        <n v="8"/>
        <n v="5"/>
        <n v="2"/>
        <n v="1"/>
        <n v="6"/>
        <m/>
      </sharedItems>
    </cacheField>
    <cacheField name="Họ và Tên _WC" numFmtId="0">
      <sharedItems containsBlank="1"/>
    </cacheField>
    <cacheField name="Giới tính_WC" numFmtId="0">
      <sharedItems containsBlank="1" count="3">
        <s v="Nữ"/>
        <s v="Nam"/>
        <m/>
      </sharedItems>
    </cacheField>
    <cacheField name="Tuổi_WC" numFmtId="0">
      <sharedItems containsString="0" containsBlank="1" containsNumber="1" containsInteger="1" minValue="2" maxValue="88" count="58">
        <n v="26"/>
        <n v="27"/>
        <n v="64"/>
        <n v="61"/>
        <n v="60"/>
        <n v="66"/>
        <n v="58"/>
        <n v="74"/>
        <n v="67"/>
        <n v="50"/>
        <n v="69"/>
        <n v="70"/>
        <n v="49"/>
        <n v="24"/>
        <n v="51"/>
        <n v="29"/>
        <n v="37"/>
        <n v="28"/>
        <n v="25"/>
        <n v="2"/>
        <n v="59"/>
        <n v="13"/>
        <n v="47"/>
        <n v="30"/>
        <n v="43"/>
        <n v="31"/>
        <n v="71"/>
        <n v="22"/>
        <n v="53"/>
        <n v="33"/>
        <n v="35"/>
        <n v="42"/>
        <n v="18"/>
        <n v="20"/>
        <n v="36"/>
        <n v="21"/>
        <n v="41"/>
        <n v="19"/>
        <n v="11"/>
        <n v="23"/>
        <n v="40"/>
        <n v="52"/>
        <n v="48"/>
        <n v="16"/>
        <n v="54"/>
        <n v="34"/>
        <n v="55"/>
        <n v="9"/>
        <n v="44"/>
        <n v="17"/>
        <n v="10"/>
        <n v="45"/>
        <n v="88"/>
        <n v="63"/>
        <m/>
        <n v="57"/>
        <n v="38"/>
        <n v="62"/>
      </sharedItems>
    </cacheField>
    <cacheField name="Nghề nghiệp_WC" numFmtId="0">
      <sharedItems containsBlank="1"/>
    </cacheField>
    <cacheField name="Thôn/Ấp" numFmtId="0">
      <sharedItems containsBlank="1"/>
    </cacheField>
    <cacheField name="Xã/Phường" numFmtId="0">
      <sharedItems containsBlank="1"/>
    </cacheField>
    <cacheField name="Huyện/Quận" numFmtId="0">
      <sharedItems containsBlank="1"/>
    </cacheField>
    <cacheField name="Tỉnh/Thành phố" numFmtId="0">
      <sharedItems containsBlank="1"/>
    </cacheField>
    <cacheField name="Quốc tịch" numFmtId="0">
      <sharedItems containsBlank="1" count="14">
        <s v="Việt Nam"/>
        <s v="Anh"/>
        <s v="Ireland"/>
        <s v="Czech"/>
        <s v="Latvia"/>
        <s v="Pháp"/>
        <s v="Mỹ"/>
        <s v="Đức"/>
        <s v="Canada"/>
        <s v="Brazil"/>
        <s v="Nam Phi"/>
        <s v="Đan Mạch"/>
        <m/>
        <s v=" Việt Nam" u="1"/>
      </sharedItems>
    </cacheField>
    <cacheField name="Ca bệnh xác định" numFmtId="0">
      <sharedItems containsBlank="1" containsMixedTypes="1" containsNumber="1" containsInteger="1" minValue="17" maxValue="169"/>
    </cacheField>
    <cacheField name="Patient list.Liên hệ với" numFmtId="0">
      <sharedItems containsBlank="1"/>
    </cacheField>
    <cacheField name="Tiền sử di chuyển" numFmtId="0">
      <sharedItems containsBlank="1" longText="1"/>
    </cacheField>
    <cacheField name="Bách khoa.Tiền sử di chuyển" numFmtId="0">
      <sharedItems containsBlank="1" longText="1"/>
    </cacheField>
    <cacheField name="Tiền sử dịch tễ" numFmtId="0">
      <sharedItems containsBlank="1" longText="1"/>
    </cacheField>
    <cacheField name="Chuyến bay/Cửa khẩu" numFmtId="0">
      <sharedItems containsBlank="1"/>
    </cacheField>
    <cacheField name="Patient list.Nơi khởi hành" numFmtId="0">
      <sharedItems containsBlank="1"/>
    </cacheField>
    <cacheField name="Patient list.Số chuyến bay" numFmtId="0">
      <sharedItems containsBlank="1"/>
    </cacheField>
    <cacheField name="Patient list.Sân bay VN" numFmtId="0">
      <sharedItems containsBlank="1"/>
    </cacheField>
    <cacheField name="Ngày nhập cảnh" numFmtId="14">
      <sharedItems containsDate="1" containsBlank="1" containsMixedTypes="1" minDate="2020-02-08T00:00:00" maxDate="2020-03-26T00:00:00"/>
    </cacheField>
    <cacheField name="Nơi cách ly" numFmtId="0">
      <sharedItems containsBlank="1" count="28">
        <s v="Hà Nội"/>
        <s v="Ninh Bình"/>
        <s v="Đà Nẵng"/>
        <s v="Lào Cai"/>
        <s v="Huế"/>
        <s v="TP Hồ Chí Minh"/>
        <s v="Bình Thuận"/>
        <s v="Quảng Ninh"/>
        <s v="Quảng Nam"/>
        <s v="Ninh Thuận"/>
        <s v="Hải Dương"/>
        <s v="Bắc Ninh"/>
        <s v="Trà Vinh"/>
        <s v="Hưng Yên"/>
        <s v="Tây Ninh"/>
        <s v="Bến Tre"/>
        <s v="Lai Châu"/>
        <s v="Thanh Hóa"/>
        <s v="Cần Thơ"/>
        <s v="Hà Tĩnh"/>
        <s v="Bạc Liêu"/>
        <m/>
        <s v="Thái Bình" u="1"/>
        <s v="Bắc Giang" u="1"/>
        <s v="Hải Phòng" u="1"/>
        <s v="Thái Nguyên" u="1"/>
        <s v="Long An" u="1"/>
        <s v="An Giang" u="1"/>
      </sharedItems>
    </cacheField>
    <cacheField name="Bách khoa.Ngày cách ly" numFmtId="14">
      <sharedItems containsDate="1" containsBlank="1" containsMixedTypes="1" minDate="2020-03-04T00:00:00" maxDate="2020-03-26T00:00:00"/>
    </cacheField>
    <cacheField name="Có triệu chứng" numFmtId="14">
      <sharedItems containsBlank="1"/>
    </cacheField>
    <cacheField name="Triệu chứng" numFmtId="0">
      <sharedItems containsBlank="1"/>
    </cacheField>
    <cacheField name="Ngày khởi phát" numFmtId="14">
      <sharedItems containsDate="1" containsBlank="1" containsMixedTypes="1" minDate="2020-02-29T00:00:00" maxDate="2020-03-27T00:00:00"/>
    </cacheField>
    <cacheField name="Tiền sử bệnh" numFmtId="0">
      <sharedItems containsBlank="1"/>
    </cacheField>
    <cacheField name="Ngày lấy mẫu" numFmtId="14">
      <sharedItems containsDate="1" containsBlank="1" containsMixedTypes="1" minDate="2020-03-04T00:00:00" maxDate="2020-03-27T00:00:00"/>
    </cacheField>
    <cacheField name="Ngày gửi mẫu" numFmtId="14">
      <sharedItems containsDate="1" containsBlank="1" containsMixedTypes="1" minDate="2020-03-04T00:00:00" maxDate="2020-03-27T00:00:00"/>
    </cacheField>
    <cacheField name="Đơn vị lấy mẫu" numFmtId="0">
      <sharedItems containsBlank="1"/>
    </cacheField>
    <cacheField name="Đơn vị làm xét nghiệm" numFmtId="0">
      <sharedItems containsBlank="1"/>
    </cacheField>
    <cacheField name="Patient list.Ngày xét nghiệm" numFmtId="14">
      <sharedItems containsDate="1" containsBlank="1" containsMixedTypes="1" minDate="2020-03-06T00:00:00" maxDate="2020-03-27T00:00:00"/>
    </cacheField>
    <cacheField name="Ngày trả kết quả" numFmtId="14">
      <sharedItems containsNonDate="0" containsDate="1" containsString="0" containsBlank="1" minDate="2020-03-05T00:00:00" maxDate="2020-03-30T00:00:00"/>
    </cacheField>
    <cacheField name="Bách khoa.Ngày xét nghiệm dương tính đầu tiên  " numFmtId="14">
      <sharedItems containsDate="1" containsBlank="1" containsMixedTypes="1" minDate="2020-03-06T00:00:00" maxDate="2020-12-04T00:00:00"/>
    </cacheField>
    <cacheField name="Bách khoa.Ngày nhập viện" numFmtId="14">
      <sharedItems containsDate="1" containsBlank="1" containsMixedTypes="1" minDate="2020-03-05T00:00:00" maxDate="2020-03-28T00:00:00"/>
    </cacheField>
    <cacheField name="Patient list.Kỹ thuật xét nghiệm" numFmtId="0">
      <sharedItems containsBlank="1"/>
    </cacheField>
    <cacheField name="Kết quả" numFmtId="0">
      <sharedItems containsBlank="1"/>
    </cacheField>
    <cacheField name="Patient list.Ngày nhập Viện" numFmtId="0">
      <sharedItems containsDate="1" containsBlank="1" containsMixedTypes="1" minDate="2020-03-04T00:00:00" maxDate="2020-03-20T00:00:00"/>
    </cacheField>
    <cacheField name="Nơi điều trị" numFmtId="0">
      <sharedItems containsBlank="1" count="52">
        <s v="Bệnh viện Bệnh Nhiệt đới Trung ương cơ sở 2"/>
        <s v="Bệnh viện Đa khoa tỉnh Ninh Bình"/>
        <s v="Bệnh viện Đà Nẵng"/>
        <s v="Bệnh viện Đa khoa Lào Cai"/>
        <s v="Bệnh viện trung ương Huế cơ sở 2"/>
        <s v="Bệnh viện Bệnh Nhiệt đới TP. Hồ Chí Minh"/>
        <s v="Bệnh viện Đa khoa tỉnh Bình Thuận"/>
        <s v="Bệnh viện Bệnh lý hô hấp cấp tính Củ Chi"/>
        <s v="Bệnh viện dã chiến cơ sở số 2 tại tỉnh Quảng Ninh"/>
        <s v="Bệnh viện tỉnh Quảng Nam"/>
        <s v="Bệnh viện đa khoa tỉnh Ninh Thuận"/>
        <s v="Bệnh viện VN Thuỵ Điển Uông Bí"/>
        <s v="Bệnh viện Dã chiến Củ Chi"/>
        <s v="Bệnh viện 199 của Bộ Công an"/>
        <s v="Trung tâm Y tế huyện Thanh Miện"/>
        <s v="Đa khoa tỉnh Bắc Ninh"/>
        <s v="Khu cách ly tập trung tại Quận 12"/>
        <s v="Trung tâm kiểm soát bệnh tật Hà Nội"/>
        <s v="khu cách ly tập trung tỉnh Trà Vinh"/>
        <s v="Bệnh viện Thanh Nhàn"/>
        <s v="Trường Quân sự tỉnh Hưng Yên"/>
        <s v="Bệnh viện Đa khoa tỉnh Tây Ninh"/>
        <s v="Bệnh viện FV"/>
        <s v="Trung tâm y tế huyện Cần Giờ"/>
        <s v="Trung tâm Kiểm soát bệnh tật thành phố Đà Nẵng"/>
        <s v="Trung tâm y tế huyện Bình Đại, tỉnh Bến Tre"/>
        <s v="Bệnh viện Đa khoa tỉnh Lai Châu"/>
        <s v="Bệnh viện Đa khoa Bỉm Sơn"/>
        <s v="Trung tâm Giáo dục quốc phòng Quân khu 5"/>
        <s v="Bệnh viện điều trị COVID-19 Cần Giờ"/>
        <s v="Bệnh viện Lao và Bệnh phổi Cần Thơ"/>
        <s v="Bệnh viện Đa khoa Cầu Treo tỉnh Hà Tĩnh"/>
        <s v="Bệnh viện số 2 TP Hạ Long"/>
        <s v="Khu cách ly tập trung tại Khu C - Trường thiếu sinh quân, huyện Củ Chi"/>
        <s v="Bệnh viện Đa khoa tỉnh Bạc Liêu cách ly"/>
        <s v="Bệnh viện Đức Giang"/>
        <s v="Bệnh viện Đa khoa huyện Kim Sơn"/>
        <s v="khu cách ly tập trung của tỉnh Thanh Hoá"/>
        <m/>
        <s v="Khu cách ly điều trị huyện Cần Giờ" u="1"/>
        <s v="Bệnh viện Nhiệt đới TPHCM" u="1"/>
        <s v="Bệnh viện Bệnh nhiệt đới Trung ương cơ sở Đông Anh" u="1"/>
        <s v="Trung tâm y tế huyện Cần Giờ." u="1"/>
        <s v="khu cách ly tập trung của Hồ Chí Minh" u="1"/>
        <s v="Bệnh viện nhiệt đới TP HCM" u="1"/>
        <s v="Bệnh viện điều trị COVID Cần Giờ" u="1"/>
        <s v=" Bệnh viện Dã chiến Củ Chi" u="1"/>
        <s v="Bệnh viện Lao và bệnh viện phổi" u="1"/>
        <s v="Bệnh Nhiệt đới TPHCM" u="1"/>
        <s v="Bệnh viện Bệnh Nhiệt đới Hồ Chí Minh" u="1"/>
        <s v="Bệnh viện Bệnh Nhiệt đới TPHCM" u="1"/>
        <s v="khu cách ly Trà Vinh" u="1"/>
      </sharedItems>
    </cacheField>
    <cacheField name="Patient list.Nơi điều trị" numFmtId="0">
      <sharedItems containsBlank="1"/>
    </cacheField>
    <cacheField name="Ngày ra viện" numFmtId="0">
      <sharedItems containsDate="1" containsBlank="1" containsMixedTypes="1" minDate="2020-03-27T00:00:00" maxDate="2020-03-29T00:00:00"/>
    </cacheField>
    <cacheField name="Tình trạng sức khỏe" numFmtId="0">
      <sharedItems containsBlank="1"/>
    </cacheField>
    <cacheField name="Patient list.Tình trạng" numFmtId="0">
      <sharedItems containsBlank="1"/>
    </cacheField>
    <cacheField name="Duration (import - isolate)" numFmtId="0">
      <sharedItems containsString="0" containsBlank="1" containsNumber="1" containsInteger="1" minValue="-4" maxValue="17"/>
    </cacheField>
    <cacheField name="Duration (improt - hopitalization)" numFmtId="0">
      <sharedItems containsString="0" containsBlank="1" containsNumber="1" containsInteger="1" minValue="-43910" maxValue="19"/>
    </cacheField>
    <cacheField name="Thôn tin chuyến bay" numFmtId="0">
      <sharedItems containsBlank="1"/>
    </cacheField>
    <cacheField name="Nguồn lây" numFmtId="0">
      <sharedItems containsBlank="1"/>
    </cacheField>
    <cacheField name="Điểm cách ly (đi từ nước ngoài về)" numFmtId="0">
      <sharedItems containsString="0" containsBlank="1" containsNumber="1" containsInteger="1" minValue="-4" maxValue="17"/>
    </cacheField>
    <cacheField name="Duration (Nhận mẫu - Cách ly)" numFmtId="0">
      <sharedItems containsString="0" containsBlank="1" containsNumber="1" containsInteger="1" minValue="-3" maxValue="7"/>
    </cacheField>
    <cacheField name="Duration (Confirmed -Hopitalization)" numFmtId="0">
      <sharedItems containsString="0" containsBlank="1" containsNumber="1" containsInteger="1" minValue="-7" maxValue="4"/>
    </cacheField>
    <cacheField name="Điểm cách ly với bệnh nhân trong nước" numFmtId="0">
      <sharedItems containsString="0" containsBlank="1" containsNumber="1" containsInteger="1" minValue="0" maxValue="2"/>
    </cacheField>
    <cacheField name="Điểm cách ly " numFmtId="0">
      <sharedItems containsString="0" containsBlank="1" containsNumber="1" containsInteger="1" minValue="0" maxValue="3"/>
    </cacheField>
    <cacheField name="Điểm triệu chứng" numFmtId="0">
      <sharedItems containsString="0" containsBlank="1" containsNumber="1" containsInteger="1" minValue="1" maxValue="2"/>
    </cacheField>
    <cacheField name="Điểm tiếp xúc do nghề nghiệp" numFmtId="0">
      <sharedItems containsString="0" containsBlank="1" containsNumber="1" containsInteger="1" minValue="0" maxValue="1"/>
    </cacheField>
    <cacheField name="Điểm di chuyển" numFmtId="0">
      <sharedItems containsString="0" containsBlank="1" containsNumber="1" containsInteger="1" minValue="0" maxValue="47"/>
    </cacheField>
    <cacheField name="Điểm tiếp xúc_rescore" numFmtId="0">
      <sharedItems containsString="0" containsBlank="1"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n v="17"/>
    <n v="17"/>
    <n v="7"/>
    <s v="NHN"/>
    <s v="Nữ"/>
    <n v="26"/>
    <s v="quản lý khách sạn"/>
    <m/>
    <s v="Trúc Bạch"/>
    <s v="Ba Đình"/>
    <s v="Hà Nội"/>
    <s v="Việt Nam"/>
    <n v="21"/>
    <s v="VN0054_02_03"/>
    <m/>
    <s v="Đi du lịch sang Anh, Ý, tham gia sự kiện Tuần lễ thời trang Milan, bay từ London - Nội Bài , rồi về nhà riêng tự cách ly, đi xe riêng đến BV Hồng Ngọc, điều chuyển đến BV Nhiệt đới TƯ Cơ sở 2"/>
    <s v="15/2/2020 xuất cảnh ngày sang London (Anh)_x000a_18/02/2020 bay sang Milan (tỉnh Lombardy, Italy)_x000a_20/02/2020, bệnh nhân quay trở về Anh_x000a_25/02/2020, bệnh nhân sang Paris, Pháp du lịch 1 ngày._x000a_29/02/2020, bệnh nhân bắt đầu có biểu hiện ho, nhưng không đi khám._x000a_01/3/2020, bệnh nhân bị thêm đau mỏi người, không rõ sốt._x000a_Bệnh nhân lên máy bay trở về Việt Nam trên chuyến bay có số hiệu VN0054 của Vietnam Airlines và hạ cánh xuống sân bay Nội Bài lúc 4h30 sáng ngày 02/3/2020._x000a_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
    <s v="VN0054"/>
    <s v="Anh"/>
    <s v="VN0054"/>
    <s v="Nội Bài"/>
    <d v="2020-03-02T00:00:00"/>
    <s v="Hà Nội"/>
    <d v="2020-03-05T00:00:00"/>
    <s v="Có"/>
    <s v="ho có đờm, sốt, mệt mỏi"/>
    <d v="2020-02-29T00:00:00"/>
    <m/>
    <d v="2020-03-05T00:00:00"/>
    <d v="2020-03-05T00:00:00"/>
    <s v="Viện Vệ sinh Dịch tễ Trung ương"/>
    <s v="Viện Vệ sinh Dịch tễ Trung ương"/>
    <d v="2020-03-06T00:00:00"/>
    <d v="2020-03-05T00:00:00"/>
    <d v="2020-03-06T00:00:00"/>
    <d v="2020-03-05T00:00:00"/>
    <s v="Realtime RT – PCR"/>
    <s v="Dương tính"/>
    <d v="2020-03-05T00:00:00"/>
    <s v="Bệnh viện Bệnh Nhiệt đới Trung ương cơ sở 2"/>
    <s v="Bệnh viện Bệnh Nhiệt đới Trung ương cơ sở 2"/>
    <m/>
    <s v="âm tính lần 3"/>
    <x v="0"/>
    <n v="3"/>
    <n v="3"/>
    <s v="VN0054VN0054"/>
    <x v="0"/>
    <n v="3"/>
    <n v="0"/>
    <n v="0"/>
    <m/>
    <n v="3"/>
    <n v="2"/>
    <n v="0"/>
    <n v="10"/>
  </r>
  <r>
    <n v="18"/>
    <n v="18"/>
    <n v="4"/>
    <s v="N.V.T"/>
    <s v="Nam"/>
    <n v="27"/>
    <m/>
    <m/>
    <m/>
    <m/>
    <s v="Thái Bình"/>
    <s v="Việt Nam"/>
    <m/>
    <m/>
    <s v="Cách ly khi xuống máy bay"/>
    <s v="Hàn Quốc - Vân Đồn, sau đó được đưa đến Khu cách ly -BV ĐK tỉnh Ninh Bình "/>
    <s v="bệnh nhân có ở khu vực thành phố Daegu, Hàn Quốc cùng với em gái._x000a_Đến ngày 29/2 bệnh nhân bắt đầu xuất hiện ho khan và rát họng, không sốt. Bệnh nhân không uống thuốc mà chỉ tự theo dõi và không đi ra ngoài trong thời gian này cho đến khi xuất cảnh về Việt Nam._x000a_Sáng 4/3, bệnh nhân cùng em gái lên Sân bay quốc tế Busan để về Việt Nam._x000a_Chuyến bay khởi hành 8h ngày 4/3 và nhập cảnh vào Việt Nam tại sân bay Vân Đồn lúc 11h15 phút cùng ngày trên chuyến bay VJ981. Hai anh em bệnh nhân ngồi ở hàng ghế 33B và 33C._x000a_Sau khi làm thủ tục nhập cảnh, bệnh nhân được đưa về khu cách ly tập trung của trường Quân sự, Quân đoàn 1 tổ 19 phường Tân Bình, thành phố Tam Điệp, tỉnh Ninh Bình._x000a_Đến 18h ngày 4/3 bệnh nhân về tới khu cách ly tập trung, sau khi khám sàng lọc phân loại và lấy mẫu lúc 20h cùng ngày bệnh nhân được chuyển về khu vực cách ly dành cho người có nguy cơ cao._x000a_Ngày 5/3 và 6/3 bệnh nhân vẫn tỉnh táo, không sốt, có ho cón và rát họng."/>
    <s v="VJ981"/>
    <s v="Hàn Quốc"/>
    <s v="VJ981 (33B)"/>
    <s v="Vân Đồn"/>
    <d v="2020-03-04T00:00:00"/>
    <s v="Ninh Bình"/>
    <d v="2020-03-04T00:00:00"/>
    <s v="Có"/>
    <s v="ho khan, rát họng"/>
    <d v="2020-02-29T00:00:00"/>
    <m/>
    <d v="2020-03-04T00:00:00"/>
    <d v="2020-03-04T00:00:00"/>
    <s v="khu cách ly tập trung của trường Quân sự, Quân đoàn 1 tổ 19 phường Tân Bình, thành phố Tam Điệp, tỉnh Ninh Bình"/>
    <s v="Viện Vệ sinh Dịch tễ Trung ương"/>
    <d v="2020-03-06T00:00:00"/>
    <d v="2020-03-07T00:00:00"/>
    <d v="2020-03-07T00:00:00"/>
    <d v="2020-03-07T00:00:00"/>
    <s v="Realtime RT – PCR"/>
    <s v="Dương tính"/>
    <d v="2020-03-04T00:00:00"/>
    <s v="Bệnh viện Đa khoa tỉnh Ninh Bình"/>
    <s v="Bệnh Viện Đa khoa tỉnh Ninh Bình"/>
    <m/>
    <s v="Khỏi bệnh"/>
    <x v="1"/>
    <n v="0"/>
    <n v="3"/>
    <s v="VJ981VJ981 (33B)"/>
    <x v="0"/>
    <n v="0"/>
    <n v="0"/>
    <n v="0"/>
    <m/>
    <n v="0"/>
    <n v="2"/>
    <n v="0"/>
    <n v="7"/>
  </r>
  <r>
    <n v="19"/>
    <n v="20"/>
    <n v="3"/>
    <s v="DĐP"/>
    <s v="Nam"/>
    <n v="27"/>
    <s v="lái xe"/>
    <m/>
    <m/>
    <s v="Ba Đình"/>
    <s v="Hà Nội"/>
    <s v="Việt Nam"/>
    <n v="17"/>
    <m/>
    <m/>
    <s v="Nội Bài- Nhà riêng NB17, di chuyển từ nhà riêng - BVNĐTƯ 2"/>
    <s v="lái xe của BN 17"/>
    <m/>
    <m/>
    <m/>
    <m/>
    <s v=""/>
    <s v="Hà Nội"/>
    <d v="2020-03-06T00:00:00"/>
    <s v="Không"/>
    <m/>
    <s v=""/>
    <m/>
    <d v="2020-03-06T00:00:00"/>
    <d v="2020-03-06T00:00:00"/>
    <s v="Bệnh viện Bệnh nhiệt đới Trung ương cơ sở Đông Anh"/>
    <s v="Bệnh viện Bệnh nhiệt đới Trung ương cơ sở Đông Anh"/>
    <d v="2020-03-07T00:00:00"/>
    <d v="2020-03-07T00:00:00"/>
    <d v="2020-03-06T00:00:00"/>
    <d v="2020-03-06T00:00:00"/>
    <s v="Realtime RT – PCR"/>
    <s v="Dương tính"/>
    <d v="2020-03-07T00:00:00"/>
    <s v="Bệnh viện Bệnh Nhiệt đới Trung ương cơ sở 2"/>
    <s v="Bệnh viện Bệnh Nhiệt đới Trung ương cơ sở 2"/>
    <m/>
    <m/>
    <x v="0"/>
    <m/>
    <m/>
    <s v=""/>
    <x v="1"/>
    <m/>
    <n v="0"/>
    <n v="1"/>
    <n v="0"/>
    <n v="0"/>
    <n v="1"/>
    <n v="0"/>
    <n v="9"/>
  </r>
  <r>
    <n v="20"/>
    <n v="19"/>
    <n v="3"/>
    <s v="LTH"/>
    <s v="Nữ"/>
    <n v="64"/>
    <m/>
    <m/>
    <s v="Trúc Bạch"/>
    <s v="Ba Đình"/>
    <s v="Hà Nội"/>
    <s v="Việt Nam"/>
    <n v="17"/>
    <m/>
    <m/>
    <s v="Di chuyển từ nhà riêng - BVNĐTƯ 2"/>
    <s v="sống cùng nhà BN 17"/>
    <m/>
    <m/>
    <m/>
    <m/>
    <s v=""/>
    <s v="Hà Nội"/>
    <d v="2020-03-06T00:00:00"/>
    <s v="Không"/>
    <m/>
    <s v=""/>
    <s v="rối loạn tiền đình"/>
    <d v="2020-03-06T00:00:00"/>
    <d v="2020-03-06T00:00:00"/>
    <s v="Bệnh viện Bệnh nhiệt đới Trung ương cơ sở Đông Anh"/>
    <s v="Bệnh viện Bệnh nhiệt đới Trung ương cơ sở Đông Anh"/>
    <d v="2020-03-07T00:00:00"/>
    <d v="2020-03-07T00:00:00"/>
    <d v="2020-03-07T00:00:00"/>
    <d v="2020-03-06T00:00:00"/>
    <s v="Realtime RT – PCR"/>
    <s v="Dương tính"/>
    <d v="2020-03-06T00:00:00"/>
    <s v="Bệnh viện Bệnh Nhiệt đới Trung ương cơ sở 2"/>
    <s v="Bệnh viện Bệnh Nhiệt đới Trung ương cơ sở 2"/>
    <m/>
    <m/>
    <x v="0"/>
    <m/>
    <m/>
    <m/>
    <x v="1"/>
    <m/>
    <n v="0"/>
    <n v="0"/>
    <n v="0"/>
    <n v="0"/>
    <n v="1"/>
    <n v="0"/>
    <n v="6"/>
  </r>
  <r>
    <n v="21"/>
    <n v="21"/>
    <n v="8"/>
    <s v="NQT"/>
    <s v="Nam"/>
    <n v="61"/>
    <m/>
    <m/>
    <s v="Trúc Bạch"/>
    <s v="Ba Đình"/>
    <s v="Hà Nội"/>
    <s v="Việt Nam"/>
    <m/>
    <s v="VN0054_02_03"/>
    <m/>
    <s v="Nhà - BV NĐTƯ 2"/>
    <s v="BN đi Việt Nam bay qua Ấn Độ, rồi từ Ấn Độ bay qua Anh.Bệnh nhân đi công tác tại Anh, trở về trên chuyến bay VN0054 của Vietnam Airlines (cùng chuyến và ngồi gần với bệnh nhân N.H.N) về đến Hà Nội lúc 4h30, được lái xe riêng đón về đến nhà._x000a_Ngày 06/3/2020, bệnh nhân có dấu hiệu mệt mỏi và ho khan, chưa điều trị gì. 10 giờ sáng ngày Ngày 07/3/2020: 10 giờ bệnh nhân được Trung tâm Kiểm soát bệnh tật Hà Nội lấy mẫu xét nghiệm và chuyển bệnh nhân sang Bệnh viện Nhiệt đới Trung ương cơ sở 2 bằng xe riêng"/>
    <s v="VN0054"/>
    <s v="Anh"/>
    <s v="VN0054"/>
    <s v="Nội Bài"/>
    <d v="2020-03-02T00:00:00"/>
    <s v="Hà Nội"/>
    <d v="2020-03-07T00:00:00"/>
    <s v="Có"/>
    <s v="mệt mỏi, ho khan"/>
    <d v="2020-03-06T00:00:00"/>
    <m/>
    <d v="2020-03-07T00:00:00"/>
    <d v="2020-03-07T00:00:00"/>
    <s v="Bệnh viện Bệnh nhiệt đới Trung ương cơ sở Đông Anh"/>
    <s v="Bệnh viện Bệnh nhiệt đới Trung ương cơ sở Đông Anh"/>
    <d v="2020-03-07T00:00:00"/>
    <d v="2020-03-08T00:00:00"/>
    <d v="2020-03-07T00:00:00"/>
    <d v="2020-03-06T00:00:00"/>
    <s v="Realtime RT – PCR"/>
    <s v="Dương tính"/>
    <d v="2020-03-06T00:00:00"/>
    <s v="Bệnh viện Bệnh Nhiệt đới Trung ương cơ sở 2"/>
    <s v="Bệnh viện Bệnh Nhiệt đới Trung ương cơ sở 2"/>
    <m/>
    <m/>
    <x v="0"/>
    <n v="5"/>
    <n v="4"/>
    <s v="VN0054VN0054"/>
    <x v="0"/>
    <n v="5"/>
    <n v="0"/>
    <n v="-1"/>
    <m/>
    <n v="2"/>
    <n v="2"/>
    <n v="1"/>
    <n v="47"/>
  </r>
  <r>
    <n v="22"/>
    <n v="22"/>
    <n v="4"/>
    <m/>
    <s v="Nam"/>
    <n v="60"/>
    <m/>
    <m/>
    <m/>
    <s v="Hải Châu"/>
    <s v="Đà Nẵng"/>
    <s v="Anh"/>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s v="Đà Nẵng"/>
    <d v="2020-03-08T00:00:00"/>
    <s v="Không"/>
    <m/>
    <s v=""/>
    <m/>
    <d v="2020-03-07T00:00:00"/>
    <d v="2020-03-07T00:00:00"/>
    <s v="Bệnh viện Đà Nẵng"/>
    <s v="Viện Pasteur Nha Trang"/>
    <d v="2020-03-08T00:00:00"/>
    <d v="2020-03-08T00:00:00"/>
    <d v="2020-03-08T00:00:00"/>
    <d v="2020-03-08T00:00:00"/>
    <s v="Realtime RT – PCR"/>
    <s v="Dương tính"/>
    <d v="2020-03-08T00:00:00"/>
    <s v="Bệnh viện Đà Nẵng"/>
    <s v="Bệnh Viện Đa khoa Đà Nẵng"/>
    <d v="2020-03-27T00:00:00"/>
    <s v="Khỏi bệnh"/>
    <x v="1"/>
    <n v="6"/>
    <n v="6"/>
    <s v="VN0054/VN163VN0054"/>
    <x v="0"/>
    <n v="6"/>
    <n v="-1"/>
    <n v="1"/>
    <m/>
    <n v="2"/>
    <n v="1"/>
    <n v="0"/>
    <n v="2"/>
  </r>
  <r>
    <n v="23"/>
    <n v="23"/>
    <n v="4"/>
    <m/>
    <s v="Nam"/>
    <n v="66"/>
    <m/>
    <m/>
    <m/>
    <s v="Hải Châu"/>
    <s v="Đà Nẵng"/>
    <s v="Anh"/>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s v="Đà Nẵng"/>
    <d v="2020-03-08T00:00:00"/>
    <s v="Không"/>
    <m/>
    <s v=""/>
    <m/>
    <d v="2020-03-07T00:00:00"/>
    <d v="2020-03-07T00:00:00"/>
    <s v="Bệnh viện Đà Nẵng"/>
    <s v="Viện Pasteur Nha Trang"/>
    <d v="2020-03-08T00:00:00"/>
    <d v="2020-03-08T00:00:00"/>
    <d v="2020-03-08T00:00:00"/>
    <d v="2020-03-08T00:00:00"/>
    <s v="Realtime RT – PCR"/>
    <s v="Dương tính"/>
    <d v="2020-03-08T00:00:00"/>
    <s v="Bệnh viện Đà Nẵng"/>
    <s v="Bệnh Viện Đa khoa Đà Nẵng"/>
    <d v="2020-03-27T00:00:00"/>
    <s v="Khỏi bệnh"/>
    <x v="1"/>
    <n v="6"/>
    <n v="6"/>
    <s v="VN0054/VN163VN0054"/>
    <x v="0"/>
    <n v="6"/>
    <n v="-1"/>
    <n v="1"/>
    <m/>
    <n v="2"/>
    <n v="1"/>
    <n v="0"/>
    <n v="2"/>
  </r>
  <r>
    <n v="24"/>
    <n v="29"/>
    <n v="5"/>
    <s v="RA"/>
    <s v="Nam"/>
    <n v="58"/>
    <m/>
    <m/>
    <m/>
    <s v="Hạ Long"/>
    <s v="Quảng Ninh"/>
    <s v="Anh"/>
    <m/>
    <s v="VN0054_02_03"/>
    <m/>
    <s v="Anh - Nội Bài, du lịch tại Hà Nội và di chuyển đi Ninh Bình, Đi Hạ Long - tàu du lịch QN 8788 - 8/3 cùng 2 khách người Úc sang tàu QN7519 thăm Vịnh -16h chiều cập bến - đưa đi cách ly tại Khu cách ly ở Khách sạn Thái Sơn - chuyển về Bệnh viện Bệnh nhiệt đới Trung ương cơ sở Kim Chung, Đông Anh"/>
    <s v="đi du lịch tại Vịnh Hạ Long. Hồi 11 giờ 30 phút ngày 6/3, du khách này đến Văn phòng du thuyền Athena, cảng Hòn Gai Vinashin._x000a__x000a_Sau đó, du khách lên tàu QN-8788 và ngồi thuyền nan tham quan làng chài Vung Viêng, đến 16 giờ 45 ngày 6/3 quay về tàu QN-8788._x000a_Sáng 7/3 du khách lên tàu QN-7519 đi tham quan khu vực Cống Đỏ và cập cảng Vinashin vào chiều cùng ngày. Sau đó, vị khách này được cách ly tại khách sạn Thái Sơn, phường Bãi Cháy."/>
    <s v="VN0054"/>
    <s v="Anh"/>
    <s v="VN0054 (4K)"/>
    <s v="Nội Bài"/>
    <d v="2020-03-02T00:00:00"/>
    <s v="Hà Nội"/>
    <d v="2020-03-07T00:00:00"/>
    <s v="Không"/>
    <m/>
    <s v=""/>
    <m/>
    <d v="2020-03-07T00:00:00"/>
    <d v="2020-03-07T00:00:00"/>
    <s v="Trung tâm kiểm soát bệnh tật tỉnh Quảng Ninh"/>
    <s v="Bệnh viện Bệnh nhiệt đới Trung ương cơ sở Đông Anh"/>
    <d v="2020-03-08T00:00:00"/>
    <d v="2020-03-08T00:00:00"/>
    <d v="2020-03-08T00:00:00"/>
    <d v="2020-03-07T00:00:00"/>
    <s v="Realtime RT – PCR"/>
    <s v="Dương tính"/>
    <d v="2020-03-07T00:00:00"/>
    <s v="Bệnh viện Bệnh Nhiệt đới Trung ương cơ sở 2"/>
    <s v="Bệnh viện Bệnh Nhiệt đới Trung ương cơ sở 2"/>
    <m/>
    <m/>
    <x v="0"/>
    <n v="5"/>
    <n v="5"/>
    <s v="VN0054VN0054 (4K)"/>
    <x v="0"/>
    <n v="5"/>
    <n v="0"/>
    <n v="0"/>
    <m/>
    <n v="2"/>
    <n v="1"/>
    <n v="0"/>
    <n v="8"/>
  </r>
  <r>
    <n v="25"/>
    <n v="28"/>
    <n v="5"/>
    <s v="DG"/>
    <s v="Nam"/>
    <n v="74"/>
    <m/>
    <m/>
    <m/>
    <s v="Hạ Long"/>
    <s v="Quảng Ninh"/>
    <s v="Anh"/>
    <m/>
    <s v="VN0054_02_03"/>
    <m/>
    <s v="Lưu trú tại Hà Nội, 5/3/2020 di chuyển về Hạ Long -  tàu du lịch QN 5228 ngày 5-7/3/2020 - 8/3 trở về đất liên và đưa đi cách ly"/>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D)"/>
    <s v="Nội Bài"/>
    <d v="2020-03-02T00:00:00"/>
    <s v="Hà Nội"/>
    <d v="2020-03-08T00:00:00"/>
    <s v="Không"/>
    <m/>
    <s v=""/>
    <m/>
    <d v="2020-03-07T00:00:00"/>
    <d v="2020-03-07T00:00:00"/>
    <s v="Trung tâm kiểm soát bệnh tật tỉnh Quảng Ninh"/>
    <s v="Bệnh viện Bệnh nhiệt đới Trung ương cơ sở Đông Anh"/>
    <d v="2020-03-08T00:00:00"/>
    <d v="2020-03-08T00:00:00"/>
    <d v="2020-03-08T00:00:00"/>
    <d v="2020-03-08T00:00:00"/>
    <s v="Realtime RT – PCR"/>
    <s v="Dương tính"/>
    <d v="2020-03-08T00:00:00"/>
    <s v="Bệnh viện Bệnh Nhiệt đới Trung ương cơ sở 2"/>
    <s v="Bệnh viện Bệnh Nhiệt đới Trung ương cơ sở 2"/>
    <m/>
    <m/>
    <x v="0"/>
    <n v="6"/>
    <n v="6"/>
    <s v="VN0054VN0054 (5D)"/>
    <x v="0"/>
    <n v="6"/>
    <n v="-1"/>
    <n v="1"/>
    <m/>
    <n v="2"/>
    <n v="1"/>
    <n v="0"/>
    <n v="6"/>
  </r>
  <r>
    <n v="26"/>
    <n v="27"/>
    <n v="5"/>
    <s v="SB"/>
    <s v="Nam"/>
    <n v="67"/>
    <m/>
    <m/>
    <m/>
    <s v="Hạ Long"/>
    <s v="Quảng Ninh"/>
    <s v="Anh"/>
    <m/>
    <s v="VN0054_02_03"/>
    <m/>
    <s v="Hành khách trên chuyến bay VN0054"/>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G)"/>
    <s v="Nội Bài"/>
    <d v="2020-03-02T00:00:00"/>
    <s v="Hà Nội"/>
    <d v="2020-03-07T00:00:00"/>
    <s v="Không"/>
    <m/>
    <s v=""/>
    <m/>
    <d v="2020-03-07T00:00:00"/>
    <d v="2020-03-07T00:00:00"/>
    <s v="Trung tâm kiểm soát bệnh tật tỉnh Quảng Ninh"/>
    <s v="Bệnh viện Bệnh nhiệt đới Trung ương cơ sở Đông Anh"/>
    <d v="2020-03-08T00:00:00"/>
    <d v="2020-03-08T00:00:00"/>
    <s v=""/>
    <s v=""/>
    <s v="Realtime RT – PCR"/>
    <s v="Dương tính"/>
    <d v="2020-03-08T00:00:00"/>
    <s v="Bệnh viện Bệnh Nhiệt đới Trung ương cơ sở 2"/>
    <s v="Bệnh viện Bệnh Nhiệt đới Trung ương cơ sở 2"/>
    <m/>
    <s v="âm tính lần 2"/>
    <x v="0"/>
    <n v="5"/>
    <m/>
    <s v="VN0054VN0054 (5G)"/>
    <x v="0"/>
    <n v="5"/>
    <n v="0"/>
    <n v="1"/>
    <m/>
    <n v="2"/>
    <n v="1"/>
    <n v="0"/>
    <n v="6"/>
  </r>
  <r>
    <n v="27"/>
    <n v="26"/>
    <n v="5"/>
    <s v="SK"/>
    <s v="Nữ"/>
    <n v="50"/>
    <m/>
    <m/>
    <m/>
    <s v="Hạ Long"/>
    <s v="Quảng Ninh"/>
    <s v="Ireland"/>
    <m/>
    <s v="VN0054_02_03"/>
    <m/>
    <s v="Lưu trú tại Hà Nội, 5/3/2020 di chuyển về Hạ Long -  tàu du lịch QN 5228 ngày 5-7/3/2020 - 8/3 trở về đất liên và đưa đi cách ly"/>
    <s v="tạm trú tại Khách sạn WyndHam, thành phố Hạ Long; nhập cảnh ngày 2/3 tại sân bay Nội Bài, sau đó về thẳng khách sạn bằng xe ô tô của khách sạn_x000a_Tại Hạ Long, chị Sidhu K. đến quán cà phê ECO, quán BAMBOO, Khách sạn WyndHam, nhà hàng Avacado, ngày 5/3 đi thăm vịnh Hạ Long trên tàu du lịch QN-5626."/>
    <s v="VN0054"/>
    <s v="Anh"/>
    <s v="VN0054 (24E)"/>
    <s v="Nội Bài"/>
    <d v="2020-03-02T00:00:00"/>
    <s v="Hà Nội"/>
    <d v="2020-03-07T00:00:00"/>
    <s v="Không"/>
    <m/>
    <s v=""/>
    <m/>
    <d v="2020-03-07T00:00:00"/>
    <d v="2020-03-07T00:00:00"/>
    <s v="Trung tâm kiểm soát bệnh tật tỉnh Quảng Ninh"/>
    <s v="Bệnh viện Bệnh nhiệt đới Trung ương cơ sở Đông Anh"/>
    <d v="2020-03-08T00:00:00"/>
    <d v="2020-03-08T00:00:00"/>
    <s v=""/>
    <s v=""/>
    <s v="Realtime RT – PCR"/>
    <s v="Dương tính"/>
    <d v="2020-03-08T00:00:00"/>
    <s v="Bệnh viện Bệnh Nhiệt đới Trung ương cơ sở 2"/>
    <s v="Bệnh viện Bệnh Nhiệt đới Trung ương cơ sở 2"/>
    <m/>
    <s v="âm tính lần 3"/>
    <x v="0"/>
    <n v="5"/>
    <m/>
    <s v="VN0054VN0054 (24E)"/>
    <x v="0"/>
    <n v="5"/>
    <n v="0"/>
    <n v="1"/>
    <m/>
    <n v="2"/>
    <n v="1"/>
    <n v="0"/>
    <n v="8"/>
  </r>
  <r>
    <n v="28"/>
    <n v="24"/>
    <n v="5"/>
    <m/>
    <s v="Nam"/>
    <n v="69"/>
    <m/>
    <m/>
    <m/>
    <m/>
    <s v="Lào Cai"/>
    <s v="Anh"/>
    <m/>
    <s v="VN0054_02_03"/>
    <m/>
    <s v="Khách sạn Mường Thanh Lào Cai - ga Lào Cai (quên đồ) - văn phòng công ty Phú Thịnh,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D)"/>
    <s v="Nội Bài"/>
    <d v="2020-03-02T00:00:00"/>
    <s v="Lào Cai"/>
    <d v="2020-03-07T00:00:00"/>
    <s v="Có"/>
    <s v="Sốt"/>
    <d v="2020-03-07T00:00:00"/>
    <s v="Tăng huyết áp, đái tháo đường type 2"/>
    <d v="2020-03-07T00:00:00"/>
    <d v="2020-03-07T00:00:00"/>
    <s v="Bệnh viện đa khoa tỉnh Lào Cai"/>
    <s v="Viện Vệ sinh Dịch tễ Trung ương"/>
    <d v="2020-03-09T00:00:00"/>
    <d v="2020-03-08T00:00:00"/>
    <d v="2020-03-07T00:00:00"/>
    <d v="2020-03-07T00:00:00"/>
    <s v="Realtime RT – PCR"/>
    <s v="Dương tính"/>
    <d v="2020-03-08T00:00:00"/>
    <s v="Bệnh viện Đa khoa Lào Cai"/>
    <s v="Bệnh Viện Bệnh nhiệt đới Trung ương CS2"/>
    <m/>
    <s v="âm tính lần 2"/>
    <x v="0"/>
    <n v="5"/>
    <n v="5"/>
    <s v="VN0054VN0054 (7D)"/>
    <x v="0"/>
    <n v="5"/>
    <n v="0"/>
    <n v="1"/>
    <m/>
    <n v="2"/>
    <n v="2"/>
    <n v="0"/>
    <n v="5"/>
  </r>
  <r>
    <n v="29"/>
    <n v="25"/>
    <n v="4"/>
    <m/>
    <s v="Nữ"/>
    <n v="70"/>
    <m/>
    <m/>
    <m/>
    <m/>
    <s v="Lào Cai"/>
    <s v="Anh"/>
    <m/>
    <s v="VN0054_02_03"/>
    <m/>
    <s v="Lưu trú tại khách sạn La Siesta, 94 Mã Mây, Hoàn Kiếm, Hà Nội, Tối 4/3/2020 tàu hỏa tại ga Hà Nội đi Lào Cai - Lào Cai sáng ngày 5/3/2020, Khách sạn Mường Thanh Lào Cai - ga Lào Cai (quên đồ) - văn phòng công ty Phú Thịnh  ,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G)"/>
    <s v="Nội Bài"/>
    <d v="2020-03-02T00:00:00"/>
    <s v="Lào Cai"/>
    <d v="2020-03-07T00:00:00"/>
    <s v="Không"/>
    <m/>
    <s v=""/>
    <m/>
    <d v="2020-03-07T00:00:00"/>
    <d v="2020-03-07T00:00:00"/>
    <s v="Bệnh viện đa khoa tỉnh Lào Cai"/>
    <s v="Viện Vệ sinh Dịch tễ Trung ương"/>
    <d v="2020-03-09T00:00:00"/>
    <d v="2020-03-08T00:00:00"/>
    <d v="2020-03-07T00:00:00"/>
    <d v="2020-03-07T00:00:00"/>
    <s v="Realtime RT – PCR"/>
    <s v="Dương tính"/>
    <d v="2020-03-08T00:00:00"/>
    <s v="Bệnh viện Đa khoa Lào Cai"/>
    <s v="Bệnh Viện Bệnh nhiệt đới Trung ương CS2"/>
    <m/>
    <m/>
    <x v="0"/>
    <m/>
    <n v="5"/>
    <s v="VN0054VN0054 (7G)"/>
    <x v="0"/>
    <m/>
    <m/>
    <n v="1"/>
    <m/>
    <n v="2"/>
    <n v="1"/>
    <n v="0"/>
    <n v="4"/>
  </r>
  <r>
    <n v="30"/>
    <n v="30"/>
    <n v="4"/>
    <m/>
    <s v="Nữ"/>
    <n v="66"/>
    <m/>
    <m/>
    <m/>
    <m/>
    <s v="Huế"/>
    <s v="Anh"/>
    <m/>
    <s v="VN0054_02_03"/>
    <m/>
    <s v="Hành khách của chuyến bay VN0054"/>
    <s v="Đây là hành khách nước ngoài đi trên chuyến bay VN0054 từ London tới Nội Bài sáng 2/3/2020._x000a_Sau khi nhập cảnh vào Việt Nam, BN30 đã có mặt tại Hà Nội và hiện đang ở Huế"/>
    <s v="VN0054"/>
    <s v="Anh"/>
    <s v="VN0054 (6G)"/>
    <s v="Nội Bài"/>
    <d v="2020-03-02T00:00:00"/>
    <s v="Huế"/>
    <d v="2020-03-07T00:00:00"/>
    <s v="Không"/>
    <m/>
    <s v=""/>
    <m/>
    <d v="2020-03-07T00:00:00"/>
    <d v="2020-03-07T00:00:00"/>
    <s v="Trung tâm kiểm soát bệnh tật tỉnh Thừa Thiên Huế"/>
    <s v="Viện Pasteur Nha Trang"/>
    <d v="2020-03-08T00:00:00"/>
    <d v="2020-03-08T00:00:00"/>
    <s v=""/>
    <s v=""/>
    <s v="Realtime RT – PCR"/>
    <s v="Dương tính"/>
    <d v="2020-03-07T00:00:00"/>
    <s v="Bệnh viện trung ương Huế cơ sở 2"/>
    <s v="Bệnh Viện Đa khoa Trung ương Huế CS 2"/>
    <m/>
    <m/>
    <x v="0"/>
    <n v="5"/>
    <m/>
    <s v="VN0054VN0054 (6G)"/>
    <x v="0"/>
    <n v="5"/>
    <n v="0"/>
    <n v="0"/>
    <m/>
    <n v="2"/>
    <n v="1"/>
    <n v="0"/>
    <n v="2"/>
  </r>
  <r>
    <n v="31"/>
    <n v="31"/>
    <n v="4"/>
    <m/>
    <s v="Nam"/>
    <n v="49"/>
    <m/>
    <m/>
    <m/>
    <m/>
    <s v="Quảng Nam"/>
    <s v="Anh"/>
    <m/>
    <s v="VN0054_02_03"/>
    <s v="Chuyển từ Quảng Nam ra sáng 10/3"/>
    <s v="Hạ Long, Quảng Ninh - vịnh Hạ Long, Quảng Ninh - Hà Nội - Đà Nẵng,  20h40 Khách sạn Nam Hải Điện Dương, Điện Bàn - 21h00 cafe Nam Hải - Khách sạn , 8h00 cafe Nam Hải - 10h00 Nhà Hàng Trưa Hoa Hiên, Hội An - tham quan TP Hội An - Khách sạn, Tự cách ly tại khách sạn"/>
    <s v="đi trên chuyến bay VN0054 hạ cánh xuống Nội Bài (Hà Nội) sáng 2.3 cùng với BN thứ 17 nhiễm Covid-19 tại Việt Nam và là ca nhiễm đầu tiên tại Hà Nội. Ngày 4/3, du khách này đi từ Hà Nội xuống thành phố Hạ Long (tỉnh Quảng Ninh) và đi tham quan vịnh bằng tàu du lịch. Một ngày sau, du khách rời Hạ Long lên Hà Nội để đi vào Đà Nẵng."/>
    <s v="VN0054"/>
    <s v="Anh"/>
    <s v="VN0054 (3D)"/>
    <s v="Nội Bài"/>
    <d v="2020-03-02T00:00:00"/>
    <s v="Huế"/>
    <d v="2020-03-09T00:00:00"/>
    <s v="Không"/>
    <m/>
    <s v=""/>
    <m/>
    <d v="2020-03-08T00:00:00"/>
    <d v="2020-03-08T00:00:00"/>
    <s v="Trung tâm kiểm soát bệnh tật tỉnh Quảng Nam"/>
    <s v="Viện Pasteur Nha Trang"/>
    <d v="2020-03-08T00:00:00"/>
    <d v="2020-03-09T00:00:00"/>
    <d v="2020-03-09T00:00:00"/>
    <d v="2020-03-09T00:00:00"/>
    <s v="Realtime RT – PCR"/>
    <s v="Dương tính"/>
    <d v="2020-03-08T00:00:00"/>
    <s v="Bệnh viện trung ương Huế cơ sở 2"/>
    <s v="Bệnh Viện Đa khoa Trung ương Huế CS 2"/>
    <m/>
    <s v="ổn định"/>
    <x v="0"/>
    <n v="7"/>
    <n v="7"/>
    <s v="VN0054VN0054 (3D)"/>
    <x v="0"/>
    <n v="7"/>
    <n v="-1"/>
    <n v="0"/>
    <m/>
    <n v="2"/>
    <n v="1"/>
    <n v="0"/>
    <n v="4"/>
  </r>
  <r>
    <n v="32"/>
    <n v="32"/>
    <n v="3"/>
    <m/>
    <s v="Nữ"/>
    <n v="24"/>
    <m/>
    <m/>
    <m/>
    <m/>
    <s v="TP Hồ Chí Minh"/>
    <s v="Việt Nam"/>
    <n v="17"/>
    <m/>
    <m/>
    <s v="Chuyên cơ riêng, bay từ Anh, cách ly tại Củ Chi"/>
    <s v="BN32 khởi phát ho vào ngày 02/3 (tại London - Anh), không sốt. Bệnh nhân đến BV tại London để khám và được cho thuốc về nhà điều trị._x000a_Ngày 07/3 sau khi biết tin BN17 tại Việt Nam mắc bệnh COVID-19, bệnh nhân đến lại BV để khám và được cho thêm thuốc về nhà nhưng triệu chứng ho khan không giảm, không sốt._x000a_Không an tâm về sức khỏe, bệnh nhân thuê máy bay riêng (số hiệu WGT2B) về Việt Nam và nhập cảnh lúc 08g15 ngày 09/3/20 có nhiệt độ 37,5°C, ho khan, ngay lập tức được chuyển về BV Dã Chiến Củ Chi bằng xe chuyên dụng cách ly nghiêm ngặt._x000a_X-Quang nhập viện phát hiện viêm phổi mô kẽ. Bệnh nhân hiện tỉnh, sinh hiệu ổn, còn ho khan nhiều, họng đỏ nhẹ, không sốt, thở êm và tự thở được chuyển về cách ly tại BV Bệnh Nhiệt đới TPHCM lúc 20h30 ngày 9/3/2020."/>
    <s v="WGT2B"/>
    <s v="Anh"/>
    <s v="Chuyên cơ riêng"/>
    <s v="Tân Sơn Nhất"/>
    <d v="2020-03-09T00:00:00"/>
    <s v="TP Hồ Chí Minh"/>
    <d v="2020-03-09T00:00:00"/>
    <s v="Có"/>
    <s v="ho khan"/>
    <d v="2020-03-02T00:00:00"/>
    <m/>
    <d v="2020-03-09T00:00:00"/>
    <d v="2020-03-09T00:00:00"/>
    <s v="Bệnh viện nhiệt đới TP HCM"/>
    <s v="Viện Pasteur TP HCM"/>
    <d v="2020-03-09T00:00:00"/>
    <d v="2020-03-09T00:00:00"/>
    <d v="2020-03-09T00:00:00"/>
    <d v="2020-03-09T00:00:00"/>
    <s v="Realtime RT – PCR"/>
    <s v="Dương tính"/>
    <d v="2020-03-09T00:00:00"/>
    <s v="Bệnh viện Bệnh Nhiệt đới TP. Hồ Chí Minh"/>
    <s v="Bệnh viện Bệnh nhiệt đới TP. Hồ Chí Minh"/>
    <m/>
    <s v="Âm tính lần 1"/>
    <x v="0"/>
    <n v="0"/>
    <n v="0"/>
    <s v="WGT2BChuyên cơ riêng"/>
    <x v="0"/>
    <n v="0"/>
    <n v="0"/>
    <n v="0"/>
    <m/>
    <n v="0"/>
    <n v="2"/>
    <n v="0"/>
    <n v="1"/>
  </r>
  <r>
    <n v="33"/>
    <n v="33"/>
    <n v="4"/>
    <m/>
    <s v="Nam"/>
    <n v="58"/>
    <m/>
    <m/>
    <m/>
    <m/>
    <m/>
    <s v="Anh"/>
    <s v="17, 21"/>
    <s v="VN0054_02_03"/>
    <m/>
    <s v="Máy bay VN0054"/>
    <s v="đi trên chuyến bay VN0054 hạ cánh xuống Nội Bài (Hà Nội) sáng 2.3 cùng với BN thứ 17 nhiễm Covid-19 tại Việt Nam và là ca nhiễm đầu tiên tại Hà Nội. Ngày 5/3, du khách này đi từ Hà Nội xuống thành phố Hạ Long (tỉnh Quảng Ninh) và đi tham quan vịnh bằng tàu du lịch. Sau đó, du khách rời Hạ Long lên Hà Nội để đi vào Đà Nẵng."/>
    <s v="VN0054"/>
    <s v="Anh"/>
    <s v="VN0054"/>
    <s v="Nội Bài"/>
    <d v="2020-03-02T00:00:00"/>
    <s v="Huế"/>
    <d v="2020-03-09T00:00:00"/>
    <s v="Không"/>
    <m/>
    <s v=""/>
    <m/>
    <d v="2020-03-09T00:00:00"/>
    <d v="2020-03-09T00:00:00"/>
    <s v="Trung tâm kiểm soát bệnh tật tỉnh Quảng Nam"/>
    <s v="Viện Pasteur Nha Trang"/>
    <d v="2020-03-10T00:00:00"/>
    <d v="2020-03-10T00:00:00"/>
    <d v="2020-03-10T00:00:00"/>
    <s v=""/>
    <s v="Realtime RT – PCR"/>
    <s v="Dương tính"/>
    <d v="2020-03-10T00:00:00"/>
    <s v="Bệnh viện trung ương Huế cơ sở 2"/>
    <s v="Bệnh Viện Đa khoa Trung ương Huế CS 2"/>
    <d v="2020-03-28T00:00:00"/>
    <s v="Khỏi bệnh"/>
    <x v="1"/>
    <n v="7"/>
    <m/>
    <s v="VN0054VN0054"/>
    <x v="0"/>
    <n v="7"/>
    <n v="0"/>
    <n v="1"/>
    <m/>
    <n v="2"/>
    <n v="1"/>
    <n v="0"/>
    <n v="2"/>
  </r>
  <r>
    <n v="34"/>
    <n v="34"/>
    <n v="5"/>
    <m/>
    <s v="Nữ"/>
    <n v="51"/>
    <s v="kinh doanh"/>
    <m/>
    <m/>
    <m/>
    <s v="Bình Thuận"/>
    <s v="Việt Nam"/>
    <m/>
    <s v="QR974_02_03"/>
    <m/>
    <s v="Bay từ Mỹ tới Tân Sơn Nhất, quá cảnh ở Doha, 05/03 đến hiệu thuốc ở TP. HCM, cách ly tại Bình Thuận"/>
    <s v="Ngày 22/2/2020 bệnh nhân bay từ Việt Nam sang New York (Mỹ), quá cảnh tại sân bay Incheon (Hàn Quốc)._x000a_Đến ngày 29/2/2020, bệnh nhân bay từ Washington (Mỹ) về Việt Nam, quá cảnh tại sân bay Quatar và sáng ngày 2/3/2020 nhập cảnh vào Việt Nam tại cửa khẩu Cảng Hàng không Quốc tế Tân Sơn Nhất."/>
    <s v="QR 974"/>
    <s v="Mỹ"/>
    <s v="QR 974"/>
    <s v="Tân Sơn Nhất"/>
    <d v="2020-03-02T00:00:00"/>
    <s v="Bình Thuận"/>
    <d v="2020-03-09T00:00:00"/>
    <s v="Không"/>
    <m/>
    <s v=""/>
    <m/>
    <d v="2020-03-09T00:00:00"/>
    <d v="2020-03-09T00:00:00"/>
    <s v="Bệnh viện Đa khoa tỉnh Bình Thuận"/>
    <s v="Viện Pasteur Nha Trang"/>
    <d v="2020-03-09T00:00:00"/>
    <d v="2020-03-10T00:00:00"/>
    <s v=""/>
    <d v="2020-03-09T00:00:00"/>
    <s v="Realtime RT – PCR"/>
    <s v="Dương tính"/>
    <d v="2020-03-09T00:00:00"/>
    <s v="Bệnh viện Đa khoa tỉnh Bình Thuận"/>
    <s v="Bệnh Viện Đa khoa tỉnh Bình Thuận"/>
    <m/>
    <m/>
    <x v="0"/>
    <n v="7"/>
    <n v="7"/>
    <s v="QR 974QR 974"/>
    <x v="0"/>
    <n v="7"/>
    <n v="0"/>
    <n v="0"/>
    <m/>
    <n v="2"/>
    <n v="1"/>
    <n v="0"/>
    <n v="8"/>
  </r>
  <r>
    <n v="35"/>
    <n v="35"/>
    <n v="4"/>
    <m/>
    <s v="Nữ"/>
    <n v="29"/>
    <s v="nhân viên bán hành"/>
    <m/>
    <m/>
    <s v="Hải Châu"/>
    <s v="Đà Nẵng"/>
    <s v="Việt Nam"/>
    <s v="22,23"/>
    <m/>
    <m/>
    <s v="Điện máy Xanh - 16h tự đi xe máy đến BV Phổi Đà Nẵng - 17h Vinmart 408 Hoàng Diệu - 18h về nhà - 21h tự đến BV Phổi Đà Nẵng"/>
    <s v="bệnh nhân có tiếp xúc trực tiếp với hai du khách người Anh tại siêu thị Điện máy Xanh (những người này sau đó đã được xác định là bệnh nhân số 22 và 23)."/>
    <m/>
    <m/>
    <m/>
    <m/>
    <s v=""/>
    <s v="Đà Nẵng"/>
    <d v="2020-03-09T00:00:00"/>
    <s v="Không"/>
    <m/>
    <s v=""/>
    <m/>
    <d v="2020-03-11T00:00:00"/>
    <d v="2020-03-11T00:00:00"/>
    <s v="Trung tâm Kiểm soát bệnh tật Đà Nẵng"/>
    <s v="Viện Pasteur Nha Trang"/>
    <d v="2020-03-10T00:00:00"/>
    <d v="2020-03-11T00:00:00"/>
    <d v="2020-03-11T00:00:00"/>
    <d v="2020-03-11T00:00:00"/>
    <s v="Realtime RT – PCR"/>
    <s v="Dương tính"/>
    <d v="2020-03-11T00:00:00"/>
    <s v="Bệnh viện Đà Nẵng"/>
    <s v="Bệnh Viện Đa khoa Đà Nẵng"/>
    <d v="2020-03-27T00:00:00"/>
    <s v="Khỏi bệnh"/>
    <x v="1"/>
    <m/>
    <m/>
    <s v=""/>
    <x v="1"/>
    <m/>
    <n v="2"/>
    <n v="0"/>
    <n v="0"/>
    <n v="0"/>
    <n v="1"/>
    <n v="1"/>
    <n v="9"/>
  </r>
  <r>
    <n v="36"/>
    <n v="37"/>
    <n v="3"/>
    <m/>
    <s v="Nữ"/>
    <n v="37"/>
    <m/>
    <m/>
    <m/>
    <s v="Hàm Thuận Bắc"/>
    <s v="Bình Thuận"/>
    <s v="Việt Nam"/>
    <n v="34"/>
    <m/>
    <m/>
    <s v="Nhân viên của NB34, đang được cách ly và điều trị tại BV đa khoa tỉnh Bình Thuận"/>
    <s v="là nhân viên của Bệnh nhân số 34."/>
    <m/>
    <m/>
    <m/>
    <m/>
    <s v=""/>
    <s v="Bình Thuận"/>
    <s v=""/>
    <s v="Có"/>
    <s v="Sốt"/>
    <d v="2020-03-10T00:00:00"/>
    <m/>
    <d v="2020-03-11T00:00:00"/>
    <d v="2020-03-11T00:00:00"/>
    <s v="Bệnh viện Đa khoa tỉnh Bình Thuận"/>
    <s v="Viện Pasteur Nha Trang"/>
    <d v="2020-03-11T00:00:00"/>
    <d v="2020-03-11T00:00:00"/>
    <d v="2020-03-10T00:00:00"/>
    <d v="2020-03-11T00:00:00"/>
    <s v="Realtime RT – PCR"/>
    <s v="Dương tính"/>
    <d v="2020-03-11T00:00:00"/>
    <s v="Bệnh viện Đa khoa tỉnh Bình Thuận"/>
    <s v="Bệnh Viện Đa khoa tỉnh Bình Thuận"/>
    <m/>
    <m/>
    <x v="0"/>
    <m/>
    <m/>
    <s v=""/>
    <x v="1"/>
    <m/>
    <m/>
    <n v="0"/>
    <n v="0"/>
    <n v="0"/>
    <n v="2"/>
    <n v="0"/>
    <n v="2"/>
  </r>
  <r>
    <n v="37"/>
    <n v="36"/>
    <n v="3"/>
    <m/>
    <s v="Nữ"/>
    <n v="64"/>
    <m/>
    <m/>
    <m/>
    <s v="Phan Thiết"/>
    <s v="Bình Thuận"/>
    <s v="Việt Nam"/>
    <n v="34"/>
    <m/>
    <m/>
    <s v="Giúp việc cho NB 34, đang được cách ly và điều trị tại BV đa khoa tỉnh Bình Thuận"/>
    <s v="giúp việc cho Bệnh nhân số 34"/>
    <m/>
    <m/>
    <m/>
    <m/>
    <s v=""/>
    <s v="Bình Thuận"/>
    <s v=""/>
    <s v="Có"/>
    <s v="Sốt"/>
    <d v="2020-03-10T00:00:00"/>
    <m/>
    <d v="2020-03-11T00:00:00"/>
    <d v="2020-03-11T00:00:00"/>
    <s v="Bệnh viện Đa khoa tỉnh Bình Thuận"/>
    <s v="Viện Pasteur Nha Trang"/>
    <d v="2020-03-11T00:00:00"/>
    <d v="2020-03-11T00:00:00"/>
    <d v="2020-03-10T00:00:00"/>
    <d v="2020-03-11T00:00:00"/>
    <s v="Realtime RT – PCR"/>
    <s v="Dương tính"/>
    <d v="2020-03-11T00:00:00"/>
    <s v="Bệnh viện Đa khoa tỉnh Bình Thuận"/>
    <s v="Bệnh Viện Đa khoa tỉnh Bình Thuận"/>
    <m/>
    <m/>
    <x v="0"/>
    <m/>
    <m/>
    <s v=""/>
    <x v="1"/>
    <m/>
    <m/>
    <n v="0"/>
    <n v="0"/>
    <n v="0"/>
    <n v="2"/>
    <n v="0"/>
    <n v="2"/>
  </r>
  <r>
    <n v="38"/>
    <n v="38"/>
    <n v="3"/>
    <m/>
    <s v="Nữ"/>
    <n v="28"/>
    <m/>
    <m/>
    <m/>
    <s v="Phan Thiết"/>
    <s v="Bình Thuận"/>
    <s v="Việt Nam"/>
    <n v="34"/>
    <m/>
    <m/>
    <s v="Con dâu của NB 34, đang được cách ly và điều trị tại BV đa khoa tỉnh Bình Thuận"/>
    <s v="là con dâu của bệnh nhân 34"/>
    <m/>
    <m/>
    <m/>
    <m/>
    <s v=""/>
    <s v="Bình Thuận"/>
    <s v=""/>
    <s v="Có"/>
    <s v="sốt, ho"/>
    <d v="2020-03-10T00:00:00"/>
    <m/>
    <d v="2020-03-11T00:00:00"/>
    <d v="2020-03-11T00:00:00"/>
    <s v="Bệnh viện Đa khoa tỉnh Bình Thuận"/>
    <s v="Viện Pasteur Nha Trang"/>
    <d v="2020-03-11T00:00:00"/>
    <d v="2020-03-11T00:00:00"/>
    <d v="2020-03-10T00:00:00"/>
    <d v="2020-03-11T00:00:00"/>
    <s v="Realtime RT – PCR"/>
    <s v="Dương tính"/>
    <d v="2020-03-10T00:00:00"/>
    <s v="Bệnh viện Đa khoa tỉnh Bình Thuận"/>
    <s v="Bệnh Viện Đa khoa tỉnh Bình Thuận"/>
    <m/>
    <m/>
    <x v="0"/>
    <m/>
    <m/>
    <s v=""/>
    <x v="1"/>
    <m/>
    <m/>
    <n v="-1"/>
    <n v="0"/>
    <n v="0"/>
    <n v="2"/>
    <n v="0"/>
    <n v="2"/>
  </r>
  <r>
    <n v="39"/>
    <n v="39"/>
    <n v="4"/>
    <m/>
    <s v="Nam"/>
    <n v="25"/>
    <s v="hướng dẫn viên du lịch"/>
    <m/>
    <s v="Dịch Vọng"/>
    <s v="Cầu Giấy"/>
    <s v="Hà Nội"/>
    <s v="Việt Nam"/>
    <n v="24"/>
    <m/>
    <s v="Ngày 4/3/2020 bệnh nhân dẫn đoàn khách nước ngoài gồm 3 người đi du lịch tại tỉnh Ninh Bình. Lúc 7 giờ 45 phút, bệnh nhân và lái xe (Nguyễn Văn Toản) đến đón Richard John Alavoine (ca dương tính Covid-19 được xác định tại Quảng Ninh). Sau đó đón thêm 1 đoàn gồm: 1 hướng dẫn viên Quốc Anh và 1 khách người Úc ở 23 Hàng Hành.Bệnh nhận người Anh tách ra và đi riêng cùng 1 khách tên Darron. 10h30 Phong và 3 người khách vào Chùa Bích Động. 12h30 lên đò đi chơi Richard ngồi 1 thuyền, 2 khách đi cùng một thuyền, Phong ngồi chờ trên bờ. Khoảng 14 giờ khi từ Ninh Hải - Hoa Lư về Đền Vua Đinh thì có thêm HDV tên Hùng nhập đoàn và có 4 khách khác lên xe cùng đi thăm quan. Sau đó lúc_x000a_15h30 cả đoàn 9 người quay về, 18 giờ có mặt tại Hà Nội trả khách tại các điểm đón. Sau đó bệnh nhân về phòng có tiếp xúc với bạn cùng phòng và 01 người bạn đến ăn tối (Trần Văn Chung)._x000a_Đến tối ngày 06/03 bệnh nhân có đi chơi với bạn gái (Đặng Phương Linh) có đi mua đồ tại shop Cỏ mềm (phố Dịch Vọng) tiếp xúc với 3 nhân viên (cả 3 nhân viên đều đeo khẩu trang) và 1 vài khách. Sau đó bệnh nhân có đi lấy cao răng tại Nha Khoa Việt (phố Dịch Vọng) tiếp xúc gần với 01 bác sỹ lấy cao răng. Có đến ăn bún Hải Thom tại số 60 Dương Khuê, Mỹ Đình 2, Nam Từ Liêm tiếp xúc gần với 02 người sau đó về nhà và không tiếp xúc thêm với ai._x000a_+ Ngày 07/03: Lái xe Toản đưa bệnh nhân và 4 khách du lịch đi tour Ninh Bình đến 18 giờ về Hà Nội, tối về có đi chơi với bạn gái (Linh) nhưng chỉ đi dạo và không tiếp xúc với ai khác._x000a_+ Ngày 08/03 bệnh nhân tiếp tục dẫn 4 khách đi Ninh Bình (nhóm 2 khách Mr Haroon Anwar – lưu trú tại phòng 2204 Somerset Grand Hà Nội; nhóm 2 khách Mr. Anthony. Sau đó tự đi xe máy đến bệnh viện Xanh Pôn (tiếp xúc gần với 1 bảo vệ trẻ tuổi), được sàng lọc tại Phòng khám cổng số 4 do có yếu tố dịch tễ và chuyển bệnh viện Nhiệt đới Trung Ương II."/>
    <m/>
    <s v="Vào ngày 4/3/2020 bệnh nhân dẫn đoàn khách nước ngoài đi du lịch tại tỉnh Ninh Bình, trong đó có tiếp xúc với bệnh nhân số 24 (người này được xác định dương tính COVID-19 tại Quảng Ninh)._x000a_Ngày 8/3/2020, bệnh nhân nhập viện Bệnh viện Bệnh Nhiệt đới Trung ương cơ sở 2 với triệu chứng sốt nhẹ, không ho, không khó thở và đã được Bệnh viện lấy mẫu làm xét nghiệm COVID-19 và cho kết quả dương tính với vi rút SARS-CoV-2."/>
    <m/>
    <m/>
    <m/>
    <m/>
    <s v=""/>
    <s v="Hà Nội"/>
    <s v=""/>
    <s v="Có"/>
    <s v="sốt nhẹ"/>
    <d v="2020-03-08T00:00:00"/>
    <m/>
    <d v="2020-03-11T00:00:00"/>
    <d v="2020-03-11T00:00:00"/>
    <s v="Bệnh viện Bệnh nhiệt đới Trung ương cơ sở Đông Anh"/>
    <s v="Viện Vệ sinh Dịch tễ Trung ương"/>
    <d v="2020-03-11T00:00:00"/>
    <d v="2020-03-12T00:00:00"/>
    <s v=""/>
    <s v=""/>
    <s v="Realtime RT – PCR"/>
    <s v="Dương tính"/>
    <d v="2020-03-10T00:00:00"/>
    <s v="Bệnh viện Bệnh Nhiệt đới Trung ương cơ sở 2"/>
    <s v="Bệnh viện Bệnh Nhiệt đới Trung ương cơ sở 2"/>
    <s v="ổn định"/>
    <m/>
    <x v="0"/>
    <m/>
    <m/>
    <s v=""/>
    <x v="1"/>
    <m/>
    <m/>
    <n v="-1"/>
    <n v="0"/>
    <n v="0"/>
    <n v="2"/>
    <n v="1"/>
    <n v="3"/>
  </r>
  <r>
    <n v="40"/>
    <n v="40"/>
    <n v="2"/>
    <m/>
    <s v="Nữ"/>
    <n v="2"/>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s v="Bệnh viện Đa khoa tỉnh Bình Thuận"/>
    <s v="Bệnh Viện Đa khoa tỉnh Bình Thuận"/>
    <m/>
    <m/>
    <x v="0"/>
    <m/>
    <m/>
    <s v=""/>
    <x v="1"/>
    <m/>
    <n v="1"/>
    <n v="-1"/>
    <n v="0"/>
    <n v="0"/>
    <n v="1"/>
    <n v="0"/>
    <n v="2"/>
  </r>
  <r>
    <n v="41"/>
    <n v="41"/>
    <n v="2"/>
    <m/>
    <s v="Nam"/>
    <n v="59"/>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s v="Bệnh viện Đa khoa tỉnh Bình Thuận"/>
    <s v="Bệnh Viện Đa khoa tỉnh Bình Thuận"/>
    <m/>
    <m/>
    <x v="0"/>
    <m/>
    <m/>
    <s v=""/>
    <x v="1"/>
    <m/>
    <n v="1"/>
    <n v="-1"/>
    <n v="0"/>
    <n v="0"/>
    <n v="1"/>
    <n v="0"/>
    <n v="2"/>
  </r>
  <r>
    <n v="42"/>
    <n v="42"/>
    <n v="2"/>
    <m/>
    <s v="Nam"/>
    <n v="28"/>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s v="Bệnh viện Đa khoa tỉnh Bình Thuận"/>
    <s v="Bệnh Viện Đa khoa tỉnh Bình Thuận"/>
    <m/>
    <m/>
    <x v="0"/>
    <m/>
    <m/>
    <s v=""/>
    <x v="1"/>
    <m/>
    <n v="1"/>
    <n v="-1"/>
    <n v="0"/>
    <n v="0"/>
    <n v="1"/>
    <n v="0"/>
    <n v="2"/>
  </r>
  <r>
    <n v="43"/>
    <n v="44"/>
    <n v="2"/>
    <m/>
    <s v="Nam"/>
    <n v="13"/>
    <m/>
    <m/>
    <m/>
    <s v="Hàm Thuận Bắc"/>
    <s v="Bình Thuận"/>
    <s v="Việt Nam"/>
    <n v="37"/>
    <m/>
    <m/>
    <s v="Nhân viên của NB34 ,hiện đang được điều trị tai BV tỉnh Bình Thuận"/>
    <s v="tiếp xúc gần BN 37"/>
    <m/>
    <m/>
    <m/>
    <m/>
    <s v=""/>
    <s v="Bình Thuận"/>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s v="Bệnh viện Đa khoa tỉnh Bình Thuận"/>
    <s v="Bệnh Viện Đa khoa tỉnh Bình Thuận"/>
    <m/>
    <m/>
    <x v="0"/>
    <m/>
    <m/>
    <s v=""/>
    <x v="1"/>
    <m/>
    <n v="1"/>
    <n v="-1"/>
    <n v="0"/>
    <n v="0"/>
    <n v="1"/>
    <n v="0"/>
    <n v="2"/>
  </r>
  <r>
    <n v="44"/>
    <n v="43"/>
    <n v="2"/>
    <m/>
    <s v="Nữ"/>
    <n v="47"/>
    <m/>
    <m/>
    <m/>
    <s v="Phan Thiết"/>
    <s v="Bình Thuận"/>
    <s v="Việt Nam"/>
    <n v="38"/>
    <m/>
    <m/>
    <s v="Tiếp xúc gần với NB34 là con dâu NB34 ,hiện đang được điều trị tai BV tỉnh Bình Thuận"/>
    <s v="tiếp xúc gần BN 38"/>
    <m/>
    <m/>
    <m/>
    <m/>
    <s v=""/>
    <s v="Bình Thuận"/>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s v="Bệnh viện Đa khoa tỉnh Bình Thuận"/>
    <s v="Bệnh Viện Đa khoa tỉnh Bình Thuận"/>
    <m/>
    <m/>
    <x v="0"/>
    <m/>
    <m/>
    <s v=""/>
    <x v="1"/>
    <m/>
    <n v="1"/>
    <n v="-1"/>
    <n v="0"/>
    <n v="0"/>
    <n v="1"/>
    <n v="0"/>
    <n v="2"/>
  </r>
  <r>
    <n v="45"/>
    <n v="45"/>
    <n v="3"/>
    <m/>
    <s v="Nam"/>
    <n v="25"/>
    <m/>
    <m/>
    <s v="phường 7"/>
    <s v="Tân Bình"/>
    <s v="TP Hồ Chí Minh"/>
    <s v="Việt Nam"/>
    <n v="34"/>
    <m/>
    <s v="Đi ăn tối cùng NB 34"/>
    <s v="Ăn tối cùng NB34, NB41 hôm 3/3, ở tại quận Tân Bình, là nhân viên Cty Sứ vệ sinh Toto, tại quận 1, 12/3 khám tại trung tâm y tế Tân Bình "/>
    <s v="tiếp xúc gần với bệnh nhân số 34. Bệnh nhân này đã ăn tối và làm việc với vợ chồng BN34 tại Bình Thuận ngày 03/3/2020._x000a_Ngày 04/3/2020 bệnh nhân trở lại Thành phố Hồ Chí Minh trên xe cá nhân cùng 3 người khác. Ngày 10/3/2020, sau khi biết thông tin BN34 mắc bệnh COVID-19, bệnh nhân đã tự cách ly tại nhà._x000a_Ngày 12/3/2020, bệnh nhân có ngạt mũi, rát họng nên đến khám và được cách ly tập trung tại quận Tân Bình, sau đó về khu điều trị tập trung tại Bệnh viện dã chiến Củ Chi bằng xe chuyên dụng cách ly nghiêm ngặt."/>
    <m/>
    <m/>
    <m/>
    <m/>
    <s v=""/>
    <s v="TP Hồ Chí Minh"/>
    <d v="2020-03-12T00:00:00"/>
    <s v="Có"/>
    <s v="ngạt mũi, rát họng"/>
    <d v="2020-03-12T00:00:00"/>
    <m/>
    <d v="2020-03-12T00:00:00"/>
    <d v="2020-03-12T00:00:00"/>
    <s v="Bệnh viện dã chiến Củ Chi"/>
    <s v="Viện Pasteur TP HCM"/>
    <d v="2020-03-12T00:00:00"/>
    <d v="2020-03-13T00:00:00"/>
    <d v="2020-12-03T00:00:00"/>
    <d v="2020-03-12T00:00:00"/>
    <s v="Realtime RT – PCR"/>
    <s v="Dương tính"/>
    <d v="2020-03-12T00:00:00"/>
    <s v="Bệnh viện Bệnh lý hô hấp cấp tính Củ Chi"/>
    <s v="Bệnh viện Dã chiến Củ Chi"/>
    <m/>
    <s v="Khỏi bệnh"/>
    <x v="1"/>
    <m/>
    <m/>
    <s v=""/>
    <x v="1"/>
    <m/>
    <n v="0"/>
    <n v="0"/>
    <n v="0"/>
    <n v="0"/>
    <n v="2"/>
    <n v="0"/>
    <n v="3"/>
  </r>
  <r>
    <n v="46"/>
    <n v="46"/>
    <n v="5"/>
    <m/>
    <s v="Nữ"/>
    <n v="30"/>
    <m/>
    <s v="Khương Trung"/>
    <s v="Khương Trung"/>
    <s v="Thanh Xuân"/>
    <s v="Hà Nội"/>
    <s v="Việt Nam"/>
    <m/>
    <s v="VN0054_09_03"/>
    <s v="Tiếp Viên hàng Không VN0054"/>
    <s v="Tiếp viên hàng không của chuyến bay từ London về Hà Nội, bệnh nhân đi khám tại Trung tâm Y tế Hàng Không, sau đó được chuyển vào BV Bệnh Nhiệt đới TW Cơ sở 2"/>
    <s v="Bệnh nhân là tiếp viên hàng không trên chuyến bay của từ London về Hà Nội ngày 09/3/2020"/>
    <s v="VN0054"/>
    <s v="Anh"/>
    <s v="VN0054"/>
    <s v="Nội Bài"/>
    <d v="2020-03-09T00:00:00"/>
    <s v="Hà Nội"/>
    <d v="2020-03-11T00:00:00"/>
    <s v="Có"/>
    <s v="Sốt, ho đờm"/>
    <d v="2020-03-10T00:00:00"/>
    <m/>
    <d v="2020-03-13T00:00:00"/>
    <d v="2020-03-13T00:00:00"/>
    <s v="Bệnh viện Bệnh nhiệt đới Trung ương cơ sở Đông Anh"/>
    <s v="Viện Vệ sinh Dịch tễ Trung ương"/>
    <d v="2020-03-13T00:00:00"/>
    <d v="2020-03-13T00:00:00"/>
    <d v="2020-03-13T00:00:00"/>
    <d v="2020-03-11T00:00:00"/>
    <s v="Realtime RT – PCR"/>
    <s v="Dương tính"/>
    <d v="2020-03-11T00:00:00"/>
    <s v="Bệnh viện Bệnh Nhiệt đới Trung ương cơ sở 2"/>
    <s v="Bệnh viện Bệnh Nhiệt đới Trung ương cơ sở 2"/>
    <m/>
    <s v="ổn định"/>
    <x v="0"/>
    <n v="2"/>
    <n v="2"/>
    <s v="VN0054VN0054"/>
    <x v="0"/>
    <n v="2"/>
    <n v="2"/>
    <n v="-2"/>
    <m/>
    <n v="2"/>
    <n v="2"/>
    <n v="0"/>
    <n v="2"/>
  </r>
  <r>
    <n v="47"/>
    <n v="47"/>
    <n v="2"/>
    <m/>
    <s v="Nữ"/>
    <n v="43"/>
    <m/>
    <m/>
    <s v="Trúc Bạch"/>
    <s v="Ba Đình"/>
    <s v="Hà Nội"/>
    <s v="Việt Nam"/>
    <s v="17, 20"/>
    <m/>
    <s v="Giúp việc trong toà nhà có BN 17"/>
    <s v="Là giúp việc trong tòa nhà NB17, đã được đưa vào Bệnh viện Nhiệt đới TƯ cơ sở 2"/>
    <s v="Bệnh nhân là giúp việc trong toà nhà của bệnh nhân số 17 (BN17), có tiếp xúc gần."/>
    <m/>
    <m/>
    <m/>
    <m/>
    <s v=""/>
    <s v="Hà Nội"/>
    <d v="2020-03-05T00:00:00"/>
    <s v="Không"/>
    <m/>
    <s v=""/>
    <m/>
    <d v="2020-03-06T00:00:00"/>
    <d v="2020-03-06T00:00:00"/>
    <s v="Bệnh viện Bệnh nhiệt đới Trung ương cơ sở Đông Anh"/>
    <s v="Viện Vệ sinh Dịch tễ Trung ương"/>
    <d v="2020-03-13T00:00:00"/>
    <d v="2020-03-13T00:00:00"/>
    <d v="2020-03-06T00:00:00"/>
    <d v="2020-03-06T00:00:00"/>
    <s v="Realtime RT – PCR"/>
    <s v="Dương tính"/>
    <d v="2020-03-06T00:00:00"/>
    <s v="Bệnh viện Bệnh Nhiệt đới Trung ương cơ sở 2"/>
    <s v="Bệnh viện Bệnh Nhiệt đới Trung ương cơ sở 2"/>
    <m/>
    <s v="ổn định"/>
    <x v="0"/>
    <m/>
    <m/>
    <s v=""/>
    <x v="1"/>
    <m/>
    <n v="1"/>
    <n v="0"/>
    <n v="0"/>
    <n v="0"/>
    <n v="1"/>
    <n v="0"/>
    <n v="2"/>
  </r>
  <r>
    <n v="48"/>
    <n v="48"/>
    <n v="1"/>
    <m/>
    <s v="Nam"/>
    <n v="31"/>
    <m/>
    <m/>
    <s v="phường 14"/>
    <s v="quận 10"/>
    <s v="TP Hồ Chí Minh"/>
    <s v="Việt Nam"/>
    <s v="34, 45"/>
    <m/>
    <s v="Ngồi chung xe với NB 34 và NB45"/>
    <s v="Được cách ly tập trung tại Quận 10, tối 13/3 được đưa vào Bệnh viện Nhiệt đới thành phố Hồ Chí Minh"/>
    <s v="bệnh nhân ngồi chung xe ô tô với ca 45 và cùng đi tiếp xúc với ca số 34 tại Bình Thuận. Sáng ngày 11/3/2020, sau khi biết thông tin ca số 34 mắc bệnh COVID-19, bệnh nhân được hướng dẫn tự cách ly tại nhà."/>
    <m/>
    <m/>
    <m/>
    <m/>
    <s v=""/>
    <s v="TP Hồ Chí Minh"/>
    <d v="2020-03-11T00:00:00"/>
    <s v="Không"/>
    <m/>
    <s v=""/>
    <m/>
    <d v="2020-03-13T00:00:00"/>
    <d v="2020-03-13T00:00:00"/>
    <s v="Bệnh viện nhiệt đới TP HCM"/>
    <s v="Viện Pasteur TP HCM"/>
    <d v="2020-03-14T00:00:00"/>
    <d v="2020-03-14T00:00:00"/>
    <d v="2020-03-13T00:00:00"/>
    <d v="2020-03-13T00:00:00"/>
    <s v="Realtime RT – PCR"/>
    <s v="Dương tính"/>
    <d v="2020-03-13T00:00:00"/>
    <s v="Bệnh viện Bệnh Nhiệt đới TP. Hồ Chí Minh"/>
    <s v="Bệnh viện Dã chiến Củ Chi"/>
    <m/>
    <s v="ổn định"/>
    <x v="0"/>
    <m/>
    <m/>
    <s v=""/>
    <x v="1"/>
    <m/>
    <n v="2"/>
    <n v="0"/>
    <n v="0"/>
    <n v="0"/>
    <n v="1"/>
    <n v="0"/>
    <n v="0"/>
  </r>
  <r>
    <n v="49"/>
    <n v="49"/>
    <n v="4"/>
    <m/>
    <s v="Nam"/>
    <n v="71"/>
    <m/>
    <m/>
    <m/>
    <m/>
    <s v="Huế"/>
    <s v="Anh"/>
    <n v="30"/>
    <s v="VN0054_02_03"/>
    <s v="đi trên chuyến bay VN0054 từ London tới Hà Nội ngày 2/3/2020, tới Huế ngày 06/03 (VN1547), là chồng của BN30 (BN49)_x000a__x000a_seat 6D. 07/03 cách ly tại bệnh viện"/>
    <s v="Là chồng tiếp xúc gần với NB30, đang được điều trị tại Bệnh viện đa khoa TƯ Huế"/>
    <s v="Đây là hành khách nước ngoài đi trên chuyến bay VN0054 từ London tới, nhập cảnh Cảng hàng không quốc tế Nội Bài sáng 2/3/2020, là chồng, tiếp xúc gần với bệnh nhân số 30 (BN30)"/>
    <s v="VN0054"/>
    <s v="Anh"/>
    <s v="VN0054"/>
    <s v="Nội Bài"/>
    <d v="2020-03-02T00:00:00"/>
    <s v="Huế"/>
    <d v="2020-03-08T00:00:00"/>
    <s v="Không"/>
    <m/>
    <s v=""/>
    <m/>
    <d v="2020-03-14T00:00:00"/>
    <d v="2020-03-14T00:00:00"/>
    <s v="Trung tâm kiểm soát bệnh tật tỉnh Thừa Thiên Huế"/>
    <s v="Viện Pasteur Nha Trang"/>
    <d v="2020-03-14T00:00:00"/>
    <d v="2020-03-14T00:00:00"/>
    <d v="2020-03-14T00:00:00"/>
    <d v="2020-03-08T00:00:00"/>
    <s v="Realtime RT – PCR"/>
    <s v="Dương tính"/>
    <d v="2020-03-07T00:00:00"/>
    <s v="Bệnh viện trung ương Huế cơ sở 2"/>
    <s v="Bệnh viện Đa khoa Trung Ương Huế"/>
    <m/>
    <m/>
    <x v="0"/>
    <n v="6"/>
    <n v="6"/>
    <s v="VN0054VN0054"/>
    <x v="0"/>
    <n v="6"/>
    <n v="6"/>
    <n v="-7"/>
    <m/>
    <n v="2"/>
    <n v="1"/>
    <n v="0"/>
    <n v="4"/>
  </r>
  <r>
    <n v="50"/>
    <n v="52"/>
    <n v="2"/>
    <m/>
    <s v="Nữ"/>
    <n v="24"/>
    <m/>
    <m/>
    <s v="Hồng Hải"/>
    <s v="Hạ Long"/>
    <s v="Quảng Ninh"/>
    <s v="Việt Nam"/>
    <m/>
    <s v="VN0054_09_03"/>
    <m/>
    <s v="Hành khách từ chuyến bay từ London về VN 9/3, về Nội Bài và bắt taxi thẳng về nhà tại Hạ Long, hiện bệnh nhân đang được cách ly tại BV dã chiến cơ sở 2 tại tỉnh Quảng Ninh."/>
    <s v="Bệnh nhân là hành khách trên chuyến bay ngày từ London về Việt Nam ngày 9/3/2020._x000a_Ngày 09/03/2020 bệnh nhân về Nội Bài và bắt taxi thẳng về nhà tại Hạ Long, sau đó bệnh nhân tự cách ly tại nhà, sau đó chuyển vào khu cách ly tập trung của tỉnh. Ngày 13/03/2020, bệnh nhân được lấy mẫu và làm xét nghiệm tại Quảng Ninh cho kết quả dương tính"/>
    <m/>
    <s v="Anh"/>
    <s v="VN0054"/>
    <s v="Nội Bài"/>
    <s v=""/>
    <s v="Quảng Ninh"/>
    <d v="2020-03-09T00:00:00"/>
    <s v="Không"/>
    <m/>
    <s v=""/>
    <m/>
    <d v="2020-03-13T00:00:00"/>
    <d v="2020-03-13T00:00:00"/>
    <s v="Trung tâm kiểm soát bệnh tật tỉnh Quảng Ninh"/>
    <s v="Viện Vệ sinh Dịch tễ Trung ương"/>
    <d v="2020-03-13T00:00:00"/>
    <d v="2020-03-14T00:00:00"/>
    <d v="2020-03-14T00:00:00"/>
    <d v="2020-03-13T00:00:00"/>
    <s v="Realtime RT – PCR"/>
    <s v="Dương tính"/>
    <d v="2020-03-13T00:00:00"/>
    <s v="Bệnh viện dã chiến cơ sở số 2 tại tỉnh Quảng Ninh"/>
    <s v="Bệnh viện dã chiến cơ sở 2 tại tỉnh Quảng Ninh"/>
    <m/>
    <s v="ổn định"/>
    <x v="0"/>
    <m/>
    <m/>
    <s v="VN0054"/>
    <x v="0"/>
    <m/>
    <n v="4"/>
    <n v="0"/>
    <m/>
    <n v="0"/>
    <n v="1"/>
    <n v="0"/>
    <n v="2"/>
  </r>
  <r>
    <n v="51"/>
    <n v="50"/>
    <n v="4"/>
    <m/>
    <s v="Nam"/>
    <n v="50"/>
    <m/>
    <m/>
    <s v="Núi Trúc"/>
    <s v="Ba Đình"/>
    <s v="Hà Nội"/>
    <s v="Việt Nam"/>
    <m/>
    <s v="VN18_10_03"/>
    <s v="- 4/3/2020 bệnh nhân đi Pháp, ở Thành phố Paris, có đi chơi các khu vực _x000a_và tiếp xúc với bạn bè. _x000a_- Ngày 10/3/2020 bệnh nhân từ Pháp về Việt Nam qua sân bay Nội Bài, _x000a_chuyến bay VN18 hạ cách lúc 6 h 45 phút. Sau đó đi xe của cơ quan về nhà tại _x000a_20 Núi Trúc. 14 h đến cơ quan tại số 200 Nguyễn Sơn, Long Biên, tại đó bệnh _x000a_nhân có tiếp xúc với nhiều người, đến 8 h tối về nhà ăn cơm tối, chỉ có 1 mình. _x000a_- Ngày 11/3/2020, 8 h 30 tham gia họp trực tuyến tại 200 Nguyễn Sơn, _x000a_có nhiều người tham gia. 12 trưa, ăn cơm tại căng tin. Sau đó tiếp tục họp tại cơ _x000a_quan. Đến 20h sang quán Lộc Vừng ăn tối cùng nhiều người. khoảng 9h30 về _x000a_nghỉ tại nhà riêng. _x000a_- Ngày 12/3/2020, bệnh nhân thấy mệt, đau đầu, có gặp vợ và con, sau _x000a_đó vợ và con ra ở tại Khách Sạn Hà Nội, Giảng Võ. Bệnh nhân ở nhà 1 mình, _x000a_không gặp ai. _x000a_- Ngày 13/3/2020 khoảng 11h30 phút bệnh nhân vào Nhiệt đới TW2 _x000a_khám bệnh bằng taxi."/>
    <s v="10/3 từ Paris về Việt Nam"/>
    <s v="4/3/2020 bệnh nhân đi Pháp, ở Thành phố Paris, có đi chơi các khu vực và tiếp xúc với bạn bè. Ngày 10/3/2020 bệnh nhân từ Pháp về Việt Nam qua sân bay Nội Bài, chuyến bay VN18 hạ cách lúc 6 h 45 phút. Sau đó đi xe của cơ quan về nhà tại 20 Núi Trúc. 14 h đến cơ quan tại số 200 Nguyễn Sơn, Long Biên, tại đó bệnh nhân có tiếp xúc với nhiều người, đến 8 h tối về nhà ăn cơm tối, chỉ có 1 mình. Ngày 11/3/2020, 8 h 30 tham gia họp trực tuyến tại 200 Nguyễn Sơn, có nhiều người tham gia. 12 trưa, ăn cơm tại căng tin. Sau đó tiếp tục họp tại cơ quan. Đến 20h sang quán Lộc Vừng ăn tối cùng nhiều người. khoảng 9h30 về nghỉ tại nhà riêng. Ngày 12/3/2020, bệnh nhân thấy mệt, đau đầu, có gặp vợ và con, sau đó vợ và con ra ở tại Khách Sạn Hà Nội, Giảng Võ. Bệnh nhân ở nhà 1 mình, không gặp ai. Ngày 13/3/2020 khoảng 11h30 phút bệnh nhân vào Nhiệt đới TW2 khám bệnh bằng taxi."/>
    <m/>
    <s v="Pháp"/>
    <s v="VN18"/>
    <s v="Nội Bài"/>
    <d v="2020-03-10T00:00:00"/>
    <s v="Hà Nội"/>
    <d v="2020-03-13T00:00:00"/>
    <s v="Có"/>
    <s v="sốt, khó thở"/>
    <d v="2020-03-11T00:00:00"/>
    <m/>
    <d v="2020-03-13T00:00:00"/>
    <d v="2020-03-13T00:00:00"/>
    <s v="Bệnh viện Bệnh nhiệt đới Trung ương cơ sở Đông Anh"/>
    <s v="Viện Vệ sinh Dịch tễ Trung ương"/>
    <d v="2020-03-14T00:00:00"/>
    <d v="2020-03-14T00:00:00"/>
    <d v="2020-03-13T00:00:00"/>
    <d v="2020-03-13T00:00:00"/>
    <s v="Realtime RT – PCR"/>
    <s v="Dương tính"/>
    <d v="2020-03-13T00:00:00"/>
    <s v="Bệnh viện Bệnh Nhiệt đới Trung ương cơ sở 2"/>
    <s v="Bệnh viện Bệnh Nhiệt đới Trung ương cơ sở 2"/>
    <m/>
    <s v="ổn định"/>
    <x v="0"/>
    <m/>
    <n v="3"/>
    <s v="VN18"/>
    <x v="0"/>
    <m/>
    <n v="0"/>
    <n v="0"/>
    <m/>
    <n v="2"/>
    <n v="2"/>
    <n v="0"/>
    <n v="0"/>
  </r>
  <r>
    <n v="52"/>
    <n v="51"/>
    <n v="3"/>
    <m/>
    <s v="Nữ"/>
    <n v="22"/>
    <m/>
    <m/>
    <s v="Xuân Đỉnh"/>
    <s v="Bắc Từ Liêm"/>
    <s v="Hà Nội"/>
    <s v="Việt Nam"/>
    <m/>
    <s v="QR968_13_03"/>
    <s v="Từ ngày 23/02 đến ngày 12/3/2020, bệnh nhân đã đến Ý, Tây Ban Nha và Đan Mạch, ngày 13/3/2020 bệnh nhân về Việt Nam trên chuyến bay QR968 từ Quatar"/>
    <s v="Du học sinh châu Âu, 13/3 bay về Nội Bài từ chuyến bay QR968 rồi được chở thẳng đến Bệnh nhiệt đới TƯ cơ sở Đông Anh"/>
    <s v="Bệnh nhân là du học sinh ở Châu Âu, từ 23/02/2020– 12/3/2020 có đi qua nhiều nước. Ngày 12/03/2020 bệnh nhân có ho sốt và từ ngày 11/03/2020 bệnh nhân có sốt nóng, ho khan, không tức ngực khó thở. Sáng 13/03/2020 bệnh bay về Nội Bài trên chuyến bay QR968 và được chở thẳng vào BVBNĐTW cơ sở Đông Anh, được xét nghiệm và chẩn đoán dương tính SARS-CoV-2."/>
    <s v="QR968"/>
    <s v="Qatar"/>
    <s v="QR968"/>
    <s v="Nội Bài"/>
    <d v="2020-03-13T00:00:00"/>
    <s v="Hà Nội"/>
    <d v="2020-03-09T00:00:00"/>
    <s v="Có"/>
    <s v="sốt, ho khan"/>
    <d v="2020-03-11T00:00:00"/>
    <m/>
    <d v="2020-03-13T00:00:00"/>
    <d v="2020-03-13T00:00:00"/>
    <s v="Bệnh viện Bệnh nhiệt đới Trung ương cơ sở Đông Anh"/>
    <s v="Viện Vệ sinh Dịch tễ Trung ương"/>
    <d v="2020-03-13T00:00:00"/>
    <d v="2020-03-14T00:00:00"/>
    <d v="2020-03-14T00:00:00"/>
    <d v="2020-03-13T00:00:00"/>
    <s v="Realtime RT – PCR"/>
    <s v="Dương tính"/>
    <d v="2020-03-13T00:00:00"/>
    <s v="Bệnh viện Bệnh Nhiệt đới Trung ương cơ sở 2"/>
    <s v="Bệnh viện Bệnh Nhiệt đới Trung ương cơ sở 2"/>
    <m/>
    <s v="ổn định"/>
    <x v="0"/>
    <n v="-4"/>
    <n v="0"/>
    <s v="QR968QR968"/>
    <x v="0"/>
    <n v="-4"/>
    <n v="4"/>
    <n v="0"/>
    <m/>
    <n v="0"/>
    <n v="2"/>
    <n v="0"/>
    <n v="4"/>
  </r>
  <r>
    <n v="53"/>
    <n v="53"/>
    <n v="5"/>
    <m/>
    <s v="Nam"/>
    <n v="53"/>
    <m/>
    <m/>
    <m/>
    <s v="Quận 1"/>
    <s v="TP Hồ Chí Minh"/>
    <s v="Czech"/>
    <m/>
    <s v="QR970_10_03"/>
    <m/>
    <s v="Trong thời gian ở Cộng hòa Czech BN có tiếp xúc với người Ý, nhập cảng hàng không Quốc tế Tân Sơn Nhất 10/3 trên chuyén bay QR970 sau đó lưu trú tại Quận 1, đến khám tại BV Y học cổ truyền TP HCMsau đó được chuyển cách ly tại BV Bệnh nhiệt đới TPHCM. "/>
    <s v="Thời gian ở Czech, bệnh nhân có tiếp xúc với người Ý. Ngày 10/3/2020, bệnh nhân nhập cảnh vào Cảng hàng không quốc tế Tân Sơn Nhất trên chuyến bay QR970, quá cảnh tại sân bay Doha (Quatar). Sau khi vào Việt Nam, lưu trú tại Quận 1, TPHCM. Bệnh nhân khởi phát bệnh vào ngày 13/3/2020 với biểu hiện ho khan, mệt mỏi. Bệnh nhân đến khám tại Bệnh viện Y học cổ truyền TPHCM, chụp X Quang có dấu hiệu thâm nhiễm 1/3 dưới đáy phổi, được chuyển đến cách ly tại Bệnh viện Bệnh nhiệt đới TPHCM. "/>
    <s v="QR970"/>
    <s v="Qatar"/>
    <s v="QR970"/>
    <s v="Tân Sơn Nhất"/>
    <d v="2020-03-10T00:00:00"/>
    <s v="TP Hồ Chí Minh"/>
    <d v="2020-03-13T00:00:00"/>
    <s v="Có"/>
    <s v="ho khan, mệt mỏi"/>
    <d v="2020-03-13T00:00:00"/>
    <m/>
    <d v="2020-03-13T00:00:00"/>
    <d v="2020-03-13T00:00:00"/>
    <s v="Bệnh viện nhiệt đới TP HCM"/>
    <s v="Viện Pasteur TP HCM"/>
    <d v="2020-03-14T00:00:00"/>
    <d v="2020-03-14T00:00:00"/>
    <d v="2020-03-13T00:00:00"/>
    <d v="2020-03-13T00:00:00"/>
    <s v="Realtime RT – PCR"/>
    <s v="Dương tính"/>
    <d v="2020-03-13T00:00:00"/>
    <s v="Bệnh viện Bệnh lý hô hấp cấp tính Củ Chi"/>
    <s v="Bệnh viện Bệnh nhiệt đới TP. Hồ Chí Minh"/>
    <m/>
    <s v="Khỏi bệnh"/>
    <x v="1"/>
    <n v="3"/>
    <n v="3"/>
    <s v="QR970QR970"/>
    <x v="0"/>
    <n v="3"/>
    <n v="0"/>
    <n v="0"/>
    <m/>
    <n v="2"/>
    <n v="2"/>
    <n v="0"/>
    <n v="1"/>
  </r>
  <r>
    <n v="54"/>
    <n v="54"/>
    <n v="5"/>
    <m/>
    <s v="Nam"/>
    <n v="33"/>
    <m/>
    <m/>
    <m/>
    <s v="Quận 1 và 4"/>
    <s v="TP Hồ Chí Minh"/>
    <s v="Latvia"/>
    <m/>
    <s v="TK162_08_03"/>
    <s v="Sáng ngày 08/03/2020 BN cùng vợ là bà Maria Mozgovaja (20/04/1988) đáp_x000a_chuyến bay TK162 từ Tây Ban Nha đến Tp.HCM._x000a_- Tối ngày 08/03/2020, đi mua sắm tại Sài Gòn Square, ăn tối (không nhớ địa điểm),_x000a_sau đó về nghỉ tại căn hộ B08.03 Sài Gòn Royal, địa chỉ 34-35 Bến Vân Đồn,_x000a_phường 12, quận 4, Tp.HCM._x000a_- Ngày 09/3/2020, đi Phú Quốc lúc 14:10 trên chuyến bay QH 1521 hãng hàng_x000a_không Bambo._x000a_- Lưu trú tại khách sạn La Nube Residence từ 09-13/3/2020._x000a_- 13/03/2020 đáp chuyến bay QH 1524 hãng hàng không Bambo từ Phú Quốc về_x000a_HCM lúc 20:45. Thuê phòng nghỉ tại nhà nghỉ 19B Lê Thị Riêng, P.Bến Thành,_x000a_Quận 1 (phòng 32), nghỉ tại đó 1 đêm._x000a__x000a_2_x000a_- 14/03/2020 ăn trưa tại Nonla Guys (40/24 Bùi Viện), sau đó thuê phòng nghỉ tại_x000a_địa chỉ 40/7 Bùi Viện, P.Phạm Ngũ Lão, Quận 1. Khoảng 16:00 cùng ngày, BN có_x000a_biểu hiện sốt nên tự đi khám (không rõ phương tiện đi lại) tại BV Bệnh Nhiệt Đới."/>
    <s v="8/3 cùng vợ trên chuyến bay TK162 nhập cảnh vào HCM"/>
    <s v="BN54 là khách du lịch tại Việt Nam, đã ở TPHCM, Phú Quốc (tỉnh Kiên Giang). Bệnh nhân từ Tây Ban Nha nhập cảnh TPHCM ngày 08/3/2020 cùng vợ (sinh năm 1988) trên chuyến bay TK162. Ngày 09/3/2020, đi Phú Quốc trên chuyến bay QH 1521 và lưu trú tại khách sạn La Nube Residence từ 09-13/3/2020. Ngày 13/3/2020 về lại TPHCM trên chuyến bay QH 1524 và ở tại các khách sạn thuộc quận 1 và 4. Khoảng 16 giờ ngày 14/3/2020, BN54 có biểu hiện sốt, tự đi khám tại Bệnh viện Bệnh Nhiệt đới TPHCM, được lấy mẫu xét nghiệm, cho kết quả dương tính ngày 14/3/2020."/>
    <s v="TK162/QH 1521/QH 1524"/>
    <s v="Tây Ban Nha_x000a_Tân Sơn Nhất"/>
    <s v="TK162/QH1521"/>
    <s v="Tân Sơn Nhất_x000a_Phú Quốc"/>
    <d v="2020-03-08T00:00:00"/>
    <s v="TP Hồ Chí Minh"/>
    <d v="2020-03-14T00:00:00"/>
    <s v="Có"/>
    <s v="Sốt"/>
    <d v="2020-03-14T00:00:00"/>
    <m/>
    <d v="2020-03-14T00:00:00"/>
    <d v="2020-03-14T00:00:00"/>
    <s v="Bệnh viện nhiệt đới TP HCM"/>
    <s v="Viện Pasteur TP HCM"/>
    <d v="2020-03-15T00:00:00"/>
    <d v="2020-03-15T00:00:00"/>
    <d v="2020-03-14T00:00:00"/>
    <d v="2020-03-14T00:00:00"/>
    <s v="Realtime RT – PCR"/>
    <s v="Dương tính"/>
    <d v="2020-03-15T00:00:00"/>
    <s v="Bệnh viện Bệnh Nhiệt đới TP. Hồ Chí Minh"/>
    <s v="Bệnh viện Bệnh nhiệt đới TP. Hồ Chí Minh"/>
    <m/>
    <m/>
    <x v="0"/>
    <n v="6"/>
    <n v="6"/>
    <s v="TK162/QH 1521/QH 1524TK162/QH1521"/>
    <x v="0"/>
    <n v="6"/>
    <n v="0"/>
    <n v="1"/>
    <m/>
    <n v="2"/>
    <n v="2"/>
    <n v="0"/>
    <n v="5"/>
  </r>
  <r>
    <n v="55"/>
    <n v="55"/>
    <n v="2"/>
    <m/>
    <s v="Nam"/>
    <n v="35"/>
    <m/>
    <m/>
    <m/>
    <m/>
    <s v="Hà Nội"/>
    <s v="Pháp"/>
    <m/>
    <s v="VN0018_14_03"/>
    <m/>
    <s v="Quốc tịch Đức, hành khách chuyến bay VN0018 từ Pháp về Nội Bài, hiện đang được cách lý tại Bệnh Nhiệt đới TƯ cơ sở Đông Anh"/>
    <s v="Bệnh nhân nam, 35 tuổi, quốc tịch Đức. Bệnh nhân là hành khách trên chuyến bay VN0018 từ Pháp về Nội Bài sáng 14/03/2020."/>
    <s v="VN0018"/>
    <s v="Pháp"/>
    <s v="VN0018"/>
    <s v="Nội Bài"/>
    <d v="2020-03-14T00:00:00"/>
    <s v="Hà Nội"/>
    <d v="2020-03-14T00:00:00"/>
    <s v="Không"/>
    <m/>
    <s v=""/>
    <m/>
    <d v="2020-03-14T00:00:00"/>
    <d v="2020-03-14T00:00:00"/>
    <s v="Bệnh viện Bệnh nhiệt đới Trung ương cơ sở Đông Anh"/>
    <s v="Viện Vệ sinh Dịch tễ Trung ương"/>
    <d v="2020-03-15T00:00:00"/>
    <d v="2020-03-15T00:00:00"/>
    <d v="2020-03-15T00:00:00"/>
    <d v="2020-03-14T00:00:00"/>
    <s v="Realtime RT – PCR"/>
    <s v="Dương tính"/>
    <d v="2020-03-14T00:00:00"/>
    <s v="Bệnh viện Bệnh Nhiệt đới Trung ương cơ sở 2"/>
    <s v="Bệnh viện Bệnh Nhiệt đới Trung ương cơ sở 2"/>
    <m/>
    <m/>
    <x v="0"/>
    <n v="0"/>
    <n v="0"/>
    <s v="VN0018VN0018"/>
    <x v="0"/>
    <n v="0"/>
    <n v="0"/>
    <n v="0"/>
    <m/>
    <n v="0"/>
    <n v="1"/>
    <n v="0"/>
    <n v="2"/>
  </r>
  <r>
    <n v="56"/>
    <n v="56"/>
    <n v="4"/>
    <m/>
    <s v="Nam"/>
    <n v="30"/>
    <m/>
    <m/>
    <m/>
    <s v="Hoàn Kiếm"/>
    <s v="Hà Nội"/>
    <s v="Anh"/>
    <m/>
    <s v="VN0054_09_03"/>
    <s v="Sau khi nhập cảnh vào Hà Nội bệnh nhân gặp thêm 2 người bạn nữa (cũng nhập cảnh vào Hà Nội nhưng khác chuyến bay) để đi du lịch cùng nhau gồm: (1) Chloe Louise Pond, nữ, 28 tuổi, quốc tịch Anh (số hộ chiếu: 309726579) và (2) Laura Megan, nữ, 24 tuổi, quốc tịch Anh (số hộ chiếu 532852772). _x000a_Bệnh nhân đăng ký ở khách sạn Hanoi Paradise Center Hotel (địa chỉ 22 Hàng Vôi, Hoàn Kiếm) 1 đêm (đến 10/3 thì trả phòng). 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
    <s v="Bệnh nhân quốc tịch Anh, 9/3 hành khách chuyến bay từ Anh về Nội Bài, 10/3 ở khách sạn Hanoi Paradise Center Hotel (22 Hàng Vôi, Hoàn Kiếm) 1 đêm , 10/3/-13/3 đi du lịch tại Sapa luuw trú tại KS Mountain River Homestay Sapa ( Tả Van, Sapa) sau đó về Hà Nội và lưu trú tại KS Oriental Suiter (58 Hàng Đào, Hoàn Kiếm), hiện đang được cách ly tại BV Nhiệt đới TƯ cơ sở Đông Anh."/>
    <s v="Bệnh nhân hành khách trên chuyến bay từ Anh về Nội Bài lúc 05:30 sáng 09/03/2020. Sau khi nhập cảnh vào Hà Nội bệnh nhân gặp thêm 2 người bạn nữa (cũng nhập cảnh vào Hà Nội nhưng khác chuyến bay) để đi du lịch cùng nhau, cả hai đều nữ quốc tịch Anh, một người 28 tuổi và một người 24 tuổi._x000a__x000a_Bệnh nhân đăng ký ở khách sạn Hanoi Paradise Center Hotel (địa chỉ 22 Hàng Vôi, Hoàn Kiếm) 1 đêm (đến 10/3 thì trả phòng)._x000a_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_x000a_Sau khi bệnh nhân đến khách sạn lưu trú, UBND phường Hàng Đào đã nắm bắt thông tin và công bố quyết định cách ly đối với bệnh nhân này."/>
    <m/>
    <s v="Anh"/>
    <s v="VN0054"/>
    <s v="Nội Bài"/>
    <d v="2020-03-09T00:00:00"/>
    <s v="Hà Nội"/>
    <s v=""/>
    <s v="Không"/>
    <m/>
    <s v=""/>
    <m/>
    <d v="2020-03-14T00:00:00"/>
    <d v="2020-03-14T00:00:00"/>
    <s v="Trung tâm kiểm soát bênh tật Hà Nội"/>
    <s v="Viện Vệ sinh Dịch tễ Trung ương"/>
    <d v="2020-03-15T00:00:00"/>
    <d v="2020-03-15T00:00:00"/>
    <d v="2020-03-14T00:00:00"/>
    <s v=""/>
    <s v="Realtime RT – PCR"/>
    <s v="Dương tính"/>
    <d v="2020-03-14T00:00:00"/>
    <s v="Bệnh viện Bệnh Nhiệt đới Trung ương cơ sở 2"/>
    <s v="Bệnh viện Bệnh Nhiệt đới Trung ương cơ sở 2"/>
    <m/>
    <m/>
    <x v="0"/>
    <m/>
    <m/>
    <s v="VN0054"/>
    <x v="0"/>
    <m/>
    <m/>
    <n v="0"/>
    <m/>
    <n v="2"/>
    <n v="1"/>
    <n v="0"/>
    <n v="5"/>
  </r>
  <r>
    <n v="57"/>
    <n v="57"/>
    <n v="3"/>
    <m/>
    <s v="Nam"/>
    <n v="66"/>
    <m/>
    <m/>
    <m/>
    <m/>
    <s v="Quảng Nam"/>
    <s v="Anh"/>
    <n v="46"/>
    <s v="VN0054_09_03"/>
    <s v="- Ngày 09/3/2020:_x000a_+ Xuất phát từ London nhập cảnh vào Việt Nam vào lúc 05 giờ 20 phút tại_x000a_sân bay Nội Bài, Hà Nội trên chuyến bay VN 54, số ghế 23D (cùng chuyến bay_x000a_với bệnh nhân 46 là tiếp viên hàng không Vietnam ariline), lưu trú tại khách sạn_x000a_Anise Hotel địa chỉ 23 Quán Thánh, Ba Đình, Hà Nội;_x000a_+ Lúc 8h15, Khách ăn sáng tại Khách sạn, sau đó đi dạo Phố Cổ và_x000a_Hồ Gươm;_x000a_+ Khách tự đến Công ty DA travel mua tour đi Hạ Long 2 ngày 1 đêm;_x000a_- Ngày 10/3/2020:_x000a_+ HDV Thành đưa Khách xuống Hạ Long lúc 12h00, Khách lưu trú trên tàu_x000a_Paradise._x000a_- Ngày 12/3/2020:_x000a_+ HDV Thành gặp lại ông bà khoảng 10h30 rồi đưa Khách ra sân bay về Đà_x000a_nẵng lúc 17h00 trên chuyến VN 183._x000a_+ Khách tự gọi xe về Hội An;_x000a_+ 19h30, sau khi làm thủ tục với Lễ tân (Lê Trần Phương Thảo), Khách được_x000a_bảo vệ (Trần Văn Sáu) đưa về phòng 2105, Khách sạn Ven sông - 175 Cửa Đại -_x000a_Cẩm Châu - Hội An;_x000a_+ 19h45, Lễ tân đặt xe điện cho Khách lên phố (Lái xe Võ Đình Huy)_x000a_- Ngày 13/3/2020:_x000a_+ 08h30, Khách ăn sáng tại Khách sạn (Nhân viên Lữ Văn Trọng và Đỗ_x000a_Quốc Sang là người phục vụ). Sau đó, Khách xuống hồ bơi;_x000a_+ 11h00, Khách đi xe buýt xuống biển Tân Thành (Lái xe Trần Văn Tuấn);_x000a__x000a_+ 15h10, Khách về lại Khách sạn (Lái xe Trần Văn Tuấn) và được cách ly tại_x000a_phòng;_x000a_+ 19h15, Khách được đưa về cách ly tại Nhà khách Hội nông dân - phường_x000a_Cửa Đại - TP Hội An."/>
    <s v="Quốc tích Anh, bay từ London tới Hà Nội trên chuyến bay VN0054 9/3 ( cùng chuyến với NB 46 là tiếp viên của Vietnam Airlines) hiện đang được cách ly tại Quảng Nam"/>
    <s v="bay tới Hà Nội từ London trên chuyến bay VN0054 ngày 9/3/2020 (cùng chuyến bay với BN46 là tiếp viên của Vietnam Airlines)."/>
    <s v="VN0054"/>
    <s v="Anh"/>
    <s v="VN0054"/>
    <s v="Nội Bài"/>
    <d v="2020-03-09T00:00:00"/>
    <s v="Quảng Nam"/>
    <s v=""/>
    <s v="Không"/>
    <m/>
    <s v=""/>
    <m/>
    <d v="2020-03-14T00:00:00"/>
    <d v="2020-03-14T00:00:00"/>
    <s v="Trung tâm kiểm soát bệnh tật tỉnh Quảng Nam"/>
    <s v="Viện Pasteur Nha Trang"/>
    <d v="2020-03-15T00:00:00"/>
    <d v="2020-03-15T00:00:00"/>
    <d v="2020-03-09T00:00:00"/>
    <d v="2020-03-09T00:00:00"/>
    <s v="Realtime RT – PCR"/>
    <s v="Dương tính"/>
    <d v="2020-03-16T00:00:00"/>
    <s v="Bệnh viện tỉnh Quảng Nam"/>
    <s v="Bệnh viện Đa khoa Trung Ương Quảng Nam"/>
    <m/>
    <m/>
    <x v="0"/>
    <m/>
    <n v="0"/>
    <s v="VN0054VN0054"/>
    <x v="0"/>
    <m/>
    <m/>
    <n v="2"/>
    <m/>
    <n v="0"/>
    <n v="1"/>
    <n v="0"/>
    <n v="9"/>
  </r>
  <r>
    <n v="58"/>
    <n v="58"/>
    <n v="3"/>
    <m/>
    <s v="Nữ"/>
    <n v="26"/>
    <s v="du học sinh"/>
    <m/>
    <s v="Điện Biên"/>
    <s v="Ba Đình"/>
    <s v="Hà Nội"/>
    <s v="Việt Nam"/>
    <m/>
    <s v="VN0018_15_03"/>
    <s v="du học sinh tại Pháp, nhập cảnh về Nội Bài ngày 15/03/2020."/>
    <s v="Du học sinh Pháp, nhập cảnh tại Nội Bài 15/3, hiện đang được cách ly điều trị tại BV Nhiệt đới TƯ cơ sở Đông Anh"/>
    <s v="Bệnh nhân là du học sinh tại Pháp, nhập cảnh tại Cảng Hàng không quốc tế Nội Bài ngày 15/3/2020. Trung tâm kiểm soát bệnh tật Hà Nội đã tổ chức sàng lọc, lấy mẫu xét nghiệm và có kết quả dương tính SARS-COV-2. "/>
    <m/>
    <s v="Pháp"/>
    <s v="VN0018 (25H)"/>
    <s v="Nội Bài"/>
    <d v="2020-03-15T00:00:00"/>
    <s v="Hà Nội"/>
    <s v=""/>
    <s v="Không"/>
    <m/>
    <s v=""/>
    <m/>
    <d v="2020-03-15T00:00:00"/>
    <d v="2020-03-15T00:00:00"/>
    <s v="Bệnh viện Bệnh nhiệt đới Trung ương cơ sở Đông Anh"/>
    <s v="Viện Vệ sinh Dịch tễ Trung ương"/>
    <d v="2020-03-15T00:00:00"/>
    <d v="2020-03-16T00:00:00"/>
    <d v="2020-03-16T00:00:00"/>
    <d v="2020-03-16T00:00:00"/>
    <s v="Realtime RT – PCR"/>
    <s v="Dương tính"/>
    <d v="2020-03-16T00:00:00"/>
    <s v="Bệnh viện Bệnh Nhiệt đới Trung ương cơ sở 2"/>
    <s v="Bệnh viện Bệnh Nhiệt đới Trung ương cơ sở 2"/>
    <m/>
    <m/>
    <x v="0"/>
    <m/>
    <n v="1"/>
    <s v="VN0018 (25H)"/>
    <x v="0"/>
    <m/>
    <m/>
    <n v="1"/>
    <m/>
    <n v="1"/>
    <n v="1"/>
    <n v="0"/>
    <n v="4"/>
  </r>
  <r>
    <n v="59"/>
    <n v="59"/>
    <n v="5"/>
    <m/>
    <s v="Nữ"/>
    <n v="30"/>
    <m/>
    <m/>
    <s v="Bồ Đề"/>
    <s v="Long Biên"/>
    <s v="Hà Nội"/>
    <s v="Việt Nam"/>
    <s v="17, 21"/>
    <s v="VN0054_02_03"/>
    <s v="Tiếp viên trên chuyến bay VN0054 về VN ngày 02/03/2020, là chuyến bay có ghi nhận các ca dương tính."/>
    <s v="Tiếp viên chuyến bay từ Anh về VN 2/3 ( chuyến bay ghi nhận ca mắc COVID-19 trước đó) , hiện đang cách lý tại BV Nhiệt đới TƯ cơ sở Đông Anh"/>
    <s v="là tiếp viên của chuyến bay trên chuyến bay từ Vương Quốc Anh về Việt Nam ngày 02/3/2020 (là chuyến bay đã ghi nhận các trường hợp xác định mắc bệnh COVID-19 trước đó)."/>
    <s v="VN0054"/>
    <s v="Anh"/>
    <s v="VN0054"/>
    <s v="Nội Bài"/>
    <d v="2020-03-02T00:00:00"/>
    <s v="Hà Nội"/>
    <s v=""/>
    <s v="Có"/>
    <s v="ho, sốt"/>
    <d v="2020-03-14T00:00:00"/>
    <m/>
    <d v="2020-03-15T00:00:00"/>
    <d v="2020-03-15T00:00:00"/>
    <s v="Bệnh viện Bệnh nhiệt đới Trung ương cơ sở Đông Anh"/>
    <s v="Viện Vệ sinh Dịch tễ Trung ương"/>
    <d v="2020-03-15T00:00:00"/>
    <d v="2020-03-16T00:00:00"/>
    <d v="2020-03-15T00:00:00"/>
    <d v="2020-03-15T00:00:00"/>
    <s v="Realtime RT – PCR"/>
    <s v="Dương tính"/>
    <d v="2020-03-15T00:00:00"/>
    <s v="Bệnh viện Bệnh Nhiệt đới Trung ương cơ sở 2"/>
    <s v="Bệnh viện Bệnh Nhiệt đới Trung ương cơ sở 2"/>
    <m/>
    <m/>
    <x v="0"/>
    <m/>
    <n v="13"/>
    <s v="VN0054VN0054"/>
    <x v="0"/>
    <m/>
    <m/>
    <n v="0"/>
    <m/>
    <n v="2"/>
    <n v="2"/>
    <n v="0"/>
    <n v="3"/>
  </r>
  <r>
    <n v="60"/>
    <n v="60"/>
    <n v="4"/>
    <m/>
    <s v="Nam"/>
    <n v="29"/>
    <m/>
    <m/>
    <m/>
    <m/>
    <s v="Hà Nội"/>
    <s v="Pháp"/>
    <n v="50"/>
    <s v="VN18_09_03"/>
    <s v="Cùng chuyến bay với ca 50_x000a_Ngày 10/03/2020 check in khách sạn Hanoi Paradise. Ngày 12/03/2020 đi phượt ở Ninh Bình cùng người yêu. Ngày 15/03/2020 quay trở lại check in ở khách sạn Silk Collection Hotel thì được CDC tới lấy mẫu"/>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aris về Nội Bài ngày 09/03/2020 (trên chuyến bay này có ca dương tính với Covid-19 đã được công bố). Sau đó, BN đã đi du lịch một số điểm tại Hà Nội và Ninh Bình"/>
    <m/>
    <s v="Pháp"/>
    <s v="VN0018"/>
    <s v="Nội Bài"/>
    <d v="2020-03-09T00:00:00"/>
    <s v="Hà Nội"/>
    <d v="2020-03-15T00:00:00"/>
    <s v="Không"/>
    <m/>
    <s v=""/>
    <m/>
    <d v="2020-03-15T00:00:00"/>
    <d v="2020-03-15T00:00:00"/>
    <s v="Bệnh viện Bệnh nhiệt đới Trung ương cơ sở Đông Anh"/>
    <s v="Viện Vệ sinh Dịch tễ Trung ương"/>
    <d v="2020-03-16T00:00:00"/>
    <d v="2020-03-16T00:00:00"/>
    <d v="2020-03-15T00:00:00"/>
    <d v="2020-03-15T00:00:00"/>
    <s v="Realtime RT – PCR"/>
    <s v="Dương tính"/>
    <d v="2020-03-14T00:00:00"/>
    <s v="Bệnh viện Bệnh Nhiệt đới Trung ương cơ sở 2"/>
    <s v="Bệnh viện Bệnh Nhiệt đới Trung ương cơ sở 2"/>
    <m/>
    <m/>
    <x v="0"/>
    <n v="6"/>
    <n v="6"/>
    <s v="VN0018"/>
    <x v="0"/>
    <n v="6"/>
    <n v="0"/>
    <n v="-1"/>
    <m/>
    <n v="2"/>
    <n v="1"/>
    <n v="0"/>
    <n v="4"/>
  </r>
  <r>
    <n v="61"/>
    <n v="61"/>
    <n v="5"/>
    <m/>
    <s v="Nam"/>
    <n v="42"/>
    <m/>
    <s v="Văn Lâm 3"/>
    <s v="Phước Lâm"/>
    <s v="Thuận Nam"/>
    <s v="Ninh Thuận"/>
    <s v="Việt Nam"/>
    <m/>
    <s v="VJ826_04_03"/>
    <m/>
    <s v="4/3 trên chuyến bay VJ826 từ Malaysia về Sân bay Quốc tế Tân Sơn Nhất, Hồ Chí Minh, về địa phương tại thôn Văn Lâm 3 xã Phước Nam huyện Thuận Nam tỉnh Ninh Thuận.15/3 đi khám và điều trị tại Khoa bệnh nhiệt đới Bệnh viện đa kha Ninh Thuận."/>
    <s v="Bệnh nhân đi Malaysia ngày 27/2/2020 và về Việt Nam ngày 04/3/2020 trên chuyến bay VJ826 từ Malaysia về Cảng hàng không quốc tế Tân Sơn Nhất. Sau khi về địa phương đến ngày 10/3/2020, bệnh nhân có đau họng và sốt (không uống thuốc gì), đến ngày 15/3/2020 bệnh nhân đến Bệnh viện đa khoa tỉnh Ninh Thuận khám và điều trị."/>
    <s v="VJ826"/>
    <s v="Malaysia"/>
    <s v="VJ826"/>
    <s v="Tân Sơn Nhất"/>
    <d v="2020-03-04T00:00:00"/>
    <s v="Ninh Thuận"/>
    <d v="2020-03-15T00:00:00"/>
    <s v="Có"/>
    <s v="đau họng, sốt"/>
    <d v="2020-03-10T00:00:00"/>
    <m/>
    <d v="2020-03-15T00:00:00"/>
    <d v="2020-03-15T00:00:00"/>
    <s v="Bệnh viện đa khoa tỉnh Ninh Thuận"/>
    <s v="Viện Pasteur Nha Trang"/>
    <d v="2020-03-15T00:00:00"/>
    <d v="2020-03-16T00:00:00"/>
    <d v="2020-03-16T00:00:00"/>
    <d v="2020-03-15T00:00:00"/>
    <s v="Realtime RT – PCR"/>
    <s v="Dương tính"/>
    <d v="2020-03-15T00:00:00"/>
    <s v="Bệnh viện đa khoa tỉnh Ninh Thuận"/>
    <s v="BV ĐK tỉnh Ninh Thuận"/>
    <m/>
    <m/>
    <x v="0"/>
    <n v="11"/>
    <n v="11"/>
    <s v="VJ826VJ826"/>
    <x v="0"/>
    <n v="11"/>
    <n v="0"/>
    <n v="0"/>
    <m/>
    <n v="2"/>
    <n v="2"/>
    <n v="0"/>
    <n v="3"/>
  </r>
  <r>
    <n v="62"/>
    <n v="62"/>
    <n v="2"/>
    <m/>
    <s v="Nam"/>
    <n v="18"/>
    <s v="du học sinh"/>
    <m/>
    <m/>
    <s v="Hoàn Kiếm"/>
    <s v="Hà Nội"/>
    <s v="Việt Nam"/>
    <m/>
    <s v="VN0054_16_03"/>
    <s v="Sau khi xuống máy bay đã bị cách ly"/>
    <s v="từ Anh về VN trên chuyến bay Vietnam Airlines ngày 16/3, hạ cánh tại sân bay Vân Đồn.Trường quân sự tỉnh Quảng Ninh,Xe di chuyển đến nơi cách ly,Bệnh viện Việt Nam Thụy Điển, Uông Bí."/>
    <s v="Bệnh nhân là du học sinh từ Anh về VN trên chuyến bay Vietnam Airlines từ Anh về Việt Nam (VN) ngày 16/03/2020, hạ cánh tại sân bay Vân Đồn. CDC Quảng Ninh đã tổ chức xét nghiệm sàng lọc các hành khách, kết quả bệnh nhân này dương tính"/>
    <m/>
    <s v="Anh"/>
    <s v="VN0054 (5D)"/>
    <s v="Vân Đồn"/>
    <d v="2020-03-16T00:00:00"/>
    <s v="Quảng Ninh"/>
    <d v="2020-03-16T00:00:00"/>
    <s v="Không"/>
    <m/>
    <s v=""/>
    <m/>
    <d v="2020-03-16T00:00:00"/>
    <d v="2020-03-16T00:00:00"/>
    <s v="Bệnh viện VN Thuỵ Điển Uông Bí"/>
    <s v="Viện Vệ sinh Dịch tễ Trung ương"/>
    <d v="2020-03-16T00:00:00"/>
    <d v="2020-03-17T00:00:00"/>
    <d v="2020-03-16T00:00:00"/>
    <d v="2020-03-16T00:00:00"/>
    <s v="Realtime RT – PCR"/>
    <s v="Dương tính"/>
    <d v="2020-03-16T00:00:00"/>
    <s v="Bệnh viện VN Thuỵ Điển Uông Bí"/>
    <s v="BV Việt Nam-Thụy Điển"/>
    <m/>
    <s v="ổn định"/>
    <x v="0"/>
    <n v="0"/>
    <n v="0"/>
    <s v="VN0054 (5D)"/>
    <x v="0"/>
    <n v="0"/>
    <n v="0"/>
    <n v="0"/>
    <m/>
    <n v="0"/>
    <n v="1"/>
    <n v="0"/>
    <n v="3"/>
  </r>
  <r>
    <n v="63"/>
    <n v="63"/>
    <n v="2"/>
    <m/>
    <s v="Nữ"/>
    <n v="20"/>
    <s v="du học sinh"/>
    <m/>
    <m/>
    <s v="Cầu Giấy"/>
    <s v="Hà Nội"/>
    <s v="Việt Nam"/>
    <m/>
    <s v="TG564_15_03"/>
    <s v="Sau khi xuống máy bay đã bị cách ly"/>
    <s v="nhập cảnh về Nội Bài ngày 15/3 trên chuyến bay TG564,Xe di chuyển đến nơi cách ly.16/3:Bệnh viện NĐTƯ 2"/>
    <s v="nhập cảnh về Nội Bài ngày 15/03/2020 trên chuyến bay TG564. Khi nhập cảnh tại sân bay Nội bài đã được kiểm tra và cách ly tập trung ngay; gia đình chưa tiếp xúc với người nhập cảnh. CDC Hà Nội đã tổ chức xét nghiệm sàng lọc, cho kết quả dương tính với SARS-CoV-2."/>
    <s v="TG564"/>
    <s v="Anh (Đi đến Thái Lan, rồi từ Thái Lan về Việt Nam bằng TG564)"/>
    <s v="TG564 (67K)"/>
    <s v="Nội Bài"/>
    <d v="2020-03-15T00:00:00"/>
    <s v="Hà Nội"/>
    <d v="2020-03-15T00:00:00"/>
    <s v="Không"/>
    <m/>
    <s v=""/>
    <m/>
    <d v="2020-03-16T00:00:00"/>
    <d v="2020-03-16T00:00:00"/>
    <s v="CDC Hà Nội"/>
    <s v="Viện Vệ sinh Dịch tễ Trung ương"/>
    <d v="2020-03-16T00:00:00"/>
    <d v="2020-03-17T00:00:00"/>
    <d v="2020-03-16T00:00:00"/>
    <d v="2020-03-16T00:00:00"/>
    <s v="Realtime RT – PCR"/>
    <s v="Dương tính"/>
    <d v="2020-03-16T00:00:00"/>
    <s v="Bệnh viện Bệnh Nhiệt đới Trung ương cơ sở 2"/>
    <s v="Bệnh viện Bệnh Nhiệt đới Trung ương cơ sở 2"/>
    <m/>
    <m/>
    <x v="0"/>
    <n v="0"/>
    <n v="1"/>
    <s v="TG564TG564 (67K)"/>
    <x v="0"/>
    <n v="0"/>
    <n v="1"/>
    <n v="0"/>
    <m/>
    <n v="0"/>
    <n v="1"/>
    <n v="0"/>
    <n v="3"/>
  </r>
  <r>
    <n v="64"/>
    <n v="64"/>
    <n v="3"/>
    <m/>
    <s v="Nữ"/>
    <n v="36"/>
    <m/>
    <m/>
    <s v="phường 2"/>
    <s v="quận 8"/>
    <s v="TP Hồ Chí Minh"/>
    <s v="Việt Nam"/>
    <m/>
    <s v="EK392_12_03"/>
    <s v="Đi cùng bạn trai từ Thuỵ Sỹ tới Dubai và về Việt Nam ngày 12/3/2020 trên chuyến bay EK392 từ Thuỵ Sỹ quá cảnh Dubai về Cảng hàng không sân bay Tân Sơn Nhất."/>
    <s v="Bay từ Thụy Sĩ về Tân Sơn Nhất, quá cảnh ở Dubai, ở quận 8, đi ăn tối tại 41 Dạ Nam, phường 2, quận 8, 13/3 đến ngân hàng HSBC 235 Nguyễn Văn Cừ, quận 1, 14/3 đi ăn tại 119/112 Nguyễn Thị Tần, Phường 2, Quận 8, 14/3 đến Phòng tập TYM 235-237 đường 9A, Trung Sơn, Bình Hưng, Bình Chánh, 15/3 đến khám tại Trung tâm y tế quận 8, Cách ly tại Trung tâm tập trung quận 8"/>
    <s v="Bệnh nhân đi cùng bạn trai từ Thuỵ sĩ tới Dubai và về VN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s v="EK392"/>
    <s v="Thụy Sĩ (Đi đến Dubai, rồi từ Dubai về TPHCM bằng EK392)"/>
    <s v="EK392"/>
    <s v="Tân Sơn Nhất"/>
    <d v="2020-03-12T00:00:00"/>
    <s v="TP Hồ Chí Minh"/>
    <d v="2020-03-15T00:00:00"/>
    <s v="Không"/>
    <m/>
    <s v=""/>
    <s v="viêm gan siêu vi B"/>
    <d v="2020-03-16T00:00:00"/>
    <d v="2020-03-16T00:00:00"/>
    <s v="Khu cách ly quận 8"/>
    <s v="Viện Pasteur TP HCM"/>
    <d v="2020-03-17T00:00:00"/>
    <d v="2020-03-17T00:00:00"/>
    <d v="2020-03-17T00:00:00"/>
    <d v="2020-03-15T00:00:00"/>
    <s v="Realtime RT – PCR"/>
    <s v="Dương tính"/>
    <d v="2020-03-17T00:00:00"/>
    <s v="Bệnh viện Bệnh lý hô hấp cấp tính Củ Chi"/>
    <s v="Bệnh viện Dã chiến Củ Chi"/>
    <m/>
    <s v="Khỏi bệnh"/>
    <x v="1"/>
    <n v="3"/>
    <n v="3"/>
    <s v="EK392EK392"/>
    <x v="0"/>
    <n v="3"/>
    <n v="1"/>
    <n v="1"/>
    <m/>
    <n v="2"/>
    <n v="1"/>
    <n v="0"/>
    <n v="0"/>
  </r>
  <r>
    <n v="65"/>
    <n v="65"/>
    <n v="1"/>
    <m/>
    <s v="Nữ"/>
    <n v="28"/>
    <m/>
    <m/>
    <s v="phường 7"/>
    <s v="Gò Vấp"/>
    <s v="TP Hồ Chí Minh"/>
    <s v="Việt Nam"/>
    <s v="45, 48"/>
    <m/>
    <s v="có tiếp xúc và làm việc cùng BN45,48 vào các ngày 7/3 và 10/3."/>
    <s v="Tiếp xúc NB45, NB48 (ở Bình Thuận gốc NB34)"/>
    <s v="Bệnh nhân có tiếp xúc và làm việc cùng ca số 45,48 vào các ngày 7/3 và 10/3. Ngày 10/3, bệnh nhân thấy mệt, nghỉ làm buổi sáng. Chiều ngày 11/3, công ty ngừng hoạt động, bệnh nhân tự cách ly tại nhà. Ngày 13/3 được đưa vào cách ly tập trung tại quận 8 và được lấy mẫu. Hiện chưa có dấu hiệu sốt, ho, khó thở và đã được chuyển đến cách ly tại Bệnh viện dã chiến Củ Chi."/>
    <m/>
    <m/>
    <m/>
    <m/>
    <s v=""/>
    <s v="TP Hồ Chí Minh"/>
    <d v="2020-03-13T00:00:00"/>
    <s v="Không"/>
    <m/>
    <s v=""/>
    <m/>
    <d v="2020-03-13T00:00:00"/>
    <d v="2020-03-13T00:00:00"/>
    <s v="Bệnh viện dã chiến Củ Chi"/>
    <s v="Viện Pasteur TP HCM"/>
    <d v="2020-03-17T00:00:00"/>
    <d v="2020-03-17T00:00:00"/>
    <d v="2020-03-17T00:00:00"/>
    <d v="2020-03-13T00:00:00"/>
    <s v="Realtime RT – PCR"/>
    <s v="Dương tính"/>
    <d v="2020-03-13T00:00:00"/>
    <s v="Bệnh viện Bệnh lý hô hấp cấp tính Củ Chi"/>
    <s v="Bệnh viện Nhiệt đới TPHCM"/>
    <m/>
    <s v="Khỏi bệnh"/>
    <x v="1"/>
    <m/>
    <m/>
    <s v=""/>
    <x v="1"/>
    <m/>
    <n v="0"/>
    <n v="0"/>
    <n v="0"/>
    <n v="0"/>
    <n v="1"/>
    <n v="0"/>
    <n v="0"/>
  </r>
  <r>
    <n v="66"/>
    <n v="66"/>
    <n v="4"/>
    <m/>
    <s v="Nữ"/>
    <n v="21"/>
    <m/>
    <m/>
    <s v="Phú Mỹ Hưng"/>
    <s v="Quận 7"/>
    <s v="TP Hồ Chí Minh"/>
    <s v="Việt Nam"/>
    <m/>
    <s v="BR395_16_03"/>
    <s v="Ngày 14/3 bệnh nhân đi từ Mỹ (Pennsylvania - Philadenphia) tới Toronto - Canada và quá cảnh ở Đài Loan, về tới Việt Nam ngày 16/3 trên chuyến bay BR 395."/>
    <s v="Nhập cảnh Tân Sơn Nhất từ Taiwan"/>
    <s v="Ngày 14/3 bệnh nhân đi từ Mỹ ( Pennsylvania - Philadenphia) tới Toronto - Canada và quá cảnh ở Đài Loan, về tới VN ngày 16/3 trên chuyến bay BR 395, số ghế 6G (của hãng hàng không Eva Air). Khi nhập cảnh vào VN, bệnh nhân không có triệu chứng bệnh, được lấy mẫu xét nghiệm cùng ngày"/>
    <s v=" BR 395"/>
    <s v="Mỹ (đi đến Đài Loan, từ Đài Loan tới Hồ Chí Minh bằng BR395)"/>
    <s v="BR395"/>
    <s v="Tân Sơn Nhất"/>
    <d v="2020-03-16T00:00:00"/>
    <s v="TP Hồ Chí Minh"/>
    <d v="2020-03-16T00:00:00"/>
    <s v="Không"/>
    <m/>
    <s v=""/>
    <m/>
    <d v="2020-03-14T00:00:00"/>
    <d v="2020-03-14T00:00:00"/>
    <s v="Trung tâm kiểm soát bệnh tật Hà Nội"/>
    <s v="Viện Pasteur TP HCM"/>
    <d v="2020-03-17T00:00:00"/>
    <d v="2020-03-17T00:00:00"/>
    <s v=""/>
    <s v=""/>
    <s v="Realtime RT – PCR"/>
    <s v="Dương tính"/>
    <d v="2020-03-17T00:00:00"/>
    <s v="Bệnh viện Dã chiến Củ Chi"/>
    <s v="Bệnh viện Dã chiến Củ Chi"/>
    <m/>
    <m/>
    <x v="0"/>
    <n v="0"/>
    <m/>
    <s v=" BR 395BR395"/>
    <x v="0"/>
    <n v="0"/>
    <n v="-2"/>
    <n v="3"/>
    <m/>
    <n v="2"/>
    <n v="1"/>
    <n v="0"/>
    <n v="3"/>
  </r>
  <r>
    <n v="67"/>
    <n v="67"/>
    <n v="4"/>
    <m/>
    <s v="Nam"/>
    <n v="36"/>
    <m/>
    <s v="Văn Lâm 3"/>
    <s v="Phước Lâm"/>
    <s v="Thuận Nam"/>
    <s v="Ninh Thuận"/>
    <s v="Việt Nam"/>
    <n v="61"/>
    <m/>
    <s v="Đi cùng BN 61 đến Malaysia về Việt Nam"/>
    <s v="4/3 trên chuyến bay VJ826 từ Malaysia về Sân bay Quốc tế Tân Sơn Nhất, Hồ Chí Minh, về địa phương tại thôn Văn Lâm 3 xã Phước Nam huyện Thuận Nam tỉnh Ninh Thuận. 18/3 được đưa đi điều trị tại bv đa khoa Ninh Thuận."/>
    <s v="Đi cùng BN 61 đến Malaysia về Việt Nam"/>
    <s v="VJ826"/>
    <s v="Malaysia"/>
    <s v="VJ826"/>
    <s v="Tân Sơn Nhất"/>
    <d v="2020-03-04T00:00:00"/>
    <s v="Ninh Thuận"/>
    <d v="2020-03-18T00:00:00"/>
    <s v="Không"/>
    <m/>
    <s v=""/>
    <m/>
    <d v="2020-03-17T00:00:00"/>
    <d v="2020-03-17T00:00:00"/>
    <s v="Bệnh viện đa khoa tỉnh Ninh Thuận"/>
    <s v="Viện Pasteur Nha Trang"/>
    <d v="2020-03-18T00:00:00"/>
    <d v="2020-03-18T00:00:00"/>
    <d v="2020-03-18T00:00:00"/>
    <d v="2020-03-18T00:00:00"/>
    <s v="Realtime RT – PCR"/>
    <s v="Dương tính"/>
    <d v="2020-03-17T00:00:00"/>
    <s v="Bệnh viện đa khoa tỉnh Ninh Thuận"/>
    <s v="Bệnh viện Đa khoa tỉnh Ninh Thuận"/>
    <m/>
    <m/>
    <x v="0"/>
    <n v="14"/>
    <n v="14"/>
    <s v="VJ826VJ826"/>
    <x v="0"/>
    <n v="14"/>
    <n v="-1"/>
    <n v="0"/>
    <m/>
    <n v="2"/>
    <n v="1"/>
    <n v="0"/>
    <n v="3"/>
  </r>
  <r>
    <n v="68"/>
    <n v="68"/>
    <n v="1"/>
    <m/>
    <s v="Nam"/>
    <n v="41"/>
    <m/>
    <m/>
    <m/>
    <m/>
    <s v="Đà Nẵng"/>
    <s v="Mỹ"/>
    <m/>
    <s v="MI632_14_03"/>
    <m/>
    <s v="14/3/2020, bệnh nhân đi từ Singapore đến thành phố Đà Nẵng trên chuyến bay MI 632. 14h ngày 14/3 được đưa đi cách ly."/>
    <s v="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
    <s v="SQ323, MI 632"/>
    <s v="Singapore"/>
    <s v="MI632"/>
    <s v="Đà Nẵng"/>
    <d v="2020-03-14T00:00:00"/>
    <s v="Đà Nẵng"/>
    <d v="2020-03-14T00:00:00"/>
    <s v="Không"/>
    <m/>
    <s v=""/>
    <m/>
    <d v="2020-03-21T00:00:00"/>
    <d v="2020-03-21T00:00:00"/>
    <s v="Bệnh viện 199 của Bộ Công an"/>
    <s v="Viện Pasteur Nha Trang"/>
    <d v="2020-03-17T00:00:00"/>
    <d v="2020-03-18T00:00:00"/>
    <d v="2020-03-18T00:00:00"/>
    <d v="2020-03-18T00:00:00"/>
    <s v="Realtime RT – PCR"/>
    <s v="Dương tính"/>
    <d v="2020-03-17T00:00:00"/>
    <s v="Bệnh viện 199 của Bộ Công an"/>
    <s v="Bệnh viện Đà Nẵng"/>
    <m/>
    <m/>
    <x v="0"/>
    <n v="0"/>
    <n v="4"/>
    <s v="SQ323, MI 632MI632"/>
    <x v="0"/>
    <n v="0"/>
    <n v="7"/>
    <n v="-4"/>
    <m/>
    <n v="0"/>
    <n v="1"/>
    <n v="0"/>
    <n v="0"/>
  </r>
  <r>
    <n v="69"/>
    <n v="69"/>
    <n v="5"/>
    <m/>
    <s v="Nam"/>
    <n v="30"/>
    <m/>
    <m/>
    <m/>
    <s v="Hai Bà Trưng"/>
    <s v="Hà Nội"/>
    <s v="Đức"/>
    <m/>
    <s v="SU290_13_03"/>
    <s v="Bệnh nhân là du khách, nhập cảnh Nội Bài ngày 13/03/2020 trên chuyến bay SU290. Từ ngày 13/03 – 15/03, BN có đi đến một số điểm tại Hà Nội."/>
    <s v="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s v="Bệnh nhân là du khách, nhập cảnh Nội Bài ngày 13/03/2020 trên chuyến bay SU290. Từ 13/3 – 15/3, bệnh nhân có đi đến một số điểm tại Hà Nội. Ngày 15/3 bệnh nhân có sốt, đi đến một số cơ sở Y tế, sau đó được chuyển vào Bệnh viện Bệnh Nhiệt đới Trung ương (BVBNĐTƯ) cơ sở Đông Anh. "/>
    <s v="SU290"/>
    <s v="Nga"/>
    <s v="SU290"/>
    <s v="Nội Bài"/>
    <d v="2020-03-13T00:00:00"/>
    <s v="Hà Nội"/>
    <d v="2020-03-15T00:00:00"/>
    <s v="Có"/>
    <s v="Sốt"/>
    <d v="2020-03-15T00:00:00"/>
    <m/>
    <d v="2020-03-16T00:00:00"/>
    <d v="2020-03-16T00:00:00"/>
    <s v="Bệnh viện Bệnh nhiệt đới Trung ương cơ sở Đông Anh"/>
    <s v="Viện Vệ sinh Dịch tễ Trung ương"/>
    <d v="2020-03-16T00:00:00"/>
    <d v="2020-03-18T00:00:00"/>
    <d v="2020-03-15T00:00:00"/>
    <d v="2020-03-15T00:00:00"/>
    <s v="Realtime RT – PCR"/>
    <s v="Dương tính"/>
    <d v="2020-03-16T00:00:00"/>
    <s v="Bệnh viện Bệnh Nhiệt đới Trung ương cơ sở 2"/>
    <s v="Bệnh viện Bệnh Nhiệt đới Trung ương cơ sở 2"/>
    <m/>
    <s v="ổn định"/>
    <x v="0"/>
    <n v="2"/>
    <n v="2"/>
    <s v="SU290SU290"/>
    <x v="0"/>
    <n v="2"/>
    <n v="1"/>
    <n v="0"/>
    <m/>
    <n v="2"/>
    <n v="2"/>
    <n v="0"/>
    <n v="5"/>
  </r>
  <r>
    <n v="70"/>
    <n v="70"/>
    <n v="2"/>
    <m/>
    <s v="Nam"/>
    <n v="19"/>
    <s v="du học sinh"/>
    <m/>
    <m/>
    <s v="Thanh Xuân"/>
    <s v="Hà Nội"/>
    <s v="Việt Nam"/>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s v="Hà Nội"/>
    <d v="2020-03-16T00:00:00"/>
    <s v="Không"/>
    <m/>
    <s v=""/>
    <m/>
    <d v="2020-03-16T00:00:00"/>
    <d v="2020-03-16T00:00:00"/>
    <s v="Trung tâm kiểm soát bệnh tật Hà Nội"/>
    <s v="Viện Vệ sinh Dịch tễ Trung ương"/>
    <d v="2020-03-18T00:00:00"/>
    <d v="2020-03-18T00:00:00"/>
    <d v="2020-03-16T00:00:00"/>
    <d v="2020-03-16T00:00:00"/>
    <s v="Realtime RT – PCR"/>
    <s v="Dương tính"/>
    <d v="2020-03-18T00:00:00"/>
    <s v="Bệnh viện Bệnh Nhiệt đới Trung ương cơ sở 2"/>
    <s v="Bệnh viện Bệnh Nhiệt đới Trung ương cơ sở 2"/>
    <m/>
    <s v="ổn định"/>
    <x v="0"/>
    <n v="0"/>
    <n v="0"/>
    <s v="TK164TK164"/>
    <x v="0"/>
    <n v="0"/>
    <n v="0"/>
    <n v="2"/>
    <m/>
    <n v="0"/>
    <n v="1"/>
    <n v="0"/>
    <n v="3"/>
  </r>
  <r>
    <n v="71"/>
    <n v="71"/>
    <n v="2"/>
    <m/>
    <s v="Nữ"/>
    <n v="19"/>
    <m/>
    <m/>
    <m/>
    <s v="Hai Bà Trưng"/>
    <s v="Hà Nội"/>
    <s v="Việt Nam"/>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s v="Hà Nội"/>
    <d v="2020-03-16T00:00:00"/>
    <s v="Không"/>
    <m/>
    <s v=""/>
    <m/>
    <d v="2020-03-16T00:00:00"/>
    <d v="2020-03-16T00:00:00"/>
    <s v="Trung tâm kiểm soát bệnh tật Hà Nội"/>
    <s v="Viện Vệ sinh Dịch tễ Trung ương"/>
    <d v="2020-03-18T00:00:00"/>
    <d v="2020-03-18T00:00:00"/>
    <d v="2020-03-16T00:00:00"/>
    <d v="2020-03-16T00:00:00"/>
    <s v="Realtime RT – PCR"/>
    <s v="Dương tính"/>
    <d v="2020-03-18T00:00:00"/>
    <s v="Bệnh viện Bệnh Nhiệt đới Trung ương cơ sở 2"/>
    <s v="Bệnh viện Bệnh Nhiệt đới Trung ương cơ sở 2"/>
    <m/>
    <s v="ổn định"/>
    <x v="0"/>
    <n v="0"/>
    <n v="0"/>
    <s v="TK164TK164"/>
    <x v="0"/>
    <n v="0"/>
    <n v="0"/>
    <n v="2"/>
    <m/>
    <n v="0"/>
    <n v="1"/>
    <n v="0"/>
    <n v="3"/>
  </r>
  <r>
    <n v="72"/>
    <n v="72"/>
    <n v="4"/>
    <m/>
    <s v="Nữ"/>
    <n v="25"/>
    <m/>
    <m/>
    <m/>
    <m/>
    <s v="Hà Nội"/>
    <s v="Pháp"/>
    <n v="60"/>
    <s v="VN18_09_03"/>
    <s v="Bạn gái của ca dương tính số 60"/>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háp về Nội Bài ngày 9/3/2020, trên chuyến bay có ca mắc bệnh COVID-19, bệnh nhân là bạn gái của ca dương tính số 60. Sau đó, bệnh nhân có đi du lịch tại một số điểm tại Hà Nội và Ninh Bình."/>
    <m/>
    <s v="Pháp"/>
    <s v="VN0018"/>
    <s v="Nội Bài"/>
    <d v="2020-03-09T00:00:00"/>
    <s v="Hà Nội"/>
    <d v="2020-03-15T00:00:00"/>
    <s v="Không"/>
    <m/>
    <s v=""/>
    <m/>
    <d v="2020-03-15T00:00:00"/>
    <d v="2020-03-15T00:00:00"/>
    <s v="Bệnh viện Bệnh nhiệt đới Trung ương cơ sở Đông Anh"/>
    <s v="Viện Vệ sinh Dịch tễ Trung ương"/>
    <d v="2020-03-17T00:00:00"/>
    <d v="2020-03-18T00:00:00"/>
    <d v="2020-03-18T00:00:00"/>
    <d v="2020-03-18T00:00:00"/>
    <s v="Realtime RT – PCR"/>
    <s v="Dương tính"/>
    <d v="2020-03-17T00:00:00"/>
    <s v="Bệnh viện Bệnh Nhiệt đới Trung ương cơ sở 2"/>
    <s v="Bệnh viện Bệnh Nhiệt đới Trung ương cơ sở 2"/>
    <m/>
    <s v="ổn định"/>
    <x v="0"/>
    <n v="6"/>
    <n v="9"/>
    <s v="VN0018"/>
    <x v="0"/>
    <n v="6"/>
    <n v="0"/>
    <n v="2"/>
    <m/>
    <n v="2"/>
    <n v="1"/>
    <n v="0"/>
    <n v="3"/>
  </r>
  <r>
    <n v="73"/>
    <n v="73"/>
    <n v="4"/>
    <m/>
    <s v="Nam"/>
    <n v="11"/>
    <m/>
    <m/>
    <m/>
    <s v="Thanh Miện"/>
    <s v="Hải Dương"/>
    <s v="Việt Nam"/>
    <m/>
    <s v="VN0054_09_03"/>
    <s v="Sau khi xuống máy bay đã bị cách ly"/>
    <s v="Bệnh nhân về Việt Nam trên chuyến bay VN0054 ngày 09/03/2020. 18/03/2020 bệnh nhân được cách ly tại Trung tâm Y tế huyện Thanh Miện"/>
    <s v="Bệnh nhân về Việt Nam chuyến bay VN0054 ngày 09/03/2020. Ngày 13/03/2020, bệnh nhân được trung tâm kiểm soát bệnh tật tỉnh Hải Dương đưa vào cách ly tại Trung tâm Y tế huyện Thanh Miện và lấy mẫu bệnh phẩm gửi VVSDTTƯ. "/>
    <s v="VN0054"/>
    <s v="Anh"/>
    <s v="VN0054"/>
    <s v="Nội Bài"/>
    <d v="2020-03-09T00:00:00"/>
    <s v="Hải Dương"/>
    <d v="2020-03-13T00:00:00"/>
    <s v="Không"/>
    <m/>
    <s v=""/>
    <m/>
    <d v="2020-03-13T00:00:00"/>
    <d v="2020-03-13T00:00:00"/>
    <s v="Trung tâm kiểm soát bệnh tật tỉnh Hải Dương"/>
    <s v="Viện Vệ sinh Dịch tễ Trung ương"/>
    <d v="2020-03-17T00:00:00"/>
    <d v="2020-03-18T00:00:00"/>
    <d v="2020-03-18T00:00:00"/>
    <d v="2020-03-18T00:00:00"/>
    <s v="Realtime RT – PCR"/>
    <s v="Dương tính"/>
    <d v="2020-03-17T00:00:00"/>
    <s v="Trung tâm Y tế huyện Thanh Miện"/>
    <s v="Trung tâm Y tế huyện Thanh Miện"/>
    <m/>
    <s v="ổn định"/>
    <x v="0"/>
    <n v="4"/>
    <n v="9"/>
    <s v="VN0054VN0054"/>
    <x v="0"/>
    <n v="4"/>
    <n v="0"/>
    <n v="4"/>
    <m/>
    <n v="2"/>
    <n v="1"/>
    <n v="0"/>
    <n v="3"/>
  </r>
  <r>
    <n v="74"/>
    <n v="74"/>
    <n v="2"/>
    <m/>
    <s v="Nam"/>
    <n v="23"/>
    <m/>
    <m/>
    <m/>
    <s v="Lâm Thao"/>
    <s v="Phú Thọ"/>
    <s v="Việt Nam"/>
    <m/>
    <s v="VN0018_16_03"/>
    <s v="Cách ly sau khi xuống máy bay"/>
    <s v="về Việt Nam trên chuyến bay VN0018 ngày 16/03/2020. 18/03/2020, bệnh nhân được cách ly tại Bệnh viện Đa khoa tỉnh Bắc Ninh"/>
    <s v="Bệnh nhân về Việt Nam chuyến bay VN0018 ngày 16/3/2020. Sau khi xuống máy bay, bệnh nhân được đưa vào khu cách ly tập trung của tỉnh Bắc Ninh và tiến hành sàng lọc lấy mẫu bệnh phẩm gửi VVSDTTƯ cho kết quả dương tính SARS-CoV-2."/>
    <s v="VN0018"/>
    <s v="Pháp"/>
    <s v="VN0018 (25H)"/>
    <s v="Nội Bài"/>
    <d v="2020-03-16T00:00:00"/>
    <s v="Bắc Ninh"/>
    <d v="2020-03-16T00:00:00"/>
    <s v="Không"/>
    <m/>
    <s v=""/>
    <m/>
    <d v="2020-03-16T00:00:00"/>
    <d v="2020-03-16T00:00:00"/>
    <s v="Bệnh viện Đa khoa tỉnh Bắc Ninh"/>
    <s v="Viện Vệ sinh Dịch tễ Trung ương"/>
    <d v="2020-03-17T00:00:00"/>
    <d v="2020-03-18T00:00:00"/>
    <d v="2020-03-18T00:00:00"/>
    <d v="2020-03-18T00:00:00"/>
    <s v="Realtime RT – PCR"/>
    <s v="Dương tính"/>
    <d v="2020-03-16T00:00:00"/>
    <s v="Đa khoa tỉnh Bắc Ninh"/>
    <m/>
    <m/>
    <s v="ổn định"/>
    <x v="0"/>
    <n v="0"/>
    <n v="2"/>
    <s v="VN0018VN0018 (25H)"/>
    <x v="0"/>
    <n v="0"/>
    <n v="0"/>
    <n v="0"/>
    <m/>
    <n v="0"/>
    <n v="1"/>
    <n v="0"/>
    <n v="3"/>
  </r>
  <r>
    <n v="75"/>
    <n v="75"/>
    <n v="2"/>
    <m/>
    <s v="Nữ"/>
    <n v="40"/>
    <m/>
    <m/>
    <m/>
    <s v="Quận 2"/>
    <s v="TP Hồ Chí Minh"/>
    <s v="Việt Nam"/>
    <m/>
    <s v="VN50_15_03"/>
    <s v="Sau khi xuống máy bay đã bị cách ly"/>
    <s v="Nhâp cảnh Tân Sơn Nhất từ Heathrow"/>
    <s v="Ngày 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chuyển cách ly tập trung tại Bệnh viện Dã chiến Củ Chi và được lấy mẫu xét nghiệm"/>
    <s v="VN50"/>
    <s v="Anh"/>
    <s v="VN50 (10E)"/>
    <s v="Tân Sơn Nhất"/>
    <d v="2020-03-15T00:00:00"/>
    <s v="TP Hồ Chí Minh"/>
    <d v="2020-03-15T00:00:00"/>
    <s v="Không"/>
    <m/>
    <s v=""/>
    <m/>
    <d v="2020-03-15T00:00:00"/>
    <d v="2020-03-15T00:00:00"/>
    <s v=" Bệnh viện Dã chiến Củ Chi"/>
    <s v="Viện Pasteur TP HCM"/>
    <d v="2020-03-17T00:00:00"/>
    <d v="2020-03-18T00:00:00"/>
    <d v="2020-03-17T00:00:00"/>
    <d v="2020-03-15T00:00:00"/>
    <s v="Realtime RT – PCR"/>
    <s v="Dương tính"/>
    <d v="2020-03-17T00:00:00"/>
    <s v="Bệnh viện Dã chiến Củ Chi"/>
    <s v="Bệnh viện Dã chiến Củ Chi"/>
    <m/>
    <s v="ổn định"/>
    <x v="0"/>
    <n v="0"/>
    <n v="0"/>
    <s v="VN50VN50 (10E)"/>
    <x v="0"/>
    <n v="0"/>
    <n v="0"/>
    <n v="2"/>
    <m/>
    <n v="0"/>
    <n v="1"/>
    <n v="0"/>
    <n v="3"/>
  </r>
  <r>
    <n v="76"/>
    <n v="76"/>
    <n v="6"/>
    <m/>
    <s v="Nam"/>
    <n v="52"/>
    <m/>
    <m/>
    <m/>
    <m/>
    <m/>
    <s v="Pháp"/>
    <m/>
    <s v="TK162_VJ642_10_03_12_03"/>
    <s v="Từ ngày 10/03-16/03, bệnh nhân đi qua Hồ Chí Minh, Cần Thơ, Hội An và Huế"/>
    <s v="Nhập cảnh Tân Sơn Nhất từ Istanbul, ở tại Khách sạn Aristo, 11/03 đi Cần Thơ, ở Khách sạn West, 11/03 quay về Tân Sơn Nhất đi Đà Nẵng"/>
    <s v="Bệnh nhân là hành khách trên chuyến bay TK162 nhập cảnh tại Cảng hàng không quốc tế Tân Sơn Nhất ngày 10/03/2020. Từ ngày 10/03-16/03, bệnh nhân đi qua TPHCM, Cần Thơ, Hội An và Huế, Ninh Bình"/>
    <s v="TK162"/>
    <s v="Istabul / Tân Sơn Nhất"/>
    <s v="TK162 (12F) / VJ642"/>
    <s v="Tân Sơn Nhất / Phú Quốc"/>
    <d v="2020-03-10T00:00:00"/>
    <s v="Hà Nội"/>
    <d v="2020-03-19T00:00:00"/>
    <s v="Không"/>
    <m/>
    <s v=""/>
    <m/>
    <d v="2020-03-16T00:00:00"/>
    <d v="2020-03-16T00:00:00"/>
    <s v="Bệnh viện Bệnh nhiệt đới Trung ương cơ sở Đông Anh"/>
    <s v="Viện Vệ sinh Dịch tễ Trung ương"/>
    <d v="2020-03-16T00:00:00"/>
    <d v="2020-03-18T00:00:00"/>
    <s v=""/>
    <d v="2020-03-19T00:00:00"/>
    <s v="Realtime RT – PCR"/>
    <s v="Dương tính"/>
    <d v="2020-03-16T00:00:00"/>
    <s v="Bệnh viện Bệnh Nhiệt đới Trung ương cơ sở 2"/>
    <s v="Bệnh viện Nhiệt đới Trung ương cơ sở Đông Anh"/>
    <m/>
    <s v="ổn định"/>
    <x v="0"/>
    <n v="9"/>
    <n v="9"/>
    <s v="TK162TK162 (12F) / VJ642"/>
    <x v="0"/>
    <n v="9"/>
    <n v="-3"/>
    <n v="0"/>
    <m/>
    <n v="2"/>
    <n v="1"/>
    <n v="0"/>
    <n v="11"/>
  </r>
  <r>
    <n v="77"/>
    <n v="77"/>
    <n v="1"/>
    <m/>
    <s v="Nữ"/>
    <n v="25"/>
    <s v="du học sinh"/>
    <m/>
    <m/>
    <s v="Nhân Chính"/>
    <s v="Hà Nội"/>
    <s v="Việt Nam"/>
    <m/>
    <s v="QR976_17_03"/>
    <s v="Sau khi xuống máy bay đã bị cách ly"/>
    <s v="Nhập cảnh về Nội Bài ngày 17/3/2020 trên chuyến bay QR976,Cách ly tại Tiểu đoàn D15, Trường Sỹ Quan lục quân 1, xã Thạch Hòa, huyện Thạch Thất.Tối 18/3 Bệnh nhân được cách ly tại Bệnh viện Bệnh Nhiệt đới Trung ương (BVBNĐ TƯ) cơ sở Đông Anh"/>
    <s v="Là du học sinh tại Anh, nhập cảnh về Nội Bài ngày 17/3/2020 trên chuyến bay QR976. Sau khi nhập cảnh, bệnh nhân đã được Trung tâm kiểm soát bệnh tật (CDC) HN sàng lọc và lấy mẫu bệnh phẩm xét nghiệm. "/>
    <s v="QR976"/>
    <s v="Anh (QR028), Quatar"/>
    <s v="QR976 (22D)"/>
    <s v="Nội Bài"/>
    <d v="2020-03-17T00:00:00"/>
    <s v="Hà Nội"/>
    <d v="2020-03-17T00:00:00"/>
    <s v="Không"/>
    <m/>
    <s v=""/>
    <m/>
    <d v="2020-03-18T00:00:00"/>
    <d v="2020-03-18T00:00:00"/>
    <s v="Trung tâm kiểm soát bệnh tật Hà Nội"/>
    <s v="Viện Vệ sinh Dịch tễ Trung ương"/>
    <d v="2020-03-18T00:00:00"/>
    <d v="2020-03-19T00:00:00"/>
    <d v="2020-03-18T00:00:00"/>
    <d v="2020-03-18T00:00:00"/>
    <s v="Realtime RT – PCR"/>
    <s v="Dương tính"/>
    <d v="2020-03-18T00:00:00"/>
    <s v="Bệnh viện Bệnh Nhiệt đới Trung ương cơ sở 2"/>
    <s v="Bệnh viện Nhiệt đới Trung ương cơ sở Đông Anh"/>
    <m/>
    <s v="ổn định"/>
    <x v="0"/>
    <n v="0"/>
    <n v="1"/>
    <s v="QR976QR976 (22D)"/>
    <x v="0"/>
    <n v="0"/>
    <n v="1"/>
    <n v="0"/>
    <m/>
    <n v="0"/>
    <n v="1"/>
    <n v="0"/>
    <n v="0"/>
  </r>
  <r>
    <n v="78"/>
    <n v="78"/>
    <n v="1"/>
    <m/>
    <s v="Nam"/>
    <n v="22"/>
    <s v="du học sinh"/>
    <m/>
    <m/>
    <s v="Bắc Từ Liêm"/>
    <s v="Hà Nội"/>
    <s v="Việt Nam"/>
    <m/>
    <s v="EK394_17_03"/>
    <s v="Sau khi xuống máy bay đã bị cách ly"/>
    <s v="Nhập cảnh về Nội Bài ngày 17/3/2020 trên chuyến bay EK394,cách ly tập trung tại Trung đoàn Pháo binh B58, Hòa Thạch, Quốc Oai.Tối ngày 18/03,Bệnh nhân đang được cách ly tại BVBNĐ TƯ cơ sở Đông Anh"/>
    <s v="Là du học sinh tại Anh, nhập cảnh về Nội Bài ngày 17/3/2020 trên chuyến bay EK394. Sau khi nhập cảnh, bệnh nhân đã được CDC HN sàng lọc và lấy mẫu bệnh phẩm xét nghiệm. Kết quả là dương tính với SARS-CoV-2."/>
    <s v="EK394"/>
    <s v="Dubai"/>
    <s v="EK394"/>
    <s v="Hà Nội"/>
    <d v="2020-03-17T00:00:00"/>
    <s v="Hà Nội"/>
    <d v="2020-03-17T00:00:00"/>
    <s v="Không"/>
    <m/>
    <s v=""/>
    <m/>
    <d v="2020-03-18T00:00:00"/>
    <d v="2020-03-18T00:00:00"/>
    <s v="Trung tâm kiểm soát bệnh tật Hà Nội"/>
    <s v="Viện Vệ sinh Dịch tễ Trung ương"/>
    <d v="2020-03-18T00:00:00"/>
    <d v="2020-03-19T00:00:00"/>
    <d v="2020-03-18T00:00:00"/>
    <d v="2020-03-18T00:00:00"/>
    <s v="Realtime RT – PCR"/>
    <s v="Dương tính"/>
    <d v="2020-03-17T00:00:00"/>
    <s v="Bệnh viện Bệnh Nhiệt đới Trung ương cơ sở 2"/>
    <s v="Bệnh viện Nhiệt đới Trung ương cơ sở Đông Anh"/>
    <m/>
    <s v="ổn định"/>
    <x v="0"/>
    <n v="0"/>
    <n v="1"/>
    <s v="EK394EK394"/>
    <x v="0"/>
    <n v="0"/>
    <n v="1"/>
    <n v="-1"/>
    <m/>
    <n v="0"/>
    <n v="1"/>
    <n v="0"/>
    <n v="0"/>
  </r>
  <r>
    <n v="79"/>
    <n v="79"/>
    <n v="2"/>
    <m/>
    <s v="Nữ"/>
    <n v="48"/>
    <m/>
    <m/>
    <m/>
    <s v="Đông Hải"/>
    <s v="Bạc Liêu"/>
    <s v="Việt Nam"/>
    <n v="80"/>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Bệnh nhân sống tại Anh gần 2 năm nay._x000a_Ngày 14/3/2020, bệnh nhân từ London - Anh đi Dubai trên chuyến bay của hãng hàng không Emirates, số hiệu EK4, số ghế 72J và sau đó về Việt Nam (VN) ngày 15/3/2020 trên chuyến bay của hãng hàng không Emirates, số hiệu EK392, số ghế 33_x000a_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VBNĐ Thành phố Hồ Chí Minh (TPHCM) xét nghiệm dương tính vào khuya ngày 17/3/2020"/>
    <s v="EK4/EK392"/>
    <s v="Anh"/>
    <s v="EK4/EK392 (33K)"/>
    <s v="Tân Sơn Nhất"/>
    <d v="2020-03-15T00:00:00"/>
    <s v="TP Hồ Chí Minh"/>
    <d v="2020-03-15T00:00:00"/>
    <s v="Có"/>
    <s v="sốt, ho"/>
    <d v="2020-03-16T00:00:00"/>
    <m/>
    <d v="2020-03-16T00:00:00"/>
    <d v="2020-03-16T00:00:00"/>
    <s v="Bệnh viện dã chiến Củ Chi"/>
    <s v="Viện Pasteur TP HCM"/>
    <d v="2020-03-17T00:00:00"/>
    <d v="2020-03-18T00:00:00"/>
    <d v="2020-03-17T00:00:00"/>
    <d v="2020-03-18T00:00:00"/>
    <s v="Realtime RT – PCR"/>
    <s v="Dương tính"/>
    <d v="2020-03-17T00:00:00"/>
    <s v="Bệnh viện Bệnh lý hô hấp cấp tính Củ Chi"/>
    <s v="Bệnh viện Nhiệt đới thành phố Hồ Chí Minh"/>
    <m/>
    <s v="Khỏi bệnh"/>
    <x v="1"/>
    <n v="0"/>
    <n v="3"/>
    <s v="EK4/EK392EK4/EK392 (33K)"/>
    <x v="0"/>
    <n v="0"/>
    <n v="1"/>
    <n v="1"/>
    <m/>
    <n v="0"/>
    <n v="2"/>
    <n v="0"/>
    <n v="0"/>
  </r>
  <r>
    <n v="80"/>
    <n v="80"/>
    <n v="1"/>
    <m/>
    <s v="Nam"/>
    <n v="18"/>
    <m/>
    <m/>
    <m/>
    <s v="Đông Hải"/>
    <s v="Bạc Liêu"/>
    <s v="Việt Nam"/>
    <n v="79"/>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sống cùng BN 79 2 năm nay. Ngày 14/3/2020, bệnh nhân cùng mẹ từ London - Anh đi Dubai trên chuyến bay của hãng hàng không Emirates, số hiệu EK4, số ghế 72J và sau đó về VN ngày 15/3/2020 trên chuyến bay của hãng hàng không Emirates, số hiệu EK392, số ghế 33J."/>
    <s v="EK4/EK392"/>
    <s v="Anh"/>
    <s v="EK4/EK392 (33J)"/>
    <s v="Tân Sơn Nhất"/>
    <d v="2020-03-15T00:00:00"/>
    <s v="TP Hồ Chí Minh"/>
    <d v="2020-03-15T00:00:00"/>
    <s v="Không"/>
    <m/>
    <s v=""/>
    <m/>
    <d v="2020-03-16T00:00:00"/>
    <d v="2020-03-16T00:00:00"/>
    <s v="Bệnh viện dã chiến Củ Chi"/>
    <s v="Viện Pasteur TP HCM"/>
    <d v="2020-03-18T00:00:00"/>
    <d v="2020-03-18T00:00:00"/>
    <d v="2020-03-17T00:00:00"/>
    <d v="2020-03-18T00:00:00"/>
    <s v="Realtime RT – PCR"/>
    <s v="Dương tính"/>
    <d v="2020-03-18T00:00:00"/>
    <s v="Bệnh viện Dã chiến Củ Chi"/>
    <s v="Bệnh viện Nhiệt đới thành phố Hồ Chí Minh"/>
    <m/>
    <s v="ổn định"/>
    <x v="0"/>
    <n v="0"/>
    <n v="3"/>
    <s v="EK4/EK392EK4/EK392 (33J)"/>
    <x v="0"/>
    <n v="0"/>
    <n v="1"/>
    <n v="2"/>
    <m/>
    <n v="0"/>
    <n v="1"/>
    <n v="0"/>
    <n v="0"/>
  </r>
  <r>
    <n v="81"/>
    <n v="81"/>
    <n v="2"/>
    <m/>
    <s v="Nam"/>
    <n v="20"/>
    <m/>
    <m/>
    <m/>
    <s v="Konplông"/>
    <s v="Kon Tum"/>
    <s v="Việt Nam"/>
    <m/>
    <s v="AF258_15_03"/>
    <s v="Sau khi xuống máy bay đã bị cách ly"/>
    <s v="15/03 về Việt Nam và được cách ly tại quận 12. "/>
    <s v="Ngày 14/3/2020, bệnh nhân từ Paris - Pháp lên chuyến bay của hãng hàng không Air France, số hiệu AF258, số ghế 44L và về tới VN ngày 15/3/2020. Khi nhập cảnh, bệnh nhân chưa có triệu chứng bệnh, chuyển cách ly tập trung tại Quận 12 và được lấy mẫu bệnh phẩm."/>
    <s v=" AF258"/>
    <s v="Paris"/>
    <s v="AF258"/>
    <s v="Tân Sơn Nhất"/>
    <d v="2020-03-15T00:00:00"/>
    <s v="TP Hồ Chí Minh"/>
    <d v="2020-03-15T00:00:00"/>
    <s v="Không"/>
    <m/>
    <s v=""/>
    <m/>
    <d v="2020-03-15T00:00:00"/>
    <d v="2020-03-15T00:00:00"/>
    <s v="Khu cách ly tập trung tại Quận 12"/>
    <s v="Viện Pasteur TP HCM"/>
    <d v="2020-03-19T00:00:00"/>
    <d v="2020-03-19T00:00:00"/>
    <d v="2020-03-19T00:00:00"/>
    <d v="2020-03-19T00:00:00"/>
    <s v="Realtime RT – PCR"/>
    <s v="Dương tính"/>
    <d v="2020-03-19T00:00:00"/>
    <s v="Khu cách ly tập trung tại Quận 12"/>
    <s v="Bệnh viện Dã chiến Củ Chi"/>
    <m/>
    <s v="ổn định"/>
    <x v="0"/>
    <n v="0"/>
    <n v="4"/>
    <s v=" AF258AF258"/>
    <x v="0"/>
    <n v="0"/>
    <n v="0"/>
    <n v="4"/>
    <m/>
    <n v="0"/>
    <n v="1"/>
    <n v="0"/>
    <n v="2"/>
  </r>
  <r>
    <n v="82"/>
    <n v="82"/>
    <n v="2"/>
    <m/>
    <s v="Nữ"/>
    <n v="16"/>
    <m/>
    <m/>
    <m/>
    <s v="Quận 5"/>
    <s v="TP Hồ Chí Minh"/>
    <s v="Việt Nam"/>
    <m/>
    <s v="EK30_EK364_15_03"/>
    <s v="Sau khi xuống máy bay đã bị cách ly"/>
    <s v="Bay từ Heathrow đi Tân Sơn Nhất, quá cảnh ở Dubai, cách ly tại khu tập trung Quận 12"/>
    <s v="Ngày 14/3/2020, bệnh nhân cùng mẹ từ London - Anh đi Dubai trên chuyến bay của hãng hàng không Emirates, số hiệu EK30, số ghế 12B và sau đó về VN ngày 15/3/2020 trên chuyến bay của hãng hàng không Emirates, số hiệu EK364, số ghế 7K. Khi nhập cảnh, bệnh nhân chưa có triệu chứng bệnh, chuyển cách ly tập trung tại Quận 12 và được lấy mẫu bệnh phẩm."/>
    <s v="EK30/EK364"/>
    <s v="London, Dubai"/>
    <s v="EK30, EK364"/>
    <s v="Tân Sơn Nhất"/>
    <d v="2020-03-15T00:00:00"/>
    <s v="TP Hồ Chí Minh"/>
    <d v="2020-03-15T00:00:00"/>
    <s v="Không"/>
    <m/>
    <s v=""/>
    <m/>
    <d v="2020-03-15T00:00:00"/>
    <d v="2020-03-15T00:00:00"/>
    <s v="Khu cách ly tập trung tại Quận 12"/>
    <s v="Viện Pasteur TP HCM"/>
    <d v="2020-03-19T00:00:00"/>
    <d v="2020-03-19T00:00:00"/>
    <d v="2020-03-19T00:00:00"/>
    <s v=""/>
    <s v="Realtime RT – PCR"/>
    <s v="Dương tính"/>
    <d v="2020-03-19T00:00:00"/>
    <s v="Khu cách ly tập trung tại Quận 12"/>
    <s v="Bệnh viện Dã chiến Củ Chi"/>
    <m/>
    <s v="ổn định"/>
    <x v="0"/>
    <n v="0"/>
    <m/>
    <s v="EK30/EK364EK30, EK364"/>
    <x v="0"/>
    <n v="0"/>
    <n v="0"/>
    <n v="4"/>
    <m/>
    <n v="0"/>
    <n v="1"/>
    <n v="0"/>
    <n v="4"/>
  </r>
  <r>
    <n v="83"/>
    <n v="83"/>
    <n v="2"/>
    <m/>
    <s v="Nữ"/>
    <n v="50"/>
    <m/>
    <m/>
    <m/>
    <s v="Bình Thạnh"/>
    <s v="TP Hồ Chí Minh"/>
    <s v="Mỹ"/>
    <m/>
    <s v="TK162_15_03"/>
    <s v="Sau khi xuống máy bay đã bị cách ly"/>
    <s v="Nhập cảnh Tân Sơn Nhất, cách ly tại khu tâp trung quận 12"/>
    <s v="Trong 14 ngày trước nhập cảnh, bệnh nhân đi Phuket - Thái Lan và từ Istanbul - Thổ Nhĩ Kỳ lên chuyến bay của hãng hàng không Turkish Airline, số hiệu TK162, số ghế 14K về tới VN ngày 15/3/2020. Khi nhập cảnh, bệnh nhân không ho, không sốt, không khó thở, chuyển cách ly tập trung tại Quận 12 và được lấy mẫu bệnh phẩm."/>
    <s v="TK162"/>
    <s v="Thổ Nhĩ Kỳ"/>
    <s v="TK162"/>
    <s v="Tân Sơn Nhất"/>
    <d v="2020-03-15T00:00:00"/>
    <s v="TP Hồ Chí Minh"/>
    <d v="2020-03-15T00:00:00"/>
    <s v="Không"/>
    <m/>
    <s v=""/>
    <m/>
    <d v="2020-03-15T00:00:00"/>
    <d v="2020-03-15T00:00:00"/>
    <s v="Khu cách ly tập trung tại Quận 12"/>
    <s v="Viện Pasteur TP HCM"/>
    <d v="2020-03-19T00:00:00"/>
    <d v="2020-03-19T00:00:00"/>
    <d v="2020-03-19T00:00:00"/>
    <s v=""/>
    <s v="Realtime RT – PCR"/>
    <s v="Dương tính"/>
    <d v="2020-03-19T00:00:00"/>
    <s v="Khu cách ly tập trung tại Quận 12"/>
    <s v="Bệnh viện Dã chiến Củ Chi"/>
    <m/>
    <s v="ổn định"/>
    <x v="0"/>
    <n v="0"/>
    <m/>
    <s v="TK162TK162"/>
    <x v="0"/>
    <n v="0"/>
    <n v="0"/>
    <n v="4"/>
    <m/>
    <n v="0"/>
    <n v="1"/>
    <n v="0"/>
    <n v="2"/>
  </r>
  <r>
    <n v="84"/>
    <n v="84"/>
    <n v="2"/>
    <m/>
    <s v="Nam"/>
    <n v="21"/>
    <s v="du học sinh"/>
    <m/>
    <m/>
    <s v="Đống Đa"/>
    <s v="Hà Nội"/>
    <s v="Việt Nam"/>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3/2020 trên chuyến bay VN0054. Sau khi nhập cảnh, bệnh nhân đã được CDC HN sàng lọc và lấy mẫu bệnh phẩm xét nghiệm. Kết quả là dương tính với SARS-CoV-2. Ngày 19/03, mẫu bệnh phẩm đã được gửi sang VVSDTTƯ. Bệnh nhân đang được cách ly tại BVBNĐ"/>
    <s v="VN0054"/>
    <s v="Anh"/>
    <s v="VN0054 (15K)"/>
    <s v="Nội Bài"/>
    <d v="2020-03-18T00:00:00"/>
    <s v="Hà Nội"/>
    <d v="2020-03-18T00:00:00"/>
    <s v="Không"/>
    <m/>
    <s v=""/>
    <m/>
    <d v="2020-03-18T00:00:00"/>
    <d v="2020-03-19T00:00:00"/>
    <s v="Trung tâm kiểm soát bệnh tật Hà Nội"/>
    <s v="Viện Vệ sinh Dịch tễ Trung ương"/>
    <d v="2020-03-18T00:00:00"/>
    <d v="2020-03-19T00:00:00"/>
    <d v="2020-03-18T00:00:00"/>
    <d v="2020-03-18T00:00:00"/>
    <s v="Realtime RT – PCR"/>
    <s v="Dương tính"/>
    <d v="2020-03-18T00:00:00"/>
    <s v="Bệnh viện Bệnh Nhiệt đới Trung ương cơ sở 2"/>
    <s v="Bệnh viện Nhiệt đới Trung ương cơ sở Đông Anh"/>
    <m/>
    <s v="ổn định"/>
    <x v="0"/>
    <n v="0"/>
    <n v="0"/>
    <s v="VN0054VN0054 (15K)"/>
    <x v="0"/>
    <n v="0"/>
    <n v="1"/>
    <n v="-1"/>
    <m/>
    <n v="0"/>
    <n v="1"/>
    <n v="0"/>
    <n v="2"/>
  </r>
  <r>
    <n v="85"/>
    <n v="85"/>
    <n v="2"/>
    <m/>
    <s v="Nam"/>
    <n v="20"/>
    <s v="du học sinh"/>
    <m/>
    <m/>
    <s v="Ba Đình"/>
    <s v="Hà Nội"/>
    <s v="Việt Nam"/>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03/2020 trên chuyến bay VN0054. Sau khi nhập cảnh, bệnh nhân đã được CDC HN sàng lọc và lấy mẫu bệnh phẩm xét nghiệm. Kết quả là dương tính với SARS-CoV-2"/>
    <s v="VN0054"/>
    <s v="Anh"/>
    <s v="VN0054 (28K)"/>
    <s v="Nội Bài"/>
    <d v="2020-03-18T00:00:00"/>
    <s v="Hà Nội"/>
    <d v="2020-03-18T00:00:00"/>
    <s v="Không"/>
    <m/>
    <s v=""/>
    <m/>
    <d v="2020-03-18T00:00:00"/>
    <d v="2020-03-19T00:00:00"/>
    <s v="Trung tâm kiểm soát bệnh tật Hà Nội"/>
    <s v="Viện Vệ sinh Dịch tễ Trung ương"/>
    <d v="2020-03-19T00:00:00"/>
    <d v="2020-03-19T00:00:00"/>
    <d v="2020-03-18T00:00:00"/>
    <d v="2020-03-18T00:00:00"/>
    <s v="Realtime RT – PCR"/>
    <s v="Dương tính"/>
    <d v="2020-03-18T00:00:00"/>
    <s v="Trung tâm kiểm soát bệnh tật Hà Nội"/>
    <s v="Bệnh viện Nhiệt đới Trung ương cơ sở Đông Anh"/>
    <m/>
    <s v="ổn định"/>
    <x v="0"/>
    <n v="0"/>
    <n v="0"/>
    <s v="VN0054VN0054 (28K)"/>
    <x v="0"/>
    <n v="0"/>
    <n v="1"/>
    <n v="-1"/>
    <m/>
    <n v="0"/>
    <n v="1"/>
    <n v="0"/>
    <n v="2"/>
  </r>
  <r>
    <n v="86"/>
    <n v="86"/>
    <n v="7"/>
    <m/>
    <s v="Nữ"/>
    <n v="54"/>
    <s v="điều dưỡng"/>
    <m/>
    <m/>
    <m/>
    <s v="Hà Nội"/>
    <s v="Việt Nam"/>
    <n v="87"/>
    <s v="VN7209_VN8059_06_03"/>
    <m/>
    <s v="Ngày 6/3/2020,đi Côn Đảo cùng gia đình hành  trình  Hà Nội – TP HCM (chuyến bay VN 7209) và TP Hồ Chí Minh  -  Côn Đảo (VN 8059). Ngày 08/3/2020 bay ra Hà Nội.Ngày 09/3/2020 đi làm bình thường, không có biểu hiện lâm sàng.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Sáng ngày 19/3/2020, bệnh nhân được Viện Tim mạch cho xuất viện. Tối 19/3/2020,kết quả dương tính với SARS- CoV-2,được đưa đi cách ly tại Bệnh viện Nhiệt đới Trung ương cơ sở 2."/>
    <s v="điều dưỡng của Phòng khám ngoại trú HIV - Trung tâm Bệnh nhiệt đới thuộc Bệnh viện Bạch Mai; trở về sau kỳ nghỉ ở Côn Đảo._x000a_Cụ thể, ngày 6/3/2020 bệnh nhân đi nghỉ cùng gia đình tại Côn Đảo, theo hành trình Hà Nội - TP HCM (chuyến bay VN 7209) và TPHCM - Côn Đảo (VN 8059). Ngày 8/3/2020 bay ra Hà Nội (không nhớ rõ chuyến bay). Ngày 9/3/2020 đi làm bình thường, không có biểu hiện lâm sàng. 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 Trong quá trình điều trị tại C4 luôn đeo khẩu trang._x000a_Sáng 19/3/2020, bệnh nhân được Viện Tim mạch cho xuất viện. Sau khi được xác định có nhiều lần tiếp xúc gần với bệnh nhân số 87 (gặp ở thang máy, ăn trưa cùng, ngủ trưa cùng…), bệnh nhân được xét nghiệm sàng lọc ngày 19/3/2020 và tối cùng ngày cho kết quả dương tính với SARS- CoV2; 23h00 ngày 19/3/2020 bệnh nhân được đưa đi cách ly tại Bệnh viện Nhiệt đới trung ương cơ sở 2."/>
    <s v="VN 7209/VN 8059"/>
    <s v="Nội Bài / Tân Sơn Nhất"/>
    <s v="VN7209/ VN8059"/>
    <s v="Tân Sơn Nhất / Côn Đảo"/>
    <d v="2020-03-06T00:00:00"/>
    <s v="Hà Nội"/>
    <d v="2020-03-19T00:00:00"/>
    <s v="Có"/>
    <s v="tức ngực"/>
    <d v="2020-03-11T00:00:00"/>
    <s v="tăng huyết áp, đau thắt ngực (bệnh nhân có tiền sử tăng huyết áp) trong 4 ngày."/>
    <d v="2020-03-19T00:00:00"/>
    <d v="2020-03-19T00:00:00"/>
    <s v="Bệnh viện Bệnh nhiệt đới Trung ương cơ sở Đông Anh"/>
    <s v="Viện Vệ sinh Dịch tễ Trung ương"/>
    <d v="2020-03-16T00:00:00"/>
    <d v="2020-03-20T00:00:00"/>
    <d v="2020-03-19T00:00:00"/>
    <d v="2020-03-19T00:00:00"/>
    <s v="Realtime RT – PCR"/>
    <s v="Dương tính"/>
    <d v="2020-03-16T00:00:00"/>
    <s v="Bệnh viện Bệnh Nhiệt đới Trung ương cơ sở 2"/>
    <s v="Bệnh viện Nhiệt đới Trung ương cơ sở Đông Anh"/>
    <m/>
    <m/>
    <x v="0"/>
    <m/>
    <m/>
    <s v="VN 7209/VN 8059VN7209/ VN8059"/>
    <x v="1"/>
    <m/>
    <n v="0"/>
    <n v="-3"/>
    <n v="2"/>
    <n v="2"/>
    <n v="2"/>
    <n v="1"/>
    <n v="9"/>
  </r>
  <r>
    <n v="87"/>
    <n v="87"/>
    <n v="3"/>
    <m/>
    <s v="Nữ"/>
    <n v="34"/>
    <s v="điều dưỡng"/>
    <m/>
    <m/>
    <m/>
    <s v="Hà Nội"/>
    <s v="Việt Nam"/>
    <n v="86"/>
    <m/>
    <m/>
    <s v="Ngày 18/3/2020 ,có kết quả dương tính với SARS-COV-2, bệnh nhân được chuyển tới Bệnh viện Bệnh nhiệt đới Trung ương cơ sở 2 Đông Anh để cách ly"/>
    <s v="điều dưỡng làm việc tiếp đón tại khu cách ly Trung tâm Bệnh nhiệt đới thuộc Bệnh viện Bạch Mai. Qua rà soát cho thấy, bệnh nhân có nhiều lần tiếp xúc gần với BN86. Cụ thể, ngày 18/3/2020, bệnh nhân có các triệu chứng như: mệt, ho, sốt và được làm xét nghiệm tại Khoa vi sinh Bệnh viện Bạch Mai, có kết quả dương tính với SARS-COV-2, bệnh nhân được chuyển tới Bệnh viện Bệnh nhiệt đới Trung ương cơ sở 2 Đông Anh để cách ly, mẫu bệnh phẩm được chuyển đến Viện Vệ sinh Dịch tễ Trung ương, kết quả xét nghiệm tối 19/3/2020 khẳng định bệnh nhân dương tính với SARS-COV-2."/>
    <m/>
    <m/>
    <m/>
    <m/>
    <s v=""/>
    <s v="Hà Nội"/>
    <d v="2020-03-18T00:00:00"/>
    <s v="Có"/>
    <s v="mệt, ho, sốt "/>
    <d v="2020-03-18T00:00:00"/>
    <m/>
    <d v="2020-03-19T00:00:00"/>
    <d v="2020-03-19T00:00:00"/>
    <s v="Bệnh viện Bệnh nhiệt đới Trung ương cơ sở Đông Anh"/>
    <s v="Viện Vệ sinh Dịch tễ Trung ương"/>
    <d v="2020-03-19T00:00:00"/>
    <d v="2020-03-20T00:00:00"/>
    <d v="2020-03-18T00:00:00"/>
    <d v="2020-03-18T00:00:00"/>
    <s v="Realtime RT – PCR"/>
    <s v="Dương tính"/>
    <d v="2020-03-18T00:00:00"/>
    <s v="Bệnh viện Bệnh Nhiệt đới Trung ương cơ sở 2"/>
    <s v="Bệnh viện Nhiệt đới Trung ương cơ sở Đông Anh"/>
    <m/>
    <m/>
    <x v="0"/>
    <m/>
    <m/>
    <s v=""/>
    <x v="1"/>
    <m/>
    <n v="1"/>
    <n v="-1"/>
    <n v="0"/>
    <n v="0"/>
    <n v="2"/>
    <n v="1"/>
    <n v="0"/>
  </r>
  <r>
    <n v="88"/>
    <n v="88"/>
    <n v="4"/>
    <m/>
    <s v="Nữ"/>
    <n v="25"/>
    <s v="du học sinh"/>
    <m/>
    <s v="Phúc La"/>
    <s v="Hà Đông"/>
    <s v="Hà Nội"/>
    <s v="Việt Nam"/>
    <m/>
    <s v="VN0054_12_03"/>
    <s v="12/03-15/03 tự cách ly tại nhà, 16 tức ngực thông báo và được test"/>
    <s v="Nhập cảnh về Nội Bài ngày 12/3. Từ ngày 12/3 đến 16/3, bệnh nhân tự cách ly tại nhà.Đến ngày 16/3,cho kết quả dương tính với SARS-CoV,được đưa đến Bệnh viện Bệnh nhiệt đới trung ương cơ sở Đông Anh"/>
    <s v="BN là du học sinh tại Anh, nhập cảnh về Nội Bài ngày 12/03/2020. Từ ngày 12/03 đến 16/03/2020, BN tự cách ly tại nhà. Đến ngày 16/03/2020, BN thấy khó thở tức ngực và thông báo cho Trung tâm kiểm soát bệnh tật Hà Nội."/>
    <m/>
    <s v="Anh"/>
    <s v="VN0054"/>
    <s v="Nội Bài"/>
    <d v="2020-03-12T00:00:00"/>
    <s v="Hà Nội"/>
    <d v="2020-03-12T00:00:00"/>
    <s v="Có"/>
    <s v="khó thở, tức ngực"/>
    <d v="2020-03-16T00:00:00"/>
    <m/>
    <d v="2020-03-16T00:00:00"/>
    <d v="2020-03-16T00:00:00"/>
    <s v="Trung tâm kiểm soát bệnh tật Hà Nội"/>
    <m/>
    <d v="2020-03-18T00:00:00"/>
    <d v="2020-03-20T00:00:00"/>
    <d v="2020-03-16T00:00:00"/>
    <d v="2020-03-16T00:00:00"/>
    <s v="Realtime RT – PCR"/>
    <s v="Dương tính"/>
    <d v="2020-03-18T00:00:00"/>
    <s v="Bệnh viện Bệnh Nhiệt đới Trung ương cơ sở 2"/>
    <s v="Bệnh viện Nhiệt đới Trung ương cơ sở Đông Anh"/>
    <m/>
    <s v="ổn định"/>
    <x v="0"/>
    <n v="0"/>
    <n v="4"/>
    <s v="VN0054"/>
    <x v="0"/>
    <n v="0"/>
    <n v="4"/>
    <n v="2"/>
    <m/>
    <n v="0"/>
    <n v="2"/>
    <n v="0"/>
    <n v="6"/>
  </r>
  <r>
    <n v="89"/>
    <n v="89"/>
    <n v="2"/>
    <m/>
    <s v="Nữ"/>
    <n v="22"/>
    <m/>
    <m/>
    <m/>
    <s v="Quận 7"/>
    <s v="TP Hồ Chí Minh"/>
    <s v="Việt Nam"/>
    <m/>
    <s v="NH381_17_03"/>
    <m/>
    <s v="Nhập cảnh Tân Sơn Nhất từ Narita, cách ly tại bệnh viện dã chiến Củ chi"/>
    <s v="BN từ New York, Boston, Hoa Kỳ đến Nhật Bản và từ Nhật Bản lên chuyến bay của hãng hàng không Nippon Airlines (ANA) số hiệu NH 831, số ghế 28C và về tới sân bay Tân Sơn Nhất khuya ngày 17/3/2020. Khi nhập cảnh, BN chưa có triệu chứng bệnh và được lấy mẫu bệnh phẩm rạng sáng ngày 18/3/2020"/>
    <s v="NH381"/>
    <s v="Nhật Bản"/>
    <s v="NH381 (28C)"/>
    <s v="Tân Sơn Nhất"/>
    <d v="2020-03-17T00:00:00"/>
    <s v="TP Hồ Chí Minh"/>
    <d v="2020-03-17T00:00:00"/>
    <s v="Không"/>
    <m/>
    <s v=""/>
    <m/>
    <d v="2020-03-18T00:00:00"/>
    <d v="2020-03-18T00:00:00"/>
    <s v="Viện Pasteur TP HCM"/>
    <s v="Viện Pasteur TP HCM"/>
    <d v="2020-03-19T00:00:00"/>
    <d v="2020-03-20T00:00:00"/>
    <d v="2020-03-18T00:00:00"/>
    <d v="2020-03-18T00:00:00"/>
    <s v="Realtime RT – PCR"/>
    <s v="Dương tính"/>
    <d v="2020-03-19T00:00:00"/>
    <s v="Bệnh viện Dã chiến Củ Chi"/>
    <s v="Bệnh viện Dã chiến Củ Chi"/>
    <m/>
    <m/>
    <x v="0"/>
    <n v="0"/>
    <n v="1"/>
    <s v="NH381NH381 (28C)"/>
    <x v="0"/>
    <n v="0"/>
    <n v="1"/>
    <n v="1"/>
    <m/>
    <n v="0"/>
    <n v="1"/>
    <n v="0"/>
    <n v="5"/>
  </r>
  <r>
    <n v="90"/>
    <n v="90"/>
    <n v="3"/>
    <m/>
    <s v="Nữ"/>
    <n v="21"/>
    <m/>
    <m/>
    <m/>
    <s v="Bình Thạnh"/>
    <s v="TP Hồ Chí Minh"/>
    <s v="Việt Nam"/>
    <m/>
    <s v="EK188_16_03"/>
    <m/>
    <s v="Bay từ Barcelona đến Tân Sơn Nhất, quá cảnh tại Dubai, cách ly tại khu tập trung TP HCM"/>
    <s v="Trong 1 tháng nay, BN đến Barcelona - Tây Ban Nha thực tập ngành khách sạn._x000a_Ngày 15/3/2020, BN từ Barcelona - Tây Ban Nha đi Dubai trên chuyến bay của hãng hàng không Emirates số hiệu EK188, số ghế 30C và về tới sân bay Tân Sơn Nhất ngày 16/3/2020 trên chuyến bay của hãng hàng không Emirates số hiệu EK392, số ghế 36A. Khi nhập cảnh, BN sốt nhẹ, ho, chuyển khu cách ly tập trung của Hồ Chí Minh và lấy mẫu bệnh phẩm"/>
    <s v="EK188"/>
    <s v="Tây Ban Nha"/>
    <s v="EK188 (30C) /EK 392 (36A)"/>
    <s v="Tân Sơn Nhất"/>
    <d v="2020-03-16T00:00:00"/>
    <s v="TP Hồ Chí Minh"/>
    <d v="2020-03-16T00:00:00"/>
    <s v="Có"/>
    <s v="sốt cao"/>
    <d v="2020-03-16T00:00:00"/>
    <m/>
    <d v="2020-03-16T00:00:00"/>
    <d v="2020-03-16T00:00:00"/>
    <s v="Viện Pasteur TP HCM"/>
    <s v="Viện Pasteur TP HCM"/>
    <d v="2020-03-19T00:00:00"/>
    <d v="2020-03-20T00:00:00"/>
    <s v=""/>
    <d v="2020-03-16T00:00:00"/>
    <s v="Realtime RT – PCR"/>
    <s v="Dương tính"/>
    <d v="2020-03-19T00:00:00"/>
    <s v="Bệnh viện Bệnh lý hô hấp cấp tính Củ Chi"/>
    <m/>
    <m/>
    <s v="Khỏi bệnh"/>
    <x v="1"/>
    <n v="0"/>
    <n v="0"/>
    <s v="EK188EK188 (30C) /EK 392 (36A)"/>
    <x v="0"/>
    <n v="0"/>
    <n v="0"/>
    <n v="3"/>
    <m/>
    <n v="0"/>
    <n v="2"/>
    <n v="0"/>
    <n v="5"/>
  </r>
  <r>
    <n v="91"/>
    <n v="91"/>
    <n v="7"/>
    <m/>
    <s v="Nam"/>
    <n v="43"/>
    <s v="phi công"/>
    <m/>
    <m/>
    <m/>
    <m/>
    <s v="Anh"/>
    <m/>
    <s v="VN10_VN272_VN607_08_02"/>
    <s v="Ngày 08/02 người bệnh đi từ Anh về Nội Bài. Sau đó người bệnh là phi công trên chuyến bay VN272 từ Nội Bài - Tân Sơn Nhất và VN607 từ Tân Sơn Nhất - Nội Bài"/>
    <s v="Nhập cảnh ở Tân Sơn Nhất từ Anh, 14/3 đến quán Budda Bar&amp;Grill, 16/3 bay đi Nội Bài rồi quay lại Tân Sơn Nhất, ở tại Ascent Apartment, 58 Quốc Hương, Thảo Điền, Quận 2, 18/3 nhập viện ở Bệnh viện Nhiệt đới TW"/>
    <s v="Ngày 8/2/2020 là hành khách từ London - Anh về Việt Nam trên chuyến bay của hãng hàng không VietnamAirline số hiệu VN10, số ghế 5K. Tiếp sau đó, BN chưa nhớ rõ lịch trình đi lại và các chuyến bay quốc tế, quốc nội. Ngày 16/3/2020, BN là phi công trên chuyến bay VN272 từ Hồ Chí Minh - Hà Nội và VN607 chiều từ Hà Nội - Hồ Chí Minh trong cùng ngày. Từ ngày 13/3/2020 đến 18/3/2020 BN lưu trú tại Hồ Chí Minh và tới một số địa điẻm ăn uống, giải trí. Ngày 17/3/3030, BN khởi phát sốt, ho và đến chiều ngày 18/3/2020 tới Bệnh viện Bệnh Nhiệt đới Hồ Chí Minh khám, nhập viện với tình trạng X-Quang có tổn thương nhu mô phổi phải. "/>
    <s v="VN10, VN607"/>
    <s v="Anh_x000a_Nội Bài_x000a_Tân Sơn Nhất"/>
    <s v="VN10 (5K), VN272 (Phi công), VN 607"/>
    <s v="Nội Bài_x000a_Tân Sơn Nhất"/>
    <d v="2020-02-08T00:00:00"/>
    <s v="TP Hồ Chí Minh"/>
    <s v=""/>
    <s v="Có"/>
    <s v="sốt, ho"/>
    <d v="2020-03-17T00:00:00"/>
    <m/>
    <d v="2020-03-18T00:00:00"/>
    <d v="2020-03-18T00:00:00"/>
    <s v="Bệnh viện Bệnh Nhiệt đới Hồ Chí Minh"/>
    <s v="Viện Pasteur Hồ Chí Minh"/>
    <d v="2020-03-19T00:00:00"/>
    <d v="2020-03-20T00:00:00"/>
    <d v="2020-03-18T00:00:00"/>
    <d v="2020-03-18T00:00:00"/>
    <s v="Realtime RT – PCR"/>
    <s v="Dương tính"/>
    <d v="2020-03-18T00:00:00"/>
    <s v="Bệnh viện Bệnh Nhiệt đới TP. Hồ Chí Minh"/>
    <s v="Bệnh viện Nhiệt đới TPHCM"/>
    <m/>
    <m/>
    <x v="0"/>
    <m/>
    <m/>
    <s v="VN10, VN607VN10 (5K), VN272 (Phi công), VN 607"/>
    <x v="0"/>
    <n v="2"/>
    <m/>
    <n v="0"/>
    <m/>
    <n v="2"/>
    <n v="2"/>
    <n v="1"/>
    <n v="6"/>
  </r>
  <r>
    <n v="92"/>
    <n v="92"/>
    <n v="5"/>
    <m/>
    <s v="Nam"/>
    <n v="21"/>
    <s v="du học sinh"/>
    <m/>
    <m/>
    <s v="Đà Lạt"/>
    <s v="Lâm Đồng"/>
    <s v="Việt Nam"/>
    <m/>
    <m/>
    <m/>
    <s v="Bay từ Charles de Gaulle đến Tân Sơn Nhất, quá cảnh ở Doha, cách ly tại Khu cách ly tập trung quận 12"/>
    <s v="Bệnh nhân là du học sinh tại Pháp, ngày 16/3/2020, bệnh nhân đi từ Paris (Pháp) đến Doha (Qatar) trên chuyến bay của Hãng hàng không Qatar Airways số hiệu QR40 - hàng ghế 29 và tiếp đó trên chuyến bay cũng của Hãng hàng Qatar Airways số hiệu QR970- số ghế 18D tới sân bay Tân Sơn Nhất ngày 17/3/2020"/>
    <s v="QR40, QR970"/>
    <m/>
    <m/>
    <m/>
    <d v="2020-03-16T00:00:00"/>
    <s v="TP Hồ Chí Minh"/>
    <s v=""/>
    <s v="Có"/>
    <s v="sốt, đau họng, ho khan"/>
    <d v="2020-03-17T00:00:00"/>
    <m/>
    <d v="2020-03-18T00:00:00"/>
    <d v="2020-03-18T00:00:00"/>
    <s v="Bệnh viện dã chiến Củ Chi"/>
    <s v="Viện Pasteur Hồ Chí Minh"/>
    <s v=""/>
    <d v="2020-03-20T00:00:00"/>
    <d v="2020-03-19T00:00:00"/>
    <d v="2020-03-18T00:00:00"/>
    <m/>
    <s v="Dương tính"/>
    <s v=""/>
    <s v="Bệnh viện Dã chiến Củ Chi"/>
    <m/>
    <m/>
    <m/>
    <x v="0"/>
    <m/>
    <n v="2"/>
    <s v="QR40, QR970"/>
    <x v="0"/>
    <m/>
    <m/>
    <m/>
    <m/>
    <n v="2"/>
    <n v="2"/>
    <n v="0"/>
    <n v="5"/>
  </r>
  <r>
    <n v="93"/>
    <n v="93"/>
    <n v="2"/>
    <m/>
    <s v="Nam"/>
    <n v="20"/>
    <s v="du học sinh"/>
    <m/>
    <m/>
    <s v="Đống Đa"/>
    <s v="Hà Nội"/>
    <s v="Việt Nam"/>
    <m/>
    <m/>
    <m/>
    <s v="nhập cảnh qua sân bay Nội Bài ngày 18/3 (SU290, số ghế 27B).Ghi nhận dương tính ngày 20/3,được cách ly và điều trị tại Bệnh viện Bệnh Nhiệt đới Trung ương cơ sở Đông Anh."/>
    <s v="Bệnh nhân là sinh viên du học Hungary, nhập cảnh qua sân bay Nội Bài ngày 18/03/2020. Kết quả xét nghiệm sàng lọc của Trung tâm Kiểm soát bệnh tật Hà Nội ghi nhận dương tính ngày 20/03/2020."/>
    <s v="Nội Bài"/>
    <m/>
    <m/>
    <m/>
    <d v="2020-03-18T00:00:00"/>
    <s v="Hà Nội"/>
    <d v="2020-03-18T00:00:00"/>
    <s v="Không"/>
    <m/>
    <s v=""/>
    <m/>
    <d v="2020-03-18T00:00:00"/>
    <d v="2020-03-18T00:00:00"/>
    <s v="Trung tâm kiểm soát bệnh tật Hà Nội"/>
    <s v="Viện Vệ sinh Dịch tễ Trung ương"/>
    <s v=""/>
    <d v="2020-03-21T00:00:00"/>
    <d v="2020-03-20T00:00:00"/>
    <d v="2020-03-20T00:00:00"/>
    <m/>
    <s v="Dương tính"/>
    <s v=""/>
    <s v="Bệnh viện Bệnh Nhiệt đới Trung ương cơ sở 2"/>
    <m/>
    <m/>
    <s v="ổn định"/>
    <x v="0"/>
    <n v="0"/>
    <n v="2"/>
    <s v="Nội Bài"/>
    <x v="0"/>
    <n v="0"/>
    <n v="0"/>
    <m/>
    <m/>
    <n v="0"/>
    <n v="1"/>
    <n v="0"/>
    <n v="5"/>
  </r>
  <r>
    <n v="94"/>
    <n v="94"/>
    <n v="2"/>
    <m/>
    <s v="Nữ"/>
    <n v="64"/>
    <m/>
    <m/>
    <m/>
    <m/>
    <s v="Bắc Giang"/>
    <s v="Việt Nam"/>
    <n v="93"/>
    <m/>
    <m/>
    <s v="nhập cảnh qua sân bay Nội Bài ngày 18/3 (SU290, số ghế 28A).Ghi nhận dương tính ngày 20/3,được cách ly và điều trị tại Bệnh viện Bệnh Nhiệt đới Trung ương cơ sở Đông Anh."/>
    <s v="Bệnh nhân sang Cộng hòa Séc thăm con gái từ ngày 29/02/2020 đến ngày 17/03/2020. Bệnh nhân về nước nhập cảnh qua sân bay Nội Bài ngày 18/3/2020 trên cùng chuyến bay (SU290, ghế 28A) với BN93 dương tính với vi rút SARS-CoV-2 (SU290, ghế 27B)."/>
    <s v="SU290"/>
    <m/>
    <m/>
    <m/>
    <d v="2020-03-18T00:00:00"/>
    <s v="Hà Nội"/>
    <d v="2020-03-18T00:00:00"/>
    <s v="Không"/>
    <m/>
    <s v=""/>
    <m/>
    <d v="2020-03-18T00:00:00"/>
    <d v="2020-03-18T00:00:00"/>
    <s v="Trung tâm kiểm soát bệnh tật Hà Nội"/>
    <s v="Viện Vệ sinh Dịch tễ Trung ương"/>
    <s v=""/>
    <d v="2020-03-21T00:00:00"/>
    <d v="2020-03-20T00:00:00"/>
    <d v="2020-03-20T00:00:00"/>
    <m/>
    <s v="Dương tính"/>
    <s v=""/>
    <s v="Bệnh viện Bệnh Nhiệt đới Trung ương cơ sở 2"/>
    <m/>
    <m/>
    <s v="ổn định"/>
    <x v="0"/>
    <n v="0"/>
    <n v="2"/>
    <s v="SU290"/>
    <x v="0"/>
    <n v="0"/>
    <n v="0"/>
    <m/>
    <m/>
    <n v="0"/>
    <n v="1"/>
    <n v="0"/>
    <n v="5"/>
  </r>
  <r>
    <n v="95"/>
    <n v="95"/>
    <n v="3"/>
    <m/>
    <s v="Nam"/>
    <n v="20"/>
    <s v="du học sinh"/>
    <m/>
    <m/>
    <s v="Gò Vấp"/>
    <s v="TP Hồ Chí Minh"/>
    <s v="Việt Nam"/>
    <m/>
    <m/>
    <m/>
    <s v="Bệnh nhân là du học sinh tại Pháp từ tháng 01/2019 đến nay. Ngày 17/3/2020, bệnh nhân từ Paris - Pháp lên chuyến bay của hãng hàng không AirFrance số hiệu AF258, số ghế 34J tới sân bay Tân Sơn Nhất ngày 18/3/2020.Khi nhập cảnh, bệnh nhân có đau họng, ho nhưng chưa sốt, chưa khó thở và được chuyển về khu cách ly tập trung tại Quận 12, lấy mẫu bệnh phẩm. Mẫu bệnh phẩm được Viện Pasteur TPHCM kết luận dương tính với virus SARS-CoV-2 . Hiện bệnh nhân được chuyển cách ly, điều trị tại Bệnh viện Dã chiến Củ Chi."/>
    <s v="Ngày 17/3/2020, bệnh nhân từ Paris - Pháp lên chuyến bay của hãng hàng không AirFrance số hiệu AF258, số ghế 34J tới sân bay Tân Sơn Nhất ngày 18/3/2020. Khi nhập cảnh, bệnh nhân có đau họng, ho nhưng chưa sốt, chưa khó thở và được chuyển về khu cách ly tập trung tại Quận 12, lấy mẫu bệnh phẩm"/>
    <s v="AF258"/>
    <m/>
    <m/>
    <m/>
    <d v="2020-03-18T00:00:00"/>
    <s v="TP Hồ Chí Minh"/>
    <d v="2020-03-18T00:00:00"/>
    <s v="Có"/>
    <s v="đau họng, ho"/>
    <d v="2020-03-18T00:00:00"/>
    <m/>
    <d v="2020-03-18T00:00:00"/>
    <d v="2020-03-18T00:00:00"/>
    <s v="Khu cách ly tập trung tại Quận 12"/>
    <s v="Viện Pasteur Hồ Chí Minh"/>
    <s v=""/>
    <d v="2020-03-22T00:00:00"/>
    <d v="2020-03-22T00:00:00"/>
    <d v="2020-03-22T00:00:00"/>
    <m/>
    <s v="Dương tính"/>
    <s v=""/>
    <s v="Bệnh viện Dã chiến Củ Chi"/>
    <m/>
    <m/>
    <m/>
    <x v="0"/>
    <n v="0"/>
    <n v="4"/>
    <s v="AF258"/>
    <x v="0"/>
    <n v="0"/>
    <n v="0"/>
    <m/>
    <m/>
    <n v="0"/>
    <n v="2"/>
    <n v="0"/>
    <n v="3"/>
  </r>
  <r>
    <n v="96"/>
    <n v="96"/>
    <n v="3"/>
    <m/>
    <s v="Nữ"/>
    <n v="21"/>
    <m/>
    <m/>
    <m/>
    <s v="Quận 8"/>
    <s v="TP Hồ Chí Minh"/>
    <s v="Việt Nam"/>
    <m/>
    <m/>
    <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á Đại học  Quốc gia TPHCM và được khám sàng lọc phát hiện có sốt, ho, chuyển Bệnh viện Bệnh nhiệt đới TPHCM cách ly, điều trị, lấy mẫu xét nghiệ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ã Đại học Quốc gia TP. Hồ Chí Minh và được khám sàng lọc phát hiện có sốt, ho, chuyển Bệnh viện Bệnh nhiệt đới TPHCM cách ly, điều trị, lấy mẫu xét nghiệm."/>
    <s v="EK392"/>
    <m/>
    <m/>
    <m/>
    <d v="2020-03-19T00:00:00"/>
    <s v="TP Hồ Chí Minh"/>
    <d v="2020-03-20T00:00:00"/>
    <s v="Không"/>
    <m/>
    <s v=""/>
    <m/>
    <d v="2020-03-20T00:00:00"/>
    <d v="2020-03-20T00:00:00"/>
    <s v="Bệnh viện Bệnh Nhiệt đới Hồ Chí Minh"/>
    <s v="Viện Pasteur TPHCM"/>
    <s v=""/>
    <d v="2020-03-22T00:00:00"/>
    <d v="2020-03-21T00:00:00"/>
    <d v="2020-03-21T00:00:00"/>
    <m/>
    <s v="Dương tính"/>
    <s v=""/>
    <s v="Bệnh viện Bệnh Nhiệt đới TP. Hồ Chí Minh"/>
    <m/>
    <m/>
    <m/>
    <x v="0"/>
    <n v="1"/>
    <n v="2"/>
    <s v="EK392"/>
    <x v="0"/>
    <n v="1"/>
    <n v="0"/>
    <m/>
    <m/>
    <n v="1"/>
    <n v="1"/>
    <n v="0"/>
    <n v="3"/>
  </r>
  <r>
    <n v="97"/>
    <n v="97"/>
    <n v="4"/>
    <m/>
    <s v="Nam"/>
    <n v="34"/>
    <m/>
    <m/>
    <m/>
    <s v="Quận 4"/>
    <s v="TP Hồ Chí Minh"/>
    <s v="Anh"/>
    <n v="91"/>
    <s v="Buddha Bar"/>
    <m/>
    <s v="Bệnh nhân ở Malaysia trong 2 tuần trước khi về Việt Nam. Ngày 13/3/2020, bệnh nhân từ Penang - Malaysia lên chuyến bay của hãng hàng không AirAsia số hiệu AK1502 (không nhớ số, hàng ghế) tới sân bay Tân Sơn Nhất cùng ngày.Ngày 14/3/2020, bệnh nhân có đến quán Bar Buddha (nơi BN91 cũng tới cùng ngày). Đến ngày 20/3/2020, biết thông tin về bệnh nhân 91, bệnh nhân tới Phòng khám Đa khoa FV Sài Gòn - Quận 1 để khai báo tiền sử dịch tễ, sau đó được chuyến đến Bệnh viện Bệnh nhiệt đới TP. Hồ Chí Minh cách ly, lấy mẫu xét nghiệm và chưa ghi nhận triệu chứng bệnh."/>
    <s v="Bệnh nhân ở Malaysia trong 2 tuần trước khi về Việt Nam. Ngày 13/3/2020, bệnh nhân từ Penang - Malaysia lên chuyến bay của hãng hàng không AirAsia số hiệu AK1502 (không nhớ số, hàng ghế) tới sân bay Tân Sơn Nhất cùng ngày. Ngày 14/3/2020, bệnh nhân có đến quán Bar Buddha (nơi BN91 cũng tới cùng ngày). Đến ngày 20/3/2020, biết thông tin về BN91, bệnh nhân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s v="TP Hồ Chí Minh"/>
    <d v="2020-03-20T00:00:00"/>
    <s v="Không"/>
    <m/>
    <s v=""/>
    <m/>
    <d v="2020-03-20T00:00:00"/>
    <d v="2020-03-20T00:00:00"/>
    <s v="Bệnh viện Bệnh Nhiệt đới Hồ Chí Minh"/>
    <s v="Viện Pasteur TPHCM"/>
    <s v=""/>
    <d v="2020-03-22T00:00:00"/>
    <d v="2020-03-21T00:00:00"/>
    <d v="2020-03-21T00:00:00"/>
    <m/>
    <s v="Dương tính"/>
    <s v=""/>
    <s v="Bệnh viện Bệnh Nhiệt đới TP. Hồ Chí Minh"/>
    <m/>
    <m/>
    <m/>
    <x v="0"/>
    <n v="5"/>
    <n v="6"/>
    <s v="Ak1502"/>
    <x v="0"/>
    <n v="5"/>
    <n v="0"/>
    <m/>
    <m/>
    <n v="2"/>
    <n v="1"/>
    <n v="0"/>
    <n v="3"/>
  </r>
  <r>
    <n v="98"/>
    <n v="98"/>
    <n v="5"/>
    <m/>
    <s v="Nam"/>
    <n v="34"/>
    <m/>
    <m/>
    <m/>
    <s v="Quận 4"/>
    <s v="TP Hồ Chí Minh"/>
    <s v="Anh"/>
    <s v="97, 91"/>
    <s v="Buddha Bar"/>
    <m/>
    <s v="Bệnh nhân này cũng là giáo viên ngoại ngữ tại Việt Nam, cùng hành trình với ca bệnh 97 từ Penang - Malaysia - TPHCM. Ca bệnh 98 cũng cùng bạn là ca bệnh 97 đến quán Bar Buddha ngày 14/3/2020. Đến ngày 20/3/2020, biết thông tin về bệnh nhân 91, bệnh nhân cùng bệnh nhân 97 tới Phòng khám Đa khoa FV Sài Gòn - Quận 1 để khai báo tiền sử dịch tễ, sau đó được chuyến đến Bệnh viện Bệnh nhiệt đới TPHCM cách ly, lấy mẫu xét nghiệm và chưa ghi nhận triệu chứng bệnh."/>
    <s v="Bệnh nhân từ Penang - Malaysia lên chuyến bay của hãng hàng không AirAsia số hiệu AK1502 (không nhớ số, hàng ghế) tới sân bay Tân Sơn Nhất ngày 06/3/2020. Trong quá trình lưu trú tại TPHCM, bệnh nhân có cùng BN97 đến quán Bar Buddha ngày 14/3/2020. Đến ngày 20/3/2020, biết thông tin về BN91, bệnh nhân cùng BN97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s v="TP Hồ Chí Minh"/>
    <d v="2020-03-20T00:00:00"/>
    <s v="Không"/>
    <m/>
    <s v=""/>
    <m/>
    <d v="2020-03-20T00:00:00"/>
    <d v="2020-03-20T00:00:00"/>
    <s v="Bệnh viện Bệnh Nhiệt đới Hồ Chí Minh"/>
    <s v="Viện Pasteur TPHCM"/>
    <s v=""/>
    <d v="2020-03-22T00:00:00"/>
    <d v="2020-03-21T00:00:00"/>
    <d v="2020-03-21T00:00:00"/>
    <m/>
    <s v="Dương tính"/>
    <s v=""/>
    <s v="Bệnh viện Bệnh Nhiệt đới TP. Hồ Chí Minh"/>
    <m/>
    <m/>
    <m/>
    <x v="0"/>
    <n v="5"/>
    <n v="6"/>
    <s v="Ak1502"/>
    <x v="0"/>
    <n v="5"/>
    <n v="0"/>
    <m/>
    <m/>
    <n v="2"/>
    <n v="1"/>
    <n v="0"/>
    <n v="10"/>
  </r>
  <r>
    <n v="99"/>
    <n v="99"/>
    <n v="2"/>
    <m/>
    <s v="Nam"/>
    <n v="29"/>
    <m/>
    <m/>
    <m/>
    <s v="Bình Thạnh"/>
    <s v="TP Hồ Chí Minh"/>
    <s v="Việt Nam"/>
    <m/>
    <m/>
    <m/>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HCM kết luận dương tính với virus SARS-CoV-2 ngày 21/3/2020."/>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s v="AF258"/>
    <m/>
    <m/>
    <m/>
    <d v="2020-03-18T00:00:00"/>
    <s v="TP Hồ Chí Minh"/>
    <d v="2020-03-18T00:00:00"/>
    <s v="Không"/>
    <m/>
    <s v=""/>
    <m/>
    <d v="2020-03-21T00:00:00"/>
    <d v="2020-03-21T00:00:00"/>
    <s v="Khu cách ly tập trung tại Quận 12"/>
    <s v="Viện Pasteur TPHCM"/>
    <s v=""/>
    <d v="2020-03-22T00:00:00"/>
    <d v="2020-03-21T00:00:00"/>
    <d v="2020-03-21T00:00:00"/>
    <m/>
    <s v="Dương tính"/>
    <s v=""/>
    <s v="Khu cách ly tập trung tại Quận 12"/>
    <m/>
    <m/>
    <m/>
    <x v="0"/>
    <n v="0"/>
    <n v="3"/>
    <s v="AF258"/>
    <x v="0"/>
    <n v="0"/>
    <n v="3"/>
    <m/>
    <m/>
    <n v="0"/>
    <n v="1"/>
    <n v="0"/>
    <n v="3"/>
  </r>
  <r>
    <n v="100"/>
    <n v="100"/>
    <n v="5"/>
    <m/>
    <s v="Nam"/>
    <n v="55"/>
    <m/>
    <m/>
    <m/>
    <s v="Quận 8"/>
    <s v="TP Hồ Chí Minh"/>
    <s v="Việt Nam"/>
    <m/>
    <s v="Thánh đường Hồi giáo Jamiul Anwar"/>
    <m/>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ờng Hồi giáo Jamiul Anwar - số 157B/9 Dương Bá Trạc, Phường 1,Quậ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Ak524"/>
    <m/>
    <m/>
    <m/>
    <d v="2020-03-03T00:00:00"/>
    <s v="TP Hồ Chí Minh"/>
    <d v="2020-03-18T00:00:00"/>
    <s v="Không"/>
    <m/>
    <s v=""/>
    <m/>
    <d v="2020-03-18T00:00:00"/>
    <d v="2020-03-18T00:00:00"/>
    <s v="Trung tâm y tế quận 8"/>
    <s v="Viện Pasteur TPHCM"/>
    <s v=""/>
    <d v="2020-03-22T00:00:00"/>
    <d v="2020-03-22T00:00:00"/>
    <d v="2020-03-22T00:00:00"/>
    <m/>
    <s v="Dương tính"/>
    <s v=""/>
    <s v="Bệnh viện Bệnh Nhiệt đới TP. Hồ Chí Minh"/>
    <m/>
    <m/>
    <m/>
    <x v="0"/>
    <n v="15"/>
    <n v="19"/>
    <s v="Ak524"/>
    <x v="0"/>
    <n v="15"/>
    <n v="0"/>
    <m/>
    <m/>
    <n v="2"/>
    <n v="1"/>
    <n v="0"/>
    <n v="8"/>
  </r>
  <r>
    <n v="101"/>
    <n v="101"/>
    <n v="2"/>
    <m/>
    <s v="Nữ"/>
    <n v="26"/>
    <m/>
    <m/>
    <m/>
    <s v="Tp.Vũng Tàu"/>
    <s v="Bà Rịa-Vũng Tàu"/>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d v="2020-03-22T00:00:00"/>
    <d v="2020-03-22T00:00:00"/>
    <d v="2020-03-22T00:00:00"/>
    <m/>
    <s v="Dương tính"/>
    <s v=""/>
    <s v="Bệnh viện Bệnh Nhiệt đới TP. Hồ Chí Minh"/>
    <m/>
    <m/>
    <m/>
    <x v="0"/>
    <n v="0"/>
    <n v="4"/>
    <s v="VN0050"/>
    <x v="0"/>
    <n v="0"/>
    <n v="0"/>
    <m/>
    <m/>
    <n v="0"/>
    <n v="1"/>
    <n v="0"/>
    <n v="3"/>
  </r>
  <r>
    <n v="102"/>
    <n v="102"/>
    <n v="2"/>
    <m/>
    <s v="Nữ"/>
    <n v="9"/>
    <m/>
    <m/>
    <m/>
    <s v="Hoàn Kiếm"/>
    <s v="Hà Nội"/>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d v="2020-03-22T00:00:00"/>
    <d v="2020-03-22T00:00:00"/>
    <d v="2020-03-22T00:00:00"/>
    <m/>
    <s v="Dương tính"/>
    <s v=""/>
    <s v="Bệnh viện Bệnh Nhiệt đới TP. Hồ Chí Minh"/>
    <m/>
    <m/>
    <m/>
    <x v="0"/>
    <n v="0"/>
    <n v="4"/>
    <s v="VN0050"/>
    <x v="0"/>
    <n v="0"/>
    <n v="0"/>
    <m/>
    <m/>
    <n v="0"/>
    <n v="1"/>
    <n v="0"/>
    <n v="3"/>
  </r>
  <r>
    <n v="103"/>
    <n v="103"/>
    <n v="2"/>
    <m/>
    <s v="Nam"/>
    <n v="22"/>
    <m/>
    <m/>
    <m/>
    <s v="Phú Nhuận"/>
    <s v="TP Hồ Chí Minh"/>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d v="2020-03-22T00:00:00"/>
    <d v="2020-03-22T00:00:00"/>
    <d v="2020-03-22T00:00:00"/>
    <m/>
    <s v="Dương tính"/>
    <s v=""/>
    <s v="Bệnh viện Bệnh Nhiệt đới TP. Hồ Chí Minh"/>
    <m/>
    <m/>
    <m/>
    <x v="0"/>
    <n v="0"/>
    <n v="4"/>
    <s v="VN0050"/>
    <x v="0"/>
    <n v="0"/>
    <n v="0"/>
    <m/>
    <m/>
    <n v="0"/>
    <n v="1"/>
    <n v="0"/>
    <n v="3"/>
  </r>
  <r>
    <n v="104"/>
    <n v="104"/>
    <n v="2"/>
    <m/>
    <s v="Nữ"/>
    <n v="33"/>
    <m/>
    <m/>
    <m/>
    <s v="Quận 12"/>
    <s v="TP Hồ Chí Minh"/>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d v="2020-03-22T00:00:00"/>
    <d v="2020-03-22T00:00:00"/>
    <d v="2020-03-22T00:00:00"/>
    <m/>
    <s v="Dương tính"/>
    <s v=""/>
    <s v="Bệnh viện Bệnh Nhiệt đới TP. Hồ Chí Minh"/>
    <m/>
    <m/>
    <m/>
    <x v="0"/>
    <n v="0"/>
    <n v="4"/>
    <s v="VN0050"/>
    <x v="0"/>
    <n v="0"/>
    <n v="0"/>
    <m/>
    <m/>
    <n v="0"/>
    <n v="1"/>
    <n v="0"/>
    <n v="3"/>
  </r>
  <r>
    <n v="105"/>
    <n v="105"/>
    <n v="2"/>
    <m/>
    <s v="Nữ"/>
    <n v="35"/>
    <m/>
    <m/>
    <m/>
    <s v="Chợ Mới"/>
    <s v="An Giang"/>
    <s v="Việt Nam"/>
    <m/>
    <m/>
    <s v="Sau khi xuống máy bay đã bị cách ly"/>
    <s v="Là hành khách trên chuyến bay của hãng AirAsia số hiệu AK575 từ Malaysia đến Cần Thơ sáng 18/3, số ghế 6E,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s v="Trà Vinh"/>
    <d v="2020-03-18T00:00:00"/>
    <s v="Không"/>
    <m/>
    <s v=""/>
    <m/>
    <d v="2020-03-18T00:00:00"/>
    <d v="2020-03-18T00:00:00"/>
    <s v="khu cách ly Trà Vinh"/>
    <s v="Viện Pasteur TPHCM"/>
    <s v=""/>
    <d v="2020-03-22T00:00:00"/>
    <d v="2020-03-22T00:00:00"/>
    <d v="2020-03-22T00:00:00"/>
    <s v="Realtime RT – PCR"/>
    <s v="Dương tính"/>
    <s v=""/>
    <s v="khu cách ly tập trung tỉnh Trà Vinh"/>
    <m/>
    <m/>
    <m/>
    <x v="0"/>
    <n v="0"/>
    <n v="4"/>
    <s v="AK575"/>
    <x v="0"/>
    <n v="0"/>
    <n v="0"/>
    <m/>
    <m/>
    <n v="0"/>
    <n v="1"/>
    <n v="0"/>
    <n v="3"/>
  </r>
  <r>
    <n v="106"/>
    <n v="106"/>
    <n v="2"/>
    <m/>
    <s v="Nữ"/>
    <n v="20"/>
    <m/>
    <m/>
    <m/>
    <s v="Châu Phú"/>
    <s v="An Giang"/>
    <s v="Việt Nam"/>
    <m/>
    <m/>
    <s v="Sau khi xuống máy bay đã bị cách ly"/>
    <s v="Là hành khách trên chuyến bay của hãng AirAsia số hiệu AK575 từ Malaysia đến Cần Thơ sáng 18/3, số ghế 6C,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s v="Trà Vinh"/>
    <d v="2020-03-18T00:00:00"/>
    <s v="Không"/>
    <m/>
    <s v=""/>
    <m/>
    <d v="2020-03-18T00:00:00"/>
    <d v="2020-03-18T00:00:00"/>
    <s v="khu cách ly Trà Vinh"/>
    <s v="Viện Pasteur TPHCM"/>
    <s v=""/>
    <d v="2020-03-22T00:00:00"/>
    <d v="2020-03-22T00:00:00"/>
    <d v="2020-03-22T00:00:00"/>
    <s v="Realtime RT – PCR"/>
    <s v="Dương tính"/>
    <s v=""/>
    <s v="khu cách ly tập trung tỉnh Trà Vinh"/>
    <m/>
    <m/>
    <m/>
    <x v="0"/>
    <n v="0"/>
    <n v="4"/>
    <s v="AK575"/>
    <x v="0"/>
    <n v="0"/>
    <n v="0"/>
    <m/>
    <m/>
    <n v="0"/>
    <n v="1"/>
    <n v="0"/>
    <n v="3"/>
  </r>
  <r>
    <n v="107"/>
    <n v="107"/>
    <n v="3"/>
    <m/>
    <s v="Nữ"/>
    <n v="25"/>
    <m/>
    <m/>
    <m/>
    <s v="Thanh Xuân"/>
    <s v="Hà Nội"/>
    <s v="Việt Nam"/>
    <n v="86"/>
    <m/>
    <m/>
    <s v="Là con gái N86, hiện đang được cách ly và điều trị tại Bệnh Nhiệt đới TƯ cơ sửo Đông Anh"/>
    <s v="là con gái và sống cùng BN86"/>
    <m/>
    <m/>
    <m/>
    <m/>
    <s v=""/>
    <s v="Hà Nội"/>
    <d v="2020-03-21T00:00:00"/>
    <s v="Không"/>
    <m/>
    <s v=""/>
    <m/>
    <d v="2020-03-20T00:00:00"/>
    <d v="2020-03-20T00:00:00"/>
    <s v="Trung tâm Kiểm soát bệnh tật (CDC)"/>
    <s v="Viện Vệ sinh Dịch tễ Trung ương"/>
    <s v=""/>
    <d v="2020-03-22T00:00:00"/>
    <d v="2020-03-21T00:00:00"/>
    <d v="2020-03-21T00:00:00"/>
    <m/>
    <s v="Dương tính"/>
    <s v=""/>
    <s v="Bệnh viện Bệnh Nhiệt đới Trung ương cơ sở 2"/>
    <m/>
    <m/>
    <m/>
    <x v="0"/>
    <m/>
    <m/>
    <s v=""/>
    <x v="1"/>
    <m/>
    <n v="-1"/>
    <m/>
    <n v="1"/>
    <n v="1"/>
    <n v="1"/>
    <n v="0"/>
    <n v="2"/>
  </r>
  <r>
    <n v="108"/>
    <n v="108"/>
    <n v="3"/>
    <m/>
    <s v="Nam"/>
    <n v="19"/>
    <s v="du học sinh"/>
    <m/>
    <m/>
    <s v="Cầu Giấy"/>
    <s v="Hà Nội"/>
    <s v="Việt Nam"/>
    <m/>
    <m/>
    <m/>
    <s v="Du học sinh Anh về nước 18/3 trên chuyến bay VN054 (số ghế 3K), được cáh ly tập trung tại KS Hòa Bình Hoàn Kiếm, sau đó chuyển bv Thanh Nhàn cách ly theo dõi khi có biểu hiện và hiện đang được cách ly tại Bệnh Nhiệt đới TƯ cơ sở Đông Anh"/>
    <s v="về nước ngày 18/3 trên chuyến bay VN054 (số ghế 3K), sau đó được cách ly tập trung tại khách sạn Hòa Bình, Hoàn Kiếm (kết quả sàng lọc lúc nhập cảnh của CDC Hà Nội ngày 18/3: âm tính). Ngày 20/3, BN có biểu hiện ho, sốt nhẹ được chuyển bệnh viện Thanh Nhàn cách ly theo dõi. Ngày 21/3, CDC Hà Nội đã tiến hành lấy mẫu lần 2 và cho kết quả dương tính, mẫu bệnh phẩm được gửi sang VVSDTTƯ ngày 21/3."/>
    <s v="VN018"/>
    <m/>
    <m/>
    <m/>
    <d v="2020-03-18T00:00:00"/>
    <s v="Hà Nội"/>
    <d v="2020-03-18T00:00:00"/>
    <s v="Có"/>
    <s v="ho, sốt"/>
    <d v="2020-03-20T00:00:00"/>
    <m/>
    <d v="2020-03-21T00:00:00"/>
    <d v="2020-03-21T00:00:00"/>
    <s v="Trung tâm kiểm soát bênh tật Hà Nội"/>
    <s v="Viện Vệ sinh Dịch tễ Trung ương"/>
    <s v=""/>
    <d v="2020-03-22T00:00:00"/>
    <d v="2020-03-21T00:00:00"/>
    <d v="2020-03-21T00:00:00"/>
    <m/>
    <s v="Dương tính"/>
    <s v=""/>
    <s v="Bệnh viện Thanh Nhàn"/>
    <m/>
    <m/>
    <m/>
    <x v="0"/>
    <n v="0"/>
    <n v="3"/>
    <s v="VN018"/>
    <x v="0"/>
    <n v="0"/>
    <n v="3"/>
    <m/>
    <m/>
    <n v="0"/>
    <n v="2"/>
    <n v="0"/>
    <n v="3"/>
  </r>
  <r>
    <n v="109"/>
    <n v="109"/>
    <n v="3"/>
    <m/>
    <s v="Nam"/>
    <n v="42"/>
    <s v="giảng viên"/>
    <m/>
    <m/>
    <s v="Hoàng Mai"/>
    <s v="Hà Nội"/>
    <s v="Việt Nam"/>
    <m/>
    <m/>
    <m/>
    <s v="Giảng viên trường ĐH Anh về nước 15/3, rồi được cách ly tập trung tại Trường Quân sự thị xã Sơn Tây, hiện dang được cách ly tại Bệnh Nhiệt đới TƯ cơ sở Đông Anh"/>
    <s v="về nước ngày 15/3/2020 (quá cảnh qua Bangkok, Thái Lan sau đó từ Thái Lan về VN trên chuyến bay TG560, số ghế 37E), sau đó được chuyển cách ly tập trung tại Trường Quân sự thị xã Sơn Tây. Kết quả xét nghiệm lần 1 khi nhập cảnh ngày 15/3/2020 âm tính, ngày 20/3 BN xuất hiện sốt được CDC Hà Nội chuyển lên BVBNĐTƯ cơ sở Đông Anh cách ly và điều trị,"/>
    <s v="TG560"/>
    <m/>
    <m/>
    <m/>
    <d v="2020-03-15T00:00:00"/>
    <s v="Hà Nội"/>
    <d v="2020-03-15T00:00:00"/>
    <s v="Có"/>
    <s v="Sốt"/>
    <d v="2020-03-20T00:00:00"/>
    <m/>
    <d v="2020-03-21T00:00:00"/>
    <d v="2020-03-21T00:00:00"/>
    <s v="Bệnh viện Bệnh nhiệt đới Trung ương cơ sở Đông Anh"/>
    <s v="Viện Vệ sinh Dịch tễ Trung ương"/>
    <s v=""/>
    <d v="2020-03-22T00:00:00"/>
    <d v="2020-03-21T00:00:00"/>
    <d v="2020-03-20T00:00:00"/>
    <m/>
    <m/>
    <s v=""/>
    <s v="Bệnh viện Bệnh Nhiệt đới Trung ương cơ sở 2"/>
    <m/>
    <m/>
    <m/>
    <x v="0"/>
    <n v="0"/>
    <n v="5"/>
    <s v="TG560"/>
    <x v="0"/>
    <n v="0"/>
    <n v="6"/>
    <m/>
    <m/>
    <n v="0"/>
    <n v="2"/>
    <n v="0"/>
    <n v="3"/>
  </r>
  <r>
    <n v="110"/>
    <n v="110"/>
    <n v="5"/>
    <m/>
    <s v="Nữ"/>
    <n v="19"/>
    <s v="du học sinh"/>
    <m/>
    <m/>
    <s v="Đống Đa"/>
    <s v="Hà Nội"/>
    <s v="Việt Nam"/>
    <m/>
    <m/>
    <m/>
    <s v="Du học sinh tại Mỹ, về VN 19/3 ( quá cảnh tại Nhật Bản rồi từ Nhật vè VN trên chuyến bay JL571 số ghế 1A), hiện đang được cách ly tại Bệnh viện Bệnh Nhiệt đới TƯ cơ sở Đông Anh."/>
    <s v="về VN ngày 19/3 (quá cảnh tại Nhật Bản, sau đó từ Nhật Bản về Hà Nội trên chuyến bay JL571, số ghế 1A). Tiền sử có tiếp xúc với BN dương tính bên Mỹ ngày 8/3/2020. Khi nhập cảnh tại VN có triệu chứng sốt nên được chuyển lên BVBNĐTƯ cơ sở Đông Anh cách ly và điều trị, ngày 21/03, BVBNĐTƯ lấy mẫu xét nghiệm lần 2 cho kết quả dương tính, mẫu bệnh phẩm được gửi sang VVSDTTƯ ngày 21/3."/>
    <s v="JL571"/>
    <m/>
    <m/>
    <m/>
    <d v="2020-03-19T00:00:00"/>
    <s v="Hà Nội"/>
    <d v="2020-03-19T00:00:00"/>
    <s v="Có"/>
    <s v="Sốt"/>
    <d v="2020-03-19T00:00:00"/>
    <m/>
    <d v="2020-03-21T00:00:00"/>
    <d v="2020-03-21T00:00:00"/>
    <s v="Bệnh viện Bệnh nhiệt đới Trung ương cơ sở Đông Anh"/>
    <s v="Viện Vệ sinh Dịch tễ Trung ương"/>
    <s v=""/>
    <d v="2020-03-22T00:00:00"/>
    <d v="2020-03-21T00:00:00"/>
    <d v="2020-03-21T00:00:00"/>
    <m/>
    <s v="Dương tính"/>
    <s v=""/>
    <s v="Bệnh viện Bệnh Nhiệt đới Trung ương cơ sở 2"/>
    <m/>
    <m/>
    <m/>
    <x v="0"/>
    <n v="0"/>
    <n v="2"/>
    <s v="JL571"/>
    <x v="0"/>
    <n v="0"/>
    <n v="2"/>
    <m/>
    <m/>
    <n v="2"/>
    <n v="2"/>
    <n v="0"/>
    <n v="3"/>
  </r>
  <r>
    <n v="111"/>
    <n v="111"/>
    <n v="3"/>
    <m/>
    <s v="Nữ"/>
    <n v="25"/>
    <s v="du học sinh"/>
    <m/>
    <m/>
    <s v="Hải Hậu"/>
    <s v="Nam Định"/>
    <s v="Việt Nam"/>
    <m/>
    <m/>
    <m/>
    <s v="Du học sinh tại Pháp, về VN chuyến bay VN018 số ghế 36D, sau đó được chuyển về khu cách ly tập trung tạị Trườngg Quân sự tại Hưng Yên, hiện đang được cách ly tại Bệnh Nhiệt đơis TƯ cơ sở Đông Anh"/>
    <s v="về VN ngày 18/3 trên chuyến bay VN018, số ghế 36D. Ngày 19/3, tại Sân bay Nội Bài, BN được CDC Hà Nội lấy mẫu sàng lọc và cho kết quả dương tính, sau đó BN được chuyển về khu cách ly tập trung tại Trường Quân sự tỉnh Hưng Yên (địa chỉ tại Thị trấn Ân Thi, huyện Ân Thi, tỉnh Hưng Yên), mẫu bệnh phẩm được gửi sang VVSDTTƯ ngày 21/3."/>
    <s v="VN018"/>
    <m/>
    <m/>
    <m/>
    <d v="2020-03-19T00:00:00"/>
    <s v="Hưng Yên"/>
    <d v="2020-03-19T00:00:00"/>
    <s v="Không"/>
    <m/>
    <s v=""/>
    <m/>
    <d v="2020-03-19T00:00:00"/>
    <d v="2020-03-19T00:00:00"/>
    <s v="Trường Quân sự tỉnh Hưng Yên"/>
    <s v="Viện Vệ sinh Dịch tễ Trung ương"/>
    <s v=""/>
    <d v="2020-03-22T00:00:00"/>
    <d v="2020-03-19T00:00:00"/>
    <d v="2020-03-19T00:00:00"/>
    <m/>
    <s v="Dương tính"/>
    <s v=""/>
    <s v="Trường Quân sự tỉnh Hưng Yên"/>
    <m/>
    <m/>
    <m/>
    <x v="0"/>
    <n v="0"/>
    <n v="0"/>
    <s v="VN018"/>
    <x v="0"/>
    <n v="0"/>
    <n v="0"/>
    <m/>
    <m/>
    <n v="1"/>
    <n v="1"/>
    <n v="0"/>
    <n v="3"/>
  </r>
  <r>
    <n v="112"/>
    <n v="112"/>
    <n v="4"/>
    <m/>
    <s v="Nữ"/>
    <n v="30"/>
    <s v="du học sinh"/>
    <m/>
    <m/>
    <s v="Hoàn Kiếm"/>
    <s v="Hà Nội"/>
    <s v="Việt Nam"/>
    <m/>
    <m/>
    <m/>
    <s v="Du học sinh tại Pháp, tiếp xúc với người có biểu hiẹn ho sốt, nhập cảnh ở Nội Bài 18/3 sau đó đưa cách ly tập trung tại Trường Quân sự tại Hưng Yên, hiện đang cách ly tại Bênh Nhiệt đới TƯ cơ sở Đông Anh"/>
    <s v="Tại Pháp, BN làm thêm tại một cửa hàng phở VN, đã có tiếp xúc gần với người có biểu hiện ho sốt trong thời gian gần đây. Ngày 17/3 về VN trên chuyến bay VN018 (số ghế 22C), nhập cảnh sân bay Nội Bài lúc 06h22 ngày 18/3. Sau đó được CDC Hà Nội lấy mẫu sàng lọc (cho kết quả dương tính ngày 22/3) và chuyển cách ly tập trung tại Trường Quân sự tỉnh Hưng Yên (địa chỉ tại Thị trấn Ân Thi, huyện Ân Thi, tỉnh Hưng Yên), mẫu bệnh phẩm được gửi sang VVSDTTƯ ngày 21/3"/>
    <s v="VN018"/>
    <m/>
    <m/>
    <m/>
    <d v="2020-03-17T00:00:00"/>
    <s v="Hưng Yên"/>
    <d v="2020-03-18T00:00:00"/>
    <s v="Có"/>
    <s v="ho sốt"/>
    <s v=""/>
    <m/>
    <d v="2020-03-18T00:00:00"/>
    <d v="2020-03-18T00:00:00"/>
    <s v="Trường Quân sự tỉnh Hưng Yên"/>
    <s v="Viện Vệ sinh Dịch tễ Trung ương"/>
    <s v=""/>
    <d v="2020-03-22T00:00:00"/>
    <d v="2020-03-18T00:00:00"/>
    <d v="2020-03-18T00:00:00"/>
    <m/>
    <s v="Dương tính"/>
    <s v=""/>
    <s v="Trường Quân sự tỉnh Hưng Yên"/>
    <m/>
    <m/>
    <m/>
    <x v="0"/>
    <n v="1"/>
    <n v="1"/>
    <s v="VN018"/>
    <x v="0"/>
    <n v="1"/>
    <n v="0"/>
    <m/>
    <m/>
    <n v="1"/>
    <n v="2"/>
    <n v="0"/>
    <n v="4"/>
  </r>
  <r>
    <n v="113"/>
    <n v="113"/>
    <n v="3"/>
    <m/>
    <s v="Nữ"/>
    <n v="18"/>
    <s v="du học sinh"/>
    <m/>
    <m/>
    <s v="Hoàn Kiếm"/>
    <s v="Hà Nội"/>
    <s v="Việt Nam"/>
    <m/>
    <m/>
    <m/>
    <s v="Du học sinh Anh về Vn trên chuyến bay VN054 số ghế 2A , hiện cách lý tại BV Nhiệt đới cơ sở Đông Anh"/>
    <s v="về nước trên chuyến bay VN054 (số ghế 2A) ngày 18/3, sau đó được cách ly (xét nghiệm sàng lọc lần 01 của CDC Hà Nội ngày 18/3 cho kết quả âm tính). Ngày 20/3 có biểu hiện sốt nhẹ, hơi tức ngực được chuyển BVBNĐTƯ cơ sở Đông Anh cách ly theo dõi. Ngày 21/3, CDC Hà Nội đã tiến hành lấy mẫu lần 2 và cho kết quả dương tính, mẫu bệnh phẩm được gửi sang VVSDTTƯ ngày 21/3"/>
    <s v="Vn054"/>
    <m/>
    <m/>
    <m/>
    <d v="2020-03-18T00:00:00"/>
    <s v="Hà Nội"/>
    <d v="2020-03-18T00:00:00"/>
    <s v="Có"/>
    <s v="sốt nhẹ, tức ngực"/>
    <d v="2020-03-20T00:00:00"/>
    <m/>
    <d v="2020-03-21T00:00:00"/>
    <d v="2020-03-21T00:00:00"/>
    <s v="Bệnh viện Bệnh nhiệt đới Trung ương cơ sở Đông Anh"/>
    <s v="Viện Vệ sinh Dịch tễ Trung ương"/>
    <s v=""/>
    <d v="2020-03-22T00:00:00"/>
    <d v="2020-03-21T00:00:00"/>
    <d v="2020-03-20T00:00:00"/>
    <m/>
    <s v="Dương tính"/>
    <s v=""/>
    <s v="Bệnh viện Bệnh Nhiệt đới Trung ương cơ sở 2"/>
    <m/>
    <m/>
    <m/>
    <x v="0"/>
    <n v="0"/>
    <n v="2"/>
    <s v="Vn054"/>
    <x v="0"/>
    <n v="0"/>
    <n v="3"/>
    <m/>
    <m/>
    <n v="0"/>
    <n v="2"/>
    <n v="0"/>
    <n v="3"/>
  </r>
  <r>
    <n v="114"/>
    <n v="114"/>
    <n v="3"/>
    <m/>
    <s v="Nam"/>
    <n v="19"/>
    <s v="du học sinh"/>
    <m/>
    <m/>
    <s v="Hoàng Mai"/>
    <s v="Hà Nội"/>
    <s v="Việt Nam"/>
    <m/>
    <m/>
    <m/>
    <s v="Du học sinh tại Hà Lan, về nước chuyến bay SQ176 , hiện đang được cách ly và điều trị tại Bệnh Nhiệt đới TƯ cơ sở Đông Anh "/>
    <s v="du học sinh Việt Nam tại Hà Lan về nước ngày 15/3 trên chuyến bay SQ176 (quá cảnh tại Singapore). Kết quả sàng lọc lúc nhập cảnh ngày 15/3 cho kết quả âm tính, sau đó được cách ly tập trung tại Sơn Tây. Ngày 19/3/2020 bệnh nhân có biểu hiện sốt 38oC, đau họng, được chuyển đến Bệnh viện Bệnh nhiệt đới trung ương (BVBNĐTƯ) cơ sở Đông Anh để tiếp tục cách ly. "/>
    <s v="AQ176"/>
    <m/>
    <m/>
    <m/>
    <d v="2020-03-15T00:00:00"/>
    <s v="Hà Nội"/>
    <d v="2020-03-15T00:00:00"/>
    <s v="Có"/>
    <s v="sốt, đau họng"/>
    <d v="2020-03-19T00:00:00"/>
    <m/>
    <d v="2020-03-21T00:00:00"/>
    <d v="2020-03-21T00:00:00"/>
    <s v="Bệnh viện Bệnh nhiệt đới Trung ương cơ sở Đông Anh"/>
    <s v="Viện Vệ sinh Dịch tễ Trung ương"/>
    <s v=""/>
    <d v="2020-03-23T00:00:00"/>
    <d v="2020-03-21T00:00:00"/>
    <d v="2020-03-19T00:00:00"/>
    <m/>
    <m/>
    <s v=""/>
    <s v="Bệnh viện Bệnh Nhiệt đới Trung ương cơ sở 2"/>
    <m/>
    <m/>
    <m/>
    <x v="0"/>
    <n v="0"/>
    <n v="4"/>
    <s v="AQ176"/>
    <x v="0"/>
    <n v="0"/>
    <n v="6"/>
    <m/>
    <m/>
    <n v="0"/>
    <n v="2"/>
    <n v="0"/>
    <n v="3"/>
  </r>
  <r>
    <n v="115"/>
    <n v="115"/>
    <n v="2"/>
    <m/>
    <s v="Nữ"/>
    <n v="44"/>
    <m/>
    <m/>
    <m/>
    <m/>
    <m/>
    <s v="Việt Nam"/>
    <n v="94"/>
    <m/>
    <m/>
    <s v="Là con gái của NB 94 , 1 trong 5 người sống cùng 1 gia đình từ Cộng hào Séc về Vn trên chuyến bay SU290, hiên đang được cách ly và điều trị tại Bệnh Nhiệt đới TƯ cơ sở Đông Anh."/>
    <s v="Bệnh nhân là con gái của BN94, 1 trong 5 người trong cùng một gia đình từ Cộng Hòa Séc về Việt Nam trên chuyến bay SU290. Bệnh nhân về nước nhập cảnh qua sân bay Nội Bài ngày 18/3 trên cùng chuyến bay (SU290, ghế 28C) với mẹ là BN94 (SU290, ghế 28A) và BN93 (SU290, ghế 27B). Kết quả xét nghiệm sàng lọc của Trung tâm Kiểm soát bệnh tật Hà Nội ghi nhận BN115 âm tính ngày 18/03 và bệnh nhân chuyển về khu cách ly tập trung tỉnh Bắc Giang cùng BN94."/>
    <s v="SU290"/>
    <m/>
    <m/>
    <m/>
    <d v="2020-03-18T00:00:00"/>
    <s v="Hà Nội"/>
    <d v="2020-03-18T00:00:00"/>
    <s v="Không"/>
    <m/>
    <s v=""/>
    <m/>
    <d v="2020-03-20T00:00:00"/>
    <d v="2020-03-20T00:00:00"/>
    <s v="Bệnh viện Bệnh nhiệt đới Trung ương cơ sở Đông Anh"/>
    <s v="Viện Vệ sinh Dịch tễ Trung ương"/>
    <s v=""/>
    <d v="2020-03-23T00:00:00"/>
    <d v="2020-03-20T00:00:00"/>
    <d v="2020-03-20T00:00:00"/>
    <m/>
    <m/>
    <s v=""/>
    <s v="Bệnh viện Bệnh Nhiệt đới Trung ương cơ sở 2"/>
    <m/>
    <m/>
    <m/>
    <x v="0"/>
    <n v="0"/>
    <n v="2"/>
    <s v="SU290"/>
    <x v="0"/>
    <n v="0"/>
    <n v="2"/>
    <m/>
    <m/>
    <n v="0"/>
    <n v="1"/>
    <n v="0"/>
    <n v="3"/>
  </r>
  <r>
    <n v="116"/>
    <n v="116"/>
    <n v="4"/>
    <m/>
    <s v="Nam"/>
    <n v="29"/>
    <s v="bác sĩ khoa Cấp cứu, BVBNĐTƯ cơ sở Đông Anh"/>
    <m/>
    <m/>
    <m/>
    <m/>
    <s v="Việt Nam"/>
    <n v="28"/>
    <m/>
    <m/>
    <s v="Bệnh nhân này tham gia chống dịch Covid-19 từ 31/1/2020 với các công việc: Khám sàng lọc các bệnh nhân nghi Covid-19 đến Bệnh viện, điều trị những bệnh nhân được chẩn đoán dương tính và tham gia cấp cứu một số bệnh nhân nặng. Trong quá trình làm việc bệnh nhân 116 được cấp đầy đủ trang thiết bị phòng hộ cá nhân. Sau giờ làm việc bệnh nhân nghỉ và sinh hoạt ở khu vực cách ly dành cho nhân viên y tế trong bệnh viện."/>
    <s v="BN116 tham gia chống dịch COVID-19 từ 31/1 với các công việc: Khám sàng lọc các bệnh nhân nghi COVID-19 đến Bệnh viện, điều trị những bệnh nhân được chẩn đoán dương tính và tham gia cấp cứu một số bệnh nhân nặng. Trong quá trình làm việc BN116 được cấp đầy đủ trang thiết bị phòng hộ cá nhân. Sau giờ làm việc BN116 nghỉ và sinh hoạt ở khu vực cách ly dành cho nhân viên y tế trong bệnh viện."/>
    <m/>
    <m/>
    <m/>
    <m/>
    <s v=""/>
    <s v="Hà Nội"/>
    <d v="2020-03-21T00:00:00"/>
    <s v="Có"/>
    <s v="đau rát họng, ho, đau mỏi cơ, sốt"/>
    <d v="2020-03-19T00:00:00"/>
    <m/>
    <d v="2020-03-21T00:00:00"/>
    <d v="2020-03-21T00:00:00"/>
    <s v="Bệnh viện Bệnh nhiệt đới Trung ương cơ sở Đông Anh"/>
    <s v="Viện Vệ sinh Dịch tễ Trung ương"/>
    <s v=""/>
    <d v="2020-03-23T00:00:00"/>
    <d v="2020-03-21T00:00:00"/>
    <d v="2020-03-21T00:00:00"/>
    <m/>
    <m/>
    <s v=""/>
    <s v="Bệnh viện Bệnh Nhiệt đới Trung ương cơ sở 2"/>
    <m/>
    <m/>
    <m/>
    <x v="0"/>
    <m/>
    <m/>
    <s v=""/>
    <x v="1"/>
    <m/>
    <n v="0"/>
    <m/>
    <n v="0"/>
    <n v="0"/>
    <n v="2"/>
    <n v="1"/>
    <n v="2"/>
  </r>
  <r>
    <n v="117"/>
    <n v="117"/>
    <n v="3"/>
    <m/>
    <s v="Nam"/>
    <n v="30"/>
    <s v="Công nghệ thông tin"/>
    <m/>
    <m/>
    <s v="Tân Hưng"/>
    <s v="Long An"/>
    <s v="Việt Nam"/>
    <m/>
    <m/>
    <m/>
    <s v="Từ ngày 09/3/2020 đến ngày 19/3/2020, bệnh nhân du lịch ở Campuchia, lưu trú tại khách sạn Infinity, TP. Phnom Penh.Ngày 16/3/2020, bệnh nhân phát bệnh với triệu chứng sốt, ho, kèm khó thở, chưa rõ điều trị."/>
    <s v="Từ ngày 09/3/2020 đến ngày 19/3/2020, bệnh nhân du lịch ở Campuchia, lưu trú tại khách sạn Infinity, TP. Phnom Penh._x000a_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s v="Mộc Bài-Tây Ninh"/>
    <m/>
    <m/>
    <m/>
    <d v="2020-03-19T00:00:00"/>
    <s v="Tây Ninh"/>
    <d v="2020-03-19T00:00:00"/>
    <s v="Có"/>
    <s v="sốt, ho, khó thở"/>
    <d v="2020-03-16T00:00:00"/>
    <m/>
    <d v="2020-03-19T00:00:00"/>
    <d v="2020-03-19T00:00:00"/>
    <s v="Bệnh viện Đa khoa tỉnh Tây Ninh"/>
    <m/>
    <s v=""/>
    <d v="2020-03-23T00:00:00"/>
    <d v="2020-03-19T00:00:00"/>
    <d v="2020-03-19T00:00:00"/>
    <m/>
    <s v="Dương tính"/>
    <s v=""/>
    <s v="Bệnh viện Đa khoa tỉnh Tây Ninh"/>
    <m/>
    <m/>
    <m/>
    <x v="0"/>
    <n v="0"/>
    <n v="0"/>
    <s v="Mộc Bài-Tây Ninh"/>
    <x v="0"/>
    <n v="0"/>
    <n v="0"/>
    <m/>
    <m/>
    <n v="0"/>
    <n v="2"/>
    <n v="0"/>
    <n v="4"/>
  </r>
  <r>
    <n v="118"/>
    <n v="118"/>
    <n v="4"/>
    <m/>
    <s v="Nữ"/>
    <n v="23"/>
    <s v="Nhân viên casino"/>
    <m/>
    <m/>
    <s v="Châu Phú"/>
    <s v="An Giang"/>
    <s v="Việt Nam"/>
    <m/>
    <m/>
    <m/>
    <s v="Ngày 19/3/2020, bệnh nhân về Việt Nam qua cửa khẩu Mộc Bài-Tây Ninh và được Trung tâm kiểm dịch y tế quốc tế Tây Ninh phát hiện, chuyển Bệnh viện đa khoa tỉnh Tây Ninh, cách ly, điều trị và lấy mẫu."/>
    <s v="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
    <s v="Mộc Bài-Tây Ninh"/>
    <m/>
    <m/>
    <m/>
    <d v="2020-03-19T00:00:00"/>
    <s v="Tây Ninh"/>
    <d v="2020-03-19T00:00:00"/>
    <s v="Có"/>
    <s v="sốt, ho, khó thở"/>
    <d v="2020-03-19T00:00:00"/>
    <s v="viêm phế quản mạn tính"/>
    <d v="2020-03-19T00:00:00"/>
    <d v="2020-03-19T00:00:00"/>
    <s v="Bệnh viện Đa khoa tỉnh Tây Ninh"/>
    <m/>
    <s v=""/>
    <d v="2020-03-23T00:00:00"/>
    <d v="2020-03-19T00:00:00"/>
    <d v="2020-03-19T00:00:00"/>
    <m/>
    <s v="Dương tính"/>
    <s v=""/>
    <s v="Bệnh viện Đa khoa tỉnh Tây Ninh"/>
    <m/>
    <m/>
    <m/>
    <x v="0"/>
    <n v="0"/>
    <n v="0"/>
    <s v="Mộc Bài-Tây Ninh"/>
    <x v="0"/>
    <n v="0"/>
    <n v="0"/>
    <m/>
    <m/>
    <n v="0"/>
    <n v="2"/>
    <n v="1"/>
    <n v="4"/>
  </r>
  <r>
    <n v="119"/>
    <n v="119"/>
    <n v="7"/>
    <m/>
    <s v="Nam"/>
    <n v="29"/>
    <s v="nhân viên công ty tư vấn tài chính"/>
    <m/>
    <m/>
    <s v="Bình Thạnh"/>
    <s v="TP Hồ Chí Minh"/>
    <s v="Mỹ"/>
    <m/>
    <m/>
    <m/>
    <s v="Từ ngày 1/3 đến ngày 15/3, bệnh nhân thường xuyên di chuyển giữa Việt Nam, Indonesia, Thái Lan và về lại Việt Nam ngày 15/3, không nhớ số hiệu và ngày giờ chuyến bay vào Việt Nam."/>
    <s v="Bệnh nhân làm việc tại công ty tư vấn tài chính BCG, tầng 13 Mplaza Saigon, số 39, đường Lê Duẩn, phường Bến Nghé, Quận 1, TPHCM._x000a_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s v="không rõ"/>
    <m/>
    <m/>
    <m/>
    <d v="2020-03-15T00:00:00"/>
    <s v="TP Hồ Chí Minh"/>
    <d v="2020-03-20T00:00:00"/>
    <s v="Có"/>
    <s v="sốt, ho, đau họng"/>
    <d v="2020-03-19T00:00:00"/>
    <m/>
    <d v="2020-03-20T00:00:00"/>
    <d v="2020-03-20T00:00:00"/>
    <s v="Bệnh viện FV"/>
    <m/>
    <s v=""/>
    <d v="2020-03-23T00:00:00"/>
    <d v="2020-03-20T00:00:00"/>
    <d v="2020-03-20T00:00:00"/>
    <m/>
    <s v="Dương tính"/>
    <s v=""/>
    <s v="Bệnh viện FV"/>
    <m/>
    <m/>
    <m/>
    <x v="0"/>
    <n v="5"/>
    <n v="5"/>
    <s v="không rõ"/>
    <x v="0"/>
    <n v="5"/>
    <n v="0"/>
    <m/>
    <m/>
    <n v="2"/>
    <n v="2"/>
    <n v="1"/>
    <n v="6"/>
  </r>
  <r>
    <n v="120"/>
    <n v="120"/>
    <n v="4"/>
    <m/>
    <s v="Nam"/>
    <n v="27"/>
    <s v="giáo viên ngoại ngữ"/>
    <m/>
    <m/>
    <s v="Quận 2"/>
    <s v="TP Hồ Chí Minh"/>
    <s v="Canada"/>
    <n v="91"/>
    <m/>
    <m/>
    <s v="Ở tại T4 Masteri Thảo Điền, quận 2, tiếp xúc với NB91, cùng đến Budda Bar&amp;Grill 14/03"/>
    <s v="Bệnh nhân từ Canada vào Việt Nam ngày 11/2 và lưu trú cho đến nay. Trong quá trình lưu trú tại Việt Nam, bệnh nhân tiếp xúc trực tiếp với BN91 từ ngày 14/3 tại một số quán ăn, nơi vui chơi, trong đó có quán bar Buddha. Sau khi phát hiện BN91, bệnh nhân được đưa cách ly tập trung tại Quận 2 chiều ngày 19/3 và lấy mẫu bệnh phẩm ngày 20/3 - khi chưa có triệu chứng bệnh."/>
    <m/>
    <m/>
    <m/>
    <m/>
    <d v="2020-02-11T00:00:00"/>
    <s v="TP Hồ Chí Minh"/>
    <d v="2020-03-19T00:00:00"/>
    <s v="Có"/>
    <s v="sốt, ho khan"/>
    <d v="2020-03-21T00:00:00"/>
    <m/>
    <d v="2020-03-20T00:00:00"/>
    <d v="2020-03-20T00:00:00"/>
    <s v="Khu cách ly tập trung tại Quận 2"/>
    <m/>
    <s v=""/>
    <d v="2020-03-23T00:00:00"/>
    <d v="2020-03-21T00:00:00"/>
    <d v="2020-03-21T00:00:00"/>
    <m/>
    <s v="Dương tính"/>
    <s v=""/>
    <s v="Bệnh viện Dã chiến Củ Chi"/>
    <m/>
    <m/>
    <m/>
    <x v="0"/>
    <m/>
    <m/>
    <s v=""/>
    <x v="1"/>
    <n v="2"/>
    <n v="1"/>
    <m/>
    <n v="0"/>
    <n v="0"/>
    <n v="2"/>
    <n v="0"/>
    <n v="8"/>
  </r>
  <r>
    <n v="121"/>
    <n v="121"/>
    <n v="3"/>
    <m/>
    <s v="Nam"/>
    <n v="58"/>
    <m/>
    <m/>
    <m/>
    <s v="Tân Bình"/>
    <s v="TP Hồ Chí Minh"/>
    <s v="Việt Nam"/>
    <m/>
    <m/>
    <m/>
    <s v="Bay từ Narita đến Tân Sơn Nhất, cách ly tại Trung tâm Y tế huyện Cần Giờ"/>
    <s v="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_x000a_Bệnh nhân cùng vợ được chuyển về cách ly tại huyện Cần Giờ. Ngày 20/3/2020, bệnh nhân có sốt, không ho, không khó thở và được lấy mẫu."/>
    <s v="NH831"/>
    <m/>
    <m/>
    <m/>
    <d v="2020-03-19T00:00:00"/>
    <s v="TP Hồ Chí Minh"/>
    <d v="2020-03-19T00:00:00"/>
    <s v="Có"/>
    <s v="Sốt"/>
    <d v="2020-03-20T00:00:00"/>
    <m/>
    <d v="2020-03-20T00:00:00"/>
    <d v="2020-03-20T00:00:00"/>
    <s v="Khu cách ly tại huyện Cần Giờ"/>
    <m/>
    <s v=""/>
    <d v="2020-03-23T00:00:00"/>
    <d v="2020-03-20T00:00:00"/>
    <d v="2020-03-20T00:00:00"/>
    <m/>
    <s v="Dương tính"/>
    <s v=""/>
    <s v="Trung tâm y tế huyện Cần Giờ"/>
    <m/>
    <m/>
    <m/>
    <x v="0"/>
    <n v="0"/>
    <n v="1"/>
    <s v="NH831"/>
    <x v="0"/>
    <n v="0"/>
    <n v="1"/>
    <m/>
    <m/>
    <n v="0"/>
    <n v="2"/>
    <n v="0"/>
    <n v="3"/>
  </r>
  <r>
    <n v="122"/>
    <n v="122"/>
    <n v="5"/>
    <m/>
    <s v="Nữ"/>
    <n v="24"/>
    <s v="nhân viên quán rượu"/>
    <m/>
    <m/>
    <s v="Can Lộc"/>
    <s v="Hà Tĩnh"/>
    <s v="Việt Nam"/>
    <m/>
    <s v="Buddha Bar"/>
    <m/>
    <s v="Ngày 20/3/2020, bệnh nhân đi xe taxi đến Sân bay Quốc tế Suvarnabhumi - Thái Lan, 11 giờ trưa bệnh nhân lên chuyến bay số hiệu TG947 (ghế 20D) về đến Cảng hàng không quốc tế Đà Nẵng lúc 12 giờ 20 phút cùng ngày.Lúc 14 giờ cùng ngày, bệnh nhân được xe cách ly chở đến Trung tâm Giáo dục quốc phòng (ở phòng số 17). Ngày 21 và 22/3/2020, bệnh nhân sinh hoạt bình thường trong khu vực cách ly."/>
    <s v="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_x000a_Lúc 14 giờ cùng ngày, bệnh nhân được xe cách ly chở đến Trung tâm Giáo dục quốc phòng (ở phòng số 17). Ngày 21 và 22/3/2020, bệnh nhân sinh hoạt bình thường trong khu vực cách ly."/>
    <s v="TG947"/>
    <m/>
    <m/>
    <m/>
    <d v="2020-03-20T00:00:00"/>
    <s v="Đà Nẵng"/>
    <d v="2020-03-20T00:00:00"/>
    <s v="Không"/>
    <m/>
    <s v=""/>
    <m/>
    <d v="2020-03-21T00:00:00"/>
    <d v="2020-03-21T00:00:00"/>
    <s v="Trung tâm Giáo dục quốc phòng (ở phòng số 17)"/>
    <s v="Trung tâm Kiểm soát bệnh tật thành phố Đà Nẵng"/>
    <s v=""/>
    <d v="2020-03-23T00:00:00"/>
    <d v="2020-03-22T00:00:00"/>
    <d v="2020-03-22T00:00:00"/>
    <m/>
    <s v="Dương tính"/>
    <s v=""/>
    <s v="Trung tâm Kiểm soát bệnh tật thành phố Đà Nẵng"/>
    <m/>
    <m/>
    <s v="ổn định"/>
    <x v="0"/>
    <n v="0"/>
    <n v="2"/>
    <s v="TG947"/>
    <x v="0"/>
    <n v="0"/>
    <n v="1"/>
    <m/>
    <m/>
    <n v="1"/>
    <n v="1"/>
    <n v="1"/>
    <n v="8"/>
  </r>
  <r>
    <n v="123"/>
    <n v="123"/>
    <n v="5"/>
    <m/>
    <s v="Nữ"/>
    <n v="17"/>
    <m/>
    <s v="Thừa Lợi"/>
    <s v="Thừa Đức"/>
    <s v="Bình Đại"/>
    <s v="Bến Tre"/>
    <s v="Việt Nam"/>
    <m/>
    <m/>
    <m/>
    <s v="Sống tại Malaysia 3, 4 tháng nay, nhập cảnh tại Tân Sơn Nhất, đi xe khách về Bến Tre"/>
    <s v="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_x000a_Bệnh nhân về Bến Tre trên chuyến xe lúc 15h30 chiều ngày 17/3/2020 của nhà xe Công Tạo và được bạn đón về nhà, tự cách ly tại nhà."/>
    <s v="BI381"/>
    <m/>
    <m/>
    <m/>
    <d v="2020-03-17T00:00:00"/>
    <s v="Bến Tre"/>
    <d v="2020-03-22T00:00:00"/>
    <s v="Không"/>
    <m/>
    <s v=""/>
    <m/>
    <d v="2020-03-21T00:00:00"/>
    <d v="2020-03-21T00:00:00"/>
    <s v="Trung tâm y tế huyện Bình Đại, tỉnh Bến Tre"/>
    <s v="Viện Pasteur TPHCM"/>
    <s v=""/>
    <d v="2020-03-23T00:00:00"/>
    <d v="2020-03-22T00:00:00"/>
    <d v="2020-03-22T00:00:00"/>
    <m/>
    <s v="Dương tính"/>
    <s v=""/>
    <s v="Trung tâm y tế huyện Bình Đại, tỉnh Bến Tre"/>
    <m/>
    <m/>
    <m/>
    <x v="0"/>
    <n v="5"/>
    <n v="5"/>
    <s v="BI381"/>
    <x v="0"/>
    <n v="5"/>
    <n v="-1"/>
    <m/>
    <m/>
    <n v="2"/>
    <n v="1"/>
    <n v="0"/>
    <n v="7"/>
  </r>
  <r>
    <n v="124"/>
    <n v="124"/>
    <n v="4"/>
    <m/>
    <s v="Nam"/>
    <n v="52"/>
    <s v="Làm việc tại công ty TNHH giày Gia Định, có 2 chi nhánh tại huyện Vĩnh Cửu, Đồng Nai và Quận 2, TPHCM"/>
    <m/>
    <m/>
    <s v="Quận 2"/>
    <s v="TP Hồ Chí Minh"/>
    <s v="Brazil"/>
    <s v="91, 97, 98"/>
    <m/>
    <m/>
    <s v="Sống tại Quận 2, làm ở công ty Giày Gia Định, Quận 2, hay đi ăn uống tại Vincom Quận 2, 14/03 đến Budda Bar&amp;Grill"/>
    <s v="Làm việc tại công ty TNHH giày Gia Định, có 2 chi nhánh tại huyện Vĩnh Cửu, Đồng Nai và Quận 2, TPHCM. Hàng ngày, bệnh nhân đi làm ở cả 2 chi nhánh công ty, ngoài ra tới một số nơi như quán ăn (TP. Biên Hoà, Đồng Nai), quán cà phê, trung tâm thương mại Vincom Quận 2 và không sử dụng khẩu trang. Ngày 14/3, bệnh nhân có đến quán Bar Buddha"/>
    <m/>
    <m/>
    <m/>
    <m/>
    <s v=""/>
    <s v="TP Hồ Chí Minh"/>
    <d v="2020-03-22T00:00:00"/>
    <s v="Không"/>
    <m/>
    <s v=""/>
    <m/>
    <d v="2020-03-22T00:00:00"/>
    <d v="2020-03-23T00:00:00"/>
    <s v="Khu cách ly tại Quận 9"/>
    <s v="Viện Pasteur TPHCM"/>
    <s v=""/>
    <d v="2020-03-24T00:00:00"/>
    <d v="2020-03-22T00:00:00"/>
    <d v="2020-03-22T00:00:00"/>
    <m/>
    <s v="Dương tính"/>
    <s v=""/>
    <s v="Bệnh viện Dã chiến Củ Chi"/>
    <m/>
    <m/>
    <m/>
    <x v="0"/>
    <m/>
    <m/>
    <s v=""/>
    <x v="1"/>
    <m/>
    <n v="1"/>
    <m/>
    <n v="0"/>
    <n v="0"/>
    <n v="1"/>
    <n v="1"/>
    <n v="10"/>
  </r>
  <r>
    <n v="125"/>
    <n v="125"/>
    <n v="2"/>
    <m/>
    <s v="Nữ"/>
    <n v="22"/>
    <s v="chuyên gia"/>
    <m/>
    <m/>
    <s v="Quận 7"/>
    <s v="TP Hồ Chí Minh"/>
    <s v="Nam Phi"/>
    <s v="91, 97, 98, 126"/>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Bệnh nhân ở nhà trong thời gian từ 15/3 đến khi được cách ly."/>
    <m/>
    <m/>
    <m/>
    <m/>
    <s v=""/>
    <s v="TP Hồ Chí Minh"/>
    <d v="2020-03-22T00:00:00"/>
    <s v="Không"/>
    <m/>
    <s v=""/>
    <m/>
    <d v="2020-03-22T00:00:00"/>
    <d v="2020-03-23T00:00:00"/>
    <m/>
    <s v="Viện Pasteur TPHCM"/>
    <s v=""/>
    <d v="2020-03-24T00:00:00"/>
    <d v="2020-03-22T00:00:00"/>
    <d v="2020-03-22T00:00:00"/>
    <m/>
    <s v="Dương tính"/>
    <s v=""/>
    <s v="Trung tâm y tế huyện Cần Giờ"/>
    <m/>
    <m/>
    <m/>
    <x v="0"/>
    <m/>
    <m/>
    <s v=""/>
    <x v="1"/>
    <m/>
    <n v="1"/>
    <m/>
    <n v="0"/>
    <n v="0"/>
    <n v="1"/>
    <n v="0"/>
    <n v="5"/>
  </r>
  <r>
    <n v="126"/>
    <n v="126"/>
    <n v="2"/>
    <m/>
    <s v="Nam"/>
    <n v="28"/>
    <s v="giáo viên"/>
    <m/>
    <m/>
    <s v="Quận 7"/>
    <s v="TP Hồ Chí Minh"/>
    <s v="Nam Phi"/>
    <s v="91, 97, 98, 125"/>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Trong thời gian từ 15/3 đến khi cách ly, bệnh nhân có hai lần tới nhà BN125."/>
    <m/>
    <m/>
    <m/>
    <m/>
    <s v=""/>
    <s v="TP Hồ Chí Minh"/>
    <d v="2020-03-22T00:00:00"/>
    <s v="Không"/>
    <m/>
    <s v=""/>
    <m/>
    <d v="2020-03-22T00:00:00"/>
    <d v="2020-03-23T00:00:00"/>
    <m/>
    <s v="Viện Pasteur TPHCM"/>
    <s v=""/>
    <d v="2020-03-24T00:00:00"/>
    <d v="2020-03-22T00:00:00"/>
    <d v="2020-03-22T00:00:00"/>
    <m/>
    <s v="Dương tính"/>
    <s v=""/>
    <s v="Trung tâm y tế huyện Cần Giờ"/>
    <m/>
    <m/>
    <m/>
    <x v="0"/>
    <m/>
    <m/>
    <s v=""/>
    <x v="1"/>
    <m/>
    <n v="1"/>
    <m/>
    <n v="0"/>
    <n v="0"/>
    <n v="1"/>
    <n v="0"/>
    <n v="5"/>
  </r>
  <r>
    <n v="127"/>
    <n v="127"/>
    <n v="5"/>
    <m/>
    <s v="Nam"/>
    <n v="23"/>
    <s v="nhân viên phục vụ bàn (Ca 21h00 - 04h00)"/>
    <m/>
    <m/>
    <s v="Tân Phú"/>
    <s v="TP Hồ Chí Minh"/>
    <s v="Việt Nam"/>
    <s v="91, 97, 98"/>
    <m/>
    <m/>
    <s v="Sống tại quận Tân Phú, là nhân viên của Budda Bar&amp;Grill, nghỉ ở nhà từ 17/03, 21/03 đi khám và được hướng dẫn cách ly tại nhà"/>
    <s v="nhân viên phục vụ bàn (theo ca 21h00 - 04h00) tại quán Bar Buddha - Quận 2. Ngày 16/3, bệnh nhân khởi bệnh với triệu chứng sốt, đi khám tại phòng khám BS.Trần Hồng Đào - Quận Tân Phú, TPHCM, được cho thuốc uống và hết sốt đến nay. Ngày 17-20/3, bệnh nhân ở nhà, không đi làm và có đi một số quán ăn uống. Ngày 21/3, bệnh nhân tới khai báo tại trạm y tế về tình trạng tiếp xúc ở quán Bar Buddha và được hướng dẫn tự cách ly tại nhà."/>
    <m/>
    <m/>
    <m/>
    <m/>
    <s v=""/>
    <s v="TP Hồ Chí Minh"/>
    <d v="2020-03-22T00:00:00"/>
    <s v="Có"/>
    <s v="Sốt"/>
    <d v="2020-03-16T00:00:00"/>
    <m/>
    <d v="2020-03-22T00:00:00"/>
    <d v="2020-03-23T00:00:00"/>
    <s v="Khu cách ly tập trung quận Tân Phú"/>
    <s v="Viện Pasteur TPHCM"/>
    <s v=""/>
    <d v="2020-03-24T00:00:00"/>
    <d v="2020-03-22T00:00:00"/>
    <d v="2020-03-22T00:00:00"/>
    <m/>
    <s v="Dương tính"/>
    <s v=""/>
    <s v="Bệnh viện Dã chiến Củ Chi"/>
    <m/>
    <m/>
    <m/>
    <x v="0"/>
    <m/>
    <m/>
    <s v=""/>
    <x v="1"/>
    <m/>
    <n v="1"/>
    <m/>
    <n v="0"/>
    <n v="0"/>
    <n v="2"/>
    <n v="1"/>
    <n v="6"/>
  </r>
  <r>
    <n v="128"/>
    <n v="128"/>
    <n v="4"/>
    <m/>
    <s v="Nam"/>
    <n v="20"/>
    <s v="du học sinh"/>
    <m/>
    <m/>
    <s v="Lê Chân"/>
    <s v="Hải Phòng"/>
    <s v="Việt Nam"/>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s v="Bệnh nhân là du học sinh tại Anh, nhập cảnh về Nội Bài ngày 20/3 trên chuyến bay VN0054."/>
    <s v="VN0054"/>
    <m/>
    <m/>
    <m/>
    <d v="2020-03-20T00:00:00"/>
    <s v="Hà Nội"/>
    <d v="2020-03-22T00:00:00"/>
    <s v="Không"/>
    <m/>
    <s v=""/>
    <m/>
    <d v="2020-03-22T00:00:00"/>
    <d v="2020-03-23T00:00:00"/>
    <s v="Trung tâm Kiểm soát bệnh tật Hà Nội"/>
    <s v="Viện Vệ sinh Dịch tễ Trung ương"/>
    <s v=""/>
    <d v="2020-03-24T00:00:00"/>
    <d v="2020-03-22T00:00:00"/>
    <d v="2020-03-22T00:00:00"/>
    <m/>
    <s v="Dương tính"/>
    <s v=""/>
    <s v="Bệnh viện Bệnh Nhiệt đới Trung ương cơ sở 2"/>
    <m/>
    <m/>
    <s v="ổn định"/>
    <x v="0"/>
    <n v="2"/>
    <n v="2"/>
    <s v="VN0054"/>
    <x v="0"/>
    <n v="2"/>
    <n v="1"/>
    <m/>
    <m/>
    <n v="2"/>
    <n v="1"/>
    <n v="0"/>
    <n v="3"/>
  </r>
  <r>
    <n v="129"/>
    <n v="129"/>
    <n v="4"/>
    <m/>
    <s v="Nam"/>
    <n v="20"/>
    <s v="du học sinh"/>
    <m/>
    <m/>
    <s v="Nghĩa Tân"/>
    <s v="Hà Nội"/>
    <s v="Việt Nam"/>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cho kết quả dương tính với SARS-CoV-2."/>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s v="VN0054"/>
    <m/>
    <m/>
    <m/>
    <d v="2020-03-20T00:00:00"/>
    <s v="Hà Nội"/>
    <d v="2020-03-20T00:00:00"/>
    <s v="Không"/>
    <m/>
    <s v=""/>
    <m/>
    <d v="2020-03-22T00:00:00"/>
    <d v="2020-03-23T00:00:00"/>
    <s v="Trung tâm Kiểm soát bệnh tật Hà Nội"/>
    <s v="Viện Vệ sinh Dịch tễ Trung ương"/>
    <s v=""/>
    <d v="2020-03-24T00:00:00"/>
    <d v="2020-03-23T00:00:00"/>
    <d v="2020-03-22T00:00:00"/>
    <m/>
    <s v="Dương tính"/>
    <s v=""/>
    <s v="Bệnh viện Bệnh Nhiệt đới Trung ương cơ sở 2"/>
    <m/>
    <m/>
    <s v="ổn định"/>
    <x v="0"/>
    <n v="0"/>
    <n v="2"/>
    <s v="VN0054"/>
    <x v="0"/>
    <n v="0"/>
    <n v="3"/>
    <m/>
    <m/>
    <n v="2"/>
    <n v="1"/>
    <n v="0"/>
    <n v="3"/>
  </r>
  <r>
    <n v="130"/>
    <n v="130"/>
    <n v="3"/>
    <m/>
    <s v="Nam"/>
    <n v="30"/>
    <m/>
    <m/>
    <m/>
    <s v="Bình Chánh"/>
    <s v="TP Hồ Chí Minh"/>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d v="2020-03-24T00:00:00"/>
    <d v="2020-03-23T00:00:00"/>
    <d v="2020-03-23T00:00:00"/>
    <m/>
    <s v="Dương tính"/>
    <s v=""/>
    <s v="Bệnh viện Bệnh Nhiệt đới Trung ương cơ sở 2"/>
    <m/>
    <m/>
    <s v="ổn định"/>
    <x v="0"/>
    <n v="0"/>
    <n v="1"/>
    <s v="SU290"/>
    <x v="0"/>
    <n v="0"/>
    <n v="1"/>
    <m/>
    <m/>
    <n v="1"/>
    <n v="1"/>
    <n v="0"/>
    <n v="3"/>
  </r>
  <r>
    <n v="131"/>
    <n v="131"/>
    <n v="3"/>
    <m/>
    <s v="Nam"/>
    <n v="23"/>
    <m/>
    <m/>
    <m/>
    <s v="Bình Chánh"/>
    <s v="TP Hồ Chí Minh"/>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d v="2020-03-24T00:00:00"/>
    <d v="2020-03-23T00:00:00"/>
    <d v="2020-03-23T00:00:00"/>
    <m/>
    <s v="Dương tính"/>
    <s v=""/>
    <s v="Bệnh viện Bệnh Nhiệt đới Trung ương cơ sở 2"/>
    <m/>
    <m/>
    <s v="ổn định"/>
    <x v="0"/>
    <n v="0"/>
    <n v="1"/>
    <s v="SU290"/>
    <x v="0"/>
    <n v="0"/>
    <n v="1"/>
    <m/>
    <m/>
    <n v="1"/>
    <n v="1"/>
    <n v="0"/>
    <n v="3"/>
  </r>
  <r>
    <n v="132"/>
    <n v="132"/>
    <n v="3"/>
    <m/>
    <s v="Nữ"/>
    <n v="25"/>
    <m/>
    <m/>
    <m/>
    <s v="Long Biên"/>
    <s v="Hà Nội"/>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Ngày 23/032020, mẫu bệnh phẩm đã được gửi sang Viện Vệ sinh Dịch tễ Trung ương xét nghiệm và cho kết quả khẳng đị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d v="2020-03-24T00:00:00"/>
    <d v="2020-03-23T00:00:00"/>
    <d v="2020-03-23T00:00:00"/>
    <m/>
    <s v="Dương tính"/>
    <s v=""/>
    <s v="Bệnh viện Bệnh Nhiệt đới Trung ương cơ sở 2"/>
    <m/>
    <m/>
    <s v="ổn định"/>
    <x v="0"/>
    <n v="0"/>
    <n v="1"/>
    <s v="SU290"/>
    <x v="0"/>
    <n v="0"/>
    <n v="1"/>
    <m/>
    <m/>
    <n v="1"/>
    <n v="1"/>
    <n v="0"/>
    <n v="3"/>
  </r>
  <r>
    <n v="133"/>
    <n v="133"/>
    <n v="5"/>
    <m/>
    <s v="Nữ"/>
    <n v="66"/>
    <m/>
    <m/>
    <m/>
    <s v="Tân Phong"/>
    <s v="Lai Châu"/>
    <s v="Việt Nam"/>
    <m/>
    <m/>
    <m/>
    <s v="Bệnh nhân trong tháng 03 có đến Bệnh viện Bạch Mai điều trị bệnh. Ngày 22/03/2020, bệnh nhân trở về nhà, trên đường về bệnh nhân có sốt. Ngày 23/03/2020, bệnh nhân được trung tâm kiểm soát bệnh tật tỉnh Lai Châu lấy mẫu làm xét nghiệm. Ngày 23/03/2020, mẫu bệnh phẩm đã được gửi sang Viện Vệ sinh Dịch tễ Trung ương xét nghiệm cho kết quả dương tính với SARS-CoV-2."/>
    <s v="Trong tháng 3 có đến Bệnh viện Bạch Mai điều trị bệnh. Ngày 22/3, bệnh nhân trở về nhà, trên đường về bệnh nhân có sốt."/>
    <m/>
    <m/>
    <m/>
    <m/>
    <s v=""/>
    <s v="Lai Châu"/>
    <d v="2020-03-23T00:00:00"/>
    <s v="Có"/>
    <s v="Sốt"/>
    <d v="2020-03-22T00:00:00"/>
    <m/>
    <d v="2020-03-22T00:00:00"/>
    <d v="2020-03-23T00:00:00"/>
    <s v="trung tâm kiểm soát bệnh tật tỉnh Lai Châu"/>
    <s v="Viện Vệ sinh Dịch tễ Trung ương"/>
    <s v=""/>
    <d v="2020-03-24T00:00:00"/>
    <d v="2020-03-23T00:00:00"/>
    <d v="2020-03-23T00:00:00"/>
    <m/>
    <s v="Dương tính"/>
    <s v=""/>
    <s v="Bệnh viện Đa khoa tỉnh Lai Châu"/>
    <m/>
    <m/>
    <s v="ổn định"/>
    <x v="0"/>
    <m/>
    <m/>
    <s v=""/>
    <x v="1"/>
    <m/>
    <n v="0"/>
    <m/>
    <n v="2"/>
    <n v="2"/>
    <n v="2"/>
    <n v="0"/>
    <n v="3"/>
  </r>
  <r>
    <n v="134"/>
    <n v="134"/>
    <n v="4"/>
    <m/>
    <s v="Nam"/>
    <n v="10"/>
    <m/>
    <m/>
    <m/>
    <s v="Thạch Thất"/>
    <s v="Hà Nội"/>
    <s v="Việt Nam"/>
    <m/>
    <m/>
    <m/>
    <s v="Bệnh nhân là đi du lịch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s v="là du khách từ Hà Nội, nhập cành về sân bay Nội Bài ngày 18/3/2020. Sau khi nhập cảnh, bệnh nhân được cách ly tại khu cach ly tỉnhThanh Hóa"/>
    <s v="SU290"/>
    <m/>
    <m/>
    <m/>
    <d v="2020-03-18T00:00:00"/>
    <s v="Thanh Hóa"/>
    <d v="2020-03-18T00:00:00"/>
    <s v="Không"/>
    <m/>
    <s v=""/>
    <m/>
    <d v="2020-03-22T00:00:00"/>
    <d v="2020-03-23T00:00:00"/>
    <s v="khu cách ly của tỉnh Thanh Hoá"/>
    <s v="Viện Vệ sinh Dịch tễ Trung ương"/>
    <s v=""/>
    <d v="2020-03-24T00:00:00"/>
    <d v="2020-03-23T00:00:00"/>
    <d v="2020-03-23T00:00:00"/>
    <m/>
    <s v="Dương tính"/>
    <s v=""/>
    <s v="Bệnh viện Đa khoa Bỉm Sơn"/>
    <m/>
    <m/>
    <s v="ổn định"/>
    <x v="0"/>
    <n v="0"/>
    <n v="5"/>
    <s v="SU290"/>
    <x v="0"/>
    <n v="0"/>
    <n v="5"/>
    <m/>
    <m/>
    <n v="2"/>
    <n v="1"/>
    <n v="0"/>
    <n v="3"/>
  </r>
  <r>
    <n v="135"/>
    <n v="135"/>
    <n v="2"/>
    <m/>
    <s v="Nữ"/>
    <n v="27"/>
    <m/>
    <m/>
    <m/>
    <s v="Lê Chân"/>
    <s v="Hải Phòng"/>
    <s v="Việt Nam"/>
    <m/>
    <m/>
    <m/>
    <s v="Ngày 19/3/2020 bệnh nhân khởi hành từ Copenhagen, Đan Mạch, quá cảnh tại Doha và Bangkok, nhập cảnh Việt Nam ngày 21/3/2020 tại Cảng Hàng không quốc tế Đà Nẵng trên chuyến bay số hiệu PG947, số ghế 16A.Sau khi nhập cảnh, bệnh nhân được cách ly tập trung tại Trung tâm Giáo dục quốc phòng Quân khu 5, kết quả xét nghiệm dương tính vi rú SARS-CoV-2 và hiện trong tình trạng ổn định."/>
    <s v="Ngày 19/3 BN khởi hành từ Copenhagen, Đan Mạch, quá cảnh tại Doha và Bangkok, nhập cảnh Việt Nam ngày 21/3 tại Cảng Hàng không quốc tế Đà Nẵng trên chuyến bay số hiệu PG947, số ghế 16A. "/>
    <s v="PG947"/>
    <m/>
    <m/>
    <m/>
    <d v="2020-03-21T00:00:00"/>
    <s v="Đà Nẵng"/>
    <d v="2020-03-21T00:00:00"/>
    <s v="Không"/>
    <m/>
    <s v=""/>
    <m/>
    <d v="2020-03-21T00:00:00"/>
    <d v="2020-03-21T00:00:00"/>
    <s v="Trung tâm Giáo dục quốc phòng Quân khu 5"/>
    <s v="Viện Pasteur Nha Trang"/>
    <s v=""/>
    <d v="2020-03-25T00:00:00"/>
    <d v="2020-03-21T00:00:00"/>
    <d v="2020-03-21T00:00:00"/>
    <m/>
    <m/>
    <s v=""/>
    <s v="Trung tâm Giáo dục quốc phòng Quân khu 5"/>
    <m/>
    <m/>
    <m/>
    <x v="0"/>
    <n v="0"/>
    <n v="0"/>
    <s v="PG947"/>
    <x v="0"/>
    <n v="0"/>
    <n v="0"/>
    <m/>
    <m/>
    <n v="0"/>
    <n v="1"/>
    <n v="0"/>
    <n v="3"/>
  </r>
  <r>
    <n v="136"/>
    <n v="136"/>
    <n v="4"/>
    <m/>
    <s v="Nữ"/>
    <n v="23"/>
    <s v="du học sinh"/>
    <m/>
    <s v="Linh Đàm"/>
    <s v="Hoàng Mai"/>
    <s v="Hà Nội"/>
    <s v="Việt Nam"/>
    <m/>
    <m/>
    <m/>
    <s v="Bệnh nhân học sinh từ Mỹ, nhập cảnh về Nội Bài ngày 16/03/2020. Sau khi nhập cảnh, bệnh nhân về nhà tự cách ly. Ngày 21/03/2020, Bệnh nhân có sốt, ngày 22/03/2020, Trung tâm Y tế Hoàng Mai đến lấy mẫu làm xét nghiệm và cho kết quả dương tính với  SARS-CoV-2. Ngày 24/03, mẫu bệnh phẩm đã được gửi sang Viện Vệ sinh Dịch tễ Trung ương cũng khẳng định bệnh nhân mắc Covid-19. Hiện tại, bệnh nhân đang được cách ly tại Bệnh viện bệnh nhiệt đới Trung ương cơ sở Đông Anh, tình trạng sức khoẻ ổn định."/>
    <s v="nhập cảnh về Nội Bài ngày 16/3. Sau khi nhập cảnh, BN về nhà tự cách ly. Ngày 21/3, BN có sốt, ngày 22/3, Trung tâm Y tế Hoàng Mai đến lấy mẫu làm xét nghiệm và cho kết quả BN dương tính với SARS-CoV-2"/>
    <s v="Nội Bài"/>
    <m/>
    <m/>
    <m/>
    <d v="2020-03-16T00:00:00"/>
    <s v="Hà Nội"/>
    <d v="2020-03-16T00:00:00"/>
    <s v="Không"/>
    <m/>
    <s v=""/>
    <m/>
    <d v="2020-03-22T00:00:00"/>
    <d v="2020-03-22T00:00:00"/>
    <s v="Trung tâm Y tế Hoàng Mai"/>
    <s v="Viện Vệ sinh Dịch tễ Trung ương"/>
    <s v=""/>
    <d v="2020-03-25T00:00:00"/>
    <d v="2020-03-22T00:00:00"/>
    <d v="2020-03-24T00:00:00"/>
    <m/>
    <m/>
    <s v=""/>
    <s v="Bệnh viện Bệnh Nhiệt đới Trung ương cơ sở 2"/>
    <m/>
    <m/>
    <m/>
    <x v="0"/>
    <n v="0"/>
    <n v="8"/>
    <s v="Nội Bài"/>
    <x v="0"/>
    <n v="0"/>
    <n v="6"/>
    <m/>
    <m/>
    <n v="2"/>
    <n v="1"/>
    <n v="0"/>
    <n v="3"/>
  </r>
  <r>
    <n v="137"/>
    <n v="137"/>
    <n v="2"/>
    <m/>
    <s v="Nam"/>
    <n v="36"/>
    <m/>
    <m/>
    <m/>
    <s v="Yên Thành"/>
    <s v="Nghệ An"/>
    <s v="Việt Nam"/>
    <m/>
    <m/>
    <m/>
    <s v="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
    <s v="nhập cảnh về Nội Bài ngày 15/3. Sau khi nhập cảnh, BN đã được đưa về khu cách ly của Hà Nội và lấy mẫu làm xét nghiệm. Hiện tại, BN đang được cách ly tại"/>
    <s v="Nội Bài"/>
    <m/>
    <m/>
    <m/>
    <d v="2020-03-15T00:00:00"/>
    <s v="Hà Nội"/>
    <d v="2020-03-15T00:00:00"/>
    <s v="Không"/>
    <m/>
    <s v=""/>
    <m/>
    <s v=""/>
    <s v=""/>
    <s v="Bệnh viện Bệnh nhiệt đới Trung ương cơ sở Đông Anh"/>
    <s v="Viện Vệ sinh Dịch tễ Trung ương"/>
    <s v=""/>
    <d v="2020-03-25T00:00:00"/>
    <d v="2020-03-22T00:00:00"/>
    <d v="2020-03-24T00:00:00"/>
    <m/>
    <s v="Dương tính"/>
    <s v=""/>
    <s v="Bệnh viện Bệnh Nhiệt đới Trung ương cơ sở 2"/>
    <m/>
    <m/>
    <m/>
    <x v="0"/>
    <n v="0"/>
    <n v="9"/>
    <s v="Nội Bài"/>
    <x v="0"/>
    <n v="0"/>
    <m/>
    <m/>
    <m/>
    <n v="0"/>
    <n v="1"/>
    <n v="0"/>
    <n v="3"/>
  </r>
  <r>
    <n v="138"/>
    <n v="138"/>
    <n v="2"/>
    <m/>
    <s v="Nam"/>
    <n v="23"/>
    <s v="du học sinh"/>
    <m/>
    <m/>
    <s v="Đống Đa"/>
    <s v="Hà Nội"/>
    <s v="Việt Nam"/>
    <m/>
    <m/>
    <m/>
    <s v="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
    <s v="VN0054"/>
    <m/>
    <m/>
    <m/>
    <d v="2020-03-21T00:00:00"/>
    <s v="Hà Nội"/>
    <d v="2020-03-21T00:00:00"/>
    <s v="Không"/>
    <m/>
    <s v=""/>
    <m/>
    <d v="2020-03-24T00:00:00"/>
    <d v="2020-03-24T00:00:00"/>
    <s v="Bệnh viện Bệnh nhiệt đới Trung ương cơ sở Đông Anh"/>
    <s v="Viện Vệ sinh Dịch tễ Trung ương"/>
    <s v=""/>
    <d v="2020-03-25T00:00:00"/>
    <d v="2020-03-24T00:00:00"/>
    <d v="2020-03-24T00:00:00"/>
    <m/>
    <s v="Dương tính"/>
    <s v=""/>
    <s v="Bệnh viện Bệnh Nhiệt đới Trung ương cơ sở 2"/>
    <m/>
    <m/>
    <m/>
    <x v="0"/>
    <n v="0"/>
    <n v="3"/>
    <s v="VN0054"/>
    <x v="0"/>
    <n v="0"/>
    <n v="3"/>
    <m/>
    <m/>
    <n v="0"/>
    <n v="1"/>
    <n v="0"/>
    <n v="3"/>
  </r>
  <r>
    <n v="139"/>
    <n v="139"/>
    <n v="2"/>
    <m/>
    <s v="Nữ"/>
    <n v="24"/>
    <s v="du học sinh"/>
    <m/>
    <s v="Thanh Nhàn"/>
    <s v="Hai Bà Trưng"/>
    <s v="Hà Nội"/>
    <s v="Việt Nam"/>
    <m/>
    <m/>
    <m/>
    <s v="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tại Khu nhà ở sinh viên Tứ Hiệp và lấy mẫu làm xét nghiệm. "/>
    <s v="VN0054"/>
    <m/>
    <m/>
    <m/>
    <d v="2020-03-21T00:00:00"/>
    <s v="Hà Nội"/>
    <d v="2020-03-21T00:00:00"/>
    <s v="Không"/>
    <m/>
    <s v=""/>
    <m/>
    <d v="2020-03-21T00:00:00"/>
    <d v="2020-03-21T00:00:00"/>
    <s v="Bệnh viện Bệnh nhiệt đới Trung ương cơ sở Đông Anh"/>
    <s v="Viện Vệ sinh Dịch tễ Trung ương"/>
    <s v=""/>
    <d v="2020-03-25T00:00:00"/>
    <d v="2020-03-24T00:00:00"/>
    <d v="2020-03-24T00:00:00"/>
    <m/>
    <s v="Dương tính"/>
    <s v=""/>
    <s v="Bệnh viện Bệnh Nhiệt đới Trung ương cơ sở 2"/>
    <m/>
    <m/>
    <s v="ổn định"/>
    <x v="0"/>
    <n v="0"/>
    <n v="3"/>
    <s v="VN0054"/>
    <x v="0"/>
    <n v="0"/>
    <n v="0"/>
    <m/>
    <m/>
    <n v="0"/>
    <n v="1"/>
    <n v="0"/>
    <n v="3"/>
  </r>
  <r>
    <n v="140"/>
    <n v="140"/>
    <n v="2"/>
    <m/>
    <s v="Nam"/>
    <n v="21"/>
    <s v="du học sinh"/>
    <m/>
    <s v="Quảng An"/>
    <s v="Tây Hồ"/>
    <s v="Hà Nội"/>
    <s v="Việt Nam"/>
    <m/>
    <m/>
    <m/>
    <s v="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sàng lọc."/>
    <s v="VN0054"/>
    <m/>
    <m/>
    <m/>
    <d v="2020-03-21T00:00:00"/>
    <s v="Hà Nội"/>
    <d v="2020-03-21T00:00:00"/>
    <s v="Không"/>
    <m/>
    <s v=""/>
    <m/>
    <d v="2020-03-21T00:00:00"/>
    <d v="2020-03-21T00:00:00"/>
    <s v="Bệnh viện Bệnh nhiệt đới Trung ương cơ sở Đông Anh"/>
    <s v="Viện Vệ sinh Dịch tễ Trung ương"/>
    <s v=""/>
    <d v="2020-03-25T00:00:00"/>
    <d v="2020-03-24T00:00:00"/>
    <d v="2020-03-24T00:00:00"/>
    <m/>
    <s v="Dương tính"/>
    <s v=""/>
    <s v="Bệnh viện Bệnh Nhiệt đới Trung ương cơ sở 2"/>
    <m/>
    <m/>
    <s v="ổn định"/>
    <x v="0"/>
    <n v="0"/>
    <n v="3"/>
    <s v="VN0054"/>
    <x v="0"/>
    <n v="0"/>
    <n v="0"/>
    <m/>
    <m/>
    <n v="0"/>
    <n v="1"/>
    <n v="0"/>
    <n v="3"/>
  </r>
  <r>
    <n v="141"/>
    <n v="141"/>
    <n v="3"/>
    <m/>
    <s v="Nữ"/>
    <n v="29"/>
    <s v="bác sĩ"/>
    <m/>
    <m/>
    <m/>
    <m/>
    <s v="Việt Nam"/>
    <n v="28"/>
    <m/>
    <m/>
    <s v="Làm việc tại Khoa Cấp cứu, Bệnh viện Bệnh Nhiệt đới Trung ương cơ sở Đông Anh. Bác sĩ này bị bị lây khi thao tác thiết lập máy thở cho bệnh nhân 28, bị phơi nhiễm cùng ngày với một bác sĩ khác cùng làm việc tại Khoa này (bệnh nhân 116). Như vậy đến nay tại Bệnh viện Bệnh Nhiệt đới Trung ương ghi nhận 2 ca mắc Covid-19 là bác sĩ khoa Cấp cứu, tham gia trực tiếp vào quá trình điều trị cho bệnh nhân."/>
    <s v="làm việc tại Khoa Cấp cứu, BVBNĐTƯ cơ sở Đông Anh. Bác sỹ bị lây khi thao tác thiết lập máy thở cho BN28, bị phơi nhiễm cùng ngày với một bác sĩ khác cùng làm việc tại Khoa này (BN116)"/>
    <m/>
    <m/>
    <m/>
    <m/>
    <s v=""/>
    <s v="Hà Nội"/>
    <d v="2020-03-21T00:00:00"/>
    <s v="Không"/>
    <m/>
    <s v=""/>
    <m/>
    <s v=""/>
    <s v=""/>
    <s v="Bệnh viện Bệnh nhiệt đới Trung ương cơ sở Đông Anh"/>
    <m/>
    <s v=""/>
    <d v="2020-03-25T00:00:00"/>
    <d v="2020-03-24T00:00:00"/>
    <d v="2020-03-24T00:00:00"/>
    <m/>
    <m/>
    <s v=""/>
    <s v="Bệnh viện Bệnh Nhiệt đới Trung ương cơ sở 2"/>
    <m/>
    <m/>
    <m/>
    <x v="0"/>
    <m/>
    <m/>
    <s v=""/>
    <x v="1"/>
    <m/>
    <m/>
    <m/>
    <m/>
    <n v="0"/>
    <n v="1"/>
    <n v="1"/>
    <n v="3"/>
  </r>
  <r>
    <n v="142"/>
    <n v="142"/>
    <n v="4"/>
    <m/>
    <s v="Nam"/>
    <n v="26"/>
    <s v="du học sinh"/>
    <m/>
    <m/>
    <s v="Bình Chánh"/>
    <s v="TP Hồ Chí Minh"/>
    <s v="Việt Nam"/>
    <m/>
    <m/>
    <m/>
    <s v="Texas (Mỹ) - Đài Loan -  Tân Sơn Nhất - Bệnh viện Bình Dân - Tân Túc, Bình Chánh"/>
    <s v="Texas (Mỹ) - Đài Loan -  Tân Sơn Nhất - Bệnh viện Bình Dân - Tân Túc, Bình Chánh"/>
    <s v="BR395"/>
    <m/>
    <m/>
    <m/>
    <d v="2020-03-10T00:00:00"/>
    <s v="TP Hồ Chí Minh"/>
    <s v=""/>
    <s v="Không"/>
    <m/>
    <s v=""/>
    <m/>
    <d v="2020-03-23T00:00:00"/>
    <d v="2020-03-23T00:00:00"/>
    <s v="Bệnh viện điều trị COVID Cần Giờ"/>
    <s v="Viện Pasteur TPHCM"/>
    <s v=""/>
    <d v="2020-03-26T00:00:00"/>
    <s v=""/>
    <s v=""/>
    <s v="Realtime RT – PCR"/>
    <s v="Dương tính"/>
    <s v=""/>
    <s v="Bệnh viện điều trị COVID-19 Cần Giờ"/>
    <m/>
    <m/>
    <m/>
    <x v="0"/>
    <m/>
    <m/>
    <s v="BR395"/>
    <x v="0"/>
    <m/>
    <m/>
    <m/>
    <m/>
    <n v="2"/>
    <n v="1"/>
    <n v="0"/>
    <n v="5"/>
  </r>
  <r>
    <n v="143"/>
    <n v="143"/>
    <n v="2"/>
    <m/>
    <s v="Nữ"/>
    <n v="58"/>
    <m/>
    <m/>
    <s v="Tân Sơn Nhi"/>
    <s v="Tân Phú"/>
    <s v="TP Hồ Chí Minh"/>
    <s v="Nam Phi"/>
    <m/>
    <m/>
    <m/>
    <s v="Seattle (Mỹ) - Đài Loan - Tân Sơn Nhất - khu cách ly ĐHQG TPHCM"/>
    <s v="Seattle (Mỹ) - Đài Loan - Tân Sơn Nhất - khu cách ly ĐHQG TPHCM"/>
    <s v="BR395"/>
    <m/>
    <m/>
    <m/>
    <d v="2020-03-21T00:00:00"/>
    <s v="TP Hồ Chí Minh"/>
    <d v="2020-03-21T00:00:00"/>
    <s v="Không"/>
    <m/>
    <s v=""/>
    <m/>
    <d v="2020-03-22T00:00:00"/>
    <d v="2020-03-22T00:00:00"/>
    <s v="Bệnh viện điều trị COVID Cần Giờ"/>
    <s v="Viện Pasteur TPHCM"/>
    <s v=""/>
    <d v="2020-03-26T00:00:00"/>
    <s v=""/>
    <s v=""/>
    <s v="Realtime RT – PCR"/>
    <s v="Dương tính"/>
    <s v=""/>
    <s v="Bệnh viện điều trị COVID-19 Cần Giờ"/>
    <m/>
    <m/>
    <m/>
    <x v="0"/>
    <n v="0"/>
    <m/>
    <s v="BR395"/>
    <x v="0"/>
    <n v="0"/>
    <n v="1"/>
    <m/>
    <m/>
    <n v="0"/>
    <n v="1"/>
    <n v="0"/>
    <n v="3"/>
  </r>
  <r>
    <n v="144"/>
    <n v="144"/>
    <n v="2"/>
    <m/>
    <s v="Nam"/>
    <n v="22"/>
    <m/>
    <m/>
    <s v="phường 14"/>
    <s v="Phú Nhuận"/>
    <s v="TP Hồ Chí Minh"/>
    <s v="Việt Nam"/>
    <m/>
    <m/>
    <m/>
    <s v="Anh - khu cách ly Trà Vinh"/>
    <s v="Anh - khu cách ly Trà Vinh"/>
    <s v="VN0050"/>
    <m/>
    <m/>
    <m/>
    <d v="2020-03-22T00:00:00"/>
    <s v="Trà Vinh"/>
    <d v="2020-03-22T00:00:00"/>
    <s v="Không"/>
    <m/>
    <s v=""/>
    <m/>
    <d v="2020-03-22T00:00:00"/>
    <d v="2020-03-22T00:00:00"/>
    <s v="khu cách ly tập trung tỉnh Trà Vinh"/>
    <s v="Viện Pasteur TPHCM"/>
    <s v=""/>
    <d v="2020-03-26T00:00:00"/>
    <s v=""/>
    <s v=""/>
    <s v="Realtime RT – PCR"/>
    <s v="Dương tính"/>
    <s v=""/>
    <s v="khu cách ly tập trung tỉnh Trà Vinh"/>
    <m/>
    <m/>
    <m/>
    <x v="0"/>
    <n v="0"/>
    <m/>
    <s v="VN0050"/>
    <x v="0"/>
    <n v="0"/>
    <n v="0"/>
    <m/>
    <m/>
    <n v="0"/>
    <n v="1"/>
    <n v="0"/>
    <n v="3"/>
  </r>
  <r>
    <n v="145"/>
    <n v="145"/>
    <n v="2"/>
    <m/>
    <s v="Nam"/>
    <n v="34"/>
    <s v="thợ làm móng"/>
    <m/>
    <s v="Sơn Kỳ"/>
    <s v="Tân Phú"/>
    <s v="TP Hồ Chí Minh"/>
    <s v="Việt Nam"/>
    <m/>
    <m/>
    <m/>
    <s v="Anh - Cần Thơ"/>
    <s v="Anh - Cần Thơ"/>
    <s v="VN0050"/>
    <m/>
    <m/>
    <m/>
    <d v="2020-03-22T00:00:00"/>
    <s v="Cần Thơ"/>
    <d v="2020-03-22T00:00:00"/>
    <s v="Không"/>
    <m/>
    <s v=""/>
    <m/>
    <d v="2020-03-22T00:00:00"/>
    <d v="2020-03-22T00:00:00"/>
    <s v="Bệnh viện Lao và bệnh viện phổi"/>
    <m/>
    <s v=""/>
    <d v="2020-03-26T00:00:00"/>
    <s v=""/>
    <s v=""/>
    <s v="Realtime RT – PCR"/>
    <s v="Dương tính"/>
    <s v=""/>
    <s v="Bệnh viện Lao và Bệnh phổi Cần Thơ"/>
    <m/>
    <m/>
    <m/>
    <x v="0"/>
    <n v="0"/>
    <m/>
    <s v="VN0050"/>
    <x v="0"/>
    <n v="0"/>
    <n v="0"/>
    <m/>
    <m/>
    <n v="0"/>
    <n v="1"/>
    <n v="0"/>
    <n v="3"/>
  </r>
  <r>
    <n v="146"/>
    <n v="146"/>
    <n v="2"/>
    <m/>
    <s v="Nữ"/>
    <n v="17"/>
    <m/>
    <m/>
    <s v="Nghi Thiết"/>
    <s v="Nghi Lộc"/>
    <s v="Nghệ An"/>
    <s v="Việt Nam"/>
    <m/>
    <m/>
    <m/>
    <s v="Bệnh nhân đi từ Thái Lan về ngày 20/3, trước đó có tiếp xúc gần với ca dương tính xác định tại Đà Nẵng"/>
    <s v="Bệnh nhân đi từ Thái Lan về ngày 20/3, trước đó có tiếp xúc gần với ca dương tính xác định tại Đà Nẵng"/>
    <s v="Đà Nẵng"/>
    <m/>
    <m/>
    <m/>
    <d v="2020-03-20T00:00:00"/>
    <s v="Hà Tĩnh"/>
    <d v="2020-03-20T00:00:00"/>
    <s v="Không"/>
    <m/>
    <s v=""/>
    <m/>
    <d v="2020-03-20T00:00:00"/>
    <d v="2020-03-20T00:00:00"/>
    <s v="Trung tâm Kiểm soát bệnh tật tỉnh Hà Tĩnh"/>
    <m/>
    <s v=""/>
    <d v="2020-03-26T00:00:00"/>
    <s v=""/>
    <s v=""/>
    <s v="Realtime RT – PCR"/>
    <s v="Dương tính"/>
    <s v=""/>
    <s v="Bệnh viện Đa khoa Cầu Treo tỉnh Hà Tĩnh"/>
    <m/>
    <m/>
    <m/>
    <x v="0"/>
    <n v="0"/>
    <m/>
    <s v="Đà Nẵng"/>
    <x v="0"/>
    <n v="0"/>
    <n v="0"/>
    <m/>
    <m/>
    <n v="0"/>
    <n v="1"/>
    <n v="0"/>
    <n v="3"/>
  </r>
  <r>
    <n v="147"/>
    <n v="147"/>
    <n v="2"/>
    <m/>
    <s v="Nam"/>
    <n v="19"/>
    <s v="du học sinh"/>
    <m/>
    <s v="Yên Hòa"/>
    <s v="Cầu Giấy"/>
    <s v="Hà Nội"/>
    <s v="Việt Nam"/>
    <m/>
    <m/>
    <m/>
    <s v="đáp chuyến bay VN0054 của Vietnam Airlines về Nội Bài ngày 21/3. Sau khi nhập cảnh, bệnh nhân đã được đưa về khu cách ly của Hà Nội"/>
    <s v="đáp chuyến bay VN0054 của Vietnam Airlines về Nội Bài ngày 21/3. Sau khi nhập cảnh, bệnh nhân đã được đưa về khu cách ly của Hà Nội"/>
    <s v="VN0054"/>
    <m/>
    <m/>
    <m/>
    <d v="2020-03-21T00:00:00"/>
    <s v="Hà Nội"/>
    <d v="2020-03-21T00:00:00"/>
    <s v="Không"/>
    <m/>
    <s v=""/>
    <m/>
    <d v="2020-03-21T00:00:00"/>
    <d v="2020-03-21T00:00:00"/>
    <s v="khu cách ly của Hà Nội"/>
    <s v="Viện Vệ sinh Dịch tễ Trung ương"/>
    <s v=""/>
    <d v="2020-03-26T00:00:00"/>
    <s v=""/>
    <s v=""/>
    <s v="Realtime RT – PCR"/>
    <s v="Dương tính"/>
    <s v=""/>
    <s v="Bệnh viện Bệnh Nhiệt đới Trung ương cơ sở 2"/>
    <m/>
    <m/>
    <m/>
    <x v="0"/>
    <n v="0"/>
    <m/>
    <s v="VN0054"/>
    <x v="0"/>
    <n v="0"/>
    <n v="0"/>
    <m/>
    <m/>
    <n v="0"/>
    <n v="1"/>
    <n v="0"/>
    <n v="3"/>
  </r>
  <r>
    <n v="148"/>
    <n v="148"/>
    <n v="4"/>
    <m/>
    <s v="Nam"/>
    <n v="58"/>
    <m/>
    <m/>
    <s v="Ô Chợ Dừa"/>
    <s v="Đống Đa"/>
    <s v="Hà Nội"/>
    <s v="Pháp"/>
    <m/>
    <m/>
    <m/>
    <s v="Pháp - Hà Nội"/>
    <s v="Pháp - Hà Nội"/>
    <s v="VN0018"/>
    <m/>
    <m/>
    <m/>
    <d v="2020-03-12T00:00:00"/>
    <s v="Hà Nội"/>
    <d v="2020-03-19T00:00:00"/>
    <s v="Không"/>
    <m/>
    <s v=""/>
    <m/>
    <d v="2020-03-19T00:00:00"/>
    <d v="2020-03-19T00:00:00"/>
    <s v="Trung tâm Y tế Đống Đa"/>
    <s v="Viện Vệ sinh Dịch tễ Trung ương"/>
    <s v=""/>
    <d v="2020-03-26T00:00:00"/>
    <s v=""/>
    <s v=""/>
    <s v="Realtime RT – PCR"/>
    <s v="Dương tính"/>
    <s v=""/>
    <s v="Bệnh viện Bệnh Nhiệt đới Trung ương cơ sở 2"/>
    <m/>
    <m/>
    <m/>
    <x v="0"/>
    <n v="7"/>
    <m/>
    <s v="VN0018"/>
    <x v="0"/>
    <n v="7"/>
    <n v="0"/>
    <m/>
    <m/>
    <n v="2"/>
    <n v="1"/>
    <n v="0"/>
    <n v="3"/>
  </r>
  <r>
    <n v="149"/>
    <n v="149"/>
    <n v="2"/>
    <m/>
    <s v="Nam"/>
    <n v="40"/>
    <s v="lao động tự do"/>
    <m/>
    <m/>
    <s v="Long Biên"/>
    <s v="Hà Nội"/>
    <s v="Việt Nam"/>
    <m/>
    <m/>
    <m/>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VN36"/>
    <s v="Bang Hassen (Đức)"/>
    <s v="VN36 (55C)"/>
    <s v="Vân Đồn"/>
    <d v="2020-03-23T00:00:00"/>
    <s v="Quảng Ninh"/>
    <d v="2020-03-23T00:00:00"/>
    <s v="Không"/>
    <m/>
    <s v=""/>
    <m/>
    <d v="2020-03-23T00:00:00"/>
    <d v="2020-03-23T00:00:00"/>
    <s v="Trung tâm Kiểm soát bệnh tật tỉnh Quảng Ninh"/>
    <s v="Trung tâm Kiểm soát bệnh tật tỉnh Quảng Ninh"/>
    <s v=""/>
    <d v="2020-03-26T00:00:00"/>
    <d v="2020-03-25T00:00:00"/>
    <d v="2020-03-25T00:00:00"/>
    <s v="Realtime RT – PCR"/>
    <s v="Dương tính"/>
    <s v=""/>
    <s v="Bệnh viện số 2 TP Hạ Long"/>
    <m/>
    <m/>
    <m/>
    <x v="0"/>
    <n v="0"/>
    <n v="2"/>
    <s v="VN36VN36 (55C)"/>
    <x v="0"/>
    <n v="0"/>
    <n v="0"/>
    <m/>
    <m/>
    <n v="0"/>
    <n v="1"/>
    <n v="0"/>
    <n v="3"/>
  </r>
  <r>
    <n v="150"/>
    <n v="150"/>
    <n v="7"/>
    <m/>
    <s v="Nam"/>
    <n v="55"/>
    <m/>
    <m/>
    <s v="Tân Định"/>
    <s v="Quận 1"/>
    <s v="TP Hồ Chí Minh"/>
    <s v="Việt Nam"/>
    <m/>
    <s v="BR395_13_03"/>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BR395"/>
    <s v="Hoa Kỳ (quá cảnh Đài Loan)"/>
    <s v="BR395 (2D, 2K)"/>
    <s v="Tân Sơn Nhất"/>
    <d v="2020-03-13T00:00:00"/>
    <s v="TP Hồ Chí Minh"/>
    <d v="2020-03-23T00:00:00"/>
    <s v="Có"/>
    <s v="sốt, ho, đau họng"/>
    <d v="2020-03-18T00:00:00"/>
    <m/>
    <d v="2020-03-23T00:00:00"/>
    <d v="2020-03-23T00:00:00"/>
    <s v="Bệnh viện điều trị COVID-19 Cần Giờ"/>
    <s v="Viện Pasteur TPHCM"/>
    <s v=""/>
    <d v="2020-03-26T00:00:00"/>
    <d v="2020-03-26T00:00:00"/>
    <d v="2020-03-23T00:00:00"/>
    <s v="Realtime RT – PCR"/>
    <s v="Dương tính"/>
    <s v=""/>
    <s v="Bệnh viện điều trị COVID-19 Cần Giờ"/>
    <m/>
    <m/>
    <m/>
    <x v="0"/>
    <n v="10"/>
    <n v="10"/>
    <s v="BR395BR395 (2D, 2K)"/>
    <x v="0"/>
    <n v="10"/>
    <n v="0"/>
    <m/>
    <m/>
    <n v="2"/>
    <n v="2"/>
    <n v="0"/>
    <n v="12"/>
  </r>
  <r>
    <n v="151"/>
    <n v="151"/>
    <n v="4"/>
    <m/>
    <s v="Nữ"/>
    <n v="45"/>
    <s v="Làm việc tại công ty TNHH giày Gia Định"/>
    <m/>
    <s v="Thảo Điền"/>
    <s v="Quận 2"/>
    <s v="TP Hồ Chí Minh"/>
    <s v="Việt Nam"/>
    <n v="124"/>
    <m/>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m/>
    <m/>
    <m/>
    <m/>
    <s v=""/>
    <s v="TP Hồ Chí Minh"/>
    <d v="2020-03-23T00:00:00"/>
    <s v="Không"/>
    <m/>
    <s v=""/>
    <m/>
    <d v="2020-03-23T00:00:00"/>
    <d v="2020-03-23T00:00:00"/>
    <s v="Khu cách ly tập trung tại Khu C - Trường thiếu sinh quân, huyện Củ Chi"/>
    <s v="Viện Pasteur TPHCM"/>
    <s v=""/>
    <d v="2020-03-26T00:00:00"/>
    <s v=""/>
    <d v="2020-03-23T00:00:00"/>
    <s v="Realtime RT – PCR"/>
    <s v="Dương tính"/>
    <s v=""/>
    <s v="Khu cách ly tập trung tại Khu C - Trường thiếu sinh quân, huyện Củ Chi"/>
    <m/>
    <m/>
    <m/>
    <x v="0"/>
    <m/>
    <m/>
    <s v=""/>
    <x v="1"/>
    <m/>
    <n v="0"/>
    <m/>
    <n v="0"/>
    <n v="0"/>
    <n v="1"/>
    <n v="1"/>
    <n v="9"/>
  </r>
  <r>
    <n v="152"/>
    <n v="152"/>
    <n v="2"/>
    <m/>
    <s v="Nữ"/>
    <n v="27"/>
    <m/>
    <m/>
    <s v="Tây Thạnh"/>
    <s v="Tân Phú"/>
    <s v="TP Hồ Chí Minh"/>
    <s v="Việt Nam"/>
    <n v="127"/>
    <m/>
    <m/>
    <m/>
    <s v="Là chị gái sống cùng nhà với BN127 (nam nhân viên quán Bar Buddha). Làm việc tại công ty Formica - tầng 3, tòa nhà 414 Nguyễn Thị Minh Khai, Phường 5, Quận 3, TPHCM. Hàng ngày, BN đi làm giờ hành chính và từ ngày 10-14/3 BN có tiếp xúc gần với 4 đồng nghiệp, ngày 19/3 tiếp xúc với một đối tác tại công ty. Từ ngày 15-18/3, B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N nghỉ làm, tự cách ly tại nhà và được Trạm Y tế phường tiếp cận, theo dõi. Ngày 23/3, BN được lấy mẫu, chuyển cách ly tập trung tại Bệnh viện điều trị COVID-19 Cần Giờ. Công ty nơi BN làm việc tạm ngưng hoạt động."/>
    <m/>
    <m/>
    <m/>
    <m/>
    <s v=""/>
    <s v="TP Hồ Chí Minh"/>
    <d v="2020-03-20T00:00:00"/>
    <s v="Không"/>
    <m/>
    <s v=""/>
    <m/>
    <d v="2020-03-23T00:00:00"/>
    <d v="2020-03-23T00:00:00"/>
    <s v="Bệnh viện điều trị COVID-19 Cần Giờ"/>
    <s v="Viện Pasteur TPHCM"/>
    <s v=""/>
    <d v="2020-03-26T00:00:00"/>
    <s v=""/>
    <s v=""/>
    <s v="Realtime RT – PCR"/>
    <s v="Dương tính"/>
    <s v=""/>
    <s v="Bệnh viện điều trị COVID-19 Cần Giờ"/>
    <m/>
    <m/>
    <m/>
    <x v="0"/>
    <m/>
    <m/>
    <s v=""/>
    <x v="1"/>
    <m/>
    <n v="3"/>
    <m/>
    <n v="0"/>
    <n v="0"/>
    <n v="1"/>
    <n v="0"/>
    <n v="5"/>
  </r>
  <r>
    <n v="153"/>
    <n v="153"/>
    <n v="4"/>
    <m/>
    <s v="Nữ"/>
    <n v="60"/>
    <m/>
    <m/>
    <m/>
    <s v="Hải Châu"/>
    <s v="Đà Nẵng"/>
    <s v="Việt Nam"/>
    <n v="143"/>
    <s v="VN772_21_03"/>
    <m/>
    <m/>
    <s v=" BN sang Australia thăm người thân và trở về Việt Nam ngày 21/3/2020 trên chuyến bay của Vietnam Airlines số hiệu VN772, nhập cảnh tại Cảng hàng không quốc tế Tân Sơn Nhất. Sau nhập cảnh, BN được chuyển khu cách ly tập trung tại ký túc xá Đại học Quốc gia TPHCM, ở chung phòng với BN143 và 2 người khác. Ngày 23/3 sau khi xác định BN143 mắc bệnh COVID-19, BN và 2 người bạn chung phòng được chuyển đến Bệnh viện Dã chiến Củ Chi cách ly, theo dõi và lấy mẫu."/>
    <s v="VN772"/>
    <s v="Australia"/>
    <s v="VN772"/>
    <s v="Tân Sơn Nhất"/>
    <d v="2020-03-21T00:00:00"/>
    <s v="TP Hồ Chí Minh"/>
    <d v="2020-03-21T00:00:00"/>
    <s v="Không"/>
    <m/>
    <s v=""/>
    <m/>
    <d v="2020-03-23T00:00:00"/>
    <d v="2020-03-23T00:00:00"/>
    <s v="Bệnh viện Dã chiến Củ Chi"/>
    <s v="Viện Pasteur TPHCM"/>
    <s v=""/>
    <d v="2020-03-23T00:00:00"/>
    <s v=""/>
    <d v="2020-03-23T00:00:00"/>
    <s v="Realtime RT – PCR"/>
    <s v="Dương tính"/>
    <s v=""/>
    <s v="Bệnh viện Dã chiến Củ Chi"/>
    <m/>
    <m/>
    <m/>
    <x v="0"/>
    <n v="0"/>
    <n v="2"/>
    <s v="VN772VN772"/>
    <x v="0"/>
    <n v="0"/>
    <n v="2"/>
    <m/>
    <m/>
    <n v="2"/>
    <n v="1"/>
    <n v="0"/>
    <n v="3"/>
  </r>
  <r>
    <n v="154"/>
    <m/>
    <n v="3"/>
    <m/>
    <s v="Nữ"/>
    <n v="23"/>
    <s v="du học sinh"/>
    <m/>
    <s v="Hồng Hải"/>
    <s v="TP Hạ Long"/>
    <s v="Quảng Ninh"/>
    <s v="Việt Nam"/>
    <n v="145"/>
    <s v="VN0050_22_03"/>
    <m/>
    <s v="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
    <s v="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
    <s v="VN0050"/>
    <s v="London"/>
    <s v="VN0050 (12C)"/>
    <m/>
    <d v="2020-03-22T00:00:00"/>
    <s v="Cần Thơ"/>
    <d v="2020-03-22T00:00:00"/>
    <s v="Có"/>
    <s v="sốt, ho, khó thở, buồn nôn"/>
    <d v="2020-03-22T00:00:00"/>
    <m/>
    <d v="2020-03-22T00:00:00"/>
    <d v="2020-03-22T00:00:00"/>
    <s v="Trường Quân sự TP Cần Thơ"/>
    <m/>
    <m/>
    <d v="2020-03-27T00:00:00"/>
    <m/>
    <d v="2020-03-24T00:00:00"/>
    <s v="Realtime RT – PCR"/>
    <s v="Dương tính"/>
    <m/>
    <s v="Bệnh viện Lao và Bệnh phổi Cần Thơ"/>
    <m/>
    <m/>
    <m/>
    <x v="0"/>
    <n v="0"/>
    <n v="2"/>
    <s v="VN0050"/>
    <x v="0"/>
    <n v="0"/>
    <n v="0"/>
    <m/>
    <m/>
    <n v="0"/>
    <n v="2"/>
    <n v="0"/>
    <m/>
  </r>
  <r>
    <n v="155"/>
    <m/>
    <n v="2"/>
    <m/>
    <s v="Nữ"/>
    <n v="21"/>
    <s v="du học sinh"/>
    <m/>
    <s v="Thôn Trung"/>
    <s v="TT Ân Thi"/>
    <s v="Hưng Yên"/>
    <s v="Việt Nam"/>
    <n v="145"/>
    <s v="VN0050_22_03"/>
    <m/>
    <s v="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VN0050"/>
    <s v="London"/>
    <s v="VN0050 (2K)"/>
    <m/>
    <d v="2020-03-22T00:00:00"/>
    <s v="Bạc Liêu"/>
    <d v="2020-03-22T00:00:00"/>
    <s v="Không"/>
    <m/>
    <m/>
    <m/>
    <d v="2020-03-22T00:00:00"/>
    <d v="2020-03-22T00:00:00"/>
    <s v="Trường Quân sự tỉnh Bạc Liêu (ở thị xã Giá Rai)"/>
    <m/>
    <m/>
    <d v="2020-03-27T00:00:00"/>
    <m/>
    <d v="2020-03-27T00:00:00"/>
    <s v="Realtime RT – PCR"/>
    <s v="Dương tính"/>
    <m/>
    <s v="Bệnh viện Đa khoa tỉnh Bạc Liêu cách ly"/>
    <m/>
    <m/>
    <m/>
    <x v="0"/>
    <n v="0"/>
    <n v="5"/>
    <s v="VN0050"/>
    <x v="0"/>
    <n v="0"/>
    <n v="0"/>
    <m/>
    <m/>
    <n v="0"/>
    <n v="1"/>
    <n v="0"/>
    <m/>
  </r>
  <r>
    <n v="156"/>
    <m/>
    <n v="2"/>
    <m/>
    <s v="Nam"/>
    <n v="21"/>
    <s v="du học sinh"/>
    <m/>
    <s v="phường 7"/>
    <s v="TP Trà Vinh"/>
    <s v="Trà Vinh"/>
    <s v="Việt Nam"/>
    <n v="145"/>
    <s v="VN0050_22_03"/>
    <m/>
    <s v="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VN0050"/>
    <s v="London"/>
    <s v="VN0050 (23G)"/>
    <m/>
    <d v="2020-03-22T00:00:00"/>
    <s v="Bạc Liêu"/>
    <d v="2020-03-22T00:00:00"/>
    <s v="Không"/>
    <m/>
    <m/>
    <m/>
    <d v="2020-03-22T00:00:00"/>
    <d v="2020-03-22T00:00:00"/>
    <s v="Trường Quân sự tỉnh Bạc Liêu (ở thị xã Giá Rai)"/>
    <m/>
    <m/>
    <d v="2020-03-27T00:00:00"/>
    <m/>
    <d v="2020-03-27T00:00:00"/>
    <s v="Realtime RT – PCR"/>
    <s v="Dương tính"/>
    <m/>
    <s v="Bệnh viện Đa khoa tỉnh Bạc Liêu cách ly"/>
    <m/>
    <m/>
    <m/>
    <x v="0"/>
    <n v="0"/>
    <n v="5"/>
    <s v="VN0050"/>
    <x v="0"/>
    <n v="0"/>
    <n v="0"/>
    <m/>
    <m/>
    <n v="0"/>
    <n v="1"/>
    <n v="0"/>
    <m/>
  </r>
  <r>
    <n v="157"/>
    <m/>
    <n v="5"/>
    <m/>
    <s v="Nữ"/>
    <n v="31"/>
    <s v="giáo viên"/>
    <s v="đường Tôn Đản"/>
    <s v="phường 13"/>
    <s v="Quận 4"/>
    <s v="TP Hồ Chí Minh"/>
    <s v="Việt Nam"/>
    <n v="91"/>
    <s v="buddha bar"/>
    <m/>
    <s v="Bệnh nhân có tiếp xúc với ca bệnh dương tính trong quán bar Buddha. Hiện bệnh nhân không có triệu chứng mắc bệnh, đang được cách ly theo dõi tại Bệnh viện Dã chiến Củ Chi."/>
    <s v="Bệnh nhân có tiếp xúc với ca bệnh dương tính trong quán bar Buddha. Hiện bệnh nhân không có triệu chứng mắc bệnh, đang được cách ly theo dõi tại Bệnh viện Dã chiến Củ Chi."/>
    <m/>
    <m/>
    <m/>
    <m/>
    <m/>
    <s v="TP Hồ Chí Minh"/>
    <m/>
    <s v="Không"/>
    <m/>
    <m/>
    <m/>
    <m/>
    <m/>
    <m/>
    <m/>
    <m/>
    <d v="2020-03-27T00:00:00"/>
    <m/>
    <d v="2020-03-27T00:00:00"/>
    <s v="Realtime RT – PCR"/>
    <s v="Dương tính"/>
    <m/>
    <s v="Bệnh viện Dã chiến Củ Chi"/>
    <m/>
    <m/>
    <m/>
    <x v="0"/>
    <n v="0"/>
    <m/>
    <m/>
    <x v="1"/>
    <n v="0"/>
    <n v="0"/>
    <n v="0"/>
    <m/>
    <n v="1"/>
    <n v="1"/>
    <n v="0"/>
    <m/>
  </r>
  <r>
    <n v="158"/>
    <m/>
    <n v="4"/>
    <m/>
    <s v="Nam"/>
    <n v="45"/>
    <s v="kỹ thuật viên"/>
    <s v="đường 42"/>
    <m/>
    <s v="Quận 2"/>
    <s v="TP Hồ Chí Minh"/>
    <s v="Brazil"/>
    <n v="91"/>
    <s v="buddha bar"/>
    <m/>
    <s v="Bệnh nhân có tiếp xúc với ca bệnh dương tính trong quán bar Buddha ngày 14/03/2020. Hiện bệnh nhân không có triệu chứng mắc bệnh, đang được cách ly theo dõi tại Bệnh viện Bệnh Nhiệt đới TP. Hồ Chí Minh."/>
    <s v="Bệnh nhân có tiếp xúc với ca bệnh dương tính trong quán bar Buddha ngày 14/03/2020. Hiện bệnh nhân không có triệu chứng mắc bệnh, đang được cách ly theo dõi tại Bệnh viện Bệnh Nhiệt đới TP. Hồ Chí Minh."/>
    <m/>
    <m/>
    <m/>
    <m/>
    <m/>
    <s v="TP Hồ Chí Minh"/>
    <m/>
    <s v="Không"/>
    <m/>
    <m/>
    <m/>
    <m/>
    <m/>
    <m/>
    <m/>
    <m/>
    <d v="2020-03-27T00:00:00"/>
    <m/>
    <d v="2020-03-27T00:00:00"/>
    <s v="Realtime RT – PCR"/>
    <s v="Dương tính"/>
    <m/>
    <s v="Bệnh viện Bệnh Nhiệt đới TP. Hồ Chí Minh"/>
    <m/>
    <m/>
    <m/>
    <x v="0"/>
    <n v="0"/>
    <m/>
    <m/>
    <x v="1"/>
    <n v="0"/>
    <n v="0"/>
    <n v="0"/>
    <m/>
    <n v="1"/>
    <n v="1"/>
    <n v="0"/>
    <m/>
  </r>
  <r>
    <n v="159"/>
    <m/>
    <n v="4"/>
    <m/>
    <s v="Nam"/>
    <n v="33"/>
    <m/>
    <m/>
    <s v="Thạnh Mỹ Lợi"/>
    <s v="Quận 2"/>
    <s v="TP Hồ Chí Minh"/>
    <s v="Brazil"/>
    <n v="91"/>
    <s v="buddha bar"/>
    <m/>
    <s v="Bệnh nhân có tiếp xúc với ca bệnh dương tính trong quán bar Buddha ngày 14/03/2020. Hiện bệnh nhân không có triệu chứng mắc bệnh, đang được cách ly theo dõi tại Bệnh viện Bệnh Nhiệt đới TP. Hồ Chí Minh."/>
    <s v="Bệnh nhân có tiếp xúc với ca bệnh dương tính trong quán bar Buddha ngày 14/03/2020. Hiện bệnh nhân không có triệu chứng mắc bệnh, đang được cách ly theo dõi tại Bệnh viện Bệnh Nhiệt đới TP. Hồ Chí Minh."/>
    <m/>
    <m/>
    <m/>
    <m/>
    <m/>
    <s v="TP Hồ Chí Minh"/>
    <m/>
    <s v="Không"/>
    <m/>
    <m/>
    <m/>
    <m/>
    <m/>
    <m/>
    <m/>
    <m/>
    <d v="2020-03-27T00:00:00"/>
    <m/>
    <d v="2020-03-27T00:00:00"/>
    <s v="Realtime RT – PCR"/>
    <s v="Dương tính"/>
    <m/>
    <s v="Bệnh viện Bệnh Nhiệt đới TP. Hồ Chí Minh"/>
    <m/>
    <m/>
    <m/>
    <x v="0"/>
    <n v="0"/>
    <m/>
    <m/>
    <x v="1"/>
    <n v="0"/>
    <n v="0"/>
    <n v="0"/>
    <m/>
    <n v="1"/>
    <n v="1"/>
    <n v="0"/>
    <m/>
  </r>
  <r>
    <n v="160"/>
    <m/>
    <n v="3"/>
    <m/>
    <s v="Nữ"/>
    <n v="30"/>
    <m/>
    <m/>
    <s v="Lộc Phát"/>
    <s v="TP Bảo Lộc"/>
    <s v="Lâm Đồng"/>
    <s v="Việt Nam"/>
    <m/>
    <s v="Su2605_22_03, SU292_22_03"/>
    <m/>
    <s v="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
    <s v="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
    <s v="SU2605/SU292"/>
    <s v="Moscow"/>
    <s v="SU2605/Su292"/>
    <s v="Tân Sơn Nhất"/>
    <d v="2020-03-22T00:00:00"/>
    <s v="TP Hồ Chí Minh"/>
    <d v="2020-03-22T00:00:00"/>
    <s v="Có"/>
    <s v="đau họng, ho khan"/>
    <d v="2020-03-20T00:00:00"/>
    <s v="chảy máu não, não thất"/>
    <d v="2020-03-22T00:00:00"/>
    <d v="2020-03-22T00:00:00"/>
    <s v="Bệnh viện Điều trị COVID-19 Cần Giờ"/>
    <s v="Viện Pasteur TPHCM"/>
    <m/>
    <d v="2020-03-27T00:00:00"/>
    <m/>
    <d v="2020-03-27T00:00:00"/>
    <s v="Realtime RT – PCR"/>
    <s v="Dương tính"/>
    <m/>
    <s v="Bệnh viện điều trị COVID-19 Cần Giờ"/>
    <m/>
    <m/>
    <m/>
    <x v="0"/>
    <n v="0"/>
    <n v="5"/>
    <s v="SU2605/SU292"/>
    <x v="0"/>
    <n v="0"/>
    <n v="0"/>
    <m/>
    <m/>
    <n v="0"/>
    <n v="2"/>
    <n v="0"/>
    <n v="1"/>
  </r>
  <r>
    <n v="161"/>
    <m/>
    <n v="3"/>
    <m/>
    <s v="Nữ"/>
    <n v="88"/>
    <m/>
    <m/>
    <s v="Tân Quang"/>
    <s v="Văn Lâm"/>
    <s v="Hưng Yên"/>
    <s v="Việt Nam"/>
    <n v="133"/>
    <m/>
    <m/>
    <s v="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
    <s v="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
    <m/>
    <m/>
    <m/>
    <m/>
    <m/>
    <s v="Hà Nội"/>
    <d v="2020-03-24T00:00:00"/>
    <s v="Không"/>
    <m/>
    <m/>
    <m/>
    <d v="2020-03-24T00:00:00"/>
    <d v="2020-03-24T00:00:00"/>
    <s v="Bệnh viện Bệnh Nhiệt đới Trung ương cơ sở 2"/>
    <s v="Bệnh viện Bạch Mai"/>
    <m/>
    <d v="2020-03-27T00:00:00"/>
    <d v="2020-03-25T00:00:00"/>
    <d v="2020-03-27T00:00:00"/>
    <s v="Realtime RT – PCR"/>
    <s v="Dương tính"/>
    <m/>
    <s v="Bệnh viện Bệnh Nhiệt đới Trung ương cơ sở 2"/>
    <m/>
    <m/>
    <m/>
    <x v="0"/>
    <m/>
    <m/>
    <m/>
    <x v="1"/>
    <m/>
    <n v="0"/>
    <m/>
    <m/>
    <n v="1"/>
    <n v="1"/>
    <n v="0"/>
    <m/>
  </r>
  <r>
    <n v="162"/>
    <m/>
    <n v="3"/>
    <m/>
    <s v="Nữ"/>
    <n v="63"/>
    <m/>
    <m/>
    <s v="Thượng Thạnh"/>
    <s v="Long Biên"/>
    <s v="Hà Nội"/>
    <s v="Việt Nam"/>
    <n v="161"/>
    <m/>
    <m/>
    <s v="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
    <s v="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
    <m/>
    <m/>
    <m/>
    <m/>
    <m/>
    <s v="Hà Nội"/>
    <d v="2020-03-25T00:00:00"/>
    <s v="Không"/>
    <m/>
    <m/>
    <m/>
    <d v="2020-03-25T00:00:00"/>
    <d v="2020-03-25T00:00:00"/>
    <s v="Bệnh viện Bệnh Nhiệt đới Trung ương cơ sở 2"/>
    <s v="Bệnh viện Bạch Mai"/>
    <m/>
    <d v="2020-03-27T00:00:00"/>
    <d v="2020-03-25T00:00:00"/>
    <d v="2020-03-25T00:00:00"/>
    <s v="Realtime RT – PCR"/>
    <s v="Dương tính"/>
    <m/>
    <s v="Bệnh viện Bệnh Nhiệt đới Trung ương cơ sở 2"/>
    <m/>
    <m/>
    <m/>
    <x v="0"/>
    <m/>
    <m/>
    <m/>
    <x v="1"/>
    <m/>
    <n v="0"/>
    <m/>
    <m/>
    <n v="1"/>
    <n v="1"/>
    <n v="0"/>
    <n v="1"/>
  </r>
  <r>
    <n v="163"/>
    <m/>
    <n v="4"/>
    <m/>
    <s v="Nữ"/>
    <n v="43"/>
    <s v="nhân viên cấp dưỡng tại Công ty xăng dầu khu vực 1"/>
    <m/>
    <s v="Thượng Thạnh"/>
    <s v="Long Biên"/>
    <s v="Hà Nội"/>
    <s v="Việt Nam"/>
    <n v="161"/>
    <m/>
    <m/>
    <s v="Tình trạng sức khỏe hiện tại: bình thường, không có triệu chứng. Ngày vào viện: 25/3/2020. Nơi điều trị: Bệnh viện Đức Giang. Kết quả xét nghiệm ngày 26/3 do Trung tâm Kiểm soát bệnh tật Hà Nội thực hiện : Dương tính SARS-COV-2."/>
    <s v="Tình trạng sức khỏe hiện tại: bình thường, không có triệu chứng. Ngày vào viện: 25/3/2020. Nơi điều trị: Bệnh viện Đức Giang. Kết quả xét nghiệm ngày 26/3 do Trung tâm Kiểm soát bệnh tật Hà Nội thực hiện : Dương tính SARS-COV-2."/>
    <m/>
    <m/>
    <m/>
    <m/>
    <m/>
    <s v="Hà Nội"/>
    <d v="2020-03-25T00:00:00"/>
    <s v="Không"/>
    <m/>
    <m/>
    <m/>
    <d v="2020-03-25T00:00:00"/>
    <d v="2020-03-25T00:00:00"/>
    <s v="Bệnh viện Đức Giang"/>
    <s v="Bệnh viện Bạch Mai"/>
    <m/>
    <d v="2020-03-27T00:00:00"/>
    <d v="2020-03-25T00:00:00"/>
    <d v="2020-03-25T00:00:00"/>
    <s v="Realtime RT – PCR"/>
    <s v="Dương tính"/>
    <m/>
    <s v="Bệnh viện Đức Giang"/>
    <m/>
    <m/>
    <m/>
    <x v="0"/>
    <m/>
    <m/>
    <m/>
    <x v="1"/>
    <m/>
    <n v="0"/>
    <m/>
    <m/>
    <n v="1"/>
    <n v="1"/>
    <n v="1"/>
    <n v="1"/>
  </r>
  <r>
    <n v="164"/>
    <m/>
    <n v="2"/>
    <m/>
    <s v="Nam"/>
    <n v="23"/>
    <s v="du học sinh"/>
    <m/>
    <m/>
    <s v="Rạch Giá"/>
    <s v="Kiên Giang"/>
    <s v="Việt Nam"/>
    <m/>
    <s v="VN0054_23_03"/>
    <m/>
    <s v="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
    <s v="VN0054"/>
    <s v="Anh"/>
    <s v="VN0054 (22K)"/>
    <s v="Vân Đồn"/>
    <d v="2020-03-23T00:00:00"/>
    <s v="Ninh Bình"/>
    <d v="2020-03-23T00:00:00"/>
    <s v="Không"/>
    <m/>
    <m/>
    <m/>
    <d v="2020-03-26T00:00:00"/>
    <d v="2020-03-26T00:00:00"/>
    <s v="khu cách ly Trung đoàn 855, tỉnh Ninh Bình"/>
    <s v="Viện Vệ sinh Dịch tễ Trung ương"/>
    <d v="2020-03-26T00:00:00"/>
    <d v="2020-03-28T00:00:00"/>
    <m/>
    <d v="2020-03-26T00:00:00"/>
    <s v="Realtime RT – PCR"/>
    <s v="Dương tính"/>
    <m/>
    <s v="Bệnh viện Đa khoa tỉnh Ninh Bình"/>
    <m/>
    <m/>
    <s v="ổn định"/>
    <x v="0"/>
    <n v="0"/>
    <m/>
    <m/>
    <x v="0"/>
    <n v="0"/>
    <n v="3"/>
    <m/>
    <m/>
    <n v="0"/>
    <n v="1"/>
    <n v="0"/>
    <n v="1"/>
  </r>
  <r>
    <n v="165"/>
    <m/>
    <n v="2"/>
    <m/>
    <s v="Nam"/>
    <n v="58"/>
    <m/>
    <m/>
    <s v="Tiên Dương"/>
    <s v="Đông Anh"/>
    <s v="Hà Nội"/>
    <s v="Việt Nam"/>
    <m/>
    <s v="VN0054_23_03"/>
    <m/>
    <s v="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
    <s v="VN0054"/>
    <s v="Anh"/>
    <s v="VN0054 (41C)"/>
    <s v="Vân Đồn"/>
    <d v="2020-03-23T00:00:00"/>
    <s v="Ninh Bình"/>
    <d v="2020-03-23T00:00:00"/>
    <s v="Không"/>
    <m/>
    <m/>
    <m/>
    <d v="2020-03-26T00:00:00"/>
    <d v="2020-03-26T00:00:00"/>
    <s v="khu cách ly Trường Quân sự tỉnh Ninh Bình"/>
    <s v="Viện Vệ sinh Dịch tễ Trung ương"/>
    <d v="2020-03-26T00:00:00"/>
    <d v="2020-03-28T00:00:00"/>
    <m/>
    <d v="2020-03-26T00:00:00"/>
    <s v="Realtime RT – PCR"/>
    <s v="Dương tính"/>
    <m/>
    <s v="Bệnh viện Đa khoa tỉnh Ninh Bình"/>
    <m/>
    <m/>
    <s v="ổn định"/>
    <x v="0"/>
    <n v="0"/>
    <m/>
    <m/>
    <x v="0"/>
    <n v="0"/>
    <n v="3"/>
    <m/>
    <m/>
    <n v="0"/>
    <n v="1"/>
    <n v="0"/>
    <n v="1"/>
  </r>
  <r>
    <n v="166"/>
    <m/>
    <n v="2"/>
    <m/>
    <s v="Nữ"/>
    <n v="25"/>
    <m/>
    <m/>
    <s v="Đông Phú"/>
    <s v="Lục Nam"/>
    <s v="Bắc Giang"/>
    <s v="Việt Nam"/>
    <m/>
    <s v="TG564_20_03"/>
    <m/>
    <s v="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
    <s v="TG564"/>
    <s v="Thái Lan"/>
    <s v="TG564 (40B)"/>
    <m/>
    <d v="2020-03-20T00:00:00"/>
    <s v="Ninh Bình"/>
    <d v="2020-03-20T00:00:00"/>
    <s v="Không"/>
    <m/>
    <m/>
    <m/>
    <d v="2020-03-26T00:00:00"/>
    <d v="2020-03-26T00:00:00"/>
    <s v="khu cách ly Sư đoàn 241, tỉnh Ninh Bình"/>
    <s v="Viện Vệ sinh Dịch tễ Trung ương"/>
    <d v="2020-03-26T00:00:00"/>
    <d v="2020-03-28T00:00:00"/>
    <m/>
    <d v="2020-03-26T00:00:00"/>
    <s v="Realtime RT – PCR"/>
    <s v="Dương tính"/>
    <m/>
    <s v="Bệnh viện Đa khoa tỉnh Ninh Bình"/>
    <m/>
    <m/>
    <m/>
    <x v="0"/>
    <n v="0"/>
    <n v="6"/>
    <m/>
    <x v="0"/>
    <n v="0"/>
    <n v="6"/>
    <m/>
    <m/>
    <n v="0"/>
    <n v="1"/>
    <n v="0"/>
    <n v="1"/>
  </r>
  <r>
    <n v="167"/>
    <m/>
    <n v="6"/>
    <m/>
    <s v="Nữ"/>
    <n v="20"/>
    <m/>
    <m/>
    <m/>
    <s v="Quận Hoàn Kiếm"/>
    <s v="Hà Nội"/>
    <s v="Đan Mạch"/>
    <m/>
    <s v="QR0976_07_03, VJ530_23_03"/>
    <m/>
    <s v="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_x000a_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
    <s v="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_x000a_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
    <s v="QR0976, VJ530"/>
    <m/>
    <s v="QR0976 (37K. 37J), VJ530 (19E)"/>
    <s v="Nội Bài"/>
    <d v="2020-03-07T00:00:00"/>
    <s v="Hà Nội"/>
    <d v="2020-03-24T00:00:00"/>
    <s v="Không"/>
    <m/>
    <m/>
    <m/>
    <d v="2020-03-24T00:00:00"/>
    <d v="2020-03-24T00:00:00"/>
    <s v="Bệnh viện Bệnh Nhiệt đới Trung ương cơ sở 2"/>
    <s v="Viện Vệ sinh Dịch tễ Trung ương"/>
    <d v="2020-03-24T00:00:00"/>
    <d v="2020-03-28T00:00:00"/>
    <m/>
    <d v="2020-03-24T00:00:00"/>
    <s v="Realtime RT – PCR"/>
    <s v="Dương tính"/>
    <m/>
    <s v="Bệnh viện Bệnh Nhiệt đới Trung ương cơ sở 2"/>
    <m/>
    <m/>
    <m/>
    <x v="0"/>
    <n v="17"/>
    <n v="17"/>
    <m/>
    <x v="1"/>
    <n v="17"/>
    <n v="0"/>
    <m/>
    <m/>
    <n v="2"/>
    <n v="1"/>
    <n v="0"/>
    <m/>
  </r>
  <r>
    <n v="168"/>
    <m/>
    <n v="4"/>
    <m/>
    <s v="Nữ"/>
    <n v="49"/>
    <s v="nhân viên cung cấp nước sôi của Bệnh viện Bạch Mai"/>
    <m/>
    <m/>
    <m/>
    <s v="Hà Nội"/>
    <s v="Việt Nam"/>
    <m/>
    <s v="BV Bạch Mai"/>
    <m/>
    <s v="Ngay sau khi xét nghiệm 5.000 người là nhân viên, người lao động và người nhà bệnh nhân ở các khoa có người nhiễm, đã phát hiện 2 người dương tính với SARS-CoV-2"/>
    <s v="Ngay sau khi xét nghiệm 5.000 người là nhân viên, người lao động và người nhà bệnh nhân ở các khoa có người nhiễm, đã phát hiện 2 người dương tính với SARS-CoV-2"/>
    <m/>
    <m/>
    <m/>
    <m/>
    <m/>
    <s v="Hà Nội"/>
    <m/>
    <s v="Không"/>
    <m/>
    <m/>
    <m/>
    <d v="2020-03-25T00:00:00"/>
    <d v="2020-03-25T00:00:00"/>
    <s v="Bệnh viện Bệnh Nhiệt đới Trung ương cơ sở 2"/>
    <s v="Viện Vệ sinh Dịch tễ Trung ương"/>
    <d v="2020-03-25T00:00:00"/>
    <d v="2020-03-28T00:00:00"/>
    <m/>
    <d v="2020-03-25T00:00:00"/>
    <s v="Realtime RT – PCR"/>
    <s v="Dương tính"/>
    <m/>
    <s v="Bệnh viện Bệnh Nhiệt đới Trung ương cơ sở 2"/>
    <m/>
    <m/>
    <m/>
    <x v="0"/>
    <n v="0"/>
    <m/>
    <m/>
    <x v="1"/>
    <n v="0"/>
    <m/>
    <m/>
    <m/>
    <n v="1"/>
    <n v="1"/>
    <n v="1"/>
    <m/>
  </r>
  <r>
    <n v="169"/>
    <m/>
    <n v="4"/>
    <m/>
    <s v="Nữ"/>
    <n v="49"/>
    <s v="nhân viên cung cấp nước sôi của Bệnh viện Bạch Mai"/>
    <m/>
    <m/>
    <m/>
    <s v="Hà Nội"/>
    <s v="Việt Nam"/>
    <m/>
    <s v="BV Bạch Mai"/>
    <m/>
    <s v="Ngay sau khi xét nghiệm 5.000 người là nhân viên, người lao động và người nhà bệnh nhân ở các khoa có người nhiễm, đã phát hiện 2 người dương tính với SARS-CoV-2"/>
    <s v="Ngay sau khi xét nghiệm 5.000 người là nhân viên, người lao động và người nhà bệnh nhân ở các khoa có người nhiễm, đã phát hiện 2 người dương tính với SARS-CoV-2"/>
    <m/>
    <m/>
    <m/>
    <m/>
    <m/>
    <s v="Hà Nội"/>
    <m/>
    <s v="Không"/>
    <m/>
    <m/>
    <m/>
    <d v="2020-03-25T00:00:00"/>
    <d v="2020-03-25T00:00:00"/>
    <s v="Bệnh viện Bệnh Nhiệt đới Trung ương cơ sở 2"/>
    <s v="Viện Vệ sinh Dịch tễ Trung ương"/>
    <d v="2020-03-25T00:00:00"/>
    <d v="2020-03-28T00:00:00"/>
    <m/>
    <d v="2020-03-25T00:00:00"/>
    <s v="Realtime RT – PCR"/>
    <s v="Dương tính"/>
    <m/>
    <s v="Bệnh viện Bệnh Nhiệt đới Trung ương cơ sở 2"/>
    <m/>
    <m/>
    <m/>
    <x v="0"/>
    <n v="0"/>
    <m/>
    <m/>
    <x v="1"/>
    <n v="0"/>
    <m/>
    <m/>
    <m/>
    <n v="1"/>
    <n v="1"/>
    <n v="1"/>
    <m/>
  </r>
  <r>
    <n v="170"/>
    <m/>
    <n v="6"/>
    <m/>
    <s v="Nam"/>
    <n v="27"/>
    <s v="lao động tự do"/>
    <m/>
    <s v="Định Hóa"/>
    <s v="Kim Sơn"/>
    <s v="Ninh Bình"/>
    <s v="Việt Nam"/>
    <m/>
    <s v="BV Bạch Mai"/>
    <s v="Gia Lâm (HN) - Kim Sơn (NB) - BV Bạch Mai - Kim Sơn (NB)"/>
    <s v="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_x000a_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_x000a_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_x000a_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
    <s v="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_x000a_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_x000a_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_x000a_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
    <m/>
    <m/>
    <m/>
    <m/>
    <d v="2020-03-23T00:00:00"/>
    <s v="Ninh Bình"/>
    <d v="2020-03-23T00:00:00"/>
    <s v="Có"/>
    <s v="Sốt"/>
    <d v="2020-03-23T00:00:00"/>
    <m/>
    <d v="2020-03-25T00:00:00"/>
    <d v="2020-03-25T00:00:00"/>
    <s v="Bệnh viện Đa khoa huyện Kim Sơn"/>
    <m/>
    <d v="2020-03-25T00:00:00"/>
    <d v="2020-03-28T00:00:00"/>
    <m/>
    <d v="2020-03-23T00:00:00"/>
    <s v="Realtime RT – PCR"/>
    <s v="Dương tính"/>
    <m/>
    <s v="Bệnh viện Đa khoa huyện Kim Sơn"/>
    <m/>
    <m/>
    <m/>
    <x v="0"/>
    <n v="0"/>
    <n v="0"/>
    <m/>
    <x v="1"/>
    <m/>
    <m/>
    <m/>
    <m/>
    <n v="1"/>
    <n v="2"/>
    <n v="0"/>
    <m/>
  </r>
  <r>
    <n v="171"/>
    <m/>
    <n v="5"/>
    <m/>
    <s v="Nữ"/>
    <n v="19"/>
    <s v="du học sinh"/>
    <m/>
    <s v="Phường 11"/>
    <s v="Quận 10"/>
    <s v="TP Hồ Chí Minh"/>
    <s v="Việt Nam"/>
    <m/>
    <m/>
    <s v="cách ly tại nhà từ khi nhập cảnh"/>
    <s v="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
    <s v="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
    <m/>
    <m/>
    <m/>
    <m/>
    <d v="2020-03-13T00:00:00"/>
    <s v="TP Hồ Chí Minh"/>
    <d v="2020-03-24T00:00:00"/>
    <s v="Không"/>
    <m/>
    <m/>
    <m/>
    <d v="2020-03-24T00:00:00"/>
    <d v="2020-03-24T00:00:00"/>
    <s v="Bệnh viện Bệnh Nhiệt đới TP. Hồ Chí Minh"/>
    <s v="Bệnh viện Bệnh Nhiệt đới TP. Hồ Chí Minh"/>
    <d v="2020-03-24T00:00:00"/>
    <d v="2020-03-28T00:00:00"/>
    <m/>
    <m/>
    <s v="Realtime RT – PCR"/>
    <s v="Dương tính"/>
    <m/>
    <s v="Bệnh viện Bệnh Nhiệt đới TP. Hồ Chí Minh"/>
    <m/>
    <m/>
    <m/>
    <x v="0"/>
    <n v="11"/>
    <m/>
    <m/>
    <x v="0"/>
    <m/>
    <m/>
    <m/>
    <m/>
    <n v="2"/>
    <n v="1"/>
    <n v="0"/>
    <m/>
  </r>
  <r>
    <n v="172"/>
    <m/>
    <n v="5"/>
    <m/>
    <s v="Nữ"/>
    <m/>
    <m/>
    <m/>
    <m/>
    <m/>
    <s v="Lai Châu"/>
    <s v="Việt Nam"/>
    <n v="133"/>
    <s v="BV Bạch Mai"/>
    <m/>
    <s v="là con dâu bệnh nhân số 133, chăm sóc bệnh nhân 23 ngày. Hiện nay bệnh nhân không ho, không sốt, không khó thở."/>
    <s v="là con dâu bệnh nhân số 133, chăm sóc bệnh nhân 23 ngày. Hiện nay bệnh nhân không ho, không sốt, không khó thở."/>
    <m/>
    <m/>
    <m/>
    <m/>
    <m/>
    <s v="Hà Nội"/>
    <m/>
    <s v="Không"/>
    <m/>
    <m/>
    <m/>
    <d v="2020-03-25T00:00:00"/>
    <d v="2020-03-25T00:00:00"/>
    <s v="Bệnh viện Bệnh Nhiệt đới Trung ương cơ sở 2"/>
    <m/>
    <d v="2020-03-25T00:00:00"/>
    <d v="2020-03-28T00:00:00"/>
    <m/>
    <d v="2020-03-25T00:00:00"/>
    <s v="Realtime RT – PCR"/>
    <s v="Dương tính"/>
    <m/>
    <s v="Bệnh viện Bệnh Nhiệt đới Trung ương cơ sở 2"/>
    <m/>
    <m/>
    <m/>
    <x v="0"/>
    <n v="0"/>
    <m/>
    <m/>
    <x v="1"/>
    <m/>
    <m/>
    <m/>
    <m/>
    <n v="2"/>
    <n v="1"/>
    <n v="0"/>
    <m/>
  </r>
  <r>
    <n v="173"/>
    <m/>
    <n v="3"/>
    <m/>
    <s v="Nữ"/>
    <m/>
    <m/>
    <m/>
    <m/>
    <m/>
    <s v="Hà Nội"/>
    <s v="Việt Nam"/>
    <m/>
    <m/>
    <s v="cách ly ngay khi nhập cảnh"/>
    <s v="về nước ngày 25/3/2020, được chuyển đến khu cách ly tập trung tại trường Đại học FPT ở Hòa Lạc, huyện Thạch Thất, Hà Nội. Bệnh nhân xuất hiện sốt khoảng 38 độcC, kèm theo ho nhiều, đau mỏi người, đã được nhập viện."/>
    <s v="về nước ngày 25/3/2020, được chuyển đến khu cách ly tập trung tại trường Đại học FPT ở Hòa Lạc, huyện Thạch Thất, Hà Nội. Bệnh nhân xuất hiện sốt khoảng 38 độcC, kèm theo ho nhiều, đau mỏi người, đã được nhập viện."/>
    <m/>
    <m/>
    <m/>
    <m/>
    <d v="2020-03-25T00:00:00"/>
    <s v="Hà Nội"/>
    <d v="2020-03-25T00:00:00"/>
    <s v="Có"/>
    <s v="Sốt, ho nhiều, mỏi người"/>
    <d v="2020-03-25T00:00:00"/>
    <m/>
    <d v="2020-03-25T00:00:00"/>
    <d v="2020-03-25T00:00:00"/>
    <s v="Bệnh viện Bệnh Nhiệt đới Trung ương cơ sở 2"/>
    <m/>
    <d v="2020-03-25T00:00:00"/>
    <d v="2020-03-28T00:00:00"/>
    <m/>
    <m/>
    <s v="Realtime RT – PCR"/>
    <s v="Dương tính"/>
    <m/>
    <s v="Bệnh viện Bệnh Nhiệt đới Trung ương cơ sở 2"/>
    <m/>
    <m/>
    <m/>
    <x v="0"/>
    <n v="0"/>
    <m/>
    <m/>
    <x v="0"/>
    <m/>
    <m/>
    <m/>
    <m/>
    <n v="0"/>
    <n v="2"/>
    <n v="0"/>
    <m/>
  </r>
  <r>
    <n v="174"/>
    <m/>
    <n v="8"/>
    <m/>
    <s v="Nữ"/>
    <m/>
    <s v="nhà ăn Bạch Mai"/>
    <m/>
    <m/>
    <m/>
    <s v="Hà Nội"/>
    <s v="Việt Nam"/>
    <m/>
    <s v="BV Bạch Mai"/>
    <m/>
    <s v="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
    <s v="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
    <m/>
    <m/>
    <m/>
    <m/>
    <m/>
    <s v="Hà Nội"/>
    <m/>
    <s v="Có"/>
    <s v="sốt, ho có đờm"/>
    <d v="2020-03-26T00:00:00"/>
    <m/>
    <d v="2020-03-25T00:00:00"/>
    <d v="2020-03-25T00:00:00"/>
    <s v="Bệnh viện Bệnh Nhiệt đới Trung ương cơ sở 2"/>
    <m/>
    <d v="2020-03-25T00:00:00"/>
    <d v="2020-03-28T00:00:00"/>
    <m/>
    <m/>
    <s v="Realtime RT – PCR"/>
    <s v="Dương tính"/>
    <m/>
    <s v="Bệnh viện Bệnh Nhiệt đới Trung ương cơ sở 2"/>
    <m/>
    <m/>
    <m/>
    <x v="0"/>
    <n v="0"/>
    <n v="0"/>
    <m/>
    <x v="1"/>
    <m/>
    <m/>
    <m/>
    <m/>
    <n v="2"/>
    <n v="2"/>
    <n v="1"/>
    <m/>
  </r>
  <r>
    <n v="175"/>
    <m/>
    <n v="7"/>
    <m/>
    <s v="Nam"/>
    <n v="57"/>
    <s v="làm việc tại công ty Trường Sinh"/>
    <m/>
    <m/>
    <m/>
    <s v="Hà Nội"/>
    <s v="Việt Nam"/>
    <m/>
    <s v="BV Bạch Mai"/>
    <m/>
    <s v="làm việc tại công ty Trường Sinh cung cấp dịch vụ cho BV Bạch Mai, tiếp xúc với nhiều người."/>
    <s v="làm việc tại công ty Trường Sinh cung cấp dịch vụ cho BV Bạch Mai, tiếp xúc với nhiều người."/>
    <m/>
    <m/>
    <m/>
    <m/>
    <m/>
    <s v="Hà Nội"/>
    <m/>
    <s v="Không"/>
    <m/>
    <m/>
    <m/>
    <m/>
    <m/>
    <s v="Bệnh viện Bệnh Nhiệt đới Trung ương cơ sở 2"/>
    <s v="Viện Vệ sinh Dịch tễ Trung ương"/>
    <m/>
    <d v="2020-03-29T00:00:00"/>
    <m/>
    <m/>
    <s v="Realtime RT – PCR"/>
    <s v="Dương tính"/>
    <m/>
    <s v="Bệnh viện Bệnh Nhiệt đới Trung ương cơ sở 2"/>
    <m/>
    <m/>
    <m/>
    <x v="0"/>
    <n v="0"/>
    <n v="0"/>
    <m/>
    <x v="1"/>
    <m/>
    <m/>
    <m/>
    <m/>
    <n v="2"/>
    <n v="1"/>
    <n v="1"/>
    <m/>
  </r>
  <r>
    <n v="176"/>
    <m/>
    <n v="7"/>
    <m/>
    <s v="Nữ"/>
    <n v="38"/>
    <s v="làm việc tại công ty Trường Sinh"/>
    <m/>
    <m/>
    <m/>
    <s v="Hà Nội"/>
    <s v="Việt Nam"/>
    <m/>
    <s v="BV Bạch Mai"/>
    <m/>
    <s v="làm việc tại công ty Trường Sinh cung cấp dịch vụ cho BV Bạch Mai, tiếp xúc với nhiều người."/>
    <s v="làm việc tại công ty Trường Sinh cung cấp dịch vụ cho BV Bạch Mai, tiếp xúc với nhiều người."/>
    <m/>
    <m/>
    <m/>
    <m/>
    <m/>
    <s v="Hà Nội"/>
    <m/>
    <s v="Không"/>
    <m/>
    <m/>
    <m/>
    <m/>
    <m/>
    <s v="Bệnh viện Bệnh Nhiệt đới Trung ương cơ sở 2"/>
    <s v="Viện Vệ sinh Dịch tễ Trung ương"/>
    <m/>
    <d v="2020-03-29T00:00:00"/>
    <m/>
    <m/>
    <s v="Realtime RT – PCR"/>
    <s v="Dương tính"/>
    <m/>
    <s v="Bệnh viện Bệnh Nhiệt đới Trung ương cơ sở 2"/>
    <m/>
    <m/>
    <m/>
    <x v="0"/>
    <n v="0"/>
    <n v="0"/>
    <m/>
    <x v="1"/>
    <m/>
    <m/>
    <m/>
    <m/>
    <n v="2"/>
    <n v="1"/>
    <n v="1"/>
    <m/>
  </r>
  <r>
    <n v="177"/>
    <m/>
    <n v="7"/>
    <m/>
    <s v="Nữ"/>
    <n v="49"/>
    <s v="làm việc tại công ty Trường Sinh"/>
    <m/>
    <m/>
    <m/>
    <s v="Hà Nội"/>
    <s v="Việt Nam"/>
    <m/>
    <s v="BV Bạch Mai"/>
    <m/>
    <s v="làm việc tại công ty Trường Sinh cung cấp dịch vụ cho BV Bạch Mai, tiếp xúc với nhiều người."/>
    <s v="làm việc tại công ty Trường Sinh cung cấp dịch vụ cho BV Bạch Mai, tiếp xúc với nhiều người."/>
    <m/>
    <m/>
    <m/>
    <m/>
    <m/>
    <s v="Hà Nội"/>
    <m/>
    <s v="Không"/>
    <m/>
    <m/>
    <m/>
    <m/>
    <m/>
    <s v="Bệnh viện Bệnh Nhiệt đới Trung ương cơ sở 2"/>
    <s v="Viện Vệ sinh Dịch tễ Trung ương"/>
    <m/>
    <d v="2020-03-29T00:00:00"/>
    <m/>
    <m/>
    <s v="Realtime RT – PCR"/>
    <s v="Dương tính"/>
    <m/>
    <s v="Bệnh viện Bệnh Nhiệt đới Trung ương cơ sở 2"/>
    <m/>
    <m/>
    <m/>
    <x v="0"/>
    <n v="0"/>
    <n v="0"/>
    <m/>
    <x v="1"/>
    <m/>
    <m/>
    <m/>
    <m/>
    <n v="2"/>
    <n v="1"/>
    <n v="1"/>
    <m/>
  </r>
  <r>
    <n v="178"/>
    <m/>
    <n v="7"/>
    <m/>
    <s v="Nữ"/>
    <n v="44"/>
    <s v="làm việc tại công ty Trường Sinh"/>
    <m/>
    <m/>
    <s v="Đại Từ"/>
    <s v="Thái Nguyên"/>
    <s v="Việt Nam"/>
    <m/>
    <s v="BV Bạch Mai"/>
    <m/>
    <s v="Trước đó, BN178 đến BVĐK huyện Đại Từ lúc 16h50 phút ngày 27/03/2020 với lý do: Đau đầu, chóng mặt. BN được lập hồ sơ bệnh án điều trị tại khoa nội, xét nghiệm công thức máu và đường máu cho kết quả bình thường. Tại thời điểm đó, các bác sĩ chẩn đoán, thiếu máu não. Đến hồi 20h cùng ngày, BN có biểu hiện đau họng, sốt. Kiểm tra nhiệt độ 37,6 độ C. Đấu tranh khai thác kỹ yếu tố dịch tễ, chị này mới thừa nhận đã làm thuê ở nhà ăn của Bệnh viện Bạch Mai trong 2 tháng với nhiệm vụ đưa cơm tới các khoa phòng trong Bệnh viện Bạch Mai._x000a_Ngày 25/3/2020, chị này đã đến Bệnh viện Bệnh Nhiệt đới làm các xét nghiệm, chụp tim phổi kết quả bình thường, làm test nhanh Covid -19 cho kết quả âm tính._x000a_Chiều ngày 27/3/2020, BN đi xe khách của hãng LIMOSINE Văn Phúc (biển số xe: 20B -02237, lái xe Vi Văn Mến) từ Bệnh viện Bạch Mai về đến Thị trấn Đại Từ lúc 15h ngày 27/3/2020, sau đó vào thẳng Bệnh viện đa khoa huyện Đại Từ khám._x000a_Sau khi BN178 thừa nhận từ Bệnh viện Bạch Mai về, ngay lập tức, Bệnh viện đa khoa huyện Đại Từ đã chuyển bệnh nhân xuống khu cách ly của bệnh viện, phun khử khuẩn toàn bộ khu vực từ phòng khám đến khoa Nội._x000a_Lấy mẫu bệnh phẩm xét nghiệm gửi Bệnh viện Trung ương Thái Nguyên. Sáng 29/3/2020, Bộ Y tế công bố chính thức BN dương tính với virus SARS-CoV-2._x000a_BN được tới điều trị tại Bệnh viện Lao và Bệnh phổi Thái Nguyên, bằng xe chuyên dụng. Cuối giờ chiều qua, BN178 đã được đưa về Bệnh viện Bệnh Nhiệt đới Trung ương để tiếp tục điều trị."/>
    <s v="Trước đó, BN178 đến BVĐK huyện Đại Từ lúc 16h50 phút ngày 27/03/2020 với lý do: Đau đầu, chóng mặt. BN được lập hồ sơ bệnh án điều trị tại khoa nội, xét nghiệm công thức máu và đường máu cho kết quả bình thường. Tại thời điểm đó, các bác sĩ chẩn đoán, thiếu máu não. Đến hồi 20h cùng ngày, BN có biểu hiện đau họng, sốt. Kiểm tra nhiệt độ 37,6 độ C. Đấu tranh khai thác kỹ yếu tố dịch tễ, chị này mới thừa nhận đã làm thuê ở nhà ăn của Bệnh viện Bạch Mai trong 2 tháng với nhiệm vụ đưa cơm tới các khoa phòng trong Bệnh viện Bạch Mai._x000a_Ngày 25/3/2020, chị này đã đến Bệnh viện Bệnh Nhiệt đới làm các xét nghiệm, chụp tim phổi kết quả bình thường, làm test nhanh Covid -19 cho kết quả âm tính._x000a_Chiều ngày 27/3/2020, BN đi xe khách của hãng LIMOSINE Văn Phúc (biển số xe: 20B -02237, lái xe Vi Văn Mến) từ Bệnh viện Bạch Mai về đến Thị trấn Đại Từ lúc 15h ngày 27/3/2020, sau đó vào thẳng Bệnh viện đa khoa huyện Đại Từ khám._x000a_Sau khi BN178 thừa nhận từ Bệnh viện Bạch Mai về, ngay lập tức, Bệnh viện đa khoa huyện Đại Từ đã chuyển bệnh nhân xuống khu cách ly của bệnh viện, phun khử khuẩn toàn bộ khu vực từ phòng khám đến khoa Nội._x000a_Lấy mẫu bệnh phẩm xét nghiệm gửi Bệnh viện Trung ương Thái Nguyên. Sáng 29/3/2020, Bộ Y tế công bố chính thức BN dương tính với virus SARS-CoV-2._x000a_BN được tới điều trị tại Bệnh viện Lao và Bệnh phổi Thái Nguyên, bằng xe chuyên dụng. Cuối giờ chiều qua, BN178 đã được đưa về Bệnh viện Bệnh Nhiệt đới Trung ương để tiếp tục điều trị."/>
    <m/>
    <m/>
    <m/>
    <m/>
    <m/>
    <s v="Hà Nội"/>
    <m/>
    <s v="Không"/>
    <m/>
    <m/>
    <m/>
    <m/>
    <m/>
    <s v="Bệnh viện Lao và Bệnh phổi Thái Nguyên"/>
    <s v="Viện Vệ sinh Dịch tễ Trung ương"/>
    <m/>
    <d v="2020-03-29T00:00:00"/>
    <m/>
    <m/>
    <s v="Realtime RT – PCR"/>
    <s v="Dương tính"/>
    <m/>
    <s v="Bệnh viện Bệnh Nhiệt đới Trung ương cơ sở 2"/>
    <m/>
    <m/>
    <m/>
    <x v="0"/>
    <n v="0"/>
    <n v="0"/>
    <m/>
    <x v="1"/>
    <m/>
    <m/>
    <m/>
    <m/>
    <n v="2"/>
    <n v="1"/>
    <n v="1"/>
    <m/>
  </r>
  <r>
    <n v="179"/>
    <m/>
    <n v="2"/>
    <m/>
    <m/>
    <n v="62"/>
    <m/>
    <m/>
    <m/>
    <s v="Hà Đông"/>
    <s v="TP Hà Nội"/>
    <s v="Việt Nam"/>
    <m/>
    <s v="EK394_18_03"/>
    <s v="cách ly ngay khi nhập cảnh"/>
    <s v="Bệnh nhân từ nước ngoài về trên chuyến bay EK394, nhập cảnh ngày 18/03. Sau khi nhập cảnh, bệnh nhân được đưa đến khu cách ly tập trung của tỉnh Thanh Hoá. Tại đây bệnh nhân được lấy mẫu xét nghiệm và được Viện Vệ sinh Dịch tễ Trung ương xác định dương tính với SARS-COV-2. Hiện tại bệnh nhân và những người tiếp xúc gần đang được cách ly riêng tại khu cách ly, tình trạng sức khoẻ ổn định."/>
    <s v="Bệnh nhân từ nước ngoài về trên chuyến bay EK394, nhập cảnh ngày 18/03. Sau khi nhập cảnh, bệnh nhân được đưa đến khu cách ly tập trung của tỉnh Thanh Hoá. Tại đây bệnh nhân được lấy mẫu xét nghiệm và được Viện Vệ sinh Dịch tễ Trung ương xác định dương tính với SARS-COV-2. Hiện tại bệnh nhân và những người tiếp xúc gần đang được cách ly riêng tại khu cách ly, tình trạng sức khoẻ ổn định."/>
    <s v="EK394"/>
    <m/>
    <s v="EK394"/>
    <m/>
    <d v="2020-03-18T00:00:00"/>
    <s v="Thanh Hóa"/>
    <d v="2020-03-18T00:00:00"/>
    <s v="Không"/>
    <m/>
    <m/>
    <m/>
    <m/>
    <m/>
    <s v="khu cách ly tập trung của tỉnh Thanh Hoá"/>
    <s v="Viện Vệ sinh Dịch tễ Trung ương"/>
    <m/>
    <d v="2020-03-29T00:00:00"/>
    <m/>
    <m/>
    <s v="Realtime RT – PCR"/>
    <s v="Dương tính"/>
    <m/>
    <s v="khu cách ly tập trung của tỉnh Thanh Hoá"/>
    <m/>
    <m/>
    <m/>
    <x v="0"/>
    <n v="0"/>
    <m/>
    <m/>
    <x v="0"/>
    <m/>
    <m/>
    <m/>
    <m/>
    <n v="0"/>
    <n v="1"/>
    <n v="0"/>
    <m/>
  </r>
  <r>
    <n v="180"/>
    <m/>
    <n v="2"/>
    <m/>
    <s v="Nữ"/>
    <n v="27"/>
    <s v="du học sinh"/>
    <m/>
    <s v="Hợp Thành"/>
    <s v="Mỹ Đức"/>
    <s v="Hà Nội"/>
    <s v="Việt Nam"/>
    <m/>
    <s v="TG564_20_03"/>
    <s v="cách ly ngay khi nhập cảnh"/>
    <s v="du học sinh tại Pháp (quá cảnh Thái Lan) về Nội Bài ngày 20/03/2020 trên chuyến bay TG564, được cách ly tập trung tại Lữ đoàn 241- Quỳnh Lưu - Nho Quan - Ninh Bình."/>
    <s v="du học sinh tại Pháp (quá cảnh Thái Lan) về Nội Bài ngày 20/03/2020 trên chuyến bay TG564, được cách ly tập trung tại Lữ đoàn 241- Quỳnh Lưu - Nho Quan - Ninh Bình."/>
    <s v="TG564"/>
    <s v="Pháp"/>
    <s v="TG564"/>
    <m/>
    <d v="2020-03-20T00:00:00"/>
    <s v="Ninh Bình"/>
    <d v="2020-03-20T00:00:00"/>
    <s v="Không"/>
    <m/>
    <m/>
    <m/>
    <m/>
    <m/>
    <s v="khu cách ly tập trung tại Lữ đoàn 241- Quỳnh Lưu - Nho Quan - Ninh Bình."/>
    <s v="Viện Vệ sinh Dịch tễ Trung ương"/>
    <m/>
    <d v="2020-03-29T00:00:00"/>
    <m/>
    <m/>
    <s v="Realtime RT – PCR"/>
    <s v="Dương tính"/>
    <m/>
    <s v="Bệnh viện Đa khoa tỉnh Ninh Bình"/>
    <m/>
    <m/>
    <s v="ổn định"/>
    <x v="0"/>
    <n v="0"/>
    <m/>
    <m/>
    <x v="0"/>
    <m/>
    <m/>
    <m/>
    <m/>
    <n v="0"/>
    <n v="1"/>
    <n v="0"/>
    <m/>
  </r>
  <r>
    <n v="181"/>
    <m/>
    <n v="2"/>
    <m/>
    <s v="Nam"/>
    <n v="33"/>
    <m/>
    <m/>
    <m/>
    <m/>
    <s v="Hà Nội"/>
    <s v="Việt Nam"/>
    <m/>
    <s v="TG564_20_03"/>
    <s v="cách ly ngay khi nhập cảnh"/>
    <s v="từ Thái Lan về Việt Nam ngày 20/03/2020 trên chuyến bay TG564, được cách ly tập trung tại Lữ đoàn 241- Quỳnh Lưu - Nho Quan - Ninh Bình."/>
    <s v="từ Thái Lan về Việt Nam ngày 20/03/2020 trên chuyến bay TG564, được cách ly tập trung tại Lữ đoàn 241- Quỳnh Lưu - Nho Quan - Ninh Bình."/>
    <s v="TG564"/>
    <s v="Pháp"/>
    <s v="TG564"/>
    <m/>
    <d v="2020-03-20T00:00:00"/>
    <s v="Ninh Bình"/>
    <d v="2020-03-20T00:00:00"/>
    <s v="Không"/>
    <m/>
    <m/>
    <m/>
    <m/>
    <m/>
    <s v="khu cách ly tập trung tại Lữ đoàn 241- Quỳnh Lưu - Nho Quan - Ninh Bình."/>
    <s v="Viện Vệ sinh Dịch tễ Trung ương"/>
    <m/>
    <d v="2020-03-29T00:00:00"/>
    <m/>
    <m/>
    <s v="Realtime RT – PCR"/>
    <s v="Dương tính"/>
    <m/>
    <s v="Bệnh viện Đa khoa tỉnh Ninh Bình"/>
    <m/>
    <m/>
    <s v="ổn định"/>
    <x v="0"/>
    <n v="0"/>
    <n v="-43910"/>
    <m/>
    <x v="0"/>
    <m/>
    <m/>
    <m/>
    <m/>
    <n v="0"/>
    <n v="1"/>
    <n v="0"/>
    <m/>
  </r>
  <r>
    <n v="182"/>
    <m/>
    <n v="2"/>
    <m/>
    <s v="Nữ"/>
    <n v="19"/>
    <s v="du học sinh"/>
    <m/>
    <m/>
    <m/>
    <s v="Hà Nội"/>
    <s v="Việt Nam"/>
    <m/>
    <s v="VN618_20_03"/>
    <s v="cách ly ngay khi nhập cảnh"/>
    <s v="du học sinh từ Thuỵ Sỹ (quá cảnh) Thái Lan về Nội Bài ngày 20/03/2020 trên chuyến bay VN618, được cách ly tập trung tại Lữ đoàn 241- Quỳnh Lưu - Nho Quan - Ninh Bình."/>
    <s v="du học sinh từ Thuỵ Sỹ (quá cảnh) Thái Lan về Nội Bài ngày 20/03/2020 trên chuyến bay VN618, được cách ly tập trung tại Lữ đoàn 241- Quỳnh Lưu - Nho Quan - Ninh Bình."/>
    <s v="VN618"/>
    <s v="Thụy Sĩ"/>
    <s v="VN618"/>
    <m/>
    <d v="2020-03-20T00:00:00"/>
    <s v="Ninh Bình"/>
    <d v="2020-03-20T00:00:00"/>
    <s v="Không"/>
    <m/>
    <m/>
    <m/>
    <m/>
    <m/>
    <s v="khu cách ly tập trung tại Lữ đoàn 241- Quỳnh Lưu - Nho Quan - Ninh Bình."/>
    <s v="Viện Vệ sinh Dịch tễ Trung ương"/>
    <m/>
    <d v="2020-03-29T00:00:00"/>
    <m/>
    <m/>
    <s v="Realtime RT – PCR"/>
    <s v="Dương tính"/>
    <m/>
    <s v="Bệnh viện Đa khoa tỉnh Ninh Bình"/>
    <m/>
    <m/>
    <s v="ổn định"/>
    <x v="0"/>
    <n v="0"/>
    <n v="-43910"/>
    <m/>
    <x v="0"/>
    <m/>
    <m/>
    <m/>
    <m/>
    <n v="0"/>
    <n v="1"/>
    <n v="0"/>
    <m/>
  </r>
  <r>
    <n v="183"/>
    <m/>
    <n v="7"/>
    <m/>
    <s v="Nữ"/>
    <n v="43"/>
    <s v="phóng viên"/>
    <m/>
    <s v="Trung Hòa"/>
    <s v="Cầu Giấy"/>
    <s v="Hà Nội"/>
    <s v="Việt Nam"/>
    <n v="148"/>
    <m/>
    <m/>
    <s v="là phóng viên có tiếp xúc gần (phỏng vấn) với bệnh nhân số 148 ngày 12/3/2020."/>
    <s v="là phóng viên có tiếp xúc gần (phỏng vấn) với bệnh nhân số 148 ngày 12/3/2020."/>
    <m/>
    <m/>
    <m/>
    <m/>
    <m/>
    <s v="Hà Nội"/>
    <m/>
    <s v="Không"/>
    <m/>
    <m/>
    <m/>
    <m/>
    <m/>
    <s v="Bệnh viện Bệnh Nhiệt đới Trung ương cơ sở 2"/>
    <s v="Viện Vệ sinh Dịch tễ Trung ương"/>
    <m/>
    <d v="2020-03-29T00:00:00"/>
    <m/>
    <m/>
    <s v="Realtime RT – PCR"/>
    <s v="Dương tính"/>
    <m/>
    <s v="Bệnh viện Bệnh Nhiệt đới Trung ương cơ sở 2"/>
    <m/>
    <m/>
    <s v="ổn định"/>
    <x v="0"/>
    <n v="0"/>
    <n v="0"/>
    <m/>
    <x v="1"/>
    <m/>
    <m/>
    <m/>
    <m/>
    <n v="2"/>
    <n v="1"/>
    <n v="1"/>
    <m/>
  </r>
  <r>
    <n v="184"/>
    <m/>
    <n v="2"/>
    <m/>
    <s v="Nữ"/>
    <n v="43"/>
    <m/>
    <m/>
    <s v="Cao Minh"/>
    <s v="Phúc Yên"/>
    <s v="Vĩnh Phúc"/>
    <s v="Việt Nam"/>
    <m/>
    <s v="SU290_25_03"/>
    <s v="cách ly ngay khi nhập cảnh"/>
    <s v=" từ Nga về Việt Nam trên chuyến bay SU290 nhập cảnh tại Nội Bài ngày 25/03/2020."/>
    <s v=" từ Nga về Việt Nam trên chuyến bay SU290 nhập cảnh tại Nội Bài ngày 25/03/2020."/>
    <s v="SU290"/>
    <s v="Nga"/>
    <s v="SU290"/>
    <s v="Nội Bài"/>
    <d v="2020-03-25T00:00:00"/>
    <s v="Hà Nội"/>
    <d v="2020-03-25T00:00:00"/>
    <s v="Không"/>
    <m/>
    <m/>
    <m/>
    <m/>
    <m/>
    <s v="Bệnh viện Bệnh Nhiệt đới Trung ương cơ sở 2"/>
    <s v="Viện Vệ sinh Dịch tễ Trung ương"/>
    <m/>
    <d v="2020-03-29T00:00:00"/>
    <m/>
    <m/>
    <s v="Realtime RT – PCR"/>
    <s v="Dương tính"/>
    <m/>
    <s v="Bệnh viện Bệnh Nhiệt đới Trung ương cơ sở 2"/>
    <m/>
    <m/>
    <s v="ổn định"/>
    <x v="0"/>
    <n v="0"/>
    <m/>
    <m/>
    <x v="0"/>
    <m/>
    <m/>
    <m/>
    <m/>
    <n v="0"/>
    <n v="1"/>
    <n v="0"/>
    <m/>
  </r>
  <r>
    <n v="185"/>
    <m/>
    <n v="4"/>
    <m/>
    <s v="Nam"/>
    <n v="38"/>
    <m/>
    <s v="Đông Lao"/>
    <s v="Đông La"/>
    <s v="Hoài Đức"/>
    <s v="Hà Nội"/>
    <s v="Việt Nam"/>
    <m/>
    <s v="BV Bạch Mai"/>
    <s v="Khoa thần kinh Bạch Mai (8 ngày) - về nhà"/>
    <s v="điều trị 8 ngày tại khoa Thần Kinh bệnh viện Bạch Mai. Đến ngày 19/3/2020, bệnh nhân ra viện về nhà. Ngày 24/3/2020, bệnh nhân xuất hiện ho được lấy mẫu xét nghiệm. Ngày 29/3/2020, kết quả xét nghiệm dương tính với SARS-COV 2."/>
    <s v="điều trị 8 ngày tại khoa Thần Kinh bệnh viện Bạch Mai. Đến ngày 19/3/2020, bệnh nhân ra viện về nhà. Ngày 24/3/2020, bệnh nhân xuất hiện ho được lấy mẫu xét nghiệm. Ngày 29/3/2020, kết quả xét nghiệm dương tính với SARS-COV 2."/>
    <m/>
    <m/>
    <m/>
    <m/>
    <m/>
    <s v="Hà Nội"/>
    <d v="2020-03-24T00:00:00"/>
    <s v="Có"/>
    <s v="Ho"/>
    <d v="2020-03-24T00:00:00"/>
    <m/>
    <d v="2020-03-24T00:00:00"/>
    <d v="2020-03-24T00:00:00"/>
    <s v="Bệnh viện Bệnh Nhiệt đới Trung ương cơ sở 2"/>
    <s v="Viện Vệ sinh Dịch tễ Trung ương"/>
    <m/>
    <d v="2020-03-29T00:00:00"/>
    <m/>
    <m/>
    <s v="Realtime RT – PCR"/>
    <s v="Dương tính"/>
    <m/>
    <s v="Bệnh viện Bệnh Nhiệt đới Trung ương cơ sở 2"/>
    <m/>
    <m/>
    <s v="ổn định"/>
    <x v="0"/>
    <m/>
    <n v="0"/>
    <m/>
    <x v="1"/>
    <m/>
    <m/>
    <m/>
    <m/>
    <n v="1"/>
    <n v="2"/>
    <n v="0"/>
    <m/>
  </r>
  <r>
    <n v="186"/>
    <m/>
    <n v="6"/>
    <m/>
    <s v="Nữ"/>
    <n v="52"/>
    <m/>
    <m/>
    <m/>
    <m/>
    <m/>
    <s v="Pháp"/>
    <n v="76"/>
    <s v="TK162_10_03"/>
    <s v="Hồ Chí Minh, Cần Thơ, Hội An, Huế, Ninh Bình"/>
    <s v="là vợ của bệnh nhân số 76, đến Sân bay Tân Sơn Nhất ngày 10/03/2020 trên chuyến bay TK162. Từ ngày 10/03-16/03, bệnh nhân đi qua Hồ Chí Minh, Cần Thơ, Hội An và Huế. Ngày 16/03/2020, bệnh nhân đến Ninh Bình và được lấy mẫu xét nghiệm."/>
    <s v="là vợ của bệnh nhân số 76, đến Sân bay Tân Sơn Nhất ngày 10/03/2020 trên chuyến bay TK162. Từ ngày 10/03-16/03, bệnh nhân đi qua Hồ Chí Minh, Cần Thơ, Hội An và Huế. Ngày 16/03/2020, bệnh nhân đến Ninh Bình và được lấy mẫu xét nghiệm."/>
    <s v="TK162"/>
    <m/>
    <s v="TK162"/>
    <s v="Tân Sơn Nhất"/>
    <m/>
    <s v="Hà Nội"/>
    <m/>
    <s v="Không"/>
    <m/>
    <m/>
    <m/>
    <d v="2020-03-16T00:00:00"/>
    <m/>
    <s v="Bệnh viện Bệnh Nhiệt đới Trung ương cơ sở 2"/>
    <s v="Viện Vệ sinh Dịch tễ Trung ương"/>
    <m/>
    <d v="2020-03-29T00:00:00"/>
    <m/>
    <m/>
    <s v="Realtime RT – PCR"/>
    <s v="Dương tính"/>
    <m/>
    <s v="Bệnh viện Bệnh Nhiệt đới Trung ương cơ sở 2"/>
    <m/>
    <m/>
    <s v="ổn định"/>
    <x v="0"/>
    <n v="0"/>
    <n v="0"/>
    <m/>
    <x v="0"/>
    <m/>
    <m/>
    <m/>
    <m/>
    <n v="2"/>
    <n v="1"/>
    <n v="0"/>
    <m/>
  </r>
  <r>
    <n v="187"/>
    <m/>
    <n v="4"/>
    <m/>
    <s v="Nam"/>
    <n v="30"/>
    <m/>
    <m/>
    <s v="Quảng An"/>
    <s v="Tây Hồ"/>
    <s v="Hà Nội"/>
    <s v="Mỹ"/>
    <m/>
    <s v="VN0054_13_03"/>
    <s v="Sân bay Nội Bài - về nhà (tự cách ly)"/>
    <s v="Từ nước ngoài về sân bay Nội Bài trên chuyến bay VN0054 ngày 13/03/2020. Từ ngày 13/3/2020 đến ngày 19/3/2020, bệnh nhân tự cách ly ở nhà và có tiếp xúc gần với 04 trường hợp người Việt Nam và 5 trường hợp người nước ngoài ở cùng tòa nhà. Ngày 22/03/2020, được lấy mẫu sàng lọc, ngày 25/03/2020 có kết quả xét nghiệm dương tính với SARS-COV 2."/>
    <s v="Từ nước ngoài về sân bay Nội Bài trên chuyến bay VN0054 ngày 13/03/2020. Từ ngày 13/3/2020 đến ngày 19/3/2020, bệnh nhân tự cách ly ở nhà và có tiếp xúc gần với 04 trường hợp người Việt Nam và 5 trường hợp người nước ngoài ở cùng tòa nhà. Ngày 22/03/2020, được lấy mẫu sàng lọc, ngày 25/03/2020 có kết quả xét nghiệm dương tính với SARS-COV 2."/>
    <s v="VN0054"/>
    <m/>
    <s v="VN0054"/>
    <s v="Nội Bài"/>
    <d v="2020-03-13T00:00:00"/>
    <s v="Hà Nội"/>
    <m/>
    <s v="Không"/>
    <m/>
    <m/>
    <m/>
    <d v="2020-03-22T00:00:00"/>
    <d v="2020-03-22T00:00:00"/>
    <s v="Bệnh viện Bệnh Nhiệt đới Trung ương cơ sở 2"/>
    <s v="Viện Vệ sinh Dịch tễ Trung ương"/>
    <m/>
    <d v="2020-03-29T00:00:00"/>
    <d v="2020-03-25T00:00:00"/>
    <m/>
    <s v="Realtime RT – PCR"/>
    <s v="Dương tính"/>
    <m/>
    <s v="Bệnh viện Bệnh Nhiệt đới Trung ương cơ sở 2"/>
    <m/>
    <m/>
    <s v="ổn định"/>
    <x v="0"/>
    <m/>
    <m/>
    <m/>
    <x v="0"/>
    <m/>
    <m/>
    <m/>
    <m/>
    <n v="2"/>
    <n v="1"/>
    <n v="0"/>
    <m/>
  </r>
  <r>
    <n v="188"/>
    <m/>
    <n v="8"/>
    <m/>
    <s v="Nữ"/>
    <n v="44"/>
    <s v="làm việc tại công ty Trường Sinh"/>
    <m/>
    <s v="Mỹ Hương"/>
    <s v="Mỹ Đức"/>
    <s v="Hà Nội"/>
    <s v="Việt Nam"/>
    <n v="169"/>
    <s v="BV Bạch Mai"/>
    <s v="BV Bạch Mai - Mỹ Hương, Mỹ Đức - BV Bạch Mai"/>
    <s v="bệnh nhân là nhân viên của công ty Trường Sinh cung cấp nước sôi cho Bệnh viện Bạch Mai. Bệnh nhân ở cùng, tiếp xúc gần với bệnh nhân số 169. Ngày 22/03/2020, bệnh nhân xuất hiện triệu chứng ho, đau rát họng. Ngày 15/02/2020, bệnh nhân có về quê ăn giỗ, sau đó quay lại làm việc tại Bệnh viện Bạch Mai cơ sở Giải Phóng và ngủ nghỉ tại đó, không đi đâu khỏi Bệnh viện Bạch Mai."/>
    <s v="bệnh nhân là nhân viên của công ty Trường Sinh cung cấp nước sôi cho Bệnh viện Bạch Mai. Bệnh nhân ở cùng, tiếp xúc gần với bệnh nhân số 169. Ngày 22/03/2020, bệnh nhân xuất hiện triệu chứng ho, đau rát họng. Ngày 15/02/2020, bệnh nhân có về quê ăn giỗ, sau đó quay lại làm việc tại Bệnh viện Bạch Mai cơ sở Giải Phóng và ngủ nghỉ tại đó, không đi đâu khỏi Bệnh viện Bạch Mai."/>
    <m/>
    <m/>
    <m/>
    <m/>
    <m/>
    <s v="Hà Nội"/>
    <m/>
    <s v="Có"/>
    <s v="Ho, đau rát họng"/>
    <d v="2020-03-22T00:00:00"/>
    <m/>
    <m/>
    <m/>
    <s v="Bệnh viện Bệnh Nhiệt đới Trung ương cơ sở 2"/>
    <s v="Viện Vệ sinh Dịch tễ Trung ương"/>
    <m/>
    <d v="2020-03-29T00:00:00"/>
    <m/>
    <m/>
    <s v="Realtime RT – PCR"/>
    <s v="Dương tính"/>
    <m/>
    <s v="Bệnh viện Bệnh Nhiệt đới Trung ương cơ sở 2"/>
    <m/>
    <m/>
    <s v="ổn định"/>
    <x v="0"/>
    <n v="0"/>
    <n v="0"/>
    <m/>
    <x v="1"/>
    <m/>
    <m/>
    <m/>
    <m/>
    <n v="2"/>
    <n v="2"/>
    <n v="1"/>
    <m/>
  </r>
  <r>
    <m/>
    <m/>
    <m/>
    <m/>
    <m/>
    <m/>
    <m/>
    <m/>
    <m/>
    <m/>
    <m/>
    <m/>
    <m/>
    <m/>
    <m/>
    <m/>
    <m/>
    <m/>
    <m/>
    <m/>
    <m/>
    <m/>
    <m/>
    <m/>
    <m/>
    <m/>
    <m/>
    <m/>
    <m/>
    <m/>
    <m/>
    <m/>
    <m/>
    <m/>
    <m/>
    <m/>
    <m/>
    <m/>
    <m/>
    <m/>
    <m/>
    <m/>
    <m/>
    <x v="2"/>
    <m/>
    <m/>
    <m/>
    <x v="2"/>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n v="17"/>
    <n v="17"/>
    <n v="7"/>
    <s v="NHN"/>
    <s v="Nữ"/>
    <n v="26"/>
    <s v="quản lý khách sạn"/>
    <m/>
    <s v="Trúc Bạch"/>
    <s v="Ba Đình"/>
    <s v="Hà Nội"/>
    <s v="Việt Nam"/>
    <n v="21"/>
    <s v="VN0054_02_03"/>
    <m/>
    <s v="Đi du lịch sang Anh, Ý, tham gia sự kiện Tuần lễ thời trang Milan, bay từ London - Nội Bài , rồi về nhà riêng tự cách ly, đi xe riêng đến BV Hồng Ngọc, điều chuyển đến BV Nhiệt đới TƯ Cơ sở 2"/>
    <s v="15/2/2020 xuất cảnh ngày sang London (Anh)_x000a_18/02/2020 bay sang Milan (tỉnh Lombardy, Italy)_x000a_20/02/2020, bệnh nhân quay trở về Anh_x000a_25/02/2020, bệnh nhân sang Paris, Pháp du lịch 1 ngày._x000a_29/02/2020, bệnh nhân bắt đầu có biểu hiện ho, nhưng không đi khám._x000a_01/3/2020, bệnh nhân bị thêm đau mỏi người, không rõ sốt._x000a_Bệnh nhân lên máy bay trở về Việt Nam trên chuyến bay có số hiệu VN0054 của Vietnam Airlines và hạ cánh xuống sân bay Nội Bài lúc 4h30 sáng ngày 02/3/2020._x000a_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
    <s v="VN0054"/>
    <s v="Anh"/>
    <s v="VN0054"/>
    <s v="Nội Bài"/>
    <d v="2020-03-02T00:00:00"/>
    <s v="Hà Nội"/>
    <d v="2020-03-05T00:00:00"/>
    <s v="Có"/>
    <s v="ho có đờm, sốt, mệt mỏi"/>
    <d v="2020-02-29T00:00:00"/>
    <m/>
    <d v="2020-03-05T00:00:00"/>
    <d v="2020-03-05T00:00:00"/>
    <s v="Viện Vệ sinh Dịch tễ Trung ương"/>
    <s v="Viện Vệ sinh Dịch tễ Trung ương"/>
    <d v="2020-03-06T00:00:00"/>
    <x v="0"/>
    <d v="2020-03-06T00:00:00"/>
    <d v="2020-03-05T00:00:00"/>
    <s v="Realtime RT – PCR"/>
    <s v="Dương tính"/>
    <d v="2020-03-05T00:00:00"/>
    <s v="Bệnh viện Bệnh Nhiệt đới Trung ương cơ sở 2"/>
    <s v="Bệnh viện Bệnh Nhiệt đới Trung ương cơ sở 2"/>
    <m/>
    <s v="âm tính lần 3"/>
    <s v="Đang điều trị"/>
    <n v="3"/>
    <n v="3"/>
    <s v="VN0054VN0054"/>
    <x v="0"/>
    <n v="3"/>
    <n v="0"/>
    <n v="0"/>
    <m/>
    <n v="3"/>
    <n v="2"/>
    <n v="0"/>
    <n v="10"/>
    <n v="2"/>
  </r>
  <r>
    <n v="18"/>
    <n v="18"/>
    <n v="4"/>
    <s v="N.V.T"/>
    <s v="Nam"/>
    <n v="27"/>
    <m/>
    <m/>
    <m/>
    <m/>
    <s v="Thái Bình"/>
    <s v="Việt Nam"/>
    <m/>
    <m/>
    <s v="Cách ly khi xuống máy bay"/>
    <s v="Hàn Quốc - Vân Đồn, sau đó được đưa đến Khu cách ly -BV ĐK tỉnh Ninh Bình "/>
    <s v="bệnh nhân có ở khu vực thành phố Daegu, Hàn Quốc cùng với em gái._x000a_Đến ngày 29/2 bệnh nhân bắt đầu xuất hiện ho khan và rát họng, không sốt. Bệnh nhân không uống thuốc mà chỉ tự theo dõi và không đi ra ngoài trong thời gian này cho đến khi xuất cảnh về Việt Nam._x000a_Sáng 4/3, bệnh nhân cùng em gái lên Sân bay quốc tế Busan để về Việt Nam._x000a_Chuyến bay khởi hành 8h ngày 4/3 và nhập cảnh vào Việt Nam tại sân bay Vân Đồn lúc 11h15 phút cùng ngày trên chuyến bay VJ981. Hai anh em bệnh nhân ngồi ở hàng ghế 33B và 33C._x000a_Sau khi làm thủ tục nhập cảnh, bệnh nhân được đưa về khu cách ly tập trung của trường Quân sự, Quân đoàn 1 tổ 19 phường Tân Bình, thành phố Tam Điệp, tỉnh Ninh Bình._x000a_Đến 18h ngày 4/3 bệnh nhân về tới khu cách ly tập trung, sau khi khám sàng lọc phân loại và lấy mẫu lúc 20h cùng ngày bệnh nhân được chuyển về khu vực cách ly dành cho người có nguy cơ cao._x000a_Ngày 5/3 và 6/3 bệnh nhân vẫn tỉnh táo, không sốt, có ho cón và rát họng."/>
    <s v="VJ981"/>
    <s v="Hàn Quốc"/>
    <s v="VJ981 (33B)"/>
    <s v="Vân Đồn"/>
    <d v="2020-03-04T00:00:00"/>
    <s v="Ninh Bình"/>
    <d v="2020-03-04T00:00:00"/>
    <s v="Có"/>
    <s v="ho khan, rát họng"/>
    <d v="2020-02-29T00:00:00"/>
    <m/>
    <d v="2020-03-04T00:00:00"/>
    <d v="2020-03-04T00:00:00"/>
    <s v="khu cách ly tập trung của trường Quân sự, Quân đoàn 1 tổ 19 phường Tân Bình, thành phố Tam Điệp, tỉnh Ninh Bình"/>
    <s v="Viện Vệ sinh Dịch tễ Trung ương"/>
    <d v="2020-03-06T00:00:00"/>
    <x v="1"/>
    <d v="2020-03-07T00:00:00"/>
    <d v="2020-03-07T00:00:00"/>
    <s v="Realtime RT – PCR"/>
    <s v="Dương tính"/>
    <d v="2020-03-04T00:00:00"/>
    <s v="Bệnh viện Đa khoa tỉnh Ninh Bình"/>
    <s v="Bệnh Viện Đa khoa tỉnh Ninh Bình"/>
    <m/>
    <s v="Khỏi bệnh"/>
    <s v="Khỏi bệnh"/>
    <n v="0"/>
    <n v="3"/>
    <s v="VJ981VJ981 (33B)"/>
    <x v="0"/>
    <n v="0"/>
    <n v="0"/>
    <n v="0"/>
    <m/>
    <n v="0"/>
    <n v="2"/>
    <n v="0"/>
    <n v="7"/>
    <n v="2"/>
  </r>
  <r>
    <n v="19"/>
    <n v="20"/>
    <n v="3"/>
    <s v="DĐP"/>
    <s v="Nam"/>
    <n v="27"/>
    <s v="lái xe"/>
    <m/>
    <m/>
    <s v="Ba Đình"/>
    <s v="Hà Nội"/>
    <s v="Việt Nam"/>
    <n v="17"/>
    <m/>
    <m/>
    <s v="Nội Bài- Nhà riêng NB17, di chuyển từ nhà riêng - BVNĐTƯ 2"/>
    <s v="lái xe của BN 17"/>
    <m/>
    <m/>
    <m/>
    <m/>
    <s v=""/>
    <s v="Hà Nội"/>
    <d v="2020-03-06T00:00:00"/>
    <s v="Không"/>
    <m/>
    <s v=""/>
    <m/>
    <d v="2020-03-06T00:00:00"/>
    <d v="2020-03-06T00:00:00"/>
    <s v="Bệnh viện Bệnh nhiệt đới Trung ương cơ sở Đông Anh"/>
    <s v="Bệnh viện Bệnh nhiệt đới Trung ương cơ sở Đông Anh"/>
    <d v="2020-03-07T00:00:00"/>
    <x v="1"/>
    <d v="2020-03-06T00:00:00"/>
    <d v="2020-03-06T00:00:00"/>
    <s v="Realtime RT – PCR"/>
    <s v="Dương tính"/>
    <d v="2020-03-07T00:00:00"/>
    <s v="Bệnh viện Bệnh Nhiệt đới Trung ương cơ sở 2"/>
    <s v="Bệnh viện Bệnh Nhiệt đới Trung ương cơ sở 2"/>
    <m/>
    <m/>
    <s v="Đang điều trị"/>
    <m/>
    <m/>
    <s v=""/>
    <x v="1"/>
    <m/>
    <n v="0"/>
    <n v="1"/>
    <n v="0"/>
    <n v="0"/>
    <n v="1"/>
    <n v="0"/>
    <n v="9"/>
    <n v="2"/>
  </r>
  <r>
    <n v="20"/>
    <n v="19"/>
    <n v="3"/>
    <s v="LTH"/>
    <s v="Nữ"/>
    <n v="64"/>
    <m/>
    <m/>
    <s v="Trúc Bạch"/>
    <s v="Ba Đình"/>
    <s v="Hà Nội"/>
    <s v="Việt Nam"/>
    <n v="17"/>
    <m/>
    <m/>
    <s v="Di chuyển từ nhà riêng - BVNĐTƯ 2"/>
    <s v="sống cùng nhà BN 17"/>
    <m/>
    <m/>
    <m/>
    <m/>
    <s v=""/>
    <s v="Hà Nội"/>
    <d v="2020-03-06T00:00:00"/>
    <s v="Không"/>
    <m/>
    <s v=""/>
    <s v="rối loạn tiền đình"/>
    <d v="2020-03-06T00:00:00"/>
    <d v="2020-03-06T00:00:00"/>
    <s v="Bệnh viện Bệnh nhiệt đới Trung ương cơ sở Đông Anh"/>
    <s v="Bệnh viện Bệnh nhiệt đới Trung ương cơ sở Đông Anh"/>
    <d v="2020-03-07T00:00:00"/>
    <x v="1"/>
    <d v="2020-03-07T00:00:00"/>
    <d v="2020-03-06T00:00:00"/>
    <s v="Realtime RT – PCR"/>
    <s v="Dương tính"/>
    <d v="2020-03-06T00:00:00"/>
    <s v="Bệnh viện Bệnh Nhiệt đới Trung ương cơ sở 2"/>
    <s v="Bệnh viện Bệnh Nhiệt đới Trung ương cơ sở 2"/>
    <m/>
    <m/>
    <s v="Đang điều trị"/>
    <m/>
    <m/>
    <m/>
    <x v="1"/>
    <m/>
    <n v="0"/>
    <n v="0"/>
    <n v="0"/>
    <n v="0"/>
    <n v="1"/>
    <n v="0"/>
    <n v="6"/>
    <n v="2"/>
  </r>
  <r>
    <n v="21"/>
    <n v="21"/>
    <n v="8"/>
    <s v="NQT"/>
    <s v="Nam"/>
    <n v="61"/>
    <m/>
    <m/>
    <s v="Trúc Bạch"/>
    <s v="Ba Đình"/>
    <s v="Hà Nội"/>
    <s v="Việt Nam"/>
    <m/>
    <s v="VN0054_02_03"/>
    <m/>
    <s v="Nhà - BV NĐTƯ 2"/>
    <s v="BN đi Việt Nam bay qua Ấn Độ, rồi từ Ấn Độ bay qua Anh.Bệnh nhân đi công tác tại Anh, trở về trên chuyến bay VN0054 của Vietnam Airlines (cùng chuyến và ngồi gần với bệnh nhân N.H.N) về đến Hà Nội lúc 4h30, được lái xe riêng đón về đến nhà._x000a_Ngày 06/3/2020, bệnh nhân có dấu hiệu mệt mỏi và ho khan, chưa điều trị gì. 10 giờ sáng ngày Ngày 07/3/2020: 10 giờ bệnh nhân được Trung tâm Kiểm soát bệnh tật Hà Nội lấy mẫu xét nghiệm và chuyển bệnh nhân sang Bệnh viện Nhiệt đới Trung ương cơ sở 2 bằng xe riêng"/>
    <s v="VN0054"/>
    <s v="Anh"/>
    <s v="VN0054"/>
    <s v="Nội Bài"/>
    <d v="2020-03-02T00:00:00"/>
    <s v="Hà Nội"/>
    <d v="2020-03-07T00:00:00"/>
    <s v="Có"/>
    <s v="mệt mỏi, ho khan"/>
    <d v="2020-03-06T00:00:00"/>
    <m/>
    <d v="2020-03-07T00:00:00"/>
    <d v="2020-03-07T00:00:00"/>
    <s v="Bệnh viện Bệnh nhiệt đới Trung ương cơ sở Đông Anh"/>
    <s v="Bệnh viện Bệnh nhiệt đới Trung ương cơ sở Đông Anh"/>
    <d v="2020-03-07T00:00:00"/>
    <x v="2"/>
    <d v="2020-03-07T00:00:00"/>
    <d v="2020-03-06T00:00:00"/>
    <s v="Realtime RT – PCR"/>
    <s v="Dương tính"/>
    <d v="2020-03-06T00:00:00"/>
    <s v="Bệnh viện Bệnh Nhiệt đới Trung ương cơ sở 2"/>
    <s v="Bệnh viện Bệnh Nhiệt đới Trung ương cơ sở 2"/>
    <m/>
    <m/>
    <s v="Đang điều trị"/>
    <n v="5"/>
    <n v="4"/>
    <s v="VN0054VN0054"/>
    <x v="0"/>
    <n v="5"/>
    <n v="0"/>
    <n v="-1"/>
    <m/>
    <n v="2"/>
    <n v="2"/>
    <n v="1"/>
    <n v="47"/>
    <n v="3"/>
  </r>
  <r>
    <n v="22"/>
    <n v="22"/>
    <n v="4"/>
    <m/>
    <s v="Nam"/>
    <n v="60"/>
    <m/>
    <m/>
    <m/>
    <s v="Hải Châu"/>
    <s v="Đà Nẵng"/>
    <s v="Anh"/>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s v="Đà Nẵng"/>
    <d v="2020-03-08T00:00:00"/>
    <s v="Không"/>
    <m/>
    <s v=""/>
    <m/>
    <d v="2020-03-07T00:00:00"/>
    <d v="2020-03-07T00:00:00"/>
    <s v="Bệnh viện Đà Nẵng"/>
    <s v="Viện Pasteur Nha Trang"/>
    <d v="2020-03-08T00:00:00"/>
    <x v="2"/>
    <d v="2020-03-08T00:00:00"/>
    <d v="2020-03-08T00:00:00"/>
    <s v="Realtime RT – PCR"/>
    <s v="Dương tính"/>
    <d v="2020-03-08T00:00:00"/>
    <s v="Bệnh viện Đà Nẵng"/>
    <s v="Bệnh Viện Đa khoa Đà Nẵng"/>
    <d v="2020-03-27T00:00:00"/>
    <s v="Khỏi bệnh"/>
    <s v="Khỏi bệnh"/>
    <n v="6"/>
    <n v="6"/>
    <s v="VN0054/VN163VN0054"/>
    <x v="0"/>
    <n v="6"/>
    <n v="-1"/>
    <n v="1"/>
    <m/>
    <n v="2"/>
    <n v="1"/>
    <n v="0"/>
    <n v="2"/>
    <n v="1"/>
  </r>
  <r>
    <n v="23"/>
    <n v="23"/>
    <n v="4"/>
    <m/>
    <s v="Nam"/>
    <n v="66"/>
    <m/>
    <m/>
    <m/>
    <s v="Hải Châu"/>
    <s v="Đà Nẵng"/>
    <s v="Anh"/>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s v="Đà Nẵng"/>
    <d v="2020-03-08T00:00:00"/>
    <s v="Không"/>
    <m/>
    <s v=""/>
    <m/>
    <d v="2020-03-07T00:00:00"/>
    <d v="2020-03-07T00:00:00"/>
    <s v="Bệnh viện Đà Nẵng"/>
    <s v="Viện Pasteur Nha Trang"/>
    <d v="2020-03-08T00:00:00"/>
    <x v="2"/>
    <d v="2020-03-08T00:00:00"/>
    <d v="2020-03-08T00:00:00"/>
    <s v="Realtime RT – PCR"/>
    <s v="Dương tính"/>
    <d v="2020-03-08T00:00:00"/>
    <s v="Bệnh viện Đà Nẵng"/>
    <s v="Bệnh Viện Đa khoa Đà Nẵng"/>
    <d v="2020-03-27T00:00:00"/>
    <s v="Khỏi bệnh"/>
    <s v="Khỏi bệnh"/>
    <n v="6"/>
    <n v="6"/>
    <s v="VN0054/VN163VN0054"/>
    <x v="0"/>
    <n v="6"/>
    <n v="-1"/>
    <n v="1"/>
    <m/>
    <n v="2"/>
    <n v="1"/>
    <n v="0"/>
    <n v="2"/>
    <n v="1"/>
  </r>
  <r>
    <n v="24"/>
    <n v="29"/>
    <n v="5"/>
    <s v="RA"/>
    <s v="Nam"/>
    <n v="58"/>
    <m/>
    <m/>
    <m/>
    <s v="Hạ Long"/>
    <s v="Quảng Ninh"/>
    <s v="Anh"/>
    <m/>
    <s v="VN0054_02_03"/>
    <m/>
    <s v="Anh - Nội Bài, du lịch tại Hà Nội và di chuyển đi Ninh Bình, Đi Hạ Long - tàu du lịch QN 8788 - 8/3 cùng 2 khách người Úc sang tàu QN7519 thăm Vịnh -16h chiều cập bến - đưa đi cách ly tại Khu cách ly ở Khách sạn Thái Sơn - chuyển về Bệnh viện Bệnh nhiệt đới Trung ương cơ sở Kim Chung, Đông Anh"/>
    <s v="đi du lịch tại Vịnh Hạ Long. Hồi 11 giờ 30 phút ngày 6/3, du khách này đến Văn phòng du thuyền Athena, cảng Hòn Gai Vinashin._x000a__x000a_Sau đó, du khách lên tàu QN-8788 và ngồi thuyền nan tham quan làng chài Vung Viêng, đến 16 giờ 45 ngày 6/3 quay về tàu QN-8788._x000a_Sáng 7/3 du khách lên tàu QN-7519 đi tham quan khu vực Cống Đỏ và cập cảng Vinashin vào chiều cùng ngày. Sau đó, vị khách này được cách ly tại khách sạn Thái Sơn, phường Bãi Cháy."/>
    <s v="VN0054"/>
    <s v="Anh"/>
    <s v="VN0054 (4K)"/>
    <s v="Nội Bài"/>
    <d v="2020-03-02T00:00:00"/>
    <s v="Hà Nội"/>
    <d v="2020-03-07T00:00:00"/>
    <s v="Không"/>
    <m/>
    <s v=""/>
    <m/>
    <d v="2020-03-07T00:00:00"/>
    <d v="2020-03-07T00:00:00"/>
    <s v="Trung tâm kiểm soát bệnh tật tỉnh Quảng Ninh"/>
    <s v="Bệnh viện Bệnh nhiệt đới Trung ương cơ sở Đông Anh"/>
    <d v="2020-03-08T00:00:00"/>
    <x v="2"/>
    <d v="2020-03-08T00:00:00"/>
    <d v="2020-03-07T00:00:00"/>
    <s v="Realtime RT – PCR"/>
    <s v="Dương tính"/>
    <d v="2020-03-07T00:00:00"/>
    <s v="Bệnh viện Bệnh Nhiệt đới Trung ương cơ sở 2"/>
    <s v="Bệnh viện Bệnh Nhiệt đới Trung ương cơ sở 2"/>
    <m/>
    <m/>
    <s v="Đang điều trị"/>
    <n v="5"/>
    <n v="5"/>
    <s v="VN0054VN0054 (4K)"/>
    <x v="0"/>
    <n v="5"/>
    <n v="0"/>
    <n v="0"/>
    <m/>
    <n v="2"/>
    <n v="1"/>
    <n v="0"/>
    <n v="8"/>
    <n v="2"/>
  </r>
  <r>
    <n v="25"/>
    <n v="28"/>
    <n v="5"/>
    <s v="DG"/>
    <s v="Nam"/>
    <n v="74"/>
    <m/>
    <m/>
    <m/>
    <s v="Hạ Long"/>
    <s v="Quảng Ninh"/>
    <s v="Anh"/>
    <m/>
    <s v="VN0054_02_03"/>
    <m/>
    <s v="Lưu trú tại Hà Nội, 5/3/2020 di chuyển về Hạ Long -  tàu du lịch QN 5228 ngày 5-7/3/2020 - 8/3 trở về đất liên và đưa đi cách ly"/>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D)"/>
    <s v="Nội Bài"/>
    <d v="2020-03-02T00:00:00"/>
    <s v="Hà Nội"/>
    <d v="2020-03-08T00:00:00"/>
    <s v="Không"/>
    <m/>
    <s v=""/>
    <m/>
    <d v="2020-03-07T00:00:00"/>
    <d v="2020-03-07T00:00:00"/>
    <s v="Trung tâm kiểm soát bệnh tật tỉnh Quảng Ninh"/>
    <s v="Bệnh viện Bệnh nhiệt đới Trung ương cơ sở Đông Anh"/>
    <d v="2020-03-08T00:00:00"/>
    <x v="2"/>
    <d v="2020-03-08T00:00:00"/>
    <d v="2020-03-08T00:00:00"/>
    <s v="Realtime RT – PCR"/>
    <s v="Dương tính"/>
    <d v="2020-03-08T00:00:00"/>
    <s v="Bệnh viện Bệnh Nhiệt đới Trung ương cơ sở 2"/>
    <s v="Bệnh viện Bệnh Nhiệt đới Trung ương cơ sở 2"/>
    <m/>
    <m/>
    <s v="Đang điều trị"/>
    <n v="6"/>
    <n v="6"/>
    <s v="VN0054VN0054 (5D)"/>
    <x v="0"/>
    <n v="6"/>
    <n v="-1"/>
    <n v="1"/>
    <m/>
    <n v="2"/>
    <n v="1"/>
    <n v="0"/>
    <n v="6"/>
    <n v="2"/>
  </r>
  <r>
    <n v="26"/>
    <n v="27"/>
    <n v="5"/>
    <s v="SB"/>
    <s v="Nam"/>
    <n v="67"/>
    <m/>
    <m/>
    <m/>
    <s v="Hạ Long"/>
    <s v="Quảng Ninh"/>
    <s v="Anh"/>
    <m/>
    <s v="VN0054_02_03"/>
    <m/>
    <s v="Hành khách trên chuyến bay VN0054"/>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G)"/>
    <s v="Nội Bài"/>
    <d v="2020-03-02T00:00:00"/>
    <s v="Hà Nội"/>
    <d v="2020-03-07T00:00:00"/>
    <s v="Không"/>
    <m/>
    <s v=""/>
    <m/>
    <d v="2020-03-07T00:00:00"/>
    <d v="2020-03-07T00:00:00"/>
    <s v="Trung tâm kiểm soát bệnh tật tỉnh Quảng Ninh"/>
    <s v="Bệnh viện Bệnh nhiệt đới Trung ương cơ sở Đông Anh"/>
    <d v="2020-03-08T00:00:00"/>
    <x v="2"/>
    <s v=""/>
    <s v=""/>
    <s v="Realtime RT – PCR"/>
    <s v="Dương tính"/>
    <d v="2020-03-08T00:00:00"/>
    <s v="Bệnh viện Bệnh Nhiệt đới Trung ương cơ sở 2"/>
    <s v="Bệnh viện Bệnh Nhiệt đới Trung ương cơ sở 2"/>
    <m/>
    <s v="âm tính lần 2"/>
    <s v="Đang điều trị"/>
    <n v="5"/>
    <m/>
    <s v="VN0054VN0054 (5G)"/>
    <x v="0"/>
    <n v="5"/>
    <n v="0"/>
    <n v="1"/>
    <m/>
    <n v="2"/>
    <n v="1"/>
    <n v="0"/>
    <n v="6"/>
    <n v="2"/>
  </r>
  <r>
    <n v="27"/>
    <n v="26"/>
    <n v="5"/>
    <s v="SK"/>
    <s v="Nữ"/>
    <n v="50"/>
    <m/>
    <m/>
    <m/>
    <s v="Hạ Long"/>
    <s v="Quảng Ninh"/>
    <s v="Ireland"/>
    <m/>
    <s v="VN0054_02_03"/>
    <m/>
    <s v="Lưu trú tại Hà Nội, 5/3/2020 di chuyển về Hạ Long -  tàu du lịch QN 5228 ngày 5-7/3/2020 - 8/3 trở về đất liên và đưa đi cách ly"/>
    <s v="tạm trú tại Khách sạn WyndHam, thành phố Hạ Long; nhập cảnh ngày 2/3 tại sân bay Nội Bài, sau đó về thẳng khách sạn bằng xe ô tô của khách sạn_x000a_Tại Hạ Long, chị Sidhu K. đến quán cà phê ECO, quán BAMBOO, Khách sạn WyndHam, nhà hàng Avacado, ngày 5/3 đi thăm vịnh Hạ Long trên tàu du lịch QN-5626."/>
    <s v="VN0054"/>
    <s v="Anh"/>
    <s v="VN0054 (24E)"/>
    <s v="Nội Bài"/>
    <d v="2020-03-02T00:00:00"/>
    <s v="Hà Nội"/>
    <d v="2020-03-07T00:00:00"/>
    <s v="Không"/>
    <m/>
    <s v=""/>
    <m/>
    <d v="2020-03-07T00:00:00"/>
    <d v="2020-03-07T00:00:00"/>
    <s v="Trung tâm kiểm soát bệnh tật tỉnh Quảng Ninh"/>
    <s v="Bệnh viện Bệnh nhiệt đới Trung ương cơ sở Đông Anh"/>
    <d v="2020-03-08T00:00:00"/>
    <x v="2"/>
    <s v=""/>
    <s v=""/>
    <s v="Realtime RT – PCR"/>
    <s v="Dương tính"/>
    <d v="2020-03-08T00:00:00"/>
    <s v="Bệnh viện Bệnh Nhiệt đới Trung ương cơ sở 2"/>
    <s v="Bệnh viện Bệnh Nhiệt đới Trung ương cơ sở 2"/>
    <m/>
    <s v="âm tính lần 3"/>
    <s v="Đang điều trị"/>
    <n v="5"/>
    <m/>
    <s v="VN0054VN0054 (24E)"/>
    <x v="0"/>
    <n v="5"/>
    <n v="0"/>
    <n v="1"/>
    <m/>
    <n v="2"/>
    <n v="1"/>
    <n v="0"/>
    <n v="8"/>
    <n v="2"/>
  </r>
  <r>
    <n v="28"/>
    <n v="24"/>
    <n v="5"/>
    <m/>
    <s v="Nam"/>
    <n v="69"/>
    <m/>
    <m/>
    <m/>
    <m/>
    <s v="Lào Cai"/>
    <s v="Anh"/>
    <m/>
    <s v="VN0054_02_03"/>
    <m/>
    <s v="Khách sạn Mường Thanh Lào Cai - ga Lào Cai (quên đồ) - văn phòng công ty Phú Thịnh,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D)"/>
    <s v="Nội Bài"/>
    <d v="2020-03-02T00:00:00"/>
    <s v="Lào Cai"/>
    <d v="2020-03-07T00:00:00"/>
    <s v="Có"/>
    <s v="Sốt"/>
    <d v="2020-03-07T00:00:00"/>
    <s v="Tăng huyết áp, đái tháo đường type 2"/>
    <d v="2020-03-07T00:00:00"/>
    <d v="2020-03-07T00:00:00"/>
    <s v="Bệnh viện đa khoa tỉnh Lào Cai"/>
    <s v="Viện Vệ sinh Dịch tễ Trung ương"/>
    <d v="2020-03-09T00:00:00"/>
    <x v="2"/>
    <d v="2020-03-07T00:00:00"/>
    <d v="2020-03-07T00:00:00"/>
    <s v="Realtime RT – PCR"/>
    <s v="Dương tính"/>
    <d v="2020-03-08T00:00:00"/>
    <s v="Bệnh viện Đa khoa Lào Cai"/>
    <s v="Bệnh Viện Bệnh nhiệt đới Trung ương CS2"/>
    <m/>
    <s v="âm tính lần 2"/>
    <s v="Đang điều trị"/>
    <n v="5"/>
    <n v="5"/>
    <s v="VN0054VN0054 (7D)"/>
    <x v="0"/>
    <n v="5"/>
    <n v="0"/>
    <n v="1"/>
    <m/>
    <n v="2"/>
    <n v="2"/>
    <n v="0"/>
    <n v="5"/>
    <n v="1"/>
  </r>
  <r>
    <n v="29"/>
    <n v="25"/>
    <n v="4"/>
    <m/>
    <s v="Nữ"/>
    <n v="70"/>
    <m/>
    <m/>
    <m/>
    <m/>
    <s v="Lào Cai"/>
    <s v="Anh"/>
    <m/>
    <s v="VN0054_02_03"/>
    <m/>
    <s v="Lưu trú tại khách sạn La Siesta, 94 Mã Mây, Hoàn Kiếm, Hà Nội, Tối 4/3/2020 tàu hỏa tại ga Hà Nội đi Lào Cai - Lào Cai sáng ngày 5/3/2020, Khách sạn Mường Thanh Lào Cai - ga Lào Cai (quên đồ) - văn phòng công ty Phú Thịnh  ,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G)"/>
    <s v="Nội Bài"/>
    <d v="2020-03-02T00:00:00"/>
    <s v="Lào Cai"/>
    <d v="2020-03-07T00:00:00"/>
    <s v="Không"/>
    <m/>
    <s v=""/>
    <m/>
    <d v="2020-03-07T00:00:00"/>
    <d v="2020-03-07T00:00:00"/>
    <s v="Bệnh viện đa khoa tỉnh Lào Cai"/>
    <s v="Viện Vệ sinh Dịch tễ Trung ương"/>
    <d v="2020-03-09T00:00:00"/>
    <x v="2"/>
    <d v="2020-03-07T00:00:00"/>
    <d v="2020-03-07T00:00:00"/>
    <s v="Realtime RT – PCR"/>
    <s v="Dương tính"/>
    <d v="2020-03-08T00:00:00"/>
    <s v="Bệnh viện Đa khoa Lào Cai"/>
    <s v="Bệnh Viện Bệnh nhiệt đới Trung ương CS2"/>
    <m/>
    <m/>
    <s v="Đang điều trị"/>
    <m/>
    <n v="5"/>
    <s v="VN0054VN0054 (7G)"/>
    <x v="0"/>
    <m/>
    <m/>
    <n v="1"/>
    <m/>
    <n v="2"/>
    <n v="1"/>
    <n v="0"/>
    <n v="4"/>
    <n v="1"/>
  </r>
  <r>
    <n v="30"/>
    <n v="30"/>
    <n v="4"/>
    <m/>
    <s v="Nữ"/>
    <n v="66"/>
    <m/>
    <m/>
    <m/>
    <m/>
    <s v="Huế"/>
    <s v="Anh"/>
    <m/>
    <s v="VN0054_02_03"/>
    <m/>
    <s v="Hành khách của chuyến bay VN0054"/>
    <s v="Đây là hành khách nước ngoài đi trên chuyến bay VN0054 từ London tới Nội Bài sáng 2/3/2020._x000a_Sau khi nhập cảnh vào Việt Nam, BN30 đã có mặt tại Hà Nội và hiện đang ở Huế"/>
    <s v="VN0054"/>
    <s v="Anh"/>
    <s v="VN0054 (6G)"/>
    <s v="Nội Bài"/>
    <d v="2020-03-02T00:00:00"/>
    <s v="Huế"/>
    <d v="2020-03-07T00:00:00"/>
    <s v="Không"/>
    <m/>
    <s v=""/>
    <m/>
    <d v="2020-03-07T00:00:00"/>
    <d v="2020-03-07T00:00:00"/>
    <s v="Trung tâm kiểm soát bệnh tật tỉnh Thừa Thiên Huế"/>
    <s v="Viện Pasteur Nha Trang"/>
    <d v="2020-03-08T00:00:00"/>
    <x v="2"/>
    <s v=""/>
    <s v=""/>
    <s v="Realtime RT – PCR"/>
    <s v="Dương tính"/>
    <d v="2020-03-07T00:00:00"/>
    <s v="Bệnh viện trung ương Huế cơ sở 2"/>
    <s v="Bệnh Viện Đa khoa Trung ương Huế CS 2"/>
    <m/>
    <m/>
    <s v="Đang điều trị"/>
    <n v="5"/>
    <m/>
    <s v="VN0054VN0054 (6G)"/>
    <x v="0"/>
    <n v="5"/>
    <n v="0"/>
    <n v="0"/>
    <m/>
    <n v="2"/>
    <n v="1"/>
    <n v="0"/>
    <n v="2"/>
    <n v="1"/>
  </r>
  <r>
    <n v="31"/>
    <n v="31"/>
    <n v="4"/>
    <m/>
    <s v="Nam"/>
    <n v="49"/>
    <m/>
    <m/>
    <m/>
    <m/>
    <s v="Quảng Nam"/>
    <s v="Anh"/>
    <m/>
    <s v="VN0054_02_03"/>
    <s v="Chuyển từ Quảng Nam ra sáng 10/3"/>
    <s v="Hạ Long, Quảng Ninh - vịnh Hạ Long, Quảng Ninh - Hà Nội - Đà Nẵng,  20h40 Khách sạn Nam Hải Điện Dương, Điện Bàn - 21h00 cafe Nam Hải - Khách sạn , 8h00 cafe Nam Hải - 10h00 Nhà Hàng Trưa Hoa Hiên, Hội An - tham quan TP Hội An - Khách sạn, Tự cách ly tại khách sạn"/>
    <s v="đi trên chuyến bay VN0054 hạ cánh xuống Nội Bài (Hà Nội) sáng 2.3 cùng với BN thứ 17 nhiễm Covid-19 tại Việt Nam và là ca nhiễm đầu tiên tại Hà Nội. Ngày 4/3, du khách này đi từ Hà Nội xuống thành phố Hạ Long (tỉnh Quảng Ninh) và đi tham quan vịnh bằng tàu du lịch. Một ngày sau, du khách rời Hạ Long lên Hà Nội để đi vào Đà Nẵng."/>
    <s v="VN0054"/>
    <s v="Anh"/>
    <s v="VN0054 (3D)"/>
    <s v="Nội Bài"/>
    <d v="2020-03-02T00:00:00"/>
    <s v="Huế"/>
    <d v="2020-03-09T00:00:00"/>
    <s v="Không"/>
    <m/>
    <s v=""/>
    <m/>
    <d v="2020-03-08T00:00:00"/>
    <d v="2020-03-08T00:00:00"/>
    <s v="Trung tâm kiểm soát bệnh tật tỉnh Quảng Nam"/>
    <s v="Viện Pasteur Nha Trang"/>
    <d v="2020-03-08T00:00:00"/>
    <x v="3"/>
    <d v="2020-03-09T00:00:00"/>
    <d v="2020-03-09T00:00:00"/>
    <s v="Realtime RT – PCR"/>
    <s v="Dương tính"/>
    <d v="2020-03-08T00:00:00"/>
    <s v="Bệnh viện trung ương Huế cơ sở 2"/>
    <s v="Bệnh Viện Đa khoa Trung ương Huế CS 2"/>
    <m/>
    <s v="ổn định"/>
    <s v="Đang điều trị"/>
    <n v="7"/>
    <n v="7"/>
    <s v="VN0054VN0054 (3D)"/>
    <x v="0"/>
    <n v="7"/>
    <n v="-1"/>
    <n v="0"/>
    <m/>
    <n v="2"/>
    <n v="1"/>
    <n v="0"/>
    <n v="4"/>
    <n v="1"/>
  </r>
  <r>
    <n v="32"/>
    <n v="32"/>
    <n v="3"/>
    <m/>
    <s v="Nữ"/>
    <n v="24"/>
    <m/>
    <m/>
    <m/>
    <m/>
    <s v="TP Hồ Chí Minh"/>
    <s v="Việt Nam"/>
    <n v="17"/>
    <m/>
    <m/>
    <s v="Chuyên cơ riêng, bay từ Anh, cách ly tại Củ Chi"/>
    <s v="BN32 khởi phát ho vào ngày 02/3 (tại London - Anh), không sốt. Bệnh nhân đến BV tại London để khám và được cho thuốc về nhà điều trị._x000a_Ngày 07/3 sau khi biết tin BN17 tại Việt Nam mắc bệnh COVID-19, bệnh nhân đến lại BV để khám và được cho thêm thuốc về nhà nhưng triệu chứng ho khan không giảm, không sốt._x000a_Không an tâm về sức khỏe, bệnh nhân thuê máy bay riêng (số hiệu WGT2B) về Việt Nam và nhập cảnh lúc 08g15 ngày 09/3/20 có nhiệt độ 37,5°C, ho khan, ngay lập tức được chuyển về BV Dã Chiến Củ Chi bằng xe chuyên dụng cách ly nghiêm ngặt._x000a_X-Quang nhập viện phát hiện viêm phổi mô kẽ. Bệnh nhân hiện tỉnh, sinh hiệu ổn, còn ho khan nhiều, họng đỏ nhẹ, không sốt, thở êm và tự thở được chuyển về cách ly tại BV Bệnh Nhiệt đới TPHCM lúc 20h30 ngày 9/3/2020."/>
    <s v="WGT2B"/>
    <s v="Anh"/>
    <s v="Chuyên cơ riêng"/>
    <s v="Tân Sơn Nhất"/>
    <d v="2020-03-09T00:00:00"/>
    <s v="TP Hồ Chí Minh"/>
    <d v="2020-03-09T00:00:00"/>
    <s v="Có"/>
    <s v="ho khan"/>
    <d v="2020-03-02T00:00:00"/>
    <m/>
    <d v="2020-03-09T00:00:00"/>
    <d v="2020-03-09T00:00:00"/>
    <s v="Bệnh viện nhiệt đới TP HCM"/>
    <s v="Viện Pasteur TP HCM"/>
    <d v="2020-03-09T00:00:00"/>
    <x v="3"/>
    <d v="2020-03-09T00:00:00"/>
    <d v="2020-03-09T00:00:00"/>
    <s v="Realtime RT – PCR"/>
    <s v="Dương tính"/>
    <d v="2020-03-09T00:00:00"/>
    <s v="Bệnh viện Bệnh Nhiệt đới TP. Hồ Chí Minh"/>
    <s v="Bệnh viện Bệnh nhiệt đới TP. Hồ Chí Minh"/>
    <m/>
    <s v="Âm tính lần 1"/>
    <s v="Đang điều trị"/>
    <n v="0"/>
    <n v="0"/>
    <s v="WGT2BChuyên cơ riêng"/>
    <x v="0"/>
    <n v="0"/>
    <n v="0"/>
    <n v="0"/>
    <m/>
    <n v="0"/>
    <n v="2"/>
    <n v="0"/>
    <n v="1"/>
    <n v="1"/>
  </r>
  <r>
    <n v="33"/>
    <n v="33"/>
    <n v="4"/>
    <m/>
    <s v="Nam"/>
    <n v="58"/>
    <m/>
    <m/>
    <m/>
    <m/>
    <m/>
    <s v="Anh"/>
    <s v="17, 21"/>
    <s v="VN0054_02_03"/>
    <m/>
    <s v="Máy bay VN0054"/>
    <s v="đi trên chuyến bay VN0054 hạ cánh xuống Nội Bài (Hà Nội) sáng 2.3 cùng với BN thứ 17 nhiễm Covid-19 tại Việt Nam và là ca nhiễm đầu tiên tại Hà Nội. Ngày 5/3, du khách này đi từ Hà Nội xuống thành phố Hạ Long (tỉnh Quảng Ninh) và đi tham quan vịnh bằng tàu du lịch. Sau đó, du khách rời Hạ Long lên Hà Nội để đi vào Đà Nẵng."/>
    <s v="VN0054"/>
    <s v="Anh"/>
    <s v="VN0054"/>
    <s v="Nội Bài"/>
    <d v="2020-03-02T00:00:00"/>
    <s v="Huế"/>
    <d v="2020-03-09T00:00:00"/>
    <s v="Không"/>
    <m/>
    <s v=""/>
    <m/>
    <d v="2020-03-09T00:00:00"/>
    <d v="2020-03-09T00:00:00"/>
    <s v="Trung tâm kiểm soát bệnh tật tỉnh Quảng Nam"/>
    <s v="Viện Pasteur Nha Trang"/>
    <d v="2020-03-10T00:00:00"/>
    <x v="4"/>
    <d v="2020-03-10T00:00:00"/>
    <s v=""/>
    <s v="Realtime RT – PCR"/>
    <s v="Dương tính"/>
    <d v="2020-03-10T00:00:00"/>
    <s v="Bệnh viện trung ương Huế cơ sở 2"/>
    <s v="Bệnh Viện Đa khoa Trung ương Huế CS 2"/>
    <d v="2020-03-28T00:00:00"/>
    <s v="Khỏi bệnh"/>
    <s v="Khỏi bệnh"/>
    <n v="7"/>
    <m/>
    <s v="VN0054VN0054"/>
    <x v="0"/>
    <n v="7"/>
    <n v="0"/>
    <n v="1"/>
    <m/>
    <n v="2"/>
    <n v="1"/>
    <n v="0"/>
    <n v="2"/>
    <n v="1"/>
  </r>
  <r>
    <n v="34"/>
    <n v="34"/>
    <n v="5"/>
    <m/>
    <s v="Nữ"/>
    <n v="51"/>
    <s v="kinh doanh"/>
    <m/>
    <m/>
    <m/>
    <s v="Bình Thuận"/>
    <s v="Việt Nam"/>
    <m/>
    <s v="QR974_02_03"/>
    <m/>
    <s v="Bay từ Mỹ tới Tân Sơn Nhất, quá cảnh ở Doha, 05/03 đến hiệu thuốc ở TP. HCM, cách ly tại Bình Thuận"/>
    <s v="Ngày 22/2/2020 bệnh nhân bay từ Việt Nam sang New York (Mỹ), quá cảnh tại sân bay Incheon (Hàn Quốc)._x000a_Đến ngày 29/2/2020, bệnh nhân bay từ Washington (Mỹ) về Việt Nam, quá cảnh tại sân bay Quatar và sáng ngày 2/3/2020 nhập cảnh vào Việt Nam tại cửa khẩu Cảng Hàng không Quốc tế Tân Sơn Nhất."/>
    <s v="QR 974"/>
    <s v="Mỹ"/>
    <s v="QR 974"/>
    <s v="Tân Sơn Nhất"/>
    <d v="2020-03-02T00:00:00"/>
    <s v="Bình Thuận"/>
    <d v="2020-03-09T00:00:00"/>
    <s v="Không"/>
    <m/>
    <s v=""/>
    <m/>
    <d v="2020-03-09T00:00:00"/>
    <d v="2020-03-09T00:00:00"/>
    <s v="Bệnh viện Đa khoa tỉnh Bình Thuận"/>
    <s v="Viện Pasteur Nha Trang"/>
    <d v="2020-03-09T00:00:00"/>
    <x v="4"/>
    <s v=""/>
    <d v="2020-03-09T00:00:00"/>
    <s v="Realtime RT – PCR"/>
    <s v="Dương tính"/>
    <d v="2020-03-09T00:00:00"/>
    <s v="Bệnh viện Đa khoa tỉnh Bình Thuận"/>
    <s v="Bệnh Viện Đa khoa tỉnh Bình Thuận"/>
    <m/>
    <m/>
    <s v="Đang điều trị"/>
    <n v="7"/>
    <n v="7"/>
    <s v="QR 974QR 974"/>
    <x v="0"/>
    <n v="7"/>
    <n v="0"/>
    <n v="0"/>
    <m/>
    <n v="2"/>
    <n v="1"/>
    <n v="0"/>
    <n v="8"/>
    <n v="2"/>
  </r>
  <r>
    <n v="35"/>
    <n v="35"/>
    <n v="4"/>
    <m/>
    <s v="Nữ"/>
    <n v="29"/>
    <s v="nhân viên bán hành"/>
    <m/>
    <m/>
    <s v="Hải Châu"/>
    <s v="Đà Nẵng"/>
    <s v="Việt Nam"/>
    <s v="22,23"/>
    <m/>
    <m/>
    <s v="Điện máy Xanh - 16h tự đi xe máy đến BV Phổi Đà Nẵng - 17h Vinmart 408 Hoàng Diệu - 18h về nhà - 21h tự đến BV Phổi Đà Nẵng"/>
    <s v="bệnh nhân có tiếp xúc trực tiếp với hai du khách người Anh tại siêu thị Điện máy Xanh (những người này sau đó đã được xác định là bệnh nhân số 22 và 23)."/>
    <m/>
    <m/>
    <m/>
    <m/>
    <s v=""/>
    <s v="Đà Nẵng"/>
    <d v="2020-03-09T00:00:00"/>
    <s v="Không"/>
    <m/>
    <s v=""/>
    <m/>
    <d v="2020-03-11T00:00:00"/>
    <d v="2020-03-11T00:00:00"/>
    <s v="Trung tâm Kiểm soát bệnh tật Đà Nẵng"/>
    <s v="Viện Pasteur Nha Trang"/>
    <d v="2020-03-10T00:00:00"/>
    <x v="5"/>
    <d v="2020-03-11T00:00:00"/>
    <d v="2020-03-11T00:00:00"/>
    <s v="Realtime RT – PCR"/>
    <s v="Dương tính"/>
    <d v="2020-03-11T00:00:00"/>
    <s v="Bệnh viện Đà Nẵng"/>
    <s v="Bệnh Viện Đa khoa Đà Nẵng"/>
    <d v="2020-03-27T00:00:00"/>
    <s v="Khỏi bệnh"/>
    <s v="Khỏi bệnh"/>
    <m/>
    <m/>
    <s v=""/>
    <x v="1"/>
    <m/>
    <n v="2"/>
    <n v="0"/>
    <n v="0"/>
    <n v="0"/>
    <n v="1"/>
    <n v="1"/>
    <n v="9"/>
    <n v="2"/>
  </r>
  <r>
    <n v="36"/>
    <n v="37"/>
    <n v="3"/>
    <m/>
    <s v="Nữ"/>
    <n v="37"/>
    <m/>
    <m/>
    <m/>
    <s v="Hàm Thuận Bắc"/>
    <s v="Bình Thuận"/>
    <s v="Việt Nam"/>
    <n v="34"/>
    <m/>
    <m/>
    <s v="Nhân viên của NB34, đang được cách ly và điều trị tại BV đa khoa tỉnh Bình Thuận"/>
    <s v="là nhân viên của Bệnh nhân số 34."/>
    <m/>
    <m/>
    <m/>
    <m/>
    <s v=""/>
    <s v="Bình Thuận"/>
    <s v=""/>
    <s v="Có"/>
    <s v="Sốt"/>
    <d v="2020-03-10T00:00:00"/>
    <m/>
    <d v="2020-03-11T00:00:00"/>
    <d v="2020-03-11T00:00:00"/>
    <s v="Bệnh viện Đa khoa tỉnh Bình Thuận"/>
    <s v="Viện Pasteur Nha Trang"/>
    <d v="2020-03-11T00:00:00"/>
    <x v="5"/>
    <d v="2020-03-10T00:00:00"/>
    <d v="2020-03-11T00:00:00"/>
    <s v="Realtime RT – PCR"/>
    <s v="Dương tính"/>
    <d v="2020-03-11T00:00:00"/>
    <s v="Bệnh viện Đa khoa tỉnh Bình Thuận"/>
    <s v="Bệnh Viện Đa khoa tỉnh Bình Thuận"/>
    <m/>
    <m/>
    <s v="Đang điều trị"/>
    <m/>
    <m/>
    <s v=""/>
    <x v="1"/>
    <m/>
    <m/>
    <n v="0"/>
    <n v="0"/>
    <n v="0"/>
    <n v="2"/>
    <n v="0"/>
    <n v="2"/>
    <n v="1"/>
  </r>
  <r>
    <n v="37"/>
    <n v="36"/>
    <n v="3"/>
    <m/>
    <s v="Nữ"/>
    <n v="64"/>
    <m/>
    <m/>
    <m/>
    <s v="Phan Thiết"/>
    <s v="Bình Thuận"/>
    <s v="Việt Nam"/>
    <n v="34"/>
    <m/>
    <m/>
    <s v="Giúp việc cho NB 34, đang được cách ly và điều trị tại BV đa khoa tỉnh Bình Thuận"/>
    <s v="giúp việc cho Bệnh nhân số 34"/>
    <m/>
    <m/>
    <m/>
    <m/>
    <s v=""/>
    <s v="Bình Thuận"/>
    <s v=""/>
    <s v="Có"/>
    <s v="Sốt"/>
    <d v="2020-03-10T00:00:00"/>
    <m/>
    <d v="2020-03-11T00:00:00"/>
    <d v="2020-03-11T00:00:00"/>
    <s v="Bệnh viện Đa khoa tỉnh Bình Thuận"/>
    <s v="Viện Pasteur Nha Trang"/>
    <d v="2020-03-11T00:00:00"/>
    <x v="5"/>
    <d v="2020-03-10T00:00:00"/>
    <d v="2020-03-11T00:00:00"/>
    <s v="Realtime RT – PCR"/>
    <s v="Dương tính"/>
    <d v="2020-03-11T00:00:00"/>
    <s v="Bệnh viện Đa khoa tỉnh Bình Thuận"/>
    <s v="Bệnh Viện Đa khoa tỉnh Bình Thuận"/>
    <m/>
    <m/>
    <s v="Đang điều trị"/>
    <m/>
    <m/>
    <s v=""/>
    <x v="1"/>
    <m/>
    <m/>
    <n v="0"/>
    <n v="0"/>
    <n v="0"/>
    <n v="2"/>
    <n v="0"/>
    <n v="2"/>
    <n v="1"/>
  </r>
  <r>
    <n v="38"/>
    <n v="38"/>
    <n v="3"/>
    <m/>
    <s v="Nữ"/>
    <n v="28"/>
    <m/>
    <m/>
    <m/>
    <s v="Phan Thiết"/>
    <s v="Bình Thuận"/>
    <s v="Việt Nam"/>
    <n v="34"/>
    <m/>
    <m/>
    <s v="Con dâu của NB 34, đang được cách ly và điều trị tại BV đa khoa tỉnh Bình Thuận"/>
    <s v="là con dâu của bệnh nhân 34"/>
    <m/>
    <m/>
    <m/>
    <m/>
    <s v=""/>
    <s v="Bình Thuận"/>
    <s v=""/>
    <s v="Có"/>
    <s v="sốt, ho"/>
    <d v="2020-03-10T00:00:00"/>
    <m/>
    <d v="2020-03-11T00:00:00"/>
    <d v="2020-03-11T00:00:00"/>
    <s v="Bệnh viện Đa khoa tỉnh Bình Thuận"/>
    <s v="Viện Pasteur Nha Trang"/>
    <d v="2020-03-11T00:00:00"/>
    <x v="5"/>
    <d v="2020-03-10T00:00:00"/>
    <d v="2020-03-11T00:00:00"/>
    <s v="Realtime RT – PCR"/>
    <s v="Dương tính"/>
    <d v="2020-03-10T00:00:00"/>
    <s v="Bệnh viện Đa khoa tỉnh Bình Thuận"/>
    <s v="Bệnh Viện Đa khoa tỉnh Bình Thuận"/>
    <m/>
    <m/>
    <s v="Đang điều trị"/>
    <m/>
    <m/>
    <s v=""/>
    <x v="1"/>
    <m/>
    <m/>
    <n v="-1"/>
    <n v="0"/>
    <n v="0"/>
    <n v="2"/>
    <n v="0"/>
    <n v="2"/>
    <n v="1"/>
  </r>
  <r>
    <n v="39"/>
    <n v="39"/>
    <n v="4"/>
    <m/>
    <s v="Nam"/>
    <n v="25"/>
    <s v="hướng dẫn viên du lịch"/>
    <m/>
    <s v="Dịch Vọng"/>
    <s v="Cầu Giấy"/>
    <s v="Hà Nội"/>
    <s v="Việt Nam"/>
    <n v="24"/>
    <m/>
    <s v="Ngày 4/3/2020 bệnh nhân dẫn đoàn khách nước ngoài gồm 3 người đi du lịch tại tỉnh Ninh Bình. Lúc 7 giờ 45 phút, bệnh nhân và lái xe (Nguyễn Văn Toản) đến đón Richard John Alavoine (ca dương tính Covid-19 được xác định tại Quảng Ninh). Sau đó đón thêm 1 đoàn gồm: 1 hướng dẫn viên Quốc Anh và 1 khách người Úc ở 23 Hàng Hành.Bệnh nhận người Anh tách ra và đi riêng cùng 1 khách tên Darron. 10h30 Phong và 3 người khách vào Chùa Bích Động. 12h30 lên đò đi chơi Richard ngồi 1 thuyền, 2 khách đi cùng một thuyền, Phong ngồi chờ trên bờ. Khoảng 14 giờ khi từ Ninh Hải - Hoa Lư về Đền Vua Đinh thì có thêm HDV tên Hùng nhập đoàn và có 4 khách khác lên xe cùng đi thăm quan. Sau đó lúc_x000a_15h30 cả đoàn 9 người quay về, 18 giờ có mặt tại Hà Nội trả khách tại các điểm đón. Sau đó bệnh nhân về phòng có tiếp xúc với bạn cùng phòng và 01 người bạn đến ăn tối (Trần Văn Chung)._x000a_Đến tối ngày 06/03 bệnh nhân có đi chơi với bạn gái (Đặng Phương Linh) có đi mua đồ tại shop Cỏ mềm (phố Dịch Vọng) tiếp xúc với 3 nhân viên (cả 3 nhân viên đều đeo khẩu trang) và 1 vài khách. Sau đó bệnh nhân có đi lấy cao răng tại Nha Khoa Việt (phố Dịch Vọng) tiếp xúc gần với 01 bác sỹ lấy cao răng. Có đến ăn bún Hải Thom tại số 60 Dương Khuê, Mỹ Đình 2, Nam Từ Liêm tiếp xúc gần với 02 người sau đó về nhà và không tiếp xúc thêm với ai._x000a_+ Ngày 07/03: Lái xe Toản đưa bệnh nhân và 4 khách du lịch đi tour Ninh Bình đến 18 giờ về Hà Nội, tối về có đi chơi với bạn gái (Linh) nhưng chỉ đi dạo và không tiếp xúc với ai khác._x000a_+ Ngày 08/03 bệnh nhân tiếp tục dẫn 4 khách đi Ninh Bình (nhóm 2 khách Mr Haroon Anwar – lưu trú tại phòng 2204 Somerset Grand Hà Nội; nhóm 2 khách Mr. Anthony. Sau đó tự đi xe máy đến bệnh viện Xanh Pôn (tiếp xúc gần với 1 bảo vệ trẻ tuổi), được sàng lọc tại Phòng khám cổng số 4 do có yếu tố dịch tễ và chuyển bệnh viện Nhiệt đới Trung Ương II."/>
    <m/>
    <s v="Vào ngày 4/3/2020 bệnh nhân dẫn đoàn khách nước ngoài đi du lịch tại tỉnh Ninh Bình, trong đó có tiếp xúc với bệnh nhân số 24 (người này được xác định dương tính COVID-19 tại Quảng Ninh)._x000a_Ngày 8/3/2020, bệnh nhân nhập viện Bệnh viện Bệnh Nhiệt đới Trung ương cơ sở 2 với triệu chứng sốt nhẹ, không ho, không khó thở và đã được Bệnh viện lấy mẫu làm xét nghiệm COVID-19 và cho kết quả dương tính với vi rút SARS-CoV-2."/>
    <m/>
    <m/>
    <m/>
    <m/>
    <s v=""/>
    <s v="Hà Nội"/>
    <s v=""/>
    <s v="Có"/>
    <s v="sốt nhẹ"/>
    <d v="2020-03-08T00:00:00"/>
    <m/>
    <d v="2020-03-11T00:00:00"/>
    <d v="2020-03-11T00:00:00"/>
    <s v="Bệnh viện Bệnh nhiệt đới Trung ương cơ sở Đông Anh"/>
    <s v="Viện Vệ sinh Dịch tễ Trung ương"/>
    <d v="2020-03-11T00:00:00"/>
    <x v="6"/>
    <s v=""/>
    <s v=""/>
    <s v="Realtime RT – PCR"/>
    <s v="Dương tính"/>
    <d v="2020-03-10T00:00:00"/>
    <s v="Bệnh viện Bệnh Nhiệt đới Trung ương cơ sở 2"/>
    <s v="Bệnh viện Bệnh Nhiệt đới Trung ương cơ sở 2"/>
    <s v="ổn định"/>
    <m/>
    <s v="Đang điều trị"/>
    <m/>
    <m/>
    <s v=""/>
    <x v="1"/>
    <m/>
    <m/>
    <n v="-1"/>
    <n v="0"/>
    <n v="0"/>
    <n v="2"/>
    <n v="1"/>
    <n v="3"/>
    <n v="1"/>
  </r>
  <r>
    <n v="40"/>
    <n v="40"/>
    <n v="2"/>
    <m/>
    <s v="Nữ"/>
    <n v="2"/>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x v="6"/>
    <d v="2020-03-11T00:00:00"/>
    <d v="2020-03-11T00:00:00"/>
    <s v="Realtime RT – PCR"/>
    <s v="Dương tính"/>
    <d v="2020-03-11T00:00:00"/>
    <s v="Bệnh viện Đa khoa tỉnh Bình Thuận"/>
    <s v="Bệnh Viện Đa khoa tỉnh Bình Thuận"/>
    <m/>
    <m/>
    <s v="Đang điều trị"/>
    <m/>
    <m/>
    <s v=""/>
    <x v="1"/>
    <m/>
    <n v="1"/>
    <n v="-1"/>
    <n v="0"/>
    <n v="0"/>
    <n v="1"/>
    <n v="0"/>
    <n v="2"/>
    <n v="1"/>
  </r>
  <r>
    <n v="41"/>
    <n v="41"/>
    <n v="2"/>
    <m/>
    <s v="Nam"/>
    <n v="59"/>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x v="6"/>
    <d v="2020-03-11T00:00:00"/>
    <d v="2020-03-11T00:00:00"/>
    <s v="Realtime RT – PCR"/>
    <s v="Dương tính"/>
    <d v="2020-03-11T00:00:00"/>
    <s v="Bệnh viện Đa khoa tỉnh Bình Thuận"/>
    <s v="Bệnh Viện Đa khoa tỉnh Bình Thuận"/>
    <m/>
    <m/>
    <s v="Đang điều trị"/>
    <m/>
    <m/>
    <s v=""/>
    <x v="1"/>
    <m/>
    <n v="1"/>
    <n v="-1"/>
    <n v="0"/>
    <n v="0"/>
    <n v="1"/>
    <n v="0"/>
    <n v="2"/>
    <n v="1"/>
  </r>
  <r>
    <n v="42"/>
    <n v="42"/>
    <n v="2"/>
    <m/>
    <s v="Nam"/>
    <n v="28"/>
    <m/>
    <m/>
    <m/>
    <s v="Phan Thiết"/>
    <s v="Bình Thuận"/>
    <s v="Việt Nam"/>
    <n v="34"/>
    <m/>
    <m/>
    <s v="Tiếp xúc gần với NB34 ,hiện đang được điều trị tai BV tỉnh Bình Thuận"/>
    <s v="tiếp xúc gần BN 34"/>
    <m/>
    <m/>
    <m/>
    <m/>
    <s v=""/>
    <s v="Bình Thuận"/>
    <d v="2020-03-11T00:00:00"/>
    <s v="Không"/>
    <m/>
    <s v=""/>
    <m/>
    <d v="2020-03-11T00:00:00"/>
    <d v="2020-03-12T00:00:00"/>
    <s v="Bệnh viện Đa khoa tỉnh Bình Thuận"/>
    <s v="Viện Pasteur Nha Trang"/>
    <d v="2020-03-11T00:00:00"/>
    <x v="6"/>
    <d v="2020-03-11T00:00:00"/>
    <d v="2020-03-11T00:00:00"/>
    <s v="Realtime RT – PCR"/>
    <s v="Dương tính"/>
    <d v="2020-03-11T00:00:00"/>
    <s v="Bệnh viện Đa khoa tỉnh Bình Thuận"/>
    <s v="Bệnh Viện Đa khoa tỉnh Bình Thuận"/>
    <m/>
    <m/>
    <s v="Đang điều trị"/>
    <m/>
    <m/>
    <s v=""/>
    <x v="1"/>
    <m/>
    <n v="1"/>
    <n v="-1"/>
    <n v="0"/>
    <n v="0"/>
    <n v="1"/>
    <n v="0"/>
    <n v="2"/>
    <n v="1"/>
  </r>
  <r>
    <n v="43"/>
    <n v="44"/>
    <n v="2"/>
    <m/>
    <s v="Nam"/>
    <n v="13"/>
    <m/>
    <m/>
    <m/>
    <s v="Hàm Thuận Bắc"/>
    <s v="Bình Thuận"/>
    <s v="Việt Nam"/>
    <n v="37"/>
    <m/>
    <m/>
    <s v="Nhân viên của NB34 ,hiện đang được điều trị tai BV tỉnh Bình Thuận"/>
    <s v="tiếp xúc gần BN 37"/>
    <m/>
    <m/>
    <m/>
    <m/>
    <s v=""/>
    <s v="Bình Thuận"/>
    <d v="2020-03-11T00:00:00"/>
    <s v="Không"/>
    <m/>
    <s v=""/>
    <m/>
    <d v="2020-03-11T00:00:00"/>
    <d v="2020-03-12T00:00:00"/>
    <s v="Bệnh viện Đa khoa tỉnh Bình Thuận"/>
    <s v="Viện Pasteur Nha Trang"/>
    <d v="2020-03-11T00:00:00"/>
    <x v="6"/>
    <d v="2020-03-11T00:00:00"/>
    <d v="2020-03-11T00:00:00"/>
    <s v="Realtime RT – PCR"/>
    <s v="Dương tính"/>
    <d v="2020-03-11T00:00:00"/>
    <s v="Bệnh viện Đa khoa tỉnh Bình Thuận"/>
    <s v="Bệnh Viện Đa khoa tỉnh Bình Thuận"/>
    <m/>
    <m/>
    <s v="Đang điều trị"/>
    <m/>
    <m/>
    <s v=""/>
    <x v="1"/>
    <m/>
    <n v="1"/>
    <n v="-1"/>
    <n v="0"/>
    <n v="0"/>
    <n v="1"/>
    <n v="0"/>
    <n v="2"/>
    <n v="1"/>
  </r>
  <r>
    <n v="44"/>
    <n v="43"/>
    <n v="2"/>
    <m/>
    <s v="Nữ"/>
    <n v="47"/>
    <m/>
    <m/>
    <m/>
    <s v="Phan Thiết"/>
    <s v="Bình Thuận"/>
    <s v="Việt Nam"/>
    <n v="38"/>
    <m/>
    <m/>
    <s v="Tiếp xúc gần với NB34 là con dâu NB34 ,hiện đang được điều trị tai BV tỉnh Bình Thuận"/>
    <s v="tiếp xúc gần BN 38"/>
    <m/>
    <m/>
    <m/>
    <m/>
    <s v=""/>
    <s v="Bình Thuận"/>
    <d v="2020-03-11T00:00:00"/>
    <s v="Không"/>
    <m/>
    <s v=""/>
    <m/>
    <d v="2020-03-11T00:00:00"/>
    <d v="2020-03-12T00:00:00"/>
    <s v="Bệnh viện Đa khoa tỉnh Bình Thuận"/>
    <s v="Viện Pasteur Nha Trang"/>
    <d v="2020-03-11T00:00:00"/>
    <x v="6"/>
    <d v="2020-03-11T00:00:00"/>
    <d v="2020-03-11T00:00:00"/>
    <s v="Realtime RT – PCR"/>
    <s v="Dương tính"/>
    <d v="2020-03-11T00:00:00"/>
    <s v="Bệnh viện Đa khoa tỉnh Bình Thuận"/>
    <s v="Bệnh Viện Đa khoa tỉnh Bình Thuận"/>
    <m/>
    <m/>
    <s v="Đang điều trị"/>
    <m/>
    <m/>
    <s v=""/>
    <x v="1"/>
    <m/>
    <n v="1"/>
    <n v="-1"/>
    <n v="0"/>
    <n v="0"/>
    <n v="1"/>
    <n v="0"/>
    <n v="2"/>
    <n v="1"/>
  </r>
  <r>
    <n v="45"/>
    <n v="45"/>
    <n v="3"/>
    <m/>
    <s v="Nam"/>
    <n v="25"/>
    <m/>
    <m/>
    <s v="phường 7"/>
    <s v="Tân Bình"/>
    <s v="TP Hồ Chí Minh"/>
    <s v="Việt Nam"/>
    <n v="34"/>
    <m/>
    <s v="Đi ăn tối cùng NB 34"/>
    <s v="Ăn tối cùng NB34, NB41 hôm 3/3, ở tại quận Tân Bình, là nhân viên Cty Sứ vệ sinh Toto, tại quận 1, 12/3 khám tại trung tâm y tế Tân Bình "/>
    <s v="tiếp xúc gần với bệnh nhân số 34. Bệnh nhân này đã ăn tối và làm việc với vợ chồng BN34 tại Bình Thuận ngày 03/3/2020._x000a_Ngày 04/3/2020 bệnh nhân trở lại Thành phố Hồ Chí Minh trên xe cá nhân cùng 3 người khác. Ngày 10/3/2020, sau khi biết thông tin BN34 mắc bệnh COVID-19, bệnh nhân đã tự cách ly tại nhà._x000a_Ngày 12/3/2020, bệnh nhân có ngạt mũi, rát họng nên đến khám và được cách ly tập trung tại quận Tân Bình, sau đó về khu điều trị tập trung tại Bệnh viện dã chiến Củ Chi bằng xe chuyên dụng cách ly nghiêm ngặt."/>
    <m/>
    <m/>
    <m/>
    <m/>
    <s v=""/>
    <s v="TP Hồ Chí Minh"/>
    <d v="2020-03-12T00:00:00"/>
    <s v="Có"/>
    <s v="ngạt mũi, rát họng"/>
    <d v="2020-03-12T00:00:00"/>
    <m/>
    <d v="2020-03-12T00:00:00"/>
    <d v="2020-03-12T00:00:00"/>
    <s v="Bệnh viện dã chiến Củ Chi"/>
    <s v="Viện Pasteur TP HCM"/>
    <d v="2020-03-12T00:00:00"/>
    <x v="7"/>
    <d v="2020-12-03T00:00:00"/>
    <d v="2020-03-12T00:00:00"/>
    <s v="Realtime RT – PCR"/>
    <s v="Dương tính"/>
    <d v="2020-03-12T00:00:00"/>
    <s v="Bệnh viện Bệnh lý hô hấp cấp tính Củ Chi"/>
    <s v="Bệnh viện Dã chiến Củ Chi"/>
    <m/>
    <s v="Khỏi bệnh"/>
    <s v="Khỏi bệnh"/>
    <m/>
    <m/>
    <s v=""/>
    <x v="1"/>
    <m/>
    <n v="0"/>
    <n v="0"/>
    <n v="0"/>
    <n v="0"/>
    <n v="2"/>
    <n v="0"/>
    <n v="3"/>
    <n v="1"/>
  </r>
  <r>
    <n v="46"/>
    <n v="46"/>
    <n v="5"/>
    <m/>
    <s v="Nữ"/>
    <n v="30"/>
    <m/>
    <s v="Khương Trung"/>
    <s v="Khương Trung"/>
    <s v="Thanh Xuân"/>
    <s v="Hà Nội"/>
    <s v="Việt Nam"/>
    <m/>
    <s v="VN0054_09_03"/>
    <s v="Tiếp Viên hàng Không VN0054"/>
    <s v="Tiếp viên hàng không của chuyến bay từ London về Hà Nội, bệnh nhân đi khám tại Trung tâm Y tế Hàng Không, sau đó được chuyển vào BV Bệnh Nhiệt đới TW Cơ sở 2"/>
    <s v="Bệnh nhân là tiếp viên hàng không trên chuyến bay của từ London về Hà Nội ngày 09/3/2020"/>
    <s v="VN0054"/>
    <s v="Anh"/>
    <s v="VN0054"/>
    <s v="Nội Bài"/>
    <d v="2020-03-09T00:00:00"/>
    <s v="Hà Nội"/>
    <d v="2020-03-11T00:00:00"/>
    <s v="Có"/>
    <s v="Sốt, ho đờm"/>
    <d v="2020-03-10T00:00:00"/>
    <m/>
    <d v="2020-03-13T00:00:00"/>
    <d v="2020-03-13T00:00:00"/>
    <s v="Bệnh viện Bệnh nhiệt đới Trung ương cơ sở Đông Anh"/>
    <s v="Viện Vệ sinh Dịch tễ Trung ương"/>
    <d v="2020-03-13T00:00:00"/>
    <x v="7"/>
    <d v="2020-03-13T00:00:00"/>
    <d v="2020-03-11T00:00:00"/>
    <s v="Realtime RT – PCR"/>
    <s v="Dương tính"/>
    <d v="2020-03-11T00:00:00"/>
    <s v="Bệnh viện Bệnh Nhiệt đới Trung ương cơ sở 2"/>
    <s v="Bệnh viện Bệnh Nhiệt đới Trung ương cơ sở 2"/>
    <m/>
    <s v="ổn định"/>
    <s v="Đang điều trị"/>
    <n v="2"/>
    <n v="2"/>
    <s v="VN0054VN0054"/>
    <x v="0"/>
    <n v="2"/>
    <n v="2"/>
    <n v="-2"/>
    <m/>
    <n v="2"/>
    <n v="2"/>
    <n v="0"/>
    <n v="2"/>
    <n v="1"/>
  </r>
  <r>
    <n v="47"/>
    <n v="47"/>
    <n v="2"/>
    <m/>
    <s v="Nữ"/>
    <n v="43"/>
    <m/>
    <m/>
    <s v="Trúc Bạch"/>
    <s v="Ba Đình"/>
    <s v="Hà Nội"/>
    <s v="Việt Nam"/>
    <s v="17, 20"/>
    <m/>
    <s v="Giúp việc trong toà nhà có BN 17"/>
    <s v="Là giúp việc trong tòa nhà NB17, đã được đưa vào Bệnh viện Nhiệt đới TƯ cơ sở 2"/>
    <s v="Bệnh nhân là giúp việc trong toà nhà của bệnh nhân số 17 (BN17), có tiếp xúc gần."/>
    <m/>
    <m/>
    <m/>
    <m/>
    <s v=""/>
    <s v="Hà Nội"/>
    <d v="2020-03-05T00:00:00"/>
    <s v="Không"/>
    <m/>
    <s v=""/>
    <m/>
    <d v="2020-03-06T00:00:00"/>
    <d v="2020-03-06T00:00:00"/>
    <s v="Bệnh viện Bệnh nhiệt đới Trung ương cơ sở Đông Anh"/>
    <s v="Viện Vệ sinh Dịch tễ Trung ương"/>
    <d v="2020-03-13T00:00:00"/>
    <x v="7"/>
    <d v="2020-03-06T00:00:00"/>
    <d v="2020-03-06T00:00:00"/>
    <s v="Realtime RT – PCR"/>
    <s v="Dương tính"/>
    <d v="2020-03-06T00:00:00"/>
    <s v="Bệnh viện Bệnh Nhiệt đới Trung ương cơ sở 2"/>
    <s v="Bệnh viện Bệnh Nhiệt đới Trung ương cơ sở 2"/>
    <m/>
    <s v="ổn định"/>
    <s v="Đang điều trị"/>
    <m/>
    <m/>
    <s v=""/>
    <x v="1"/>
    <m/>
    <n v="1"/>
    <n v="0"/>
    <n v="0"/>
    <n v="0"/>
    <n v="1"/>
    <n v="0"/>
    <n v="2"/>
    <n v="1"/>
  </r>
  <r>
    <n v="48"/>
    <n v="48"/>
    <n v="1"/>
    <m/>
    <s v="Nam"/>
    <n v="31"/>
    <m/>
    <m/>
    <s v="phường 14"/>
    <s v="quận 10"/>
    <s v="TP Hồ Chí Minh"/>
    <s v="Việt Nam"/>
    <s v="34, 45"/>
    <m/>
    <s v="Ngồi chung xe với NB 34 và NB45"/>
    <s v="Được cách ly tập trung tại Quận 10, tối 13/3 được đưa vào Bệnh viện Nhiệt đới thành phố Hồ Chí Minh"/>
    <s v="bệnh nhân ngồi chung xe ô tô với ca 45 và cùng đi tiếp xúc với ca số 34 tại Bình Thuận. Sáng ngày 11/3/2020, sau khi biết thông tin ca số 34 mắc bệnh COVID-19, bệnh nhân được hướng dẫn tự cách ly tại nhà."/>
    <m/>
    <m/>
    <m/>
    <m/>
    <s v=""/>
    <s v="TP Hồ Chí Minh"/>
    <d v="2020-03-11T00:00:00"/>
    <s v="Không"/>
    <m/>
    <s v=""/>
    <m/>
    <d v="2020-03-13T00:00:00"/>
    <d v="2020-03-13T00:00:00"/>
    <s v="Bệnh viện nhiệt đới TP HCM"/>
    <s v="Viện Pasteur TP HCM"/>
    <d v="2020-03-14T00:00:00"/>
    <x v="8"/>
    <d v="2020-03-13T00:00:00"/>
    <d v="2020-03-13T00:00:00"/>
    <s v="Realtime RT – PCR"/>
    <s v="Dương tính"/>
    <d v="2020-03-13T00:00:00"/>
    <s v="Bệnh viện Bệnh Nhiệt đới TP. Hồ Chí Minh"/>
    <s v="Bệnh viện Dã chiến Củ Chi"/>
    <m/>
    <s v="ổn định"/>
    <s v="Đang điều trị"/>
    <m/>
    <m/>
    <s v=""/>
    <x v="1"/>
    <m/>
    <n v="2"/>
    <n v="0"/>
    <n v="0"/>
    <n v="0"/>
    <n v="1"/>
    <n v="0"/>
    <n v="0"/>
    <n v="0"/>
  </r>
  <r>
    <n v="49"/>
    <n v="49"/>
    <n v="4"/>
    <m/>
    <s v="Nam"/>
    <n v="71"/>
    <m/>
    <m/>
    <m/>
    <m/>
    <s v="Huế"/>
    <s v="Anh"/>
    <n v="30"/>
    <s v="VN0054_02_03"/>
    <s v="đi trên chuyến bay VN0054 từ London tới Hà Nội ngày 2/3/2020, tới Huế ngày 06/03 (VN1547), là chồng của BN30 (BN49)_x000a__x000a_seat 6D. 07/03 cách ly tại bệnh viện"/>
    <s v="Là chồng tiếp xúc gần với NB30, đang được điều trị tại Bệnh viện đa khoa TƯ Huế"/>
    <s v="Đây là hành khách nước ngoài đi trên chuyến bay VN0054 từ London tới, nhập cảnh Cảng hàng không quốc tế Nội Bài sáng 2/3/2020, là chồng, tiếp xúc gần với bệnh nhân số 30 (BN30)"/>
    <s v="VN0054"/>
    <s v="Anh"/>
    <s v="VN0054"/>
    <s v="Nội Bài"/>
    <d v="2020-03-02T00:00:00"/>
    <s v="Huế"/>
    <d v="2020-03-08T00:00:00"/>
    <s v="Không"/>
    <m/>
    <s v=""/>
    <m/>
    <d v="2020-03-14T00:00:00"/>
    <d v="2020-03-14T00:00:00"/>
    <s v="Trung tâm kiểm soát bệnh tật tỉnh Thừa Thiên Huế"/>
    <s v="Viện Pasteur Nha Trang"/>
    <d v="2020-03-14T00:00:00"/>
    <x v="8"/>
    <d v="2020-03-14T00:00:00"/>
    <d v="2020-03-08T00:00:00"/>
    <s v="Realtime RT – PCR"/>
    <s v="Dương tính"/>
    <d v="2020-03-07T00:00:00"/>
    <s v="Bệnh viện trung ương Huế cơ sở 2"/>
    <s v="Bệnh viện Đa khoa Trung Ương Huế"/>
    <m/>
    <m/>
    <s v="Đang điều trị"/>
    <n v="6"/>
    <n v="6"/>
    <s v="VN0054VN0054"/>
    <x v="0"/>
    <n v="6"/>
    <n v="6"/>
    <n v="-7"/>
    <m/>
    <n v="2"/>
    <n v="1"/>
    <n v="0"/>
    <n v="4"/>
    <n v="1"/>
  </r>
  <r>
    <n v="50"/>
    <n v="52"/>
    <n v="2"/>
    <m/>
    <s v="Nữ"/>
    <n v="24"/>
    <m/>
    <m/>
    <s v="Hồng Hải"/>
    <s v="Hạ Long"/>
    <s v="Quảng Ninh"/>
    <s v="Việt Nam"/>
    <m/>
    <s v="VN0054_09_03"/>
    <m/>
    <s v="Hành khách từ chuyến bay từ London về VN 9/3, về Nội Bài và bắt taxi thẳng về nhà tại Hạ Long, hiện bệnh nhân đang được cách ly tại BV dã chiến cơ sở 2 tại tỉnh Quảng Ninh."/>
    <s v="Bệnh nhân là hành khách trên chuyến bay ngày từ London về Việt Nam ngày 9/3/2020._x000a_Ngày 09/03/2020 bệnh nhân về Nội Bài và bắt taxi thẳng về nhà tại Hạ Long, sau đó bệnh nhân tự cách ly tại nhà, sau đó chuyển vào khu cách ly tập trung của tỉnh. Ngày 13/03/2020, bệnh nhân được lấy mẫu và làm xét nghiệm tại Quảng Ninh cho kết quả dương tính"/>
    <m/>
    <s v="Anh"/>
    <s v="VN0054"/>
    <s v="Nội Bài"/>
    <s v=""/>
    <s v="Quảng Ninh"/>
    <d v="2020-03-09T00:00:00"/>
    <s v="Không"/>
    <m/>
    <s v=""/>
    <m/>
    <d v="2020-03-13T00:00:00"/>
    <d v="2020-03-13T00:00:00"/>
    <s v="Trung tâm kiểm soát bệnh tật tỉnh Quảng Ninh"/>
    <s v="Viện Vệ sinh Dịch tễ Trung ương"/>
    <d v="2020-03-13T00:00:00"/>
    <x v="8"/>
    <d v="2020-03-14T00:00:00"/>
    <d v="2020-03-13T00:00:00"/>
    <s v="Realtime RT – PCR"/>
    <s v="Dương tính"/>
    <d v="2020-03-13T00:00:00"/>
    <s v="Bệnh viện dã chiến cơ sở số 2 tại tỉnh Quảng Ninh"/>
    <s v="Bệnh viện dã chiến cơ sở 2 tại tỉnh Quảng Ninh"/>
    <m/>
    <s v="ổn định"/>
    <s v="Đang điều trị"/>
    <m/>
    <m/>
    <s v="VN0054"/>
    <x v="0"/>
    <m/>
    <n v="4"/>
    <n v="0"/>
    <m/>
    <n v="0"/>
    <n v="1"/>
    <n v="0"/>
    <n v="2"/>
    <n v="1"/>
  </r>
  <r>
    <n v="51"/>
    <n v="50"/>
    <n v="4"/>
    <m/>
    <s v="Nam"/>
    <n v="50"/>
    <m/>
    <m/>
    <s v="Núi Trúc"/>
    <s v="Ba Đình"/>
    <s v="Hà Nội"/>
    <s v="Việt Nam"/>
    <m/>
    <s v="VN18_10_03"/>
    <s v="- 4/3/2020 bệnh nhân đi Pháp, ở Thành phố Paris, có đi chơi các khu vực _x000a_và tiếp xúc với bạn bè. _x000a_- Ngày 10/3/2020 bệnh nhân từ Pháp về Việt Nam qua sân bay Nội Bài, _x000a_chuyến bay VN18 hạ cách lúc 6 h 45 phút. Sau đó đi xe của cơ quan về nhà tại _x000a_20 Núi Trúc. 14 h đến cơ quan tại số 200 Nguyễn Sơn, Long Biên, tại đó bệnh _x000a_nhân có tiếp xúc với nhiều người, đến 8 h tối về nhà ăn cơm tối, chỉ có 1 mình. _x000a_- Ngày 11/3/2020, 8 h 30 tham gia họp trực tuyến tại 200 Nguyễn Sơn, _x000a_có nhiều người tham gia. 12 trưa, ăn cơm tại căng tin. Sau đó tiếp tục họp tại cơ _x000a_quan. Đến 20h sang quán Lộc Vừng ăn tối cùng nhiều người. khoảng 9h30 về _x000a_nghỉ tại nhà riêng. _x000a_- Ngày 12/3/2020, bệnh nhân thấy mệt, đau đầu, có gặp vợ và con, sau _x000a_đó vợ và con ra ở tại Khách Sạn Hà Nội, Giảng Võ. Bệnh nhân ở nhà 1 mình, _x000a_không gặp ai. _x000a_- Ngày 13/3/2020 khoảng 11h30 phút bệnh nhân vào Nhiệt đới TW2 _x000a_khám bệnh bằng taxi."/>
    <s v="10/3 từ Paris về Việt Nam"/>
    <s v="4/3/2020 bệnh nhân đi Pháp, ở Thành phố Paris, có đi chơi các khu vực và tiếp xúc với bạn bè. Ngày 10/3/2020 bệnh nhân từ Pháp về Việt Nam qua sân bay Nội Bài, chuyến bay VN18 hạ cách lúc 6 h 45 phút. Sau đó đi xe của cơ quan về nhà tại 20 Núi Trúc. 14 h đến cơ quan tại số 200 Nguyễn Sơn, Long Biên, tại đó bệnh nhân có tiếp xúc với nhiều người, đến 8 h tối về nhà ăn cơm tối, chỉ có 1 mình. Ngày 11/3/2020, 8 h 30 tham gia họp trực tuyến tại 200 Nguyễn Sơn, có nhiều người tham gia. 12 trưa, ăn cơm tại căng tin. Sau đó tiếp tục họp tại cơ quan. Đến 20h sang quán Lộc Vừng ăn tối cùng nhiều người. khoảng 9h30 về nghỉ tại nhà riêng. Ngày 12/3/2020, bệnh nhân thấy mệt, đau đầu, có gặp vợ và con, sau đó vợ và con ra ở tại Khách Sạn Hà Nội, Giảng Võ. Bệnh nhân ở nhà 1 mình, không gặp ai. Ngày 13/3/2020 khoảng 11h30 phút bệnh nhân vào Nhiệt đới TW2 khám bệnh bằng taxi."/>
    <m/>
    <s v="Pháp"/>
    <s v="VN18"/>
    <s v="Nội Bài"/>
    <d v="2020-03-10T00:00:00"/>
    <s v="Hà Nội"/>
    <d v="2020-03-13T00:00:00"/>
    <s v="Có"/>
    <s v="sốt, khó thở"/>
    <d v="2020-03-11T00:00:00"/>
    <m/>
    <d v="2020-03-13T00:00:00"/>
    <d v="2020-03-13T00:00:00"/>
    <s v="Bệnh viện Bệnh nhiệt đới Trung ương cơ sở Đông Anh"/>
    <s v="Viện Vệ sinh Dịch tễ Trung ương"/>
    <d v="2020-03-14T00:00:00"/>
    <x v="8"/>
    <d v="2020-03-13T00:00:00"/>
    <d v="2020-03-13T00:00:00"/>
    <s v="Realtime RT – PCR"/>
    <s v="Dương tính"/>
    <d v="2020-03-13T00:00:00"/>
    <s v="Bệnh viện Bệnh Nhiệt đới Trung ương cơ sở 2"/>
    <s v="Bệnh viện Bệnh Nhiệt đới Trung ương cơ sở 2"/>
    <m/>
    <s v="ổn định"/>
    <s v="Đang điều trị"/>
    <m/>
    <n v="3"/>
    <s v="VN18"/>
    <x v="0"/>
    <m/>
    <n v="0"/>
    <n v="0"/>
    <m/>
    <n v="2"/>
    <n v="2"/>
    <n v="0"/>
    <n v="0"/>
    <n v="0"/>
  </r>
  <r>
    <n v="52"/>
    <n v="51"/>
    <n v="3"/>
    <m/>
    <s v="Nữ"/>
    <n v="22"/>
    <m/>
    <m/>
    <s v="Xuân Đỉnh"/>
    <s v="Bắc Từ Liêm"/>
    <s v="Hà Nội"/>
    <s v="Việt Nam"/>
    <m/>
    <s v="QR968_13_03"/>
    <s v="Từ ngày 23/02 đến ngày 12/3/2020, bệnh nhân đã đến Ý, Tây Ban Nha và Đan Mạch, ngày 13/3/2020 bệnh nhân về Việt Nam trên chuyến bay QR968 từ Quatar"/>
    <s v="Du học sinh châu Âu, 13/3 bay về Nội Bài từ chuyến bay QR968 rồi được chở thẳng đến Bệnh nhiệt đới TƯ cơ sở Đông Anh"/>
    <s v="Bệnh nhân là du học sinh ở Châu Âu, từ 23/02/2020– 12/3/2020 có đi qua nhiều nước. Ngày 12/03/2020 bệnh nhân có ho sốt và từ ngày 11/03/2020 bệnh nhân có sốt nóng, ho khan, không tức ngực khó thở. Sáng 13/03/2020 bệnh bay về Nội Bài trên chuyến bay QR968 và được chở thẳng vào BVBNĐTW cơ sở Đông Anh, được xét nghiệm và chẩn đoán dương tính SARS-CoV-2."/>
    <s v="QR968"/>
    <s v="Qatar"/>
    <s v="QR968"/>
    <s v="Nội Bài"/>
    <d v="2020-03-13T00:00:00"/>
    <s v="Hà Nội"/>
    <d v="2020-03-09T00:00:00"/>
    <s v="Có"/>
    <s v="sốt, ho khan"/>
    <d v="2020-03-11T00:00:00"/>
    <m/>
    <d v="2020-03-13T00:00:00"/>
    <d v="2020-03-13T00:00:00"/>
    <s v="Bệnh viện Bệnh nhiệt đới Trung ương cơ sở Đông Anh"/>
    <s v="Viện Vệ sinh Dịch tễ Trung ương"/>
    <d v="2020-03-13T00:00:00"/>
    <x v="8"/>
    <d v="2020-03-14T00:00:00"/>
    <d v="2020-03-13T00:00:00"/>
    <s v="Realtime RT – PCR"/>
    <s v="Dương tính"/>
    <d v="2020-03-13T00:00:00"/>
    <s v="Bệnh viện Bệnh Nhiệt đới Trung ương cơ sở 2"/>
    <s v="Bệnh viện Bệnh Nhiệt đới Trung ương cơ sở 2"/>
    <m/>
    <s v="ổn định"/>
    <s v="Đang điều trị"/>
    <n v="-4"/>
    <n v="0"/>
    <s v="QR968QR968"/>
    <x v="0"/>
    <n v="-4"/>
    <n v="4"/>
    <n v="0"/>
    <m/>
    <n v="0"/>
    <n v="2"/>
    <n v="0"/>
    <n v="4"/>
    <n v="1"/>
  </r>
  <r>
    <n v="53"/>
    <n v="53"/>
    <n v="5"/>
    <m/>
    <s v="Nam"/>
    <n v="53"/>
    <m/>
    <m/>
    <m/>
    <s v="Quận 1"/>
    <s v="TP Hồ Chí Minh"/>
    <s v="Czech"/>
    <m/>
    <s v="QR970_10_03"/>
    <m/>
    <s v="Trong thời gian ở Cộng hòa Czech BN có tiếp xúc với người Ý, nhập cảng hàng không Quốc tế Tân Sơn Nhất 10/3 trên chuyén bay QR970 sau đó lưu trú tại Quận 1, đến khám tại BV Y học cổ truyền TP HCMsau đó được chuyển cách ly tại BV Bệnh nhiệt đới TPHCM. "/>
    <s v="Thời gian ở Czech, bệnh nhân có tiếp xúc với người Ý. Ngày 10/3/2020, bệnh nhân nhập cảnh vào Cảng hàng không quốc tế Tân Sơn Nhất trên chuyến bay QR970, quá cảnh tại sân bay Doha (Quatar). Sau khi vào Việt Nam, lưu trú tại Quận 1, TPHCM. Bệnh nhân khởi phát bệnh vào ngày 13/3/2020 với biểu hiện ho khan, mệt mỏi. Bệnh nhân đến khám tại Bệnh viện Y học cổ truyền TPHCM, chụp X Quang có dấu hiệu thâm nhiễm 1/3 dưới đáy phổi, được chuyển đến cách ly tại Bệnh viện Bệnh nhiệt đới TPHCM. "/>
    <s v="QR970"/>
    <s v="Qatar"/>
    <s v="QR970"/>
    <s v="Tân Sơn Nhất"/>
    <d v="2020-03-10T00:00:00"/>
    <s v="TP Hồ Chí Minh"/>
    <d v="2020-03-13T00:00:00"/>
    <s v="Có"/>
    <s v="ho khan, mệt mỏi"/>
    <d v="2020-03-13T00:00:00"/>
    <m/>
    <d v="2020-03-13T00:00:00"/>
    <d v="2020-03-13T00:00:00"/>
    <s v="Bệnh viện nhiệt đới TP HCM"/>
    <s v="Viện Pasteur TP HCM"/>
    <d v="2020-03-14T00:00:00"/>
    <x v="8"/>
    <d v="2020-03-13T00:00:00"/>
    <d v="2020-03-13T00:00:00"/>
    <s v="Realtime RT – PCR"/>
    <s v="Dương tính"/>
    <d v="2020-03-13T00:00:00"/>
    <s v="Bệnh viện Bệnh lý hô hấp cấp tính Củ Chi"/>
    <s v="Bệnh viện Bệnh nhiệt đới TP. Hồ Chí Minh"/>
    <m/>
    <s v="Khỏi bệnh"/>
    <s v="Khỏi bệnh"/>
    <n v="3"/>
    <n v="3"/>
    <s v="QR970QR970"/>
    <x v="0"/>
    <n v="3"/>
    <n v="0"/>
    <n v="0"/>
    <m/>
    <n v="2"/>
    <n v="2"/>
    <n v="0"/>
    <n v="1"/>
    <n v="1"/>
  </r>
  <r>
    <n v="54"/>
    <n v="54"/>
    <n v="5"/>
    <m/>
    <s v="Nam"/>
    <n v="33"/>
    <m/>
    <m/>
    <m/>
    <s v="Quận 1 và 4"/>
    <s v="TP Hồ Chí Minh"/>
    <s v="Latvia"/>
    <m/>
    <s v="TK162_08_03"/>
    <s v="Sáng ngày 08/03/2020 BN cùng vợ là bà Maria Mozgovaja (20/04/1988) đáp_x000a_chuyến bay TK162 từ Tây Ban Nha đến Tp.HCM._x000a_- Tối ngày 08/03/2020, đi mua sắm tại Sài Gòn Square, ăn tối (không nhớ địa điểm),_x000a_sau đó về nghỉ tại căn hộ B08.03 Sài Gòn Royal, địa chỉ 34-35 Bến Vân Đồn,_x000a_phường 12, quận 4, Tp.HCM._x000a_- Ngày 09/3/2020, đi Phú Quốc lúc 14:10 trên chuyến bay QH 1521 hãng hàng_x000a_không Bambo._x000a_- Lưu trú tại khách sạn La Nube Residence từ 09-13/3/2020._x000a_- 13/03/2020 đáp chuyến bay QH 1524 hãng hàng không Bambo từ Phú Quốc về_x000a_HCM lúc 20:45. Thuê phòng nghỉ tại nhà nghỉ 19B Lê Thị Riêng, P.Bến Thành,_x000a_Quận 1 (phòng 32), nghỉ tại đó 1 đêm._x000a__x000a_2_x000a_- 14/03/2020 ăn trưa tại Nonla Guys (40/24 Bùi Viện), sau đó thuê phòng nghỉ tại_x000a_địa chỉ 40/7 Bùi Viện, P.Phạm Ngũ Lão, Quận 1. Khoảng 16:00 cùng ngày, BN có_x000a_biểu hiện sốt nên tự đi khám (không rõ phương tiện đi lại) tại BV Bệnh Nhiệt Đới."/>
    <s v="8/3 cùng vợ trên chuyến bay TK162 nhập cảnh vào HCM"/>
    <s v="BN54 là khách du lịch tại Việt Nam, đã ở TPHCM, Phú Quốc (tỉnh Kiên Giang). Bệnh nhân từ Tây Ban Nha nhập cảnh TPHCM ngày 08/3/2020 cùng vợ (sinh năm 1988) trên chuyến bay TK162. Ngày 09/3/2020, đi Phú Quốc trên chuyến bay QH 1521 và lưu trú tại khách sạn La Nube Residence từ 09-13/3/2020. Ngày 13/3/2020 về lại TPHCM trên chuyến bay QH 1524 và ở tại các khách sạn thuộc quận 1 và 4. Khoảng 16 giờ ngày 14/3/2020, BN54 có biểu hiện sốt, tự đi khám tại Bệnh viện Bệnh Nhiệt đới TPHCM, được lấy mẫu xét nghiệm, cho kết quả dương tính ngày 14/3/2020."/>
    <s v="TK162/QH 1521/QH 1524"/>
    <s v="Tây Ban Nha_x000a_Tân Sơn Nhất"/>
    <s v="TK162/QH1521"/>
    <s v="Tân Sơn Nhất_x000a_Phú Quốc"/>
    <d v="2020-03-08T00:00:00"/>
    <s v="TP Hồ Chí Minh"/>
    <d v="2020-03-14T00:00:00"/>
    <s v="Có"/>
    <s v="Sốt"/>
    <d v="2020-03-14T00:00:00"/>
    <m/>
    <d v="2020-03-14T00:00:00"/>
    <d v="2020-03-14T00:00:00"/>
    <s v="Bệnh viện nhiệt đới TP HCM"/>
    <s v="Viện Pasteur TP HCM"/>
    <d v="2020-03-15T00:00:00"/>
    <x v="9"/>
    <d v="2020-03-14T00:00:00"/>
    <d v="2020-03-14T00:00:00"/>
    <s v="Realtime RT – PCR"/>
    <s v="Dương tính"/>
    <d v="2020-03-15T00:00:00"/>
    <s v="Bệnh viện Bệnh Nhiệt đới TP. Hồ Chí Minh"/>
    <s v="Bệnh viện Bệnh nhiệt đới TP. Hồ Chí Minh"/>
    <m/>
    <m/>
    <s v="Đang điều trị"/>
    <n v="6"/>
    <n v="6"/>
    <s v="TK162/QH 1521/QH 1524TK162/QH1521"/>
    <x v="0"/>
    <n v="6"/>
    <n v="0"/>
    <n v="1"/>
    <m/>
    <n v="2"/>
    <n v="2"/>
    <n v="0"/>
    <n v="5"/>
    <n v="1"/>
  </r>
  <r>
    <n v="55"/>
    <n v="55"/>
    <n v="2"/>
    <m/>
    <s v="Nam"/>
    <n v="35"/>
    <m/>
    <m/>
    <m/>
    <m/>
    <s v="Hà Nội"/>
    <s v="Pháp"/>
    <m/>
    <s v="VN0018_14_03"/>
    <m/>
    <s v="Quốc tịch Đức, hành khách chuyến bay VN0018 từ Pháp về Nội Bài, hiện đang được cách lý tại Bệnh Nhiệt đới TƯ cơ sở Đông Anh"/>
    <s v="Bệnh nhân nam, 35 tuổi, quốc tịch Đức. Bệnh nhân là hành khách trên chuyến bay VN0018 từ Pháp về Nội Bài sáng 14/03/2020."/>
    <s v="VN0018"/>
    <s v="Pháp"/>
    <s v="VN0018"/>
    <s v="Nội Bài"/>
    <d v="2020-03-14T00:00:00"/>
    <s v="Hà Nội"/>
    <d v="2020-03-14T00:00:00"/>
    <s v="Không"/>
    <m/>
    <s v=""/>
    <m/>
    <d v="2020-03-14T00:00:00"/>
    <d v="2020-03-14T00:00:00"/>
    <s v="Bệnh viện Bệnh nhiệt đới Trung ương cơ sở Đông Anh"/>
    <s v="Viện Vệ sinh Dịch tễ Trung ương"/>
    <d v="2020-03-15T00:00:00"/>
    <x v="9"/>
    <d v="2020-03-15T00:00:00"/>
    <d v="2020-03-14T00:00:00"/>
    <s v="Realtime RT – PCR"/>
    <s v="Dương tính"/>
    <d v="2020-03-14T00:00:00"/>
    <s v="Bệnh viện Bệnh Nhiệt đới Trung ương cơ sở 2"/>
    <s v="Bệnh viện Bệnh Nhiệt đới Trung ương cơ sở 2"/>
    <m/>
    <m/>
    <s v="Đang điều trị"/>
    <n v="0"/>
    <n v="0"/>
    <s v="VN0018VN0018"/>
    <x v="0"/>
    <n v="0"/>
    <n v="0"/>
    <n v="0"/>
    <m/>
    <n v="0"/>
    <n v="1"/>
    <n v="0"/>
    <n v="2"/>
    <n v="1"/>
  </r>
  <r>
    <n v="56"/>
    <n v="56"/>
    <n v="4"/>
    <m/>
    <s v="Nam"/>
    <n v="30"/>
    <m/>
    <m/>
    <m/>
    <s v="Hoàn Kiếm"/>
    <s v="Hà Nội"/>
    <s v="Anh"/>
    <m/>
    <s v="VN0054_09_03"/>
    <s v="Sau khi nhập cảnh vào Hà Nội bệnh nhân gặp thêm 2 người bạn nữa (cũng nhập cảnh vào Hà Nội nhưng khác chuyến bay) để đi du lịch cùng nhau gồm: (1) Chloe Louise Pond, nữ, 28 tuổi, quốc tịch Anh (số hộ chiếu: 309726579) và (2) Laura Megan, nữ, 24 tuổi, quốc tịch Anh (số hộ chiếu 532852772). _x000a_Bệnh nhân đăng ký ở khách sạn Hanoi Paradise Center Hotel (địa chỉ 22 Hàng Vôi, Hoàn Kiếm) 1 đêm (đến 10/3 thì trả phòng). 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
    <s v="Bệnh nhân quốc tịch Anh, 9/3 hành khách chuyến bay từ Anh về Nội Bài, 10/3 ở khách sạn Hanoi Paradise Center Hotel (22 Hàng Vôi, Hoàn Kiếm) 1 đêm , 10/3/-13/3 đi du lịch tại Sapa luuw trú tại KS Mountain River Homestay Sapa ( Tả Van, Sapa) sau đó về Hà Nội và lưu trú tại KS Oriental Suiter (58 Hàng Đào, Hoàn Kiếm), hiện đang được cách ly tại BV Nhiệt đới TƯ cơ sở Đông Anh."/>
    <s v="Bệnh nhân hành khách trên chuyến bay từ Anh về Nội Bài lúc 05:30 sáng 09/03/2020. Sau khi nhập cảnh vào Hà Nội bệnh nhân gặp thêm 2 người bạn nữa (cũng nhập cảnh vào Hà Nội nhưng khác chuyến bay) để đi du lịch cùng nhau, cả hai đều nữ quốc tịch Anh, một người 28 tuổi và một người 24 tuổi._x000a__x000a_Bệnh nhân đăng ký ở khách sạn Hanoi Paradise Center Hotel (địa chỉ 22 Hàng Vôi, Hoàn Kiếm) 1 đêm (đến 10/3 thì trả phòng)._x000a_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_x000a_Sau khi bệnh nhân đến khách sạn lưu trú, UBND phường Hàng Đào đã nắm bắt thông tin và công bố quyết định cách ly đối với bệnh nhân này."/>
    <m/>
    <s v="Anh"/>
    <s v="VN0054"/>
    <s v="Nội Bài"/>
    <d v="2020-03-09T00:00:00"/>
    <s v="Hà Nội"/>
    <s v=""/>
    <s v="Không"/>
    <m/>
    <s v=""/>
    <m/>
    <d v="2020-03-14T00:00:00"/>
    <d v="2020-03-14T00:00:00"/>
    <s v="Trung tâm kiểm soát bênh tật Hà Nội"/>
    <s v="Viện Vệ sinh Dịch tễ Trung ương"/>
    <d v="2020-03-15T00:00:00"/>
    <x v="9"/>
    <d v="2020-03-14T00:00:00"/>
    <s v=""/>
    <s v="Realtime RT – PCR"/>
    <s v="Dương tính"/>
    <d v="2020-03-14T00:00:00"/>
    <s v="Bệnh viện Bệnh Nhiệt đới Trung ương cơ sở 2"/>
    <s v="Bệnh viện Bệnh Nhiệt đới Trung ương cơ sở 2"/>
    <m/>
    <m/>
    <s v="Đang điều trị"/>
    <m/>
    <m/>
    <s v="VN0054"/>
    <x v="0"/>
    <m/>
    <m/>
    <n v="0"/>
    <m/>
    <n v="2"/>
    <n v="1"/>
    <n v="0"/>
    <n v="5"/>
    <n v="1"/>
  </r>
  <r>
    <n v="57"/>
    <n v="57"/>
    <n v="3"/>
    <m/>
    <s v="Nam"/>
    <n v="66"/>
    <m/>
    <m/>
    <m/>
    <m/>
    <s v="Quảng Nam"/>
    <s v="Anh"/>
    <n v="46"/>
    <s v="VN0054_09_03"/>
    <s v="- Ngày 09/3/2020:_x000a_+ Xuất phát từ London nhập cảnh vào Việt Nam vào lúc 05 giờ 20 phút tại_x000a_sân bay Nội Bài, Hà Nội trên chuyến bay VN 54, số ghế 23D (cùng chuyến bay_x000a_với bệnh nhân 46 là tiếp viên hàng không Vietnam ariline), lưu trú tại khách sạn_x000a_Anise Hotel địa chỉ 23 Quán Thánh, Ba Đình, Hà Nội;_x000a_+ Lúc 8h15, Khách ăn sáng tại Khách sạn, sau đó đi dạo Phố Cổ và_x000a_Hồ Gươm;_x000a_+ Khách tự đến Công ty DA travel mua tour đi Hạ Long 2 ngày 1 đêm;_x000a_- Ngày 10/3/2020:_x000a_+ HDV Thành đưa Khách xuống Hạ Long lúc 12h00, Khách lưu trú trên tàu_x000a_Paradise._x000a_- Ngày 12/3/2020:_x000a_+ HDV Thành gặp lại ông bà khoảng 10h30 rồi đưa Khách ra sân bay về Đà_x000a_nẵng lúc 17h00 trên chuyến VN 183._x000a_+ Khách tự gọi xe về Hội An;_x000a_+ 19h30, sau khi làm thủ tục với Lễ tân (Lê Trần Phương Thảo), Khách được_x000a_bảo vệ (Trần Văn Sáu) đưa về phòng 2105, Khách sạn Ven sông - 175 Cửa Đại -_x000a_Cẩm Châu - Hội An;_x000a_+ 19h45, Lễ tân đặt xe điện cho Khách lên phố (Lái xe Võ Đình Huy)_x000a_- Ngày 13/3/2020:_x000a_+ 08h30, Khách ăn sáng tại Khách sạn (Nhân viên Lữ Văn Trọng và Đỗ_x000a_Quốc Sang là người phục vụ). Sau đó, Khách xuống hồ bơi;_x000a_+ 11h00, Khách đi xe buýt xuống biển Tân Thành (Lái xe Trần Văn Tuấn);_x000a__x000a_+ 15h10, Khách về lại Khách sạn (Lái xe Trần Văn Tuấn) và được cách ly tại_x000a_phòng;_x000a_+ 19h15, Khách được đưa về cách ly tại Nhà khách Hội nông dân - phường_x000a_Cửa Đại - TP Hội An."/>
    <s v="Quốc tích Anh, bay từ London tới Hà Nội trên chuyến bay VN0054 9/3 ( cùng chuyến với NB 46 là tiếp viên của Vietnam Airlines) hiện đang được cách ly tại Quảng Nam"/>
    <s v="bay tới Hà Nội từ London trên chuyến bay VN0054 ngày 9/3/2020 (cùng chuyến bay với BN46 là tiếp viên của Vietnam Airlines)."/>
    <s v="VN0054"/>
    <s v="Anh"/>
    <s v="VN0054"/>
    <s v="Nội Bài"/>
    <d v="2020-03-09T00:00:00"/>
    <s v="Quảng Nam"/>
    <s v=""/>
    <s v="Không"/>
    <m/>
    <s v=""/>
    <m/>
    <d v="2020-03-14T00:00:00"/>
    <d v="2020-03-14T00:00:00"/>
    <s v="Trung tâm kiểm soát bệnh tật tỉnh Quảng Nam"/>
    <s v="Viện Pasteur Nha Trang"/>
    <d v="2020-03-15T00:00:00"/>
    <x v="9"/>
    <d v="2020-03-09T00:00:00"/>
    <d v="2020-03-09T00:00:00"/>
    <s v="Realtime RT – PCR"/>
    <s v="Dương tính"/>
    <d v="2020-03-16T00:00:00"/>
    <s v="Bệnh viện tỉnh Quảng Nam"/>
    <s v="Bệnh viện Đa khoa Trung Ương Quảng Nam"/>
    <m/>
    <m/>
    <s v="Đang điều trị"/>
    <m/>
    <n v="0"/>
    <s v="VN0054VN0054"/>
    <x v="0"/>
    <m/>
    <m/>
    <n v="2"/>
    <m/>
    <n v="0"/>
    <n v="1"/>
    <n v="0"/>
    <n v="9"/>
    <n v="2"/>
  </r>
  <r>
    <n v="58"/>
    <n v="58"/>
    <n v="3"/>
    <m/>
    <s v="Nữ"/>
    <n v="26"/>
    <s v="du học sinh"/>
    <m/>
    <s v="Điện Biên"/>
    <s v="Ba Đình"/>
    <s v="Hà Nội"/>
    <s v="Việt Nam"/>
    <m/>
    <s v="VN0018_15_03"/>
    <s v="du học sinh tại Pháp, nhập cảnh về Nội Bài ngày 15/03/2020."/>
    <s v="Du học sinh Pháp, nhập cảnh tại Nội Bài 15/3, hiện đang được cách ly điều trị tại BV Nhiệt đới TƯ cơ sở Đông Anh"/>
    <s v="Bệnh nhân là du học sinh tại Pháp, nhập cảnh tại Cảng Hàng không quốc tế Nội Bài ngày 15/3/2020. Trung tâm kiểm soát bệnh tật Hà Nội đã tổ chức sàng lọc, lấy mẫu xét nghiệm và có kết quả dương tính SARS-COV-2. "/>
    <m/>
    <s v="Pháp"/>
    <s v="VN0018 (25H)"/>
    <s v="Nội Bài"/>
    <d v="2020-03-15T00:00:00"/>
    <s v="Hà Nội"/>
    <s v=""/>
    <s v="Không"/>
    <m/>
    <s v=""/>
    <m/>
    <d v="2020-03-15T00:00:00"/>
    <d v="2020-03-15T00:00:00"/>
    <s v="Bệnh viện Bệnh nhiệt đới Trung ương cơ sở Đông Anh"/>
    <s v="Viện Vệ sinh Dịch tễ Trung ương"/>
    <d v="2020-03-15T00:00:00"/>
    <x v="10"/>
    <d v="2020-03-16T00:00:00"/>
    <d v="2020-03-16T00:00:00"/>
    <s v="Realtime RT – PCR"/>
    <s v="Dương tính"/>
    <d v="2020-03-16T00:00:00"/>
    <s v="Bệnh viện Bệnh Nhiệt đới Trung ương cơ sở 2"/>
    <s v="Bệnh viện Bệnh Nhiệt đới Trung ương cơ sở 2"/>
    <m/>
    <m/>
    <s v="Đang điều trị"/>
    <m/>
    <n v="1"/>
    <s v="VN0018 (25H)"/>
    <x v="0"/>
    <m/>
    <m/>
    <n v="1"/>
    <m/>
    <n v="1"/>
    <n v="1"/>
    <n v="0"/>
    <n v="4"/>
    <n v="1"/>
  </r>
  <r>
    <n v="59"/>
    <n v="59"/>
    <n v="5"/>
    <m/>
    <s v="Nữ"/>
    <n v="30"/>
    <m/>
    <m/>
    <s v="Bồ Đề"/>
    <s v="Long Biên"/>
    <s v="Hà Nội"/>
    <s v="Việt Nam"/>
    <s v="17, 21"/>
    <s v="VN0054_02_03"/>
    <s v="Tiếp viên trên chuyến bay VN0054 về VN ngày 02/03/2020, là chuyến bay có ghi nhận các ca dương tính."/>
    <s v="Tiếp viên chuyến bay từ Anh về VN 2/3 ( chuyến bay ghi nhận ca mắc COVID-19 trước đó) , hiện đang cách lý tại BV Nhiệt đới TƯ cơ sở Đông Anh"/>
    <s v="là tiếp viên của chuyến bay trên chuyến bay từ Vương Quốc Anh về Việt Nam ngày 02/3/2020 (là chuyến bay đã ghi nhận các trường hợp xác định mắc bệnh COVID-19 trước đó)."/>
    <s v="VN0054"/>
    <s v="Anh"/>
    <s v="VN0054"/>
    <s v="Nội Bài"/>
    <d v="2020-03-02T00:00:00"/>
    <s v="Hà Nội"/>
    <s v=""/>
    <s v="Có"/>
    <s v="ho, sốt"/>
    <d v="2020-03-14T00:00:00"/>
    <m/>
    <d v="2020-03-15T00:00:00"/>
    <d v="2020-03-15T00:00:00"/>
    <s v="Bệnh viện Bệnh nhiệt đới Trung ương cơ sở Đông Anh"/>
    <s v="Viện Vệ sinh Dịch tễ Trung ương"/>
    <d v="2020-03-15T00:00:00"/>
    <x v="10"/>
    <d v="2020-03-15T00:00:00"/>
    <d v="2020-03-15T00:00:00"/>
    <s v="Realtime RT – PCR"/>
    <s v="Dương tính"/>
    <d v="2020-03-15T00:00:00"/>
    <s v="Bệnh viện Bệnh Nhiệt đới Trung ương cơ sở 2"/>
    <s v="Bệnh viện Bệnh Nhiệt đới Trung ương cơ sở 2"/>
    <m/>
    <m/>
    <s v="Đang điều trị"/>
    <m/>
    <n v="13"/>
    <s v="VN0054VN0054"/>
    <x v="0"/>
    <m/>
    <m/>
    <n v="0"/>
    <m/>
    <n v="2"/>
    <n v="2"/>
    <n v="0"/>
    <n v="3"/>
    <n v="1"/>
  </r>
  <r>
    <n v="60"/>
    <n v="60"/>
    <n v="4"/>
    <m/>
    <s v="Nam"/>
    <n v="29"/>
    <m/>
    <m/>
    <m/>
    <m/>
    <s v="Hà Nội"/>
    <s v="Pháp"/>
    <n v="50"/>
    <s v="VN18_09_03"/>
    <s v="Cùng chuyến bay với ca 50_x000a_Ngày 10/03/2020 check in khách sạn Hanoi Paradise. Ngày 12/03/2020 đi phượt ở Ninh Bình cùng người yêu. Ngày 15/03/2020 quay trở lại check in ở khách sạn Silk Collection Hotel thì được CDC tới lấy mẫu"/>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aris về Nội Bài ngày 09/03/2020 (trên chuyến bay này có ca dương tính với Covid-19 đã được công bố). Sau đó, BN đã đi du lịch một số điểm tại Hà Nội và Ninh Bình"/>
    <m/>
    <s v="Pháp"/>
    <s v="VN0018"/>
    <s v="Nội Bài"/>
    <d v="2020-03-09T00:00:00"/>
    <s v="Hà Nội"/>
    <d v="2020-03-15T00:00:00"/>
    <s v="Không"/>
    <m/>
    <s v=""/>
    <m/>
    <d v="2020-03-15T00:00:00"/>
    <d v="2020-03-15T00:00:00"/>
    <s v="Bệnh viện Bệnh nhiệt đới Trung ương cơ sở Đông Anh"/>
    <s v="Viện Vệ sinh Dịch tễ Trung ương"/>
    <d v="2020-03-16T00:00:00"/>
    <x v="10"/>
    <d v="2020-03-15T00:00:00"/>
    <d v="2020-03-15T00:00:00"/>
    <s v="Realtime RT – PCR"/>
    <s v="Dương tính"/>
    <d v="2020-03-14T00:00:00"/>
    <s v="Bệnh viện Bệnh Nhiệt đới Trung ương cơ sở 2"/>
    <s v="Bệnh viện Bệnh Nhiệt đới Trung ương cơ sở 2"/>
    <m/>
    <m/>
    <s v="Đang điều trị"/>
    <n v="6"/>
    <n v="6"/>
    <s v="VN0018"/>
    <x v="0"/>
    <n v="6"/>
    <n v="0"/>
    <n v="-1"/>
    <m/>
    <n v="2"/>
    <n v="1"/>
    <n v="0"/>
    <n v="4"/>
    <n v="1"/>
  </r>
  <r>
    <n v="61"/>
    <n v="61"/>
    <n v="5"/>
    <m/>
    <s v="Nam"/>
    <n v="42"/>
    <m/>
    <s v="Văn Lâm 3"/>
    <s v="Phước Lâm"/>
    <s v="Thuận Nam"/>
    <s v="Ninh Thuận"/>
    <s v="Việt Nam"/>
    <m/>
    <s v="VJ826_04_03"/>
    <m/>
    <s v="4/3 trên chuyến bay VJ826 từ Malaysia về Sân bay Quốc tế Tân Sơn Nhất, Hồ Chí Minh, về địa phương tại thôn Văn Lâm 3 xã Phước Nam huyện Thuận Nam tỉnh Ninh Thuận.15/3 đi khám và điều trị tại Khoa bệnh nhiệt đới Bệnh viện đa kha Ninh Thuận."/>
    <s v="Bệnh nhân đi Malaysia ngày 27/2/2020 và về Việt Nam ngày 04/3/2020 trên chuyến bay VJ826 từ Malaysia về Cảng hàng không quốc tế Tân Sơn Nhất. Sau khi về địa phương đến ngày 10/3/2020, bệnh nhân có đau họng và sốt (không uống thuốc gì), đến ngày 15/3/2020 bệnh nhân đến Bệnh viện đa khoa tỉnh Ninh Thuận khám và điều trị."/>
    <s v="VJ826"/>
    <s v="Malaysia"/>
    <s v="VJ826"/>
    <s v="Tân Sơn Nhất"/>
    <d v="2020-03-04T00:00:00"/>
    <s v="Ninh Thuận"/>
    <d v="2020-03-15T00:00:00"/>
    <s v="Có"/>
    <s v="đau họng, sốt"/>
    <d v="2020-03-10T00:00:00"/>
    <m/>
    <d v="2020-03-15T00:00:00"/>
    <d v="2020-03-15T00:00:00"/>
    <s v="Bệnh viện đa khoa tỉnh Ninh Thuận"/>
    <s v="Viện Pasteur Nha Trang"/>
    <d v="2020-03-15T00:00:00"/>
    <x v="10"/>
    <d v="2020-03-16T00:00:00"/>
    <d v="2020-03-15T00:00:00"/>
    <s v="Realtime RT – PCR"/>
    <s v="Dương tính"/>
    <d v="2020-03-15T00:00:00"/>
    <s v="Bệnh viện đa khoa tỉnh Ninh Thuận"/>
    <s v="BV ĐK tỉnh Ninh Thuận"/>
    <m/>
    <m/>
    <s v="Đang điều trị"/>
    <n v="11"/>
    <n v="11"/>
    <s v="VJ826VJ826"/>
    <x v="0"/>
    <n v="11"/>
    <n v="0"/>
    <n v="0"/>
    <m/>
    <n v="2"/>
    <n v="2"/>
    <n v="0"/>
    <n v="3"/>
    <n v="1"/>
  </r>
  <r>
    <n v="62"/>
    <n v="62"/>
    <n v="2"/>
    <m/>
    <s v="Nam"/>
    <n v="18"/>
    <s v="du học sinh"/>
    <m/>
    <m/>
    <s v="Hoàn Kiếm"/>
    <s v="Hà Nội"/>
    <s v="Việt Nam"/>
    <m/>
    <s v="VN0054_16_03"/>
    <s v="Sau khi xuống máy bay đã bị cách ly"/>
    <s v="từ Anh về VN trên chuyến bay Vietnam Airlines ngày 16/3, hạ cánh tại sân bay Vân Đồn.Trường quân sự tỉnh Quảng Ninh,Xe di chuyển đến nơi cách ly,Bệnh viện Việt Nam Thụy Điển, Uông Bí."/>
    <s v="Bệnh nhân là du học sinh từ Anh về VN trên chuyến bay Vietnam Airlines từ Anh về Việt Nam (VN) ngày 16/03/2020, hạ cánh tại sân bay Vân Đồn. CDC Quảng Ninh đã tổ chức xét nghiệm sàng lọc các hành khách, kết quả bệnh nhân này dương tính"/>
    <m/>
    <s v="Anh"/>
    <s v="VN0054 (5D)"/>
    <s v="Vân Đồn"/>
    <d v="2020-03-16T00:00:00"/>
    <s v="Quảng Ninh"/>
    <d v="2020-03-16T00:00:00"/>
    <s v="Không"/>
    <m/>
    <s v=""/>
    <m/>
    <d v="2020-03-16T00:00:00"/>
    <d v="2020-03-16T00:00:00"/>
    <s v="Bệnh viện VN Thuỵ Điển Uông Bí"/>
    <s v="Viện Vệ sinh Dịch tễ Trung ương"/>
    <d v="2020-03-16T00:00:00"/>
    <x v="11"/>
    <d v="2020-03-16T00:00:00"/>
    <d v="2020-03-16T00:00:00"/>
    <s v="Realtime RT – PCR"/>
    <s v="Dương tính"/>
    <d v="2020-03-16T00:00:00"/>
    <s v="Bệnh viện VN Thuỵ Điển Uông Bí"/>
    <s v="BV Việt Nam-Thụy Điển"/>
    <m/>
    <s v="ổn định"/>
    <s v="Đang điều trị"/>
    <n v="0"/>
    <n v="0"/>
    <s v="VN0054 (5D)"/>
    <x v="0"/>
    <n v="0"/>
    <n v="0"/>
    <n v="0"/>
    <m/>
    <n v="0"/>
    <n v="1"/>
    <n v="0"/>
    <n v="3"/>
    <n v="1"/>
  </r>
  <r>
    <n v="63"/>
    <n v="63"/>
    <n v="2"/>
    <m/>
    <s v="Nữ"/>
    <n v="20"/>
    <s v="du học sinh"/>
    <m/>
    <m/>
    <s v="Cầu Giấy"/>
    <s v="Hà Nội"/>
    <s v="Việt Nam"/>
    <m/>
    <s v="TG564_15_03"/>
    <s v="Sau khi xuống máy bay đã bị cách ly"/>
    <s v="nhập cảnh về Nội Bài ngày 15/3 trên chuyến bay TG564,Xe di chuyển đến nơi cách ly.16/3:Bệnh viện NĐTƯ 2"/>
    <s v="nhập cảnh về Nội Bài ngày 15/03/2020 trên chuyến bay TG564. Khi nhập cảnh tại sân bay Nội bài đã được kiểm tra và cách ly tập trung ngay; gia đình chưa tiếp xúc với người nhập cảnh. CDC Hà Nội đã tổ chức xét nghiệm sàng lọc, cho kết quả dương tính với SARS-CoV-2."/>
    <s v="TG564"/>
    <s v="Anh (Đi đến Thái Lan, rồi từ Thái Lan về Việt Nam bằng TG564)"/>
    <s v="TG564 (67K)"/>
    <s v="Nội Bài"/>
    <d v="2020-03-15T00:00:00"/>
    <s v="Hà Nội"/>
    <d v="2020-03-15T00:00:00"/>
    <s v="Không"/>
    <m/>
    <s v=""/>
    <m/>
    <d v="2020-03-16T00:00:00"/>
    <d v="2020-03-16T00:00:00"/>
    <s v="CDC Hà Nội"/>
    <s v="Viện Vệ sinh Dịch tễ Trung ương"/>
    <d v="2020-03-16T00:00:00"/>
    <x v="11"/>
    <d v="2020-03-16T00:00:00"/>
    <d v="2020-03-16T00:00:00"/>
    <s v="Realtime RT – PCR"/>
    <s v="Dương tính"/>
    <d v="2020-03-16T00:00:00"/>
    <s v="Bệnh viện Bệnh Nhiệt đới Trung ương cơ sở 2"/>
    <s v="Bệnh viện Bệnh Nhiệt đới Trung ương cơ sở 2"/>
    <m/>
    <m/>
    <s v="Đang điều trị"/>
    <n v="0"/>
    <n v="1"/>
    <s v="TG564TG564 (67K)"/>
    <x v="0"/>
    <n v="0"/>
    <n v="1"/>
    <n v="0"/>
    <m/>
    <n v="0"/>
    <n v="1"/>
    <n v="0"/>
    <n v="3"/>
    <n v="1"/>
  </r>
  <r>
    <n v="64"/>
    <n v="64"/>
    <n v="3"/>
    <m/>
    <s v="Nữ"/>
    <n v="36"/>
    <m/>
    <m/>
    <s v="phường 2"/>
    <s v="quận 8"/>
    <s v="TP Hồ Chí Minh"/>
    <s v="Việt Nam"/>
    <m/>
    <s v="EK392_12_03"/>
    <s v="Đi cùng bạn trai từ Thuỵ Sỹ tới Dubai và về Việt Nam ngày 12/3/2020 trên chuyến bay EK392 từ Thuỵ Sỹ quá cảnh Dubai về Cảng hàng không sân bay Tân Sơn Nhất."/>
    <s v="Bay từ Thụy Sĩ về Tân Sơn Nhất, quá cảnh ở Dubai, ở quận 8, đi ăn tối tại 41 Dạ Nam, phường 2, quận 8, 13/3 đến ngân hàng HSBC 235 Nguyễn Văn Cừ, quận 1, 14/3 đi ăn tại 119/112 Nguyễn Thị Tần, Phường 2, Quận 8, 14/3 đến Phòng tập TYM 235-237 đường 9A, Trung Sơn, Bình Hưng, Bình Chánh, 15/3 đến khám tại Trung tâm y tế quận 8, Cách ly tại Trung tâm tập trung quận 8"/>
    <s v="Bệnh nhân đi cùng bạn trai từ Thuỵ sĩ tới Dubai và về VN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s v="EK392"/>
    <s v="Thụy Sĩ (Đi đến Dubai, rồi từ Dubai về TPHCM bằng EK392)"/>
    <s v="EK392"/>
    <s v="Tân Sơn Nhất"/>
    <d v="2020-03-12T00:00:00"/>
    <s v="TP Hồ Chí Minh"/>
    <d v="2020-03-15T00:00:00"/>
    <s v="Không"/>
    <m/>
    <s v=""/>
    <s v="viêm gan siêu vi B"/>
    <d v="2020-03-16T00:00:00"/>
    <d v="2020-03-16T00:00:00"/>
    <s v="Khu cách ly quận 8"/>
    <s v="Viện Pasteur TP HCM"/>
    <d v="2020-03-17T00:00:00"/>
    <x v="11"/>
    <d v="2020-03-17T00:00:00"/>
    <d v="2020-03-15T00:00:00"/>
    <s v="Realtime RT – PCR"/>
    <s v="Dương tính"/>
    <d v="2020-03-17T00:00:00"/>
    <s v="Bệnh viện Bệnh lý hô hấp cấp tính Củ Chi"/>
    <s v="Bệnh viện Dã chiến Củ Chi"/>
    <m/>
    <s v="Khỏi bệnh"/>
    <s v="Khỏi bệnh"/>
    <n v="3"/>
    <n v="3"/>
    <s v="EK392EK392"/>
    <x v="0"/>
    <n v="3"/>
    <n v="1"/>
    <n v="1"/>
    <m/>
    <n v="2"/>
    <n v="1"/>
    <n v="0"/>
    <n v="0"/>
    <n v="0"/>
  </r>
  <r>
    <n v="65"/>
    <n v="65"/>
    <n v="1"/>
    <m/>
    <s v="Nữ"/>
    <n v="28"/>
    <m/>
    <m/>
    <s v="phường 7"/>
    <s v="Gò Vấp"/>
    <s v="TP Hồ Chí Minh"/>
    <s v="Việt Nam"/>
    <s v="45, 48"/>
    <m/>
    <s v="có tiếp xúc và làm việc cùng BN45,48 vào các ngày 7/3 và 10/3."/>
    <s v="Tiếp xúc NB45, NB48 (ở Bình Thuận gốc NB34)"/>
    <s v="Bệnh nhân có tiếp xúc và làm việc cùng ca số 45,48 vào các ngày 7/3 và 10/3. Ngày 10/3, bệnh nhân thấy mệt, nghỉ làm buổi sáng. Chiều ngày 11/3, công ty ngừng hoạt động, bệnh nhân tự cách ly tại nhà. Ngày 13/3 được đưa vào cách ly tập trung tại quận 8 và được lấy mẫu. Hiện chưa có dấu hiệu sốt, ho, khó thở và đã được chuyển đến cách ly tại Bệnh viện dã chiến Củ Chi."/>
    <m/>
    <m/>
    <m/>
    <m/>
    <s v=""/>
    <s v="TP Hồ Chí Minh"/>
    <d v="2020-03-13T00:00:00"/>
    <s v="Không"/>
    <m/>
    <s v=""/>
    <m/>
    <d v="2020-03-13T00:00:00"/>
    <d v="2020-03-13T00:00:00"/>
    <s v="Bệnh viện dã chiến Củ Chi"/>
    <s v="Viện Pasteur TP HCM"/>
    <d v="2020-03-17T00:00:00"/>
    <x v="11"/>
    <d v="2020-03-17T00:00:00"/>
    <d v="2020-03-13T00:00:00"/>
    <s v="Realtime RT – PCR"/>
    <s v="Dương tính"/>
    <d v="2020-03-13T00:00:00"/>
    <s v="Bệnh viện Bệnh lý hô hấp cấp tính Củ Chi"/>
    <s v="Bệnh viện Nhiệt đới TPHCM"/>
    <m/>
    <s v="Khỏi bệnh"/>
    <s v="Khỏi bệnh"/>
    <m/>
    <m/>
    <s v=""/>
    <x v="1"/>
    <m/>
    <n v="0"/>
    <n v="0"/>
    <n v="0"/>
    <n v="0"/>
    <n v="1"/>
    <n v="0"/>
    <n v="0"/>
    <n v="0"/>
  </r>
  <r>
    <n v="66"/>
    <n v="66"/>
    <n v="4"/>
    <m/>
    <s v="Nữ"/>
    <n v="21"/>
    <m/>
    <m/>
    <s v="Phú Mỹ Hưng"/>
    <s v="Quận 7"/>
    <s v="TP Hồ Chí Minh"/>
    <s v="Việt Nam"/>
    <m/>
    <s v="BR395_16_03"/>
    <s v="Ngày 14/3 bệnh nhân đi từ Mỹ (Pennsylvania - Philadenphia) tới Toronto - Canada và quá cảnh ở Đài Loan, về tới Việt Nam ngày 16/3 trên chuyến bay BR 395."/>
    <s v="Nhập cảnh Tân Sơn Nhất từ Taiwan"/>
    <s v="Ngày 14/3 bệnh nhân đi từ Mỹ ( Pennsylvania - Philadenphia) tới Toronto - Canada và quá cảnh ở Đài Loan, về tới VN ngày 16/3 trên chuyến bay BR 395, số ghế 6G (của hãng hàng không Eva Air). Khi nhập cảnh vào VN, bệnh nhân không có triệu chứng bệnh, được lấy mẫu xét nghiệm cùng ngày"/>
    <s v=" BR 395"/>
    <s v="Mỹ (đi đến Đài Loan, từ Đài Loan tới Hồ Chí Minh bằng BR395)"/>
    <s v="BR395"/>
    <s v="Tân Sơn Nhất"/>
    <d v="2020-03-16T00:00:00"/>
    <s v="TP Hồ Chí Minh"/>
    <d v="2020-03-16T00:00:00"/>
    <s v="Không"/>
    <m/>
    <s v=""/>
    <m/>
    <d v="2020-03-14T00:00:00"/>
    <d v="2020-03-14T00:00:00"/>
    <s v="Trung tâm kiểm soát bệnh tật Hà Nội"/>
    <s v="Viện Pasteur TP HCM"/>
    <d v="2020-03-17T00:00:00"/>
    <x v="11"/>
    <s v=""/>
    <s v=""/>
    <s v="Realtime RT – PCR"/>
    <s v="Dương tính"/>
    <d v="2020-03-17T00:00:00"/>
    <s v="Bệnh viện Dã chiến Củ Chi"/>
    <s v="Bệnh viện Dã chiến Củ Chi"/>
    <m/>
    <m/>
    <s v="Đang điều trị"/>
    <n v="0"/>
    <m/>
    <s v=" BR 395BR395"/>
    <x v="0"/>
    <n v="0"/>
    <n v="-2"/>
    <n v="3"/>
    <m/>
    <n v="2"/>
    <n v="1"/>
    <n v="0"/>
    <n v="3"/>
    <n v="1"/>
  </r>
  <r>
    <n v="67"/>
    <n v="67"/>
    <n v="4"/>
    <m/>
    <s v="Nam"/>
    <n v="36"/>
    <m/>
    <s v="Văn Lâm 3"/>
    <s v="Phước Lâm"/>
    <s v="Thuận Nam"/>
    <s v="Ninh Thuận"/>
    <s v="Việt Nam"/>
    <n v="61"/>
    <m/>
    <s v="Đi cùng BN 61 đến Malaysia về Việt Nam"/>
    <s v="4/3 trên chuyến bay VJ826 từ Malaysia về Sân bay Quốc tế Tân Sơn Nhất, Hồ Chí Minh, về địa phương tại thôn Văn Lâm 3 xã Phước Nam huyện Thuận Nam tỉnh Ninh Thuận. 18/3 được đưa đi điều trị tại bv đa khoa Ninh Thuận."/>
    <s v="Đi cùng BN 61 đến Malaysia về Việt Nam"/>
    <s v="VJ826"/>
    <s v="Malaysia"/>
    <s v="VJ826"/>
    <s v="Tân Sơn Nhất"/>
    <d v="2020-03-04T00:00:00"/>
    <s v="Ninh Thuận"/>
    <d v="2020-03-18T00:00:00"/>
    <s v="Không"/>
    <m/>
    <s v=""/>
    <m/>
    <d v="2020-03-17T00:00:00"/>
    <d v="2020-03-17T00:00:00"/>
    <s v="Bệnh viện đa khoa tỉnh Ninh Thuận"/>
    <s v="Viện Pasteur Nha Trang"/>
    <d v="2020-03-18T00:00:00"/>
    <x v="12"/>
    <d v="2020-03-18T00:00:00"/>
    <d v="2020-03-18T00:00:00"/>
    <s v="Realtime RT – PCR"/>
    <s v="Dương tính"/>
    <d v="2020-03-17T00:00:00"/>
    <s v="Bệnh viện đa khoa tỉnh Ninh Thuận"/>
    <s v="Bệnh viện Đa khoa tỉnh Ninh Thuận"/>
    <m/>
    <m/>
    <s v="Đang điều trị"/>
    <n v="14"/>
    <n v="14"/>
    <s v="VJ826VJ826"/>
    <x v="0"/>
    <n v="14"/>
    <n v="-1"/>
    <n v="0"/>
    <m/>
    <n v="2"/>
    <n v="1"/>
    <n v="0"/>
    <n v="3"/>
    <n v="1"/>
  </r>
  <r>
    <n v="68"/>
    <n v="68"/>
    <n v="1"/>
    <m/>
    <s v="Nam"/>
    <n v="41"/>
    <m/>
    <m/>
    <m/>
    <m/>
    <s v="Đà Nẵng"/>
    <s v="Mỹ"/>
    <m/>
    <s v="MI632_14_03"/>
    <m/>
    <s v="14/3/2020, bệnh nhân đi từ Singapore đến thành phố Đà Nẵng trên chuyến bay MI 632. 14h ngày 14/3 được đưa đi cách ly."/>
    <s v="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
    <s v="SQ323, MI 632"/>
    <s v="Singapore"/>
    <s v="MI632"/>
    <s v="Đà Nẵng"/>
    <d v="2020-03-14T00:00:00"/>
    <s v="Đà Nẵng"/>
    <d v="2020-03-14T00:00:00"/>
    <s v="Không"/>
    <m/>
    <s v=""/>
    <m/>
    <d v="2020-03-21T00:00:00"/>
    <d v="2020-03-21T00:00:00"/>
    <s v="Bệnh viện 199 của Bộ Công an"/>
    <s v="Viện Pasteur Nha Trang"/>
    <d v="2020-03-17T00:00:00"/>
    <x v="12"/>
    <d v="2020-03-18T00:00:00"/>
    <d v="2020-03-18T00:00:00"/>
    <s v="Realtime RT – PCR"/>
    <s v="Dương tính"/>
    <d v="2020-03-17T00:00:00"/>
    <s v="Bệnh viện 199 của Bộ Công an"/>
    <s v="Bệnh viện Đà Nẵng"/>
    <m/>
    <m/>
    <s v="Đang điều trị"/>
    <n v="0"/>
    <n v="4"/>
    <s v="SQ323, MI 632MI632"/>
    <x v="0"/>
    <n v="0"/>
    <n v="7"/>
    <n v="-4"/>
    <m/>
    <n v="0"/>
    <n v="1"/>
    <n v="0"/>
    <n v="0"/>
    <n v="0"/>
  </r>
  <r>
    <n v="69"/>
    <n v="69"/>
    <n v="5"/>
    <m/>
    <s v="Nam"/>
    <n v="30"/>
    <m/>
    <m/>
    <m/>
    <s v="Hai Bà Trưng"/>
    <s v="Hà Nội"/>
    <s v="Đức"/>
    <m/>
    <s v="SU290_13_03"/>
    <s v="Bệnh nhân là du khách, nhập cảnh Nội Bài ngày 13/03/2020 trên chuyến bay SU290. Từ ngày 13/03 – 15/03, BN có đi đến một số điểm tại Hà Nội."/>
    <s v="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s v="Bệnh nhân là du khách, nhập cảnh Nội Bài ngày 13/03/2020 trên chuyến bay SU290. Từ 13/3 – 15/3, bệnh nhân có đi đến một số điểm tại Hà Nội. Ngày 15/3 bệnh nhân có sốt, đi đến một số cơ sở Y tế, sau đó được chuyển vào Bệnh viện Bệnh Nhiệt đới Trung ương (BVBNĐTƯ) cơ sở Đông Anh. "/>
    <s v="SU290"/>
    <s v="Nga"/>
    <s v="SU290"/>
    <s v="Nội Bài"/>
    <d v="2020-03-13T00:00:00"/>
    <s v="Hà Nội"/>
    <d v="2020-03-15T00:00:00"/>
    <s v="Có"/>
    <s v="Sốt"/>
    <d v="2020-03-15T00:00:00"/>
    <m/>
    <d v="2020-03-16T00:00:00"/>
    <d v="2020-03-16T00:00:00"/>
    <s v="Bệnh viện Bệnh nhiệt đới Trung ương cơ sở Đông Anh"/>
    <s v="Viện Vệ sinh Dịch tễ Trung ương"/>
    <d v="2020-03-16T00:00:00"/>
    <x v="12"/>
    <d v="2020-03-15T00:00:00"/>
    <d v="2020-03-15T00:00:00"/>
    <s v="Realtime RT – PCR"/>
    <s v="Dương tính"/>
    <d v="2020-03-16T00:00:00"/>
    <s v="Bệnh viện Bệnh Nhiệt đới Trung ương cơ sở 2"/>
    <s v="Bệnh viện Bệnh Nhiệt đới Trung ương cơ sở 2"/>
    <m/>
    <s v="ổn định"/>
    <s v="Đang điều trị"/>
    <n v="2"/>
    <n v="2"/>
    <s v="SU290SU290"/>
    <x v="0"/>
    <n v="2"/>
    <n v="1"/>
    <n v="0"/>
    <m/>
    <n v="2"/>
    <n v="2"/>
    <n v="0"/>
    <n v="5"/>
    <n v="1"/>
  </r>
  <r>
    <n v="70"/>
    <n v="70"/>
    <n v="2"/>
    <m/>
    <s v="Nam"/>
    <n v="19"/>
    <s v="du học sinh"/>
    <m/>
    <m/>
    <s v="Thanh Xuân"/>
    <s v="Hà Nội"/>
    <s v="Việt Nam"/>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s v="Hà Nội"/>
    <d v="2020-03-16T00:00:00"/>
    <s v="Không"/>
    <m/>
    <s v=""/>
    <m/>
    <d v="2020-03-16T00:00:00"/>
    <d v="2020-03-16T00:00:00"/>
    <s v="Trung tâm kiểm soát bệnh tật Hà Nội"/>
    <s v="Viện Vệ sinh Dịch tễ Trung ương"/>
    <d v="2020-03-18T00:00:00"/>
    <x v="12"/>
    <d v="2020-03-16T00:00:00"/>
    <d v="2020-03-16T00:00:00"/>
    <s v="Realtime RT – PCR"/>
    <s v="Dương tính"/>
    <d v="2020-03-18T00:00:00"/>
    <s v="Bệnh viện Bệnh Nhiệt đới Trung ương cơ sở 2"/>
    <s v="Bệnh viện Bệnh Nhiệt đới Trung ương cơ sở 2"/>
    <m/>
    <s v="ổn định"/>
    <s v="Đang điều trị"/>
    <n v="0"/>
    <n v="0"/>
    <s v="TK164TK164"/>
    <x v="0"/>
    <n v="0"/>
    <n v="0"/>
    <n v="2"/>
    <m/>
    <n v="0"/>
    <n v="1"/>
    <n v="0"/>
    <n v="3"/>
    <n v="1"/>
  </r>
  <r>
    <n v="71"/>
    <n v="71"/>
    <n v="2"/>
    <m/>
    <s v="Nữ"/>
    <n v="19"/>
    <m/>
    <m/>
    <m/>
    <s v="Hai Bà Trưng"/>
    <s v="Hà Nội"/>
    <s v="Việt Nam"/>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s v="Hà Nội"/>
    <d v="2020-03-16T00:00:00"/>
    <s v="Không"/>
    <m/>
    <s v=""/>
    <m/>
    <d v="2020-03-16T00:00:00"/>
    <d v="2020-03-16T00:00:00"/>
    <s v="Trung tâm kiểm soát bệnh tật Hà Nội"/>
    <s v="Viện Vệ sinh Dịch tễ Trung ương"/>
    <d v="2020-03-18T00:00:00"/>
    <x v="12"/>
    <d v="2020-03-16T00:00:00"/>
    <d v="2020-03-16T00:00:00"/>
    <s v="Realtime RT – PCR"/>
    <s v="Dương tính"/>
    <d v="2020-03-18T00:00:00"/>
    <s v="Bệnh viện Bệnh Nhiệt đới Trung ương cơ sở 2"/>
    <s v="Bệnh viện Bệnh Nhiệt đới Trung ương cơ sở 2"/>
    <m/>
    <s v="ổn định"/>
    <s v="Đang điều trị"/>
    <n v="0"/>
    <n v="0"/>
    <s v="TK164TK164"/>
    <x v="0"/>
    <n v="0"/>
    <n v="0"/>
    <n v="2"/>
    <m/>
    <n v="0"/>
    <n v="1"/>
    <n v="0"/>
    <n v="3"/>
    <n v="1"/>
  </r>
  <r>
    <n v="72"/>
    <n v="72"/>
    <n v="4"/>
    <m/>
    <s v="Nữ"/>
    <n v="25"/>
    <m/>
    <m/>
    <m/>
    <m/>
    <s v="Hà Nội"/>
    <s v="Pháp"/>
    <n v="60"/>
    <s v="VN18_09_03"/>
    <s v="Bạn gái của ca dương tính số 60"/>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háp về Nội Bài ngày 9/3/2020, trên chuyến bay có ca mắc bệnh COVID-19, bệnh nhân là bạn gái của ca dương tính số 60. Sau đó, bệnh nhân có đi du lịch tại một số điểm tại Hà Nội và Ninh Bình."/>
    <m/>
    <s v="Pháp"/>
    <s v="VN0018"/>
    <s v="Nội Bài"/>
    <d v="2020-03-09T00:00:00"/>
    <s v="Hà Nội"/>
    <d v="2020-03-15T00:00:00"/>
    <s v="Không"/>
    <m/>
    <s v=""/>
    <m/>
    <d v="2020-03-15T00:00:00"/>
    <d v="2020-03-15T00:00:00"/>
    <s v="Bệnh viện Bệnh nhiệt đới Trung ương cơ sở Đông Anh"/>
    <s v="Viện Vệ sinh Dịch tễ Trung ương"/>
    <d v="2020-03-17T00:00:00"/>
    <x v="12"/>
    <d v="2020-03-18T00:00:00"/>
    <d v="2020-03-18T00:00:00"/>
    <s v="Realtime RT – PCR"/>
    <s v="Dương tính"/>
    <d v="2020-03-17T00:00:00"/>
    <s v="Bệnh viện Bệnh Nhiệt đới Trung ương cơ sở 2"/>
    <s v="Bệnh viện Bệnh Nhiệt đới Trung ương cơ sở 2"/>
    <m/>
    <s v="ổn định"/>
    <s v="Đang điều trị"/>
    <n v="6"/>
    <n v="9"/>
    <s v="VN0018"/>
    <x v="0"/>
    <n v="6"/>
    <n v="0"/>
    <n v="2"/>
    <m/>
    <n v="2"/>
    <n v="1"/>
    <n v="0"/>
    <n v="3"/>
    <n v="1"/>
  </r>
  <r>
    <n v="73"/>
    <n v="73"/>
    <n v="4"/>
    <m/>
    <s v="Nam"/>
    <n v="11"/>
    <m/>
    <m/>
    <m/>
    <s v="Thanh Miện"/>
    <s v="Hải Dương"/>
    <s v="Việt Nam"/>
    <m/>
    <s v="VN0054_09_03"/>
    <s v="Sau khi xuống máy bay đã bị cách ly"/>
    <s v="Bệnh nhân về Việt Nam trên chuyến bay VN0054 ngày 09/03/2020. 18/03/2020 bệnh nhân được cách ly tại Trung tâm Y tế huyện Thanh Miện"/>
    <s v="Bệnh nhân về Việt Nam chuyến bay VN0054 ngày 09/03/2020. Ngày 13/03/2020, bệnh nhân được trung tâm kiểm soát bệnh tật tỉnh Hải Dương đưa vào cách ly tại Trung tâm Y tế huyện Thanh Miện và lấy mẫu bệnh phẩm gửi VVSDTTƯ. "/>
    <s v="VN0054"/>
    <s v="Anh"/>
    <s v="VN0054"/>
    <s v="Nội Bài"/>
    <d v="2020-03-09T00:00:00"/>
    <s v="Hải Dương"/>
    <d v="2020-03-13T00:00:00"/>
    <s v="Không"/>
    <m/>
    <s v=""/>
    <m/>
    <d v="2020-03-13T00:00:00"/>
    <d v="2020-03-13T00:00:00"/>
    <s v="Trung tâm kiểm soát bệnh tật tỉnh Hải Dương"/>
    <s v="Viện Vệ sinh Dịch tễ Trung ương"/>
    <d v="2020-03-17T00:00:00"/>
    <x v="12"/>
    <d v="2020-03-18T00:00:00"/>
    <d v="2020-03-18T00:00:00"/>
    <s v="Realtime RT – PCR"/>
    <s v="Dương tính"/>
    <d v="2020-03-17T00:00:00"/>
    <s v="Trung tâm Y tế huyện Thanh Miện"/>
    <s v="Trung tâm Y tế huyện Thanh Miện"/>
    <m/>
    <s v="ổn định"/>
    <s v="Đang điều trị"/>
    <n v="4"/>
    <n v="9"/>
    <s v="VN0054VN0054"/>
    <x v="0"/>
    <n v="4"/>
    <n v="0"/>
    <n v="4"/>
    <m/>
    <n v="2"/>
    <n v="1"/>
    <n v="0"/>
    <n v="3"/>
    <n v="1"/>
  </r>
  <r>
    <n v="74"/>
    <n v="74"/>
    <n v="2"/>
    <m/>
    <s v="Nam"/>
    <n v="23"/>
    <m/>
    <m/>
    <m/>
    <s v="Lâm Thao"/>
    <s v="Phú Thọ"/>
    <s v="Việt Nam"/>
    <m/>
    <s v="VN0018_16_03"/>
    <s v="Cách ly sau khi xuống máy bay"/>
    <s v="về Việt Nam trên chuyến bay VN0018 ngày 16/03/2020. 18/03/2020, bệnh nhân được cách ly tại Bệnh viện Đa khoa tỉnh Bắc Ninh"/>
    <s v="Bệnh nhân về Việt Nam chuyến bay VN0018 ngày 16/3/2020. Sau khi xuống máy bay, bệnh nhân được đưa vào khu cách ly tập trung của tỉnh Bắc Ninh và tiến hành sàng lọc lấy mẫu bệnh phẩm gửi VVSDTTƯ cho kết quả dương tính SARS-CoV-2."/>
    <s v="VN0018"/>
    <s v="Pháp"/>
    <s v="VN0018 (25H)"/>
    <s v="Nội Bài"/>
    <d v="2020-03-16T00:00:00"/>
    <s v="Bắc Ninh"/>
    <d v="2020-03-16T00:00:00"/>
    <s v="Không"/>
    <m/>
    <s v=""/>
    <m/>
    <d v="2020-03-16T00:00:00"/>
    <d v="2020-03-16T00:00:00"/>
    <s v="Bệnh viện Đa khoa tỉnh Bắc Ninh"/>
    <s v="Viện Vệ sinh Dịch tễ Trung ương"/>
    <d v="2020-03-17T00:00:00"/>
    <x v="12"/>
    <d v="2020-03-18T00:00:00"/>
    <d v="2020-03-18T00:00:00"/>
    <s v="Realtime RT – PCR"/>
    <s v="Dương tính"/>
    <d v="2020-03-16T00:00:00"/>
    <s v="Đa khoa tỉnh Bắc Ninh"/>
    <m/>
    <m/>
    <s v="ổn định"/>
    <s v="Đang điều trị"/>
    <n v="0"/>
    <n v="2"/>
    <s v="VN0018VN0018 (25H)"/>
    <x v="0"/>
    <n v="0"/>
    <n v="0"/>
    <n v="0"/>
    <m/>
    <n v="0"/>
    <n v="1"/>
    <n v="0"/>
    <n v="3"/>
    <n v="1"/>
  </r>
  <r>
    <n v="75"/>
    <n v="75"/>
    <n v="2"/>
    <m/>
    <s v="Nữ"/>
    <n v="40"/>
    <m/>
    <m/>
    <m/>
    <s v="Quận 2"/>
    <s v="TP Hồ Chí Minh"/>
    <s v="Việt Nam"/>
    <m/>
    <s v="VN50_15_03"/>
    <s v="Sau khi xuống máy bay đã bị cách ly"/>
    <s v="Nhâp cảnh Tân Sơn Nhất từ Heathrow"/>
    <s v="Ngày 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chuyển cách ly tập trung tại Bệnh viện Dã chiến Củ Chi và được lấy mẫu xét nghiệm"/>
    <s v="VN50"/>
    <s v="Anh"/>
    <s v="VN50 (10E)"/>
    <s v="Tân Sơn Nhất"/>
    <d v="2020-03-15T00:00:00"/>
    <s v="TP Hồ Chí Minh"/>
    <d v="2020-03-15T00:00:00"/>
    <s v="Không"/>
    <m/>
    <s v=""/>
    <m/>
    <d v="2020-03-15T00:00:00"/>
    <d v="2020-03-15T00:00:00"/>
    <s v=" Bệnh viện Dã chiến Củ Chi"/>
    <s v="Viện Pasteur TP HCM"/>
    <d v="2020-03-17T00:00:00"/>
    <x v="12"/>
    <d v="2020-03-17T00:00:00"/>
    <d v="2020-03-15T00:00:00"/>
    <s v="Realtime RT – PCR"/>
    <s v="Dương tính"/>
    <d v="2020-03-17T00:00:00"/>
    <s v="Bệnh viện Dã chiến Củ Chi"/>
    <s v="Bệnh viện Dã chiến Củ Chi"/>
    <m/>
    <s v="ổn định"/>
    <s v="Đang điều trị"/>
    <n v="0"/>
    <n v="0"/>
    <s v="VN50VN50 (10E)"/>
    <x v="0"/>
    <n v="0"/>
    <n v="0"/>
    <n v="2"/>
    <m/>
    <n v="0"/>
    <n v="1"/>
    <n v="0"/>
    <n v="3"/>
    <n v="1"/>
  </r>
  <r>
    <n v="76"/>
    <n v="76"/>
    <n v="6"/>
    <m/>
    <s v="Nam"/>
    <n v="52"/>
    <m/>
    <m/>
    <m/>
    <m/>
    <m/>
    <s v="Pháp"/>
    <m/>
    <s v="TK162_VJ642_10_03_12_03"/>
    <s v="Từ ngày 10/03-16/03, bệnh nhân đi qua Hồ Chí Minh, Cần Thơ, Hội An và Huế"/>
    <s v="Nhập cảnh Tân Sơn Nhất từ Istanbul, ở tại Khách sạn Aristo, 11/03 đi Cần Thơ, ở Khách sạn West, 11/03 quay về Tân Sơn Nhất đi Đà Nẵng"/>
    <s v="Bệnh nhân là hành khách trên chuyến bay TK162 nhập cảnh tại Cảng hàng không quốc tế Tân Sơn Nhất ngày 10/03/2020. Từ ngày 10/03-16/03, bệnh nhân đi qua TPHCM, Cần Thơ, Hội An và Huế, Ninh Bình"/>
    <s v="TK162"/>
    <s v="Istabul / Tân Sơn Nhất"/>
    <s v="TK162 (12F) / VJ642"/>
    <s v="Tân Sơn Nhất / Phú Quốc"/>
    <d v="2020-03-10T00:00:00"/>
    <s v="Hà Nội"/>
    <d v="2020-03-19T00:00:00"/>
    <s v="Không"/>
    <m/>
    <s v=""/>
    <m/>
    <d v="2020-03-16T00:00:00"/>
    <d v="2020-03-16T00:00:00"/>
    <s v="Bệnh viện Bệnh nhiệt đới Trung ương cơ sở Đông Anh"/>
    <s v="Viện Vệ sinh Dịch tễ Trung ương"/>
    <d v="2020-03-16T00:00:00"/>
    <x v="12"/>
    <s v=""/>
    <d v="2020-03-19T00:00:00"/>
    <s v="Realtime RT – PCR"/>
    <s v="Dương tính"/>
    <d v="2020-03-16T00:00:00"/>
    <s v="Bệnh viện Bệnh Nhiệt đới Trung ương cơ sở 2"/>
    <s v="Bệnh viện Nhiệt đới Trung ương cơ sở Đông Anh"/>
    <m/>
    <s v="ổn định"/>
    <s v="Đang điều trị"/>
    <n v="9"/>
    <n v="9"/>
    <s v="TK162TK162 (12F) / VJ642"/>
    <x v="0"/>
    <n v="9"/>
    <n v="-3"/>
    <n v="0"/>
    <m/>
    <n v="2"/>
    <n v="1"/>
    <n v="0"/>
    <n v="11"/>
    <n v="3"/>
  </r>
  <r>
    <n v="77"/>
    <n v="77"/>
    <n v="1"/>
    <m/>
    <s v="Nữ"/>
    <n v="25"/>
    <s v="du học sinh"/>
    <m/>
    <m/>
    <s v="Nhân Chính"/>
    <s v="Hà Nội"/>
    <s v="Việt Nam"/>
    <m/>
    <s v="QR976_17_03"/>
    <s v="Sau khi xuống máy bay đã bị cách ly"/>
    <s v="Nhập cảnh về Nội Bài ngày 17/3/2020 trên chuyến bay QR976,Cách ly tại Tiểu đoàn D15, Trường Sỹ Quan lục quân 1, xã Thạch Hòa, huyện Thạch Thất.Tối 18/3 Bệnh nhân được cách ly tại Bệnh viện Bệnh Nhiệt đới Trung ương (BVBNĐ TƯ) cơ sở Đông Anh"/>
    <s v="Là du học sinh tại Anh, nhập cảnh về Nội Bài ngày 17/3/2020 trên chuyến bay QR976. Sau khi nhập cảnh, bệnh nhân đã được Trung tâm kiểm soát bệnh tật (CDC) HN sàng lọc và lấy mẫu bệnh phẩm xét nghiệm. "/>
    <s v="QR976"/>
    <s v="Anh (QR028), Quatar"/>
    <s v="QR976 (22D)"/>
    <s v="Nội Bài"/>
    <d v="2020-03-17T00:00:00"/>
    <s v="Hà Nội"/>
    <d v="2020-03-17T00:00:00"/>
    <s v="Không"/>
    <m/>
    <s v=""/>
    <m/>
    <d v="2020-03-18T00:00:00"/>
    <d v="2020-03-18T00:00:00"/>
    <s v="Trung tâm kiểm soát bệnh tật Hà Nội"/>
    <s v="Viện Vệ sinh Dịch tễ Trung ương"/>
    <d v="2020-03-18T00:00:00"/>
    <x v="13"/>
    <d v="2020-03-18T00:00:00"/>
    <d v="2020-03-18T00:00:00"/>
    <s v="Realtime RT – PCR"/>
    <s v="Dương tính"/>
    <d v="2020-03-18T00:00:00"/>
    <s v="Bệnh viện Bệnh Nhiệt đới Trung ương cơ sở 2"/>
    <s v="Bệnh viện Nhiệt đới Trung ương cơ sở Đông Anh"/>
    <m/>
    <s v="ổn định"/>
    <s v="Đang điều trị"/>
    <n v="0"/>
    <n v="1"/>
    <s v="QR976QR976 (22D)"/>
    <x v="0"/>
    <n v="0"/>
    <n v="1"/>
    <n v="0"/>
    <m/>
    <n v="0"/>
    <n v="1"/>
    <n v="0"/>
    <n v="0"/>
    <n v="0"/>
  </r>
  <r>
    <n v="78"/>
    <n v="78"/>
    <n v="1"/>
    <m/>
    <s v="Nam"/>
    <n v="22"/>
    <s v="du học sinh"/>
    <m/>
    <m/>
    <s v="Bắc Từ Liêm"/>
    <s v="Hà Nội"/>
    <s v="Việt Nam"/>
    <m/>
    <s v="EK394_17_03"/>
    <s v="Sau khi xuống máy bay đã bị cách ly"/>
    <s v="Nhập cảnh về Nội Bài ngày 17/3/2020 trên chuyến bay EK394,cách ly tập trung tại Trung đoàn Pháo binh B58, Hòa Thạch, Quốc Oai.Tối ngày 18/03,Bệnh nhân đang được cách ly tại BVBNĐ TƯ cơ sở Đông Anh"/>
    <s v="Là du học sinh tại Anh, nhập cảnh về Nội Bài ngày 17/3/2020 trên chuyến bay EK394. Sau khi nhập cảnh, bệnh nhân đã được CDC HN sàng lọc và lấy mẫu bệnh phẩm xét nghiệm. Kết quả là dương tính với SARS-CoV-2."/>
    <s v="EK394"/>
    <s v="Dubai"/>
    <s v="EK394"/>
    <s v="Hà Nội"/>
    <d v="2020-03-17T00:00:00"/>
    <s v="Hà Nội"/>
    <d v="2020-03-17T00:00:00"/>
    <s v="Không"/>
    <m/>
    <s v=""/>
    <m/>
    <d v="2020-03-18T00:00:00"/>
    <d v="2020-03-18T00:00:00"/>
    <s v="Trung tâm kiểm soát bệnh tật Hà Nội"/>
    <s v="Viện Vệ sinh Dịch tễ Trung ương"/>
    <d v="2020-03-18T00:00:00"/>
    <x v="13"/>
    <d v="2020-03-18T00:00:00"/>
    <d v="2020-03-18T00:00:00"/>
    <s v="Realtime RT – PCR"/>
    <s v="Dương tính"/>
    <d v="2020-03-17T00:00:00"/>
    <s v="Bệnh viện Bệnh Nhiệt đới Trung ương cơ sở 2"/>
    <s v="Bệnh viện Nhiệt đới Trung ương cơ sở Đông Anh"/>
    <m/>
    <s v="ổn định"/>
    <s v="Đang điều trị"/>
    <n v="0"/>
    <n v="1"/>
    <s v="EK394EK394"/>
    <x v="0"/>
    <n v="0"/>
    <n v="1"/>
    <n v="-1"/>
    <m/>
    <n v="0"/>
    <n v="1"/>
    <n v="0"/>
    <n v="0"/>
    <n v="0"/>
  </r>
  <r>
    <n v="79"/>
    <n v="79"/>
    <n v="2"/>
    <m/>
    <s v="Nữ"/>
    <n v="48"/>
    <m/>
    <m/>
    <m/>
    <s v="Đông Hải"/>
    <s v="Bạc Liêu"/>
    <s v="Việt Nam"/>
    <n v="80"/>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Bệnh nhân sống tại Anh gần 2 năm nay._x000a_Ngày 14/3/2020, bệnh nhân từ London - Anh đi Dubai trên chuyến bay của hãng hàng không Emirates, số hiệu EK4, số ghế 72J và sau đó về Việt Nam (VN) ngày 15/3/2020 trên chuyến bay của hãng hàng không Emirates, số hiệu EK392, số ghế 33_x000a_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VBNĐ Thành phố Hồ Chí Minh (TPHCM) xét nghiệm dương tính vào khuya ngày 17/3/2020"/>
    <s v="EK4/EK392"/>
    <s v="Anh"/>
    <s v="EK4/EK392 (33K)"/>
    <s v="Tân Sơn Nhất"/>
    <d v="2020-03-15T00:00:00"/>
    <s v="TP Hồ Chí Minh"/>
    <d v="2020-03-15T00:00:00"/>
    <s v="Có"/>
    <s v="sốt, ho"/>
    <d v="2020-03-16T00:00:00"/>
    <m/>
    <d v="2020-03-16T00:00:00"/>
    <d v="2020-03-16T00:00:00"/>
    <s v="Bệnh viện dã chiến Củ Chi"/>
    <s v="Viện Pasteur TP HCM"/>
    <d v="2020-03-17T00:00:00"/>
    <x v="12"/>
    <d v="2020-03-17T00:00:00"/>
    <d v="2020-03-18T00:00:00"/>
    <s v="Realtime RT – PCR"/>
    <s v="Dương tính"/>
    <d v="2020-03-17T00:00:00"/>
    <s v="Bệnh viện Bệnh lý hô hấp cấp tính Củ Chi"/>
    <s v="Bệnh viện Nhiệt đới thành phố Hồ Chí Minh"/>
    <m/>
    <s v="Khỏi bệnh"/>
    <s v="Khỏi bệnh"/>
    <n v="0"/>
    <n v="3"/>
    <s v="EK4/EK392EK4/EK392 (33K)"/>
    <x v="0"/>
    <n v="0"/>
    <n v="1"/>
    <n v="1"/>
    <m/>
    <n v="0"/>
    <n v="2"/>
    <n v="0"/>
    <n v="0"/>
    <n v="0"/>
  </r>
  <r>
    <n v="80"/>
    <n v="80"/>
    <n v="1"/>
    <m/>
    <s v="Nam"/>
    <n v="18"/>
    <m/>
    <m/>
    <m/>
    <s v="Đông Hải"/>
    <s v="Bạc Liêu"/>
    <s v="Việt Nam"/>
    <n v="79"/>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sống cùng BN 79 2 năm nay. Ngày 14/3/2020, bệnh nhân cùng mẹ từ London - Anh đi Dubai trên chuyến bay của hãng hàng không Emirates, số hiệu EK4, số ghế 72J và sau đó về VN ngày 15/3/2020 trên chuyến bay của hãng hàng không Emirates, số hiệu EK392, số ghế 33J."/>
    <s v="EK4/EK392"/>
    <s v="Anh"/>
    <s v="EK4/EK392 (33J)"/>
    <s v="Tân Sơn Nhất"/>
    <d v="2020-03-15T00:00:00"/>
    <s v="TP Hồ Chí Minh"/>
    <d v="2020-03-15T00:00:00"/>
    <s v="Không"/>
    <m/>
    <s v=""/>
    <m/>
    <d v="2020-03-16T00:00:00"/>
    <d v="2020-03-16T00:00:00"/>
    <s v="Bệnh viện dã chiến Củ Chi"/>
    <s v="Viện Pasteur TP HCM"/>
    <d v="2020-03-18T00:00:00"/>
    <x v="12"/>
    <d v="2020-03-17T00:00:00"/>
    <d v="2020-03-18T00:00:00"/>
    <s v="Realtime RT – PCR"/>
    <s v="Dương tính"/>
    <d v="2020-03-18T00:00:00"/>
    <s v="Bệnh viện Dã chiến Củ Chi"/>
    <s v="Bệnh viện Nhiệt đới thành phố Hồ Chí Minh"/>
    <m/>
    <s v="ổn định"/>
    <s v="Đang điều trị"/>
    <n v="0"/>
    <n v="3"/>
    <s v="EK4/EK392EK4/EK392 (33J)"/>
    <x v="0"/>
    <n v="0"/>
    <n v="1"/>
    <n v="2"/>
    <m/>
    <n v="0"/>
    <n v="1"/>
    <n v="0"/>
    <n v="0"/>
    <n v="0"/>
  </r>
  <r>
    <n v="81"/>
    <n v="81"/>
    <n v="2"/>
    <m/>
    <s v="Nam"/>
    <n v="20"/>
    <m/>
    <m/>
    <m/>
    <s v="Konplông"/>
    <s v="Kon Tum"/>
    <s v="Việt Nam"/>
    <m/>
    <s v="AF258_15_03"/>
    <s v="Sau khi xuống máy bay đã bị cách ly"/>
    <s v="15/03 về Việt Nam và được cách ly tại quận 12. "/>
    <s v="Ngày 14/3/2020, bệnh nhân từ Paris - Pháp lên chuyến bay của hãng hàng không Air France, số hiệu AF258, số ghế 44L và về tới VN ngày 15/3/2020. Khi nhập cảnh, bệnh nhân chưa có triệu chứng bệnh, chuyển cách ly tập trung tại Quận 12 và được lấy mẫu bệnh phẩm."/>
    <s v=" AF258"/>
    <s v="Paris"/>
    <s v="AF258"/>
    <s v="Tân Sơn Nhất"/>
    <d v="2020-03-15T00:00:00"/>
    <s v="TP Hồ Chí Minh"/>
    <d v="2020-03-15T00:00:00"/>
    <s v="Không"/>
    <m/>
    <s v=""/>
    <m/>
    <d v="2020-03-15T00:00:00"/>
    <d v="2020-03-15T00:00:00"/>
    <s v="Khu cách ly tập trung tại Quận 12"/>
    <s v="Viện Pasteur TP HCM"/>
    <d v="2020-03-19T00:00:00"/>
    <x v="13"/>
    <d v="2020-03-19T00:00:00"/>
    <d v="2020-03-19T00:00:00"/>
    <s v="Realtime RT – PCR"/>
    <s v="Dương tính"/>
    <d v="2020-03-19T00:00:00"/>
    <s v="Khu cách ly tập trung tại Quận 12"/>
    <s v="Bệnh viện Dã chiến Củ Chi"/>
    <m/>
    <s v="ổn định"/>
    <s v="Đang điều trị"/>
    <n v="0"/>
    <n v="4"/>
    <s v=" AF258AF258"/>
    <x v="0"/>
    <n v="0"/>
    <n v="0"/>
    <n v="4"/>
    <m/>
    <n v="0"/>
    <n v="1"/>
    <n v="0"/>
    <n v="2"/>
    <n v="1"/>
  </r>
  <r>
    <n v="82"/>
    <n v="82"/>
    <n v="2"/>
    <m/>
    <s v="Nữ"/>
    <n v="16"/>
    <m/>
    <m/>
    <m/>
    <s v="Quận 5"/>
    <s v="TP Hồ Chí Minh"/>
    <s v="Việt Nam"/>
    <m/>
    <s v="EK30_EK364_15_03"/>
    <s v="Sau khi xuống máy bay đã bị cách ly"/>
    <s v="Bay từ Heathrow đi Tân Sơn Nhất, quá cảnh ở Dubai, cách ly tại khu tập trung Quận 12"/>
    <s v="Ngày 14/3/2020, bệnh nhân cùng mẹ từ London - Anh đi Dubai trên chuyến bay của hãng hàng không Emirates, số hiệu EK30, số ghế 12B và sau đó về VN ngày 15/3/2020 trên chuyến bay của hãng hàng không Emirates, số hiệu EK364, số ghế 7K. Khi nhập cảnh, bệnh nhân chưa có triệu chứng bệnh, chuyển cách ly tập trung tại Quận 12 và được lấy mẫu bệnh phẩm."/>
    <s v="EK30/EK364"/>
    <s v="London, Dubai"/>
    <s v="EK30, EK364"/>
    <s v="Tân Sơn Nhất"/>
    <d v="2020-03-15T00:00:00"/>
    <s v="TP Hồ Chí Minh"/>
    <d v="2020-03-15T00:00:00"/>
    <s v="Không"/>
    <m/>
    <s v=""/>
    <m/>
    <d v="2020-03-15T00:00:00"/>
    <d v="2020-03-15T00:00:00"/>
    <s v="Khu cách ly tập trung tại Quận 12"/>
    <s v="Viện Pasteur TP HCM"/>
    <d v="2020-03-19T00:00:00"/>
    <x v="13"/>
    <d v="2020-03-19T00:00:00"/>
    <s v=""/>
    <s v="Realtime RT – PCR"/>
    <s v="Dương tính"/>
    <d v="2020-03-19T00:00:00"/>
    <s v="Khu cách ly tập trung tại Quận 12"/>
    <s v="Bệnh viện Dã chiến Củ Chi"/>
    <m/>
    <s v="ổn định"/>
    <s v="Đang điều trị"/>
    <n v="0"/>
    <m/>
    <s v="EK30/EK364EK30, EK364"/>
    <x v="0"/>
    <n v="0"/>
    <n v="0"/>
    <n v="4"/>
    <m/>
    <n v="0"/>
    <n v="1"/>
    <n v="0"/>
    <n v="4"/>
    <n v="1"/>
  </r>
  <r>
    <n v="83"/>
    <n v="83"/>
    <n v="2"/>
    <m/>
    <s v="Nữ"/>
    <n v="50"/>
    <m/>
    <m/>
    <m/>
    <s v="Bình Thạnh"/>
    <s v="TP Hồ Chí Minh"/>
    <s v="Mỹ"/>
    <m/>
    <s v="TK162_15_03"/>
    <s v="Sau khi xuống máy bay đã bị cách ly"/>
    <s v="Nhập cảnh Tân Sơn Nhất, cách ly tại khu tâp trung quận 12"/>
    <s v="Trong 14 ngày trước nhập cảnh, bệnh nhân đi Phuket - Thái Lan và từ Istanbul - Thổ Nhĩ Kỳ lên chuyến bay của hãng hàng không Turkish Airline, số hiệu TK162, số ghế 14K về tới VN ngày 15/3/2020. Khi nhập cảnh, bệnh nhân không ho, không sốt, không khó thở, chuyển cách ly tập trung tại Quận 12 và được lấy mẫu bệnh phẩm."/>
    <s v="TK162"/>
    <s v="Thổ Nhĩ Kỳ"/>
    <s v="TK162"/>
    <s v="Tân Sơn Nhất"/>
    <d v="2020-03-15T00:00:00"/>
    <s v="TP Hồ Chí Minh"/>
    <d v="2020-03-15T00:00:00"/>
    <s v="Không"/>
    <m/>
    <s v=""/>
    <m/>
    <d v="2020-03-15T00:00:00"/>
    <d v="2020-03-15T00:00:00"/>
    <s v="Khu cách ly tập trung tại Quận 12"/>
    <s v="Viện Pasteur TP HCM"/>
    <d v="2020-03-19T00:00:00"/>
    <x v="13"/>
    <d v="2020-03-19T00:00:00"/>
    <s v=""/>
    <s v="Realtime RT – PCR"/>
    <s v="Dương tính"/>
    <d v="2020-03-19T00:00:00"/>
    <s v="Khu cách ly tập trung tại Quận 12"/>
    <s v="Bệnh viện Dã chiến Củ Chi"/>
    <m/>
    <s v="ổn định"/>
    <s v="Đang điều trị"/>
    <n v="0"/>
    <m/>
    <s v="TK162TK162"/>
    <x v="0"/>
    <n v="0"/>
    <n v="0"/>
    <n v="4"/>
    <m/>
    <n v="0"/>
    <n v="1"/>
    <n v="0"/>
    <n v="2"/>
    <n v="1"/>
  </r>
  <r>
    <n v="84"/>
    <n v="84"/>
    <n v="2"/>
    <m/>
    <s v="Nam"/>
    <n v="21"/>
    <s v="du học sinh"/>
    <m/>
    <m/>
    <s v="Đống Đa"/>
    <s v="Hà Nội"/>
    <s v="Việt Nam"/>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3/2020 trên chuyến bay VN0054. Sau khi nhập cảnh, bệnh nhân đã được CDC HN sàng lọc và lấy mẫu bệnh phẩm xét nghiệm. Kết quả là dương tính với SARS-CoV-2. Ngày 19/03, mẫu bệnh phẩm đã được gửi sang VVSDTTƯ. Bệnh nhân đang được cách ly tại BVBNĐ"/>
    <s v="VN0054"/>
    <s v="Anh"/>
    <s v="VN0054 (15K)"/>
    <s v="Nội Bài"/>
    <d v="2020-03-18T00:00:00"/>
    <s v="Hà Nội"/>
    <d v="2020-03-18T00:00:00"/>
    <s v="Không"/>
    <m/>
    <s v=""/>
    <m/>
    <d v="2020-03-18T00:00:00"/>
    <d v="2020-03-19T00:00:00"/>
    <s v="Trung tâm kiểm soát bệnh tật Hà Nội"/>
    <s v="Viện Vệ sinh Dịch tễ Trung ương"/>
    <d v="2020-03-18T00:00:00"/>
    <x v="13"/>
    <d v="2020-03-18T00:00:00"/>
    <d v="2020-03-18T00:00:00"/>
    <s v="Realtime RT – PCR"/>
    <s v="Dương tính"/>
    <d v="2020-03-18T00:00:00"/>
    <s v="Bệnh viện Bệnh Nhiệt đới Trung ương cơ sở 2"/>
    <s v="Bệnh viện Nhiệt đới Trung ương cơ sở Đông Anh"/>
    <m/>
    <s v="ổn định"/>
    <s v="Đang điều trị"/>
    <n v="0"/>
    <n v="0"/>
    <s v="VN0054VN0054 (15K)"/>
    <x v="0"/>
    <n v="0"/>
    <n v="1"/>
    <n v="-1"/>
    <m/>
    <n v="0"/>
    <n v="1"/>
    <n v="0"/>
    <n v="2"/>
    <n v="1"/>
  </r>
  <r>
    <n v="85"/>
    <n v="85"/>
    <n v="2"/>
    <m/>
    <s v="Nam"/>
    <n v="20"/>
    <s v="du học sinh"/>
    <m/>
    <m/>
    <s v="Ba Đình"/>
    <s v="Hà Nội"/>
    <s v="Việt Nam"/>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03/2020 trên chuyến bay VN0054. Sau khi nhập cảnh, bệnh nhân đã được CDC HN sàng lọc và lấy mẫu bệnh phẩm xét nghiệm. Kết quả là dương tính với SARS-CoV-2"/>
    <s v="VN0054"/>
    <s v="Anh"/>
    <s v="VN0054 (28K)"/>
    <s v="Nội Bài"/>
    <d v="2020-03-18T00:00:00"/>
    <s v="Hà Nội"/>
    <d v="2020-03-18T00:00:00"/>
    <s v="Không"/>
    <m/>
    <s v=""/>
    <m/>
    <d v="2020-03-18T00:00:00"/>
    <d v="2020-03-19T00:00:00"/>
    <s v="Trung tâm kiểm soát bệnh tật Hà Nội"/>
    <s v="Viện Vệ sinh Dịch tễ Trung ương"/>
    <d v="2020-03-19T00:00:00"/>
    <x v="13"/>
    <d v="2020-03-18T00:00:00"/>
    <d v="2020-03-18T00:00:00"/>
    <s v="Realtime RT – PCR"/>
    <s v="Dương tính"/>
    <d v="2020-03-18T00:00:00"/>
    <s v="Trung tâm kiểm soát bệnh tật Hà Nội"/>
    <s v="Bệnh viện Nhiệt đới Trung ương cơ sở Đông Anh"/>
    <m/>
    <s v="ổn định"/>
    <s v="Đang điều trị"/>
    <n v="0"/>
    <n v="0"/>
    <s v="VN0054VN0054 (28K)"/>
    <x v="0"/>
    <n v="0"/>
    <n v="1"/>
    <n v="-1"/>
    <m/>
    <n v="0"/>
    <n v="1"/>
    <n v="0"/>
    <n v="2"/>
    <n v="1"/>
  </r>
  <r>
    <n v="86"/>
    <n v="86"/>
    <n v="7"/>
    <m/>
    <s v="Nữ"/>
    <n v="54"/>
    <s v="điều dưỡng"/>
    <m/>
    <m/>
    <m/>
    <s v="Hà Nội"/>
    <s v="Việt Nam"/>
    <n v="87"/>
    <s v="VN7209_VN8059_06_03"/>
    <m/>
    <s v="Ngày 6/3/2020,đi Côn Đảo cùng gia đình hành  trình  Hà Nội – TP HCM (chuyến bay VN 7209) và TP Hồ Chí Minh  -  Côn Đảo (VN 8059). Ngày 08/3/2020 bay ra Hà Nội.Ngày 09/3/2020 đi làm bình thường, không có biểu hiện lâm sàng.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Sáng ngày 19/3/2020, bệnh nhân được Viện Tim mạch cho xuất viện. Tối 19/3/2020,kết quả dương tính với SARS- CoV-2,được đưa đi cách ly tại Bệnh viện Nhiệt đới Trung ương cơ sở 2."/>
    <s v="điều dưỡng của Phòng khám ngoại trú HIV - Trung tâm Bệnh nhiệt đới thuộc Bệnh viện Bạch Mai; trở về sau kỳ nghỉ ở Côn Đảo._x000a_Cụ thể, ngày 6/3/2020 bệnh nhân đi nghỉ cùng gia đình tại Côn Đảo, theo hành trình Hà Nội - TP HCM (chuyến bay VN 7209) và TPHCM - Côn Đảo (VN 8059). Ngày 8/3/2020 bay ra Hà Nội (không nhớ rõ chuyến bay). Ngày 9/3/2020 đi làm bình thường, không có biểu hiện lâm sàng. 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 Trong quá trình điều trị tại C4 luôn đeo khẩu trang._x000a_Sáng 19/3/2020, bệnh nhân được Viện Tim mạch cho xuất viện. Sau khi được xác định có nhiều lần tiếp xúc gần với bệnh nhân số 87 (gặp ở thang máy, ăn trưa cùng, ngủ trưa cùng…), bệnh nhân được xét nghiệm sàng lọc ngày 19/3/2020 và tối cùng ngày cho kết quả dương tính với SARS- CoV2; 23h00 ngày 19/3/2020 bệnh nhân được đưa đi cách ly tại Bệnh viện Nhiệt đới trung ương cơ sở 2."/>
    <s v="VN 7209/VN 8059"/>
    <s v="Nội Bài / Tân Sơn Nhất"/>
    <s v="VN7209/ VN8059"/>
    <s v="Tân Sơn Nhất / Côn Đảo"/>
    <d v="2020-03-06T00:00:00"/>
    <s v="Hà Nội"/>
    <d v="2020-03-19T00:00:00"/>
    <s v="Có"/>
    <s v="tức ngực"/>
    <d v="2020-03-11T00:00:00"/>
    <s v="tăng huyết áp, đau thắt ngực (bệnh nhân có tiền sử tăng huyết áp) trong 4 ngày."/>
    <d v="2020-03-19T00:00:00"/>
    <d v="2020-03-19T00:00:00"/>
    <s v="Bệnh viện Bệnh nhiệt đới Trung ương cơ sở Đông Anh"/>
    <s v="Viện Vệ sinh Dịch tễ Trung ương"/>
    <d v="2020-03-16T00:00:00"/>
    <x v="14"/>
    <d v="2020-03-19T00:00:00"/>
    <d v="2020-03-19T00:00:00"/>
    <s v="Realtime RT – PCR"/>
    <s v="Dương tính"/>
    <d v="2020-03-16T00:00:00"/>
    <s v="Bệnh viện Bệnh Nhiệt đới Trung ương cơ sở 2"/>
    <s v="Bệnh viện Nhiệt đới Trung ương cơ sở Đông Anh"/>
    <m/>
    <m/>
    <s v="Đang điều trị"/>
    <m/>
    <m/>
    <s v="VN 7209/VN 8059VN7209/ VN8059"/>
    <x v="1"/>
    <m/>
    <n v="0"/>
    <n v="-3"/>
    <n v="2"/>
    <n v="2"/>
    <n v="2"/>
    <n v="1"/>
    <n v="9"/>
    <n v="2"/>
  </r>
  <r>
    <n v="87"/>
    <n v="87"/>
    <n v="3"/>
    <m/>
    <s v="Nữ"/>
    <n v="34"/>
    <s v="điều dưỡng"/>
    <m/>
    <m/>
    <m/>
    <s v="Hà Nội"/>
    <s v="Việt Nam"/>
    <n v="86"/>
    <m/>
    <m/>
    <s v="Ngày 18/3/2020 ,có kết quả dương tính với SARS-COV-2, bệnh nhân được chuyển tới Bệnh viện Bệnh nhiệt đới Trung ương cơ sở 2 Đông Anh để cách ly"/>
    <s v="điều dưỡng làm việc tiếp đón tại khu cách ly Trung tâm Bệnh nhiệt đới thuộc Bệnh viện Bạch Mai. Qua rà soát cho thấy, bệnh nhân có nhiều lần tiếp xúc gần với BN86. Cụ thể, ngày 18/3/2020, bệnh nhân có các triệu chứng như: mệt, ho, sốt và được làm xét nghiệm tại Khoa vi sinh Bệnh viện Bạch Mai, có kết quả dương tính với SARS-COV-2, bệnh nhân được chuyển tới Bệnh viện Bệnh nhiệt đới Trung ương cơ sở 2 Đông Anh để cách ly, mẫu bệnh phẩm được chuyển đến Viện Vệ sinh Dịch tễ Trung ương, kết quả xét nghiệm tối 19/3/2020 khẳng định bệnh nhân dương tính với SARS-COV-2."/>
    <m/>
    <m/>
    <m/>
    <m/>
    <s v=""/>
    <s v="Hà Nội"/>
    <d v="2020-03-18T00:00:00"/>
    <s v="Có"/>
    <s v="mệt, ho, sốt "/>
    <d v="2020-03-18T00:00:00"/>
    <m/>
    <d v="2020-03-19T00:00:00"/>
    <d v="2020-03-19T00:00:00"/>
    <s v="Bệnh viện Bệnh nhiệt đới Trung ương cơ sở Đông Anh"/>
    <s v="Viện Vệ sinh Dịch tễ Trung ương"/>
    <d v="2020-03-19T00:00:00"/>
    <x v="14"/>
    <d v="2020-03-18T00:00:00"/>
    <d v="2020-03-18T00:00:00"/>
    <s v="Realtime RT – PCR"/>
    <s v="Dương tính"/>
    <d v="2020-03-18T00:00:00"/>
    <s v="Bệnh viện Bệnh Nhiệt đới Trung ương cơ sở 2"/>
    <s v="Bệnh viện Nhiệt đới Trung ương cơ sở Đông Anh"/>
    <m/>
    <m/>
    <s v="Đang điều trị"/>
    <m/>
    <m/>
    <s v=""/>
    <x v="1"/>
    <m/>
    <n v="1"/>
    <n v="-1"/>
    <n v="0"/>
    <n v="0"/>
    <n v="2"/>
    <n v="1"/>
    <n v="0"/>
    <n v="0"/>
  </r>
  <r>
    <n v="88"/>
    <n v="88"/>
    <n v="4"/>
    <m/>
    <s v="Nữ"/>
    <n v="25"/>
    <s v="du học sinh"/>
    <m/>
    <s v="Phúc La"/>
    <s v="Hà Đông"/>
    <s v="Hà Nội"/>
    <s v="Việt Nam"/>
    <m/>
    <s v="VN0054_12_03"/>
    <s v="12/03-15/03 tự cách ly tại nhà, 16 tức ngực thông báo và được test"/>
    <s v="Nhập cảnh về Nội Bài ngày 12/3. Từ ngày 12/3 đến 16/3, bệnh nhân tự cách ly tại nhà.Đến ngày 16/3,cho kết quả dương tính với SARS-CoV,được đưa đến Bệnh viện Bệnh nhiệt đới trung ương cơ sở Đông Anh"/>
    <s v="BN là du học sinh tại Anh, nhập cảnh về Nội Bài ngày 12/03/2020. Từ ngày 12/03 đến 16/03/2020, BN tự cách ly tại nhà. Đến ngày 16/03/2020, BN thấy khó thở tức ngực và thông báo cho Trung tâm kiểm soát bệnh tật Hà Nội."/>
    <m/>
    <s v="Anh"/>
    <s v="VN0054"/>
    <s v="Nội Bài"/>
    <d v="2020-03-12T00:00:00"/>
    <s v="Hà Nội"/>
    <d v="2020-03-12T00:00:00"/>
    <s v="Có"/>
    <s v="khó thở, tức ngực"/>
    <d v="2020-03-16T00:00:00"/>
    <m/>
    <d v="2020-03-16T00:00:00"/>
    <d v="2020-03-16T00:00:00"/>
    <s v="Trung tâm kiểm soát bệnh tật Hà Nội"/>
    <m/>
    <d v="2020-03-18T00:00:00"/>
    <x v="14"/>
    <d v="2020-03-16T00:00:00"/>
    <d v="2020-03-16T00:00:00"/>
    <s v="Realtime RT – PCR"/>
    <s v="Dương tính"/>
    <d v="2020-03-18T00:00:00"/>
    <s v="Bệnh viện Bệnh Nhiệt đới Trung ương cơ sở 2"/>
    <s v="Bệnh viện Nhiệt đới Trung ương cơ sở Đông Anh"/>
    <m/>
    <s v="ổn định"/>
    <s v="Đang điều trị"/>
    <n v="0"/>
    <n v="4"/>
    <s v="VN0054"/>
    <x v="0"/>
    <n v="0"/>
    <n v="4"/>
    <n v="2"/>
    <m/>
    <n v="0"/>
    <n v="2"/>
    <n v="0"/>
    <n v="6"/>
    <n v="2"/>
  </r>
  <r>
    <n v="89"/>
    <n v="89"/>
    <n v="2"/>
    <m/>
    <s v="Nữ"/>
    <n v="22"/>
    <m/>
    <m/>
    <m/>
    <s v="Quận 7"/>
    <s v="TP Hồ Chí Minh"/>
    <s v="Việt Nam"/>
    <m/>
    <s v="NH381_17_03"/>
    <m/>
    <s v="Nhập cảnh Tân Sơn Nhất từ Narita, cách ly tại bệnh viện dã chiến Củ chi"/>
    <s v="BN từ New York, Boston, Hoa Kỳ đến Nhật Bản và từ Nhật Bản lên chuyến bay của hãng hàng không Nippon Airlines (ANA) số hiệu NH 831, số ghế 28C và về tới sân bay Tân Sơn Nhất khuya ngày 17/3/2020. Khi nhập cảnh, BN chưa có triệu chứng bệnh và được lấy mẫu bệnh phẩm rạng sáng ngày 18/3/2020"/>
    <s v="NH381"/>
    <s v="Nhật Bản"/>
    <s v="NH381 (28C)"/>
    <s v="Tân Sơn Nhất"/>
    <d v="2020-03-17T00:00:00"/>
    <s v="TP Hồ Chí Minh"/>
    <d v="2020-03-17T00:00:00"/>
    <s v="Không"/>
    <m/>
    <s v=""/>
    <m/>
    <d v="2020-03-18T00:00:00"/>
    <d v="2020-03-18T00:00:00"/>
    <s v="Viện Pasteur TP HCM"/>
    <s v="Viện Pasteur TP HCM"/>
    <d v="2020-03-19T00:00:00"/>
    <x v="14"/>
    <d v="2020-03-18T00:00:00"/>
    <d v="2020-03-18T00:00:00"/>
    <s v="Realtime RT – PCR"/>
    <s v="Dương tính"/>
    <d v="2020-03-19T00:00:00"/>
    <s v="Bệnh viện Dã chiến Củ Chi"/>
    <s v="Bệnh viện Dã chiến Củ Chi"/>
    <m/>
    <m/>
    <s v="Đang điều trị"/>
    <n v="0"/>
    <n v="1"/>
    <s v="NH381NH381 (28C)"/>
    <x v="0"/>
    <n v="0"/>
    <n v="1"/>
    <n v="1"/>
    <m/>
    <n v="0"/>
    <n v="1"/>
    <n v="0"/>
    <n v="5"/>
    <n v="1"/>
  </r>
  <r>
    <n v="90"/>
    <n v="90"/>
    <n v="3"/>
    <m/>
    <s v="Nữ"/>
    <n v="21"/>
    <m/>
    <m/>
    <m/>
    <s v="Bình Thạnh"/>
    <s v="TP Hồ Chí Minh"/>
    <s v="Việt Nam"/>
    <m/>
    <s v="EK188_16_03"/>
    <m/>
    <s v="Bay từ Barcelona đến Tân Sơn Nhất, quá cảnh tại Dubai, cách ly tại khu tập trung TP HCM"/>
    <s v="Trong 1 tháng nay, BN đến Barcelona - Tây Ban Nha thực tập ngành khách sạn._x000a_Ngày 15/3/2020, BN từ Barcelona - Tây Ban Nha đi Dubai trên chuyến bay của hãng hàng không Emirates số hiệu EK188, số ghế 30C và về tới sân bay Tân Sơn Nhất ngày 16/3/2020 trên chuyến bay của hãng hàng không Emirates số hiệu EK392, số ghế 36A. Khi nhập cảnh, BN sốt nhẹ, ho, chuyển khu cách ly tập trung của Hồ Chí Minh và lấy mẫu bệnh phẩm"/>
    <s v="EK188"/>
    <s v="Tây Ban Nha"/>
    <s v="EK188 (30C) /EK 392 (36A)"/>
    <s v="Tân Sơn Nhất"/>
    <d v="2020-03-16T00:00:00"/>
    <s v="TP Hồ Chí Minh"/>
    <d v="2020-03-16T00:00:00"/>
    <s v="Có"/>
    <s v="sốt cao"/>
    <d v="2020-03-16T00:00:00"/>
    <m/>
    <d v="2020-03-16T00:00:00"/>
    <d v="2020-03-16T00:00:00"/>
    <s v="Viện Pasteur TP HCM"/>
    <s v="Viện Pasteur TP HCM"/>
    <d v="2020-03-19T00:00:00"/>
    <x v="14"/>
    <s v=""/>
    <d v="2020-03-16T00:00:00"/>
    <s v="Realtime RT – PCR"/>
    <s v="Dương tính"/>
    <d v="2020-03-19T00:00:00"/>
    <s v="Bệnh viện Bệnh lý hô hấp cấp tính Củ Chi"/>
    <m/>
    <m/>
    <s v="Khỏi bệnh"/>
    <s v="Khỏi bệnh"/>
    <n v="0"/>
    <n v="0"/>
    <s v="EK188EK188 (30C) /EK 392 (36A)"/>
    <x v="0"/>
    <n v="0"/>
    <n v="0"/>
    <n v="3"/>
    <m/>
    <n v="0"/>
    <n v="2"/>
    <n v="0"/>
    <n v="5"/>
    <n v="1"/>
  </r>
  <r>
    <n v="91"/>
    <n v="91"/>
    <n v="7"/>
    <m/>
    <s v="Nam"/>
    <n v="43"/>
    <s v="phi công"/>
    <m/>
    <m/>
    <m/>
    <m/>
    <s v="Anh"/>
    <m/>
    <s v="VN10_VN272_VN607_08_02"/>
    <s v="Ngày 08/02 người bệnh đi từ Anh về Nội Bài. Sau đó người bệnh là phi công trên chuyến bay VN272 từ Nội Bài - Tân Sơn Nhất và VN607 từ Tân Sơn Nhất - Nội Bài"/>
    <s v="Nhập cảnh ở Tân Sơn Nhất từ Anh, 14/3 đến quán Budda Bar&amp;Grill, 16/3 bay đi Nội Bài rồi quay lại Tân Sơn Nhất, ở tại Ascent Apartment, 58 Quốc Hương, Thảo Điền, Quận 2, 18/3 nhập viện ở Bệnh viện Nhiệt đới TW"/>
    <s v="Ngày 8/2/2020 là hành khách từ London - Anh về Việt Nam trên chuyến bay của hãng hàng không VietnamAirline số hiệu VN10, số ghế 5K. Tiếp sau đó, BN chưa nhớ rõ lịch trình đi lại và các chuyến bay quốc tế, quốc nội. Ngày 16/3/2020, BN là phi công trên chuyến bay VN272 từ Hồ Chí Minh - Hà Nội và VN607 chiều từ Hà Nội - Hồ Chí Minh trong cùng ngày. Từ ngày 13/3/2020 đến 18/3/2020 BN lưu trú tại Hồ Chí Minh và tới một số địa điẻm ăn uống, giải trí. Ngày 17/3/3030, BN khởi phát sốt, ho và đến chiều ngày 18/3/2020 tới Bệnh viện Bệnh Nhiệt đới Hồ Chí Minh khám, nhập viện với tình trạng X-Quang có tổn thương nhu mô phổi phải. "/>
    <s v="VN10, VN607"/>
    <s v="Anh_x000a_Nội Bài_x000a_Tân Sơn Nhất"/>
    <s v="VN10 (5K), VN272 (Phi công), VN 607"/>
    <s v="Nội Bài_x000a_Tân Sơn Nhất"/>
    <d v="2020-02-08T00:00:00"/>
    <s v="TP Hồ Chí Minh"/>
    <s v=""/>
    <s v="Có"/>
    <s v="sốt, ho"/>
    <d v="2020-03-17T00:00:00"/>
    <m/>
    <d v="2020-03-18T00:00:00"/>
    <d v="2020-03-18T00:00:00"/>
    <s v="Bệnh viện Bệnh Nhiệt đới Hồ Chí Minh"/>
    <s v="Viện Pasteur Hồ Chí Minh"/>
    <d v="2020-03-19T00:00:00"/>
    <x v="14"/>
    <d v="2020-03-18T00:00:00"/>
    <d v="2020-03-18T00:00:00"/>
    <s v="Realtime RT – PCR"/>
    <s v="Dương tính"/>
    <d v="2020-03-18T00:00:00"/>
    <s v="Bệnh viện Bệnh Nhiệt đới TP. Hồ Chí Minh"/>
    <s v="Bệnh viện Nhiệt đới TPHCM"/>
    <m/>
    <m/>
    <s v="Đang điều trị"/>
    <m/>
    <m/>
    <s v="VN10, VN607VN10 (5K), VN272 (Phi công), VN 607"/>
    <x v="0"/>
    <n v="2"/>
    <m/>
    <n v="0"/>
    <m/>
    <n v="2"/>
    <n v="2"/>
    <n v="1"/>
    <n v="6"/>
    <n v="2"/>
  </r>
  <r>
    <n v="92"/>
    <n v="92"/>
    <n v="5"/>
    <m/>
    <s v="Nam"/>
    <n v="21"/>
    <s v="du học sinh"/>
    <m/>
    <m/>
    <s v="Đà Lạt"/>
    <s v="Lâm Đồng"/>
    <s v="Việt Nam"/>
    <m/>
    <m/>
    <m/>
    <s v="Bay từ Charles de Gaulle đến Tân Sơn Nhất, quá cảnh ở Doha, cách ly tại Khu cách ly tập trung quận 12"/>
    <s v="Bệnh nhân là du học sinh tại Pháp, ngày 16/3/2020, bệnh nhân đi từ Paris (Pháp) đến Doha (Qatar) trên chuyến bay của Hãng hàng không Qatar Airways số hiệu QR40 - hàng ghế 29 và tiếp đó trên chuyến bay cũng của Hãng hàng Qatar Airways số hiệu QR970- số ghế 18D tới sân bay Tân Sơn Nhất ngày 17/3/2020"/>
    <s v="QR40, QR970"/>
    <m/>
    <m/>
    <m/>
    <d v="2020-03-16T00:00:00"/>
    <s v="TP Hồ Chí Minh"/>
    <s v=""/>
    <s v="Có"/>
    <s v="sốt, đau họng, ho khan"/>
    <d v="2020-03-17T00:00:00"/>
    <m/>
    <d v="2020-03-18T00:00:00"/>
    <d v="2020-03-18T00:00:00"/>
    <s v="Bệnh viện dã chiến Củ Chi"/>
    <s v="Viện Pasteur Hồ Chí Minh"/>
    <s v=""/>
    <x v="14"/>
    <d v="2020-03-19T00:00:00"/>
    <d v="2020-03-18T00:00:00"/>
    <m/>
    <s v="Dương tính"/>
    <s v=""/>
    <s v="Bệnh viện Dã chiến Củ Chi"/>
    <m/>
    <m/>
    <m/>
    <s v="Đang điều trị"/>
    <m/>
    <n v="2"/>
    <s v="QR40, QR970"/>
    <x v="0"/>
    <m/>
    <m/>
    <m/>
    <m/>
    <n v="2"/>
    <n v="2"/>
    <n v="0"/>
    <n v="5"/>
    <n v="1"/>
  </r>
  <r>
    <n v="93"/>
    <n v="93"/>
    <n v="2"/>
    <m/>
    <s v="Nam"/>
    <n v="20"/>
    <s v="du học sinh"/>
    <m/>
    <m/>
    <s v="Đống Đa"/>
    <s v="Hà Nội"/>
    <s v="Việt Nam"/>
    <m/>
    <m/>
    <m/>
    <s v="nhập cảnh qua sân bay Nội Bài ngày 18/3 (SU290, số ghế 27B).Ghi nhận dương tính ngày 20/3,được cách ly và điều trị tại Bệnh viện Bệnh Nhiệt đới Trung ương cơ sở Đông Anh."/>
    <s v="Bệnh nhân là sinh viên du học Hungary, nhập cảnh qua sân bay Nội Bài ngày 18/03/2020. Kết quả xét nghiệm sàng lọc của Trung tâm Kiểm soát bệnh tật Hà Nội ghi nhận dương tính ngày 20/03/2020."/>
    <s v="Nội Bài"/>
    <m/>
    <m/>
    <m/>
    <d v="2020-03-18T00:00:00"/>
    <s v="Hà Nội"/>
    <d v="2020-03-18T00:00:00"/>
    <s v="Không"/>
    <m/>
    <s v=""/>
    <m/>
    <d v="2020-03-18T00:00:00"/>
    <d v="2020-03-18T00:00:00"/>
    <s v="Trung tâm kiểm soát bệnh tật Hà Nội"/>
    <s v="Viện Vệ sinh Dịch tễ Trung ương"/>
    <s v=""/>
    <x v="15"/>
    <d v="2020-03-20T00:00:00"/>
    <d v="2020-03-20T00:00:00"/>
    <m/>
    <s v="Dương tính"/>
    <s v=""/>
    <s v="Bệnh viện Bệnh Nhiệt đới Trung ương cơ sở 2"/>
    <m/>
    <m/>
    <s v="ổn định"/>
    <s v="Đang điều trị"/>
    <n v="0"/>
    <n v="2"/>
    <s v="Nội Bài"/>
    <x v="0"/>
    <n v="0"/>
    <n v="0"/>
    <m/>
    <m/>
    <n v="0"/>
    <n v="1"/>
    <n v="0"/>
    <n v="5"/>
    <n v="1"/>
  </r>
  <r>
    <n v="94"/>
    <n v="94"/>
    <n v="2"/>
    <m/>
    <s v="Nữ"/>
    <n v="64"/>
    <m/>
    <m/>
    <m/>
    <m/>
    <s v="Bắc Giang"/>
    <s v="Việt Nam"/>
    <n v="93"/>
    <m/>
    <m/>
    <s v="nhập cảnh qua sân bay Nội Bài ngày 18/3 (SU290, số ghế 28A).Ghi nhận dương tính ngày 20/3,được cách ly và điều trị tại Bệnh viện Bệnh Nhiệt đới Trung ương cơ sở Đông Anh."/>
    <s v="Bệnh nhân sang Cộng hòa Séc thăm con gái từ ngày 29/02/2020 đến ngày 17/03/2020. Bệnh nhân về nước nhập cảnh qua sân bay Nội Bài ngày 18/3/2020 trên cùng chuyến bay (SU290, ghế 28A) với BN93 dương tính với vi rút SARS-CoV-2 (SU290, ghế 27B)."/>
    <s v="SU290"/>
    <m/>
    <m/>
    <m/>
    <d v="2020-03-18T00:00:00"/>
    <s v="Hà Nội"/>
    <d v="2020-03-18T00:00:00"/>
    <s v="Không"/>
    <m/>
    <s v=""/>
    <m/>
    <d v="2020-03-18T00:00:00"/>
    <d v="2020-03-18T00:00:00"/>
    <s v="Trung tâm kiểm soát bệnh tật Hà Nội"/>
    <s v="Viện Vệ sinh Dịch tễ Trung ương"/>
    <s v=""/>
    <x v="15"/>
    <d v="2020-03-20T00:00:00"/>
    <d v="2020-03-20T00:00:00"/>
    <m/>
    <s v="Dương tính"/>
    <s v=""/>
    <s v="Bệnh viện Bệnh Nhiệt đới Trung ương cơ sở 2"/>
    <m/>
    <m/>
    <s v="ổn định"/>
    <s v="Đang điều trị"/>
    <n v="0"/>
    <n v="2"/>
    <s v="SU290"/>
    <x v="0"/>
    <n v="0"/>
    <n v="0"/>
    <m/>
    <m/>
    <n v="0"/>
    <n v="1"/>
    <n v="0"/>
    <n v="5"/>
    <n v="1"/>
  </r>
  <r>
    <n v="95"/>
    <n v="95"/>
    <n v="3"/>
    <m/>
    <s v="Nam"/>
    <n v="20"/>
    <s v="du học sinh"/>
    <m/>
    <m/>
    <s v="Gò Vấp"/>
    <s v="TP Hồ Chí Minh"/>
    <s v="Việt Nam"/>
    <m/>
    <m/>
    <m/>
    <s v="Bệnh nhân là du học sinh tại Pháp từ tháng 01/2019 đến nay. Ngày 17/3/2020, bệnh nhân từ Paris - Pháp lên chuyến bay của hãng hàng không AirFrance số hiệu AF258, số ghế 34J tới sân bay Tân Sơn Nhất ngày 18/3/2020.Khi nhập cảnh, bệnh nhân có đau họng, ho nhưng chưa sốt, chưa khó thở và được chuyển về khu cách ly tập trung tại Quận 12, lấy mẫu bệnh phẩm. Mẫu bệnh phẩm được Viện Pasteur TPHCM kết luận dương tính với virus SARS-CoV-2 . Hiện bệnh nhân được chuyển cách ly, điều trị tại Bệnh viện Dã chiến Củ Chi."/>
    <s v="Ngày 17/3/2020, bệnh nhân từ Paris - Pháp lên chuyến bay của hãng hàng không AirFrance số hiệu AF258, số ghế 34J tới sân bay Tân Sơn Nhất ngày 18/3/2020. Khi nhập cảnh, bệnh nhân có đau họng, ho nhưng chưa sốt, chưa khó thở và được chuyển về khu cách ly tập trung tại Quận 12, lấy mẫu bệnh phẩm"/>
    <s v="AF258"/>
    <m/>
    <m/>
    <m/>
    <d v="2020-03-18T00:00:00"/>
    <s v="TP Hồ Chí Minh"/>
    <d v="2020-03-18T00:00:00"/>
    <s v="Có"/>
    <s v="đau họng, ho"/>
    <d v="2020-03-18T00:00:00"/>
    <m/>
    <d v="2020-03-18T00:00:00"/>
    <d v="2020-03-18T00:00:00"/>
    <s v="Khu cách ly tập trung tại Quận 12"/>
    <s v="Viện Pasteur Hồ Chí Minh"/>
    <s v=""/>
    <x v="16"/>
    <d v="2020-03-22T00:00:00"/>
    <d v="2020-03-22T00:00:00"/>
    <m/>
    <s v="Dương tính"/>
    <s v=""/>
    <s v="Bệnh viện Dã chiến Củ Chi"/>
    <m/>
    <m/>
    <m/>
    <s v="Đang điều trị"/>
    <n v="0"/>
    <n v="4"/>
    <s v="AF258"/>
    <x v="0"/>
    <n v="0"/>
    <n v="0"/>
    <m/>
    <m/>
    <n v="0"/>
    <n v="2"/>
    <n v="0"/>
    <n v="3"/>
    <n v="1"/>
  </r>
  <r>
    <n v="96"/>
    <n v="96"/>
    <n v="3"/>
    <m/>
    <s v="Nữ"/>
    <n v="21"/>
    <m/>
    <m/>
    <m/>
    <s v="Quận 8"/>
    <s v="TP Hồ Chí Minh"/>
    <s v="Việt Nam"/>
    <m/>
    <m/>
    <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á Đại học  Quốc gia TPHCM và được khám sàng lọc phát hiện có sốt, ho, chuyển Bệnh viện Bệnh nhiệt đới TPHCM cách ly, điều trị, lấy mẫu xét nghiệ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ã Đại học Quốc gia TP. Hồ Chí Minh và được khám sàng lọc phát hiện có sốt, ho, chuyển Bệnh viện Bệnh nhiệt đới TPHCM cách ly, điều trị, lấy mẫu xét nghiệm."/>
    <s v="EK392"/>
    <m/>
    <m/>
    <m/>
    <d v="2020-03-19T00:00:00"/>
    <s v="TP Hồ Chí Minh"/>
    <d v="2020-03-20T00:00:00"/>
    <s v="Không"/>
    <m/>
    <s v=""/>
    <m/>
    <d v="2020-03-20T00:00:00"/>
    <d v="2020-03-20T00:00:00"/>
    <s v="Bệnh viện Bệnh Nhiệt đới Hồ Chí Minh"/>
    <s v="Viện Pasteur TPHCM"/>
    <s v=""/>
    <x v="16"/>
    <d v="2020-03-21T00:00:00"/>
    <d v="2020-03-21T00:00:00"/>
    <m/>
    <s v="Dương tính"/>
    <s v=""/>
    <s v="Bệnh viện Bệnh Nhiệt đới TP. Hồ Chí Minh"/>
    <m/>
    <m/>
    <m/>
    <s v="Đang điều trị"/>
    <n v="1"/>
    <n v="2"/>
    <s v="EK392"/>
    <x v="0"/>
    <n v="1"/>
    <n v="0"/>
    <m/>
    <m/>
    <n v="1"/>
    <n v="1"/>
    <n v="0"/>
    <n v="3"/>
    <n v="1"/>
  </r>
  <r>
    <n v="97"/>
    <n v="97"/>
    <n v="4"/>
    <m/>
    <s v="Nam"/>
    <n v="34"/>
    <m/>
    <m/>
    <m/>
    <s v="Quận 4"/>
    <s v="TP Hồ Chí Minh"/>
    <s v="Anh"/>
    <n v="91"/>
    <s v="Buddha Bar"/>
    <m/>
    <s v="Bệnh nhân ở Malaysia trong 2 tuần trước khi về Việt Nam. Ngày 13/3/2020, bệnh nhân từ Penang - Malaysia lên chuyến bay của hãng hàng không AirAsia số hiệu AK1502 (không nhớ số, hàng ghế) tới sân bay Tân Sơn Nhất cùng ngày.Ngày 14/3/2020, bệnh nhân có đến quán Bar Buddha (nơi BN91 cũng tới cùng ngày). Đến ngày 20/3/2020, biết thông tin về bệnh nhân 91, bệnh nhân tới Phòng khám Đa khoa FV Sài Gòn - Quận 1 để khai báo tiền sử dịch tễ, sau đó được chuyến đến Bệnh viện Bệnh nhiệt đới TP. Hồ Chí Minh cách ly, lấy mẫu xét nghiệm và chưa ghi nhận triệu chứng bệnh."/>
    <s v="Bệnh nhân ở Malaysia trong 2 tuần trước khi về Việt Nam. Ngày 13/3/2020, bệnh nhân từ Penang - Malaysia lên chuyến bay của hãng hàng không AirAsia số hiệu AK1502 (không nhớ số, hàng ghế) tới sân bay Tân Sơn Nhất cùng ngày. Ngày 14/3/2020, bệnh nhân có đến quán Bar Buddha (nơi BN91 cũng tới cùng ngày). Đến ngày 20/3/2020, biết thông tin về BN91, bệnh nhân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s v="TP Hồ Chí Minh"/>
    <d v="2020-03-20T00:00:00"/>
    <s v="Không"/>
    <m/>
    <s v=""/>
    <m/>
    <d v="2020-03-20T00:00:00"/>
    <d v="2020-03-20T00:00:00"/>
    <s v="Bệnh viện Bệnh Nhiệt đới Hồ Chí Minh"/>
    <s v="Viện Pasteur TPHCM"/>
    <s v=""/>
    <x v="16"/>
    <d v="2020-03-21T00:00:00"/>
    <d v="2020-03-21T00:00:00"/>
    <m/>
    <s v="Dương tính"/>
    <s v=""/>
    <s v="Bệnh viện Bệnh Nhiệt đới TP. Hồ Chí Minh"/>
    <m/>
    <m/>
    <m/>
    <s v="Đang điều trị"/>
    <n v="5"/>
    <n v="6"/>
    <s v="Ak1502"/>
    <x v="0"/>
    <n v="5"/>
    <n v="0"/>
    <m/>
    <m/>
    <n v="2"/>
    <n v="1"/>
    <n v="0"/>
    <n v="3"/>
    <n v="1"/>
  </r>
  <r>
    <n v="98"/>
    <n v="98"/>
    <n v="5"/>
    <m/>
    <s v="Nam"/>
    <n v="34"/>
    <m/>
    <m/>
    <m/>
    <s v="Quận 4"/>
    <s v="TP Hồ Chí Minh"/>
    <s v="Anh"/>
    <s v="97, 91"/>
    <s v="Buddha Bar"/>
    <m/>
    <s v="Bệnh nhân này cũng là giáo viên ngoại ngữ tại Việt Nam, cùng hành trình với ca bệnh 97 từ Penang - Malaysia - TPHCM. Ca bệnh 98 cũng cùng bạn là ca bệnh 97 đến quán Bar Buddha ngày 14/3/2020. Đến ngày 20/3/2020, biết thông tin về bệnh nhân 91, bệnh nhân cùng bệnh nhân 97 tới Phòng khám Đa khoa FV Sài Gòn - Quận 1 để khai báo tiền sử dịch tễ, sau đó được chuyến đến Bệnh viện Bệnh nhiệt đới TPHCM cách ly, lấy mẫu xét nghiệm và chưa ghi nhận triệu chứng bệnh."/>
    <s v="Bệnh nhân từ Penang - Malaysia lên chuyến bay của hãng hàng không AirAsia số hiệu AK1502 (không nhớ số, hàng ghế) tới sân bay Tân Sơn Nhất ngày 06/3/2020. Trong quá trình lưu trú tại TPHCM, bệnh nhân có cùng BN97 đến quán Bar Buddha ngày 14/3/2020. Đến ngày 20/3/2020, biết thông tin về BN91, bệnh nhân cùng BN97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s v="TP Hồ Chí Minh"/>
    <d v="2020-03-20T00:00:00"/>
    <s v="Không"/>
    <m/>
    <s v=""/>
    <m/>
    <d v="2020-03-20T00:00:00"/>
    <d v="2020-03-20T00:00:00"/>
    <s v="Bệnh viện Bệnh Nhiệt đới Hồ Chí Minh"/>
    <s v="Viện Pasteur TPHCM"/>
    <s v=""/>
    <x v="16"/>
    <d v="2020-03-21T00:00:00"/>
    <d v="2020-03-21T00:00:00"/>
    <m/>
    <s v="Dương tính"/>
    <s v=""/>
    <s v="Bệnh viện Bệnh Nhiệt đới TP. Hồ Chí Minh"/>
    <m/>
    <m/>
    <m/>
    <s v="Đang điều trị"/>
    <n v="5"/>
    <n v="6"/>
    <s v="Ak1502"/>
    <x v="0"/>
    <n v="5"/>
    <n v="0"/>
    <m/>
    <m/>
    <n v="2"/>
    <n v="1"/>
    <n v="0"/>
    <n v="10"/>
    <n v="2"/>
  </r>
  <r>
    <n v="99"/>
    <n v="99"/>
    <n v="2"/>
    <m/>
    <s v="Nam"/>
    <n v="29"/>
    <m/>
    <m/>
    <m/>
    <s v="Bình Thạnh"/>
    <s v="TP Hồ Chí Minh"/>
    <s v="Việt Nam"/>
    <m/>
    <m/>
    <m/>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HCM kết luận dương tính với virus SARS-CoV-2 ngày 21/3/2020."/>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s v="AF258"/>
    <m/>
    <m/>
    <m/>
    <d v="2020-03-18T00:00:00"/>
    <s v="TP Hồ Chí Minh"/>
    <d v="2020-03-18T00:00:00"/>
    <s v="Không"/>
    <m/>
    <s v=""/>
    <m/>
    <d v="2020-03-21T00:00:00"/>
    <d v="2020-03-21T00:00:00"/>
    <s v="Khu cách ly tập trung tại Quận 12"/>
    <s v="Viện Pasteur TPHCM"/>
    <s v=""/>
    <x v="16"/>
    <d v="2020-03-21T00:00:00"/>
    <d v="2020-03-21T00:00:00"/>
    <m/>
    <s v="Dương tính"/>
    <s v=""/>
    <s v="Khu cách ly tập trung tại Quận 12"/>
    <m/>
    <m/>
    <m/>
    <s v="Đang điều trị"/>
    <n v="0"/>
    <n v="3"/>
    <s v="AF258"/>
    <x v="0"/>
    <n v="0"/>
    <n v="3"/>
    <m/>
    <m/>
    <n v="0"/>
    <n v="1"/>
    <n v="0"/>
    <n v="3"/>
    <n v="1"/>
  </r>
  <r>
    <n v="100"/>
    <n v="100"/>
    <n v="5"/>
    <m/>
    <s v="Nam"/>
    <n v="55"/>
    <m/>
    <m/>
    <m/>
    <s v="Quận 8"/>
    <s v="TP Hồ Chí Minh"/>
    <s v="Việt Nam"/>
    <m/>
    <s v="Thánh đường Hồi giáo Jamiul Anwar"/>
    <m/>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ờng Hồi giáo Jamiul Anwar - số 157B/9 Dương Bá Trạc, Phường 1,Quậ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Ak524"/>
    <m/>
    <m/>
    <m/>
    <d v="2020-03-03T00:00:00"/>
    <s v="TP Hồ Chí Minh"/>
    <d v="2020-03-18T00:00:00"/>
    <s v="Không"/>
    <m/>
    <s v=""/>
    <m/>
    <d v="2020-03-18T00:00:00"/>
    <d v="2020-03-18T00:00:00"/>
    <s v="Trung tâm y tế quận 8"/>
    <s v="Viện Pasteur TPHCM"/>
    <s v=""/>
    <x v="16"/>
    <d v="2020-03-22T00:00:00"/>
    <d v="2020-03-22T00:00:00"/>
    <m/>
    <s v="Dương tính"/>
    <s v=""/>
    <s v="Bệnh viện Bệnh Nhiệt đới TP. Hồ Chí Minh"/>
    <m/>
    <m/>
    <m/>
    <s v="Đang điều trị"/>
    <n v="15"/>
    <n v="19"/>
    <s v="Ak524"/>
    <x v="0"/>
    <n v="15"/>
    <n v="0"/>
    <m/>
    <m/>
    <n v="2"/>
    <n v="1"/>
    <n v="0"/>
    <n v="8"/>
    <n v="2"/>
  </r>
  <r>
    <n v="101"/>
    <n v="101"/>
    <n v="2"/>
    <m/>
    <s v="Nữ"/>
    <n v="26"/>
    <m/>
    <m/>
    <m/>
    <s v="Tp.Vũng Tàu"/>
    <s v="Bà Rịa-Vũng Tàu"/>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x v="16"/>
    <d v="2020-03-22T00:00:00"/>
    <d v="2020-03-22T00:00:00"/>
    <m/>
    <s v="Dương tính"/>
    <s v=""/>
    <s v="Bệnh viện Bệnh Nhiệt đới TP. Hồ Chí Minh"/>
    <m/>
    <m/>
    <m/>
    <s v="Đang điều trị"/>
    <n v="0"/>
    <n v="4"/>
    <s v="VN0050"/>
    <x v="0"/>
    <n v="0"/>
    <n v="0"/>
    <m/>
    <m/>
    <n v="0"/>
    <n v="1"/>
    <n v="0"/>
    <n v="3"/>
    <n v="1"/>
  </r>
  <r>
    <n v="102"/>
    <n v="102"/>
    <n v="2"/>
    <m/>
    <s v="Nữ"/>
    <n v="9"/>
    <m/>
    <m/>
    <m/>
    <s v="Hoàn Kiếm"/>
    <s v="Hà Nội"/>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x v="16"/>
    <d v="2020-03-22T00:00:00"/>
    <d v="2020-03-22T00:00:00"/>
    <m/>
    <s v="Dương tính"/>
    <s v=""/>
    <s v="Bệnh viện Bệnh Nhiệt đới TP. Hồ Chí Minh"/>
    <m/>
    <m/>
    <m/>
    <s v="Đang điều trị"/>
    <n v="0"/>
    <n v="4"/>
    <s v="VN0050"/>
    <x v="0"/>
    <n v="0"/>
    <n v="0"/>
    <m/>
    <m/>
    <n v="0"/>
    <n v="1"/>
    <n v="0"/>
    <n v="3"/>
    <n v="1"/>
  </r>
  <r>
    <n v="103"/>
    <n v="103"/>
    <n v="2"/>
    <m/>
    <s v="Nam"/>
    <n v="22"/>
    <m/>
    <m/>
    <m/>
    <s v="Phú Nhuận"/>
    <s v="TP Hồ Chí Minh"/>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x v="16"/>
    <d v="2020-03-22T00:00:00"/>
    <d v="2020-03-22T00:00:00"/>
    <m/>
    <s v="Dương tính"/>
    <s v=""/>
    <s v="Bệnh viện Bệnh Nhiệt đới TP. Hồ Chí Minh"/>
    <m/>
    <m/>
    <m/>
    <s v="Đang điều trị"/>
    <n v="0"/>
    <n v="4"/>
    <s v="VN0050"/>
    <x v="0"/>
    <n v="0"/>
    <n v="0"/>
    <m/>
    <m/>
    <n v="0"/>
    <n v="1"/>
    <n v="0"/>
    <n v="3"/>
    <n v="1"/>
  </r>
  <r>
    <n v="104"/>
    <n v="104"/>
    <n v="2"/>
    <m/>
    <s v="Nữ"/>
    <n v="33"/>
    <m/>
    <m/>
    <m/>
    <s v="Quận 12"/>
    <s v="TP Hồ Chí Minh"/>
    <s v="Việt Nam"/>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s v="TP Hồ Chí Minh"/>
    <d v="2020-03-18T00:00:00"/>
    <s v="Không"/>
    <m/>
    <s v=""/>
    <m/>
    <d v="2020-03-18T00:00:00"/>
    <d v="2020-03-18T00:00:00"/>
    <s v="khu cách ly tập trung của Đồng Tháp"/>
    <s v="Viện Pasteur TPHCM"/>
    <s v=""/>
    <x v="16"/>
    <d v="2020-03-22T00:00:00"/>
    <d v="2020-03-22T00:00:00"/>
    <m/>
    <s v="Dương tính"/>
    <s v=""/>
    <s v="Bệnh viện Bệnh Nhiệt đới TP. Hồ Chí Minh"/>
    <m/>
    <m/>
    <m/>
    <s v="Đang điều trị"/>
    <n v="0"/>
    <n v="4"/>
    <s v="VN0050"/>
    <x v="0"/>
    <n v="0"/>
    <n v="0"/>
    <m/>
    <m/>
    <n v="0"/>
    <n v="1"/>
    <n v="0"/>
    <n v="3"/>
    <n v="1"/>
  </r>
  <r>
    <n v="105"/>
    <n v="105"/>
    <n v="2"/>
    <m/>
    <s v="Nữ"/>
    <n v="35"/>
    <m/>
    <m/>
    <m/>
    <s v="Chợ Mới"/>
    <s v="An Giang"/>
    <s v="Việt Nam"/>
    <m/>
    <m/>
    <s v="Sau khi xuống máy bay đã bị cách ly"/>
    <s v="Là hành khách trên chuyến bay của hãng AirAsia số hiệu AK575 từ Malaysia đến Cần Thơ sáng 18/3, số ghế 6E,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s v="Trà Vinh"/>
    <d v="2020-03-18T00:00:00"/>
    <s v="Không"/>
    <m/>
    <s v=""/>
    <m/>
    <d v="2020-03-18T00:00:00"/>
    <d v="2020-03-18T00:00:00"/>
    <s v="khu cách ly Trà Vinh"/>
    <s v="Viện Pasteur TPHCM"/>
    <s v=""/>
    <x v="16"/>
    <d v="2020-03-22T00:00:00"/>
    <d v="2020-03-22T00:00:00"/>
    <s v="Realtime RT – PCR"/>
    <s v="Dương tính"/>
    <s v=""/>
    <s v="khu cách ly tập trung tỉnh Trà Vinh"/>
    <m/>
    <m/>
    <m/>
    <s v="Đang điều trị"/>
    <n v="0"/>
    <n v="4"/>
    <s v="AK575"/>
    <x v="0"/>
    <n v="0"/>
    <n v="0"/>
    <m/>
    <m/>
    <n v="0"/>
    <n v="1"/>
    <n v="0"/>
    <n v="3"/>
    <n v="1"/>
  </r>
  <r>
    <n v="106"/>
    <n v="106"/>
    <n v="2"/>
    <m/>
    <s v="Nữ"/>
    <n v="20"/>
    <m/>
    <m/>
    <m/>
    <s v="Châu Phú"/>
    <s v="An Giang"/>
    <s v="Việt Nam"/>
    <m/>
    <m/>
    <s v="Sau khi xuống máy bay đã bị cách ly"/>
    <s v="Là hành khách trên chuyến bay của hãng AirAsia số hiệu AK575 từ Malaysia đến Cần Thơ sáng 18/3, số ghế 6C,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s v="Trà Vinh"/>
    <d v="2020-03-18T00:00:00"/>
    <s v="Không"/>
    <m/>
    <s v=""/>
    <m/>
    <d v="2020-03-18T00:00:00"/>
    <d v="2020-03-18T00:00:00"/>
    <s v="khu cách ly Trà Vinh"/>
    <s v="Viện Pasteur TPHCM"/>
    <s v=""/>
    <x v="16"/>
    <d v="2020-03-22T00:00:00"/>
    <d v="2020-03-22T00:00:00"/>
    <s v="Realtime RT – PCR"/>
    <s v="Dương tính"/>
    <s v=""/>
    <s v="khu cách ly tập trung tỉnh Trà Vinh"/>
    <m/>
    <m/>
    <m/>
    <s v="Đang điều trị"/>
    <n v="0"/>
    <n v="4"/>
    <s v="AK575"/>
    <x v="0"/>
    <n v="0"/>
    <n v="0"/>
    <m/>
    <m/>
    <n v="0"/>
    <n v="1"/>
    <n v="0"/>
    <n v="3"/>
    <n v="1"/>
  </r>
  <r>
    <n v="107"/>
    <n v="107"/>
    <n v="3"/>
    <m/>
    <s v="Nữ"/>
    <n v="25"/>
    <m/>
    <m/>
    <m/>
    <s v="Thanh Xuân"/>
    <s v="Hà Nội"/>
    <s v="Việt Nam"/>
    <n v="86"/>
    <m/>
    <m/>
    <s v="Là con gái N86, hiện đang được cách ly và điều trị tại Bệnh Nhiệt đới TƯ cơ sửo Đông Anh"/>
    <s v="là con gái và sống cùng BN86"/>
    <m/>
    <m/>
    <m/>
    <m/>
    <s v=""/>
    <s v="Hà Nội"/>
    <d v="2020-03-21T00:00:00"/>
    <s v="Không"/>
    <m/>
    <s v=""/>
    <m/>
    <d v="2020-03-20T00:00:00"/>
    <d v="2020-03-20T00:00:00"/>
    <s v="Trung tâm Kiểm soát bệnh tật (CDC)"/>
    <s v="Viện Vệ sinh Dịch tễ Trung ương"/>
    <s v=""/>
    <x v="16"/>
    <d v="2020-03-21T00:00:00"/>
    <d v="2020-03-21T00:00:00"/>
    <m/>
    <s v="Dương tính"/>
    <s v=""/>
    <s v="Bệnh viện Bệnh Nhiệt đới Trung ương cơ sở 2"/>
    <m/>
    <m/>
    <m/>
    <s v="Đang điều trị"/>
    <m/>
    <m/>
    <s v=""/>
    <x v="1"/>
    <m/>
    <n v="-1"/>
    <m/>
    <n v="1"/>
    <n v="1"/>
    <n v="1"/>
    <n v="0"/>
    <n v="2"/>
    <n v="1"/>
  </r>
  <r>
    <n v="108"/>
    <n v="108"/>
    <n v="3"/>
    <m/>
    <s v="Nam"/>
    <n v="19"/>
    <s v="du học sinh"/>
    <m/>
    <m/>
    <s v="Cầu Giấy"/>
    <s v="Hà Nội"/>
    <s v="Việt Nam"/>
    <m/>
    <m/>
    <m/>
    <s v="Du học sinh Anh về nước 18/3 trên chuyến bay VN054 (số ghế 3K), được cáh ly tập trung tại KS Hòa Bình Hoàn Kiếm, sau đó chuyển bv Thanh Nhàn cách ly theo dõi khi có biểu hiện và hiện đang được cách ly tại Bệnh Nhiệt đới TƯ cơ sở Đông Anh"/>
    <s v="về nước ngày 18/3 trên chuyến bay VN054 (số ghế 3K), sau đó được cách ly tập trung tại khách sạn Hòa Bình, Hoàn Kiếm (kết quả sàng lọc lúc nhập cảnh của CDC Hà Nội ngày 18/3: âm tính). Ngày 20/3, BN có biểu hiện ho, sốt nhẹ được chuyển bệnh viện Thanh Nhàn cách ly theo dõi. Ngày 21/3, CDC Hà Nội đã tiến hành lấy mẫu lần 2 và cho kết quả dương tính, mẫu bệnh phẩm được gửi sang VVSDTTƯ ngày 21/3."/>
    <s v="VN018"/>
    <m/>
    <m/>
    <m/>
    <d v="2020-03-18T00:00:00"/>
    <s v="Hà Nội"/>
    <d v="2020-03-18T00:00:00"/>
    <s v="Có"/>
    <s v="ho, sốt"/>
    <d v="2020-03-20T00:00:00"/>
    <m/>
    <d v="2020-03-21T00:00:00"/>
    <d v="2020-03-21T00:00:00"/>
    <s v="Trung tâm kiểm soát bênh tật Hà Nội"/>
    <s v="Viện Vệ sinh Dịch tễ Trung ương"/>
    <s v=""/>
    <x v="16"/>
    <d v="2020-03-21T00:00:00"/>
    <d v="2020-03-21T00:00:00"/>
    <m/>
    <s v="Dương tính"/>
    <s v=""/>
    <s v="Bệnh viện Thanh Nhàn"/>
    <m/>
    <m/>
    <m/>
    <s v="Đang điều trị"/>
    <n v="0"/>
    <n v="3"/>
    <s v="VN018"/>
    <x v="0"/>
    <n v="0"/>
    <n v="3"/>
    <m/>
    <m/>
    <n v="0"/>
    <n v="2"/>
    <n v="0"/>
    <n v="3"/>
    <n v="1"/>
  </r>
  <r>
    <n v="109"/>
    <n v="109"/>
    <n v="3"/>
    <m/>
    <s v="Nam"/>
    <n v="42"/>
    <s v="giảng viên"/>
    <m/>
    <m/>
    <s v="Hoàng Mai"/>
    <s v="Hà Nội"/>
    <s v="Việt Nam"/>
    <m/>
    <m/>
    <m/>
    <s v="Giảng viên trường ĐH Anh về nước 15/3, rồi được cách ly tập trung tại Trường Quân sự thị xã Sơn Tây, hiện dang được cách ly tại Bệnh Nhiệt đới TƯ cơ sở Đông Anh"/>
    <s v="về nước ngày 15/3/2020 (quá cảnh qua Bangkok, Thái Lan sau đó từ Thái Lan về VN trên chuyến bay TG560, số ghế 37E), sau đó được chuyển cách ly tập trung tại Trường Quân sự thị xã Sơn Tây. Kết quả xét nghiệm lần 1 khi nhập cảnh ngày 15/3/2020 âm tính, ngày 20/3 BN xuất hiện sốt được CDC Hà Nội chuyển lên BVBNĐTƯ cơ sở Đông Anh cách ly và điều trị,"/>
    <s v="TG560"/>
    <m/>
    <m/>
    <m/>
    <d v="2020-03-15T00:00:00"/>
    <s v="Hà Nội"/>
    <d v="2020-03-15T00:00:00"/>
    <s v="Có"/>
    <s v="Sốt"/>
    <d v="2020-03-20T00:00:00"/>
    <m/>
    <d v="2020-03-21T00:00:00"/>
    <d v="2020-03-21T00:00:00"/>
    <s v="Bệnh viện Bệnh nhiệt đới Trung ương cơ sở Đông Anh"/>
    <s v="Viện Vệ sinh Dịch tễ Trung ương"/>
    <s v=""/>
    <x v="16"/>
    <d v="2020-03-21T00:00:00"/>
    <d v="2020-03-20T00:00:00"/>
    <m/>
    <m/>
    <s v=""/>
    <s v="Bệnh viện Bệnh Nhiệt đới Trung ương cơ sở 2"/>
    <m/>
    <m/>
    <m/>
    <s v="Đang điều trị"/>
    <n v="0"/>
    <n v="5"/>
    <s v="TG560"/>
    <x v="0"/>
    <n v="0"/>
    <n v="6"/>
    <m/>
    <m/>
    <n v="0"/>
    <n v="2"/>
    <n v="0"/>
    <n v="3"/>
    <n v="1"/>
  </r>
  <r>
    <n v="110"/>
    <n v="110"/>
    <n v="5"/>
    <m/>
    <s v="Nữ"/>
    <n v="19"/>
    <s v="du học sinh"/>
    <m/>
    <m/>
    <s v="Đống Đa"/>
    <s v="Hà Nội"/>
    <s v="Việt Nam"/>
    <m/>
    <m/>
    <m/>
    <s v="Du học sinh tại Mỹ, về VN 19/3 ( quá cảnh tại Nhật Bản rồi từ Nhật vè VN trên chuyến bay JL571 số ghế 1A), hiện đang được cách ly tại Bệnh viện Bệnh Nhiệt đới TƯ cơ sở Đông Anh."/>
    <s v="về VN ngày 19/3 (quá cảnh tại Nhật Bản, sau đó từ Nhật Bản về Hà Nội trên chuyến bay JL571, số ghế 1A). Tiền sử có tiếp xúc với BN dương tính bên Mỹ ngày 8/3/2020. Khi nhập cảnh tại VN có triệu chứng sốt nên được chuyển lên BVBNĐTƯ cơ sở Đông Anh cách ly và điều trị, ngày 21/03, BVBNĐTƯ lấy mẫu xét nghiệm lần 2 cho kết quả dương tính, mẫu bệnh phẩm được gửi sang VVSDTTƯ ngày 21/3."/>
    <s v="JL571"/>
    <m/>
    <m/>
    <m/>
    <d v="2020-03-19T00:00:00"/>
    <s v="Hà Nội"/>
    <d v="2020-03-19T00:00:00"/>
    <s v="Có"/>
    <s v="Sốt"/>
    <d v="2020-03-19T00:00:00"/>
    <m/>
    <d v="2020-03-21T00:00:00"/>
    <d v="2020-03-21T00:00:00"/>
    <s v="Bệnh viện Bệnh nhiệt đới Trung ương cơ sở Đông Anh"/>
    <s v="Viện Vệ sinh Dịch tễ Trung ương"/>
    <s v=""/>
    <x v="16"/>
    <d v="2020-03-21T00:00:00"/>
    <d v="2020-03-21T00:00:00"/>
    <m/>
    <s v="Dương tính"/>
    <s v=""/>
    <s v="Bệnh viện Bệnh Nhiệt đới Trung ương cơ sở 2"/>
    <m/>
    <m/>
    <m/>
    <s v="Đang điều trị"/>
    <n v="0"/>
    <n v="2"/>
    <s v="JL571"/>
    <x v="0"/>
    <n v="0"/>
    <n v="2"/>
    <m/>
    <m/>
    <n v="2"/>
    <n v="2"/>
    <n v="0"/>
    <n v="3"/>
    <n v="1"/>
  </r>
  <r>
    <n v="111"/>
    <n v="111"/>
    <n v="3"/>
    <m/>
    <s v="Nữ"/>
    <n v="25"/>
    <s v="du học sinh"/>
    <m/>
    <m/>
    <s v="Hải Hậu"/>
    <s v="Nam Định"/>
    <s v="Việt Nam"/>
    <m/>
    <m/>
    <m/>
    <s v="Du học sinh tại Pháp, về VN chuyến bay VN018 số ghế 36D, sau đó được chuyển về khu cách ly tập trung tạị Trườngg Quân sự tại Hưng Yên, hiện đang được cách ly tại Bệnh Nhiệt đơis TƯ cơ sở Đông Anh"/>
    <s v="về VN ngày 18/3 trên chuyến bay VN018, số ghế 36D. Ngày 19/3, tại Sân bay Nội Bài, BN được CDC Hà Nội lấy mẫu sàng lọc và cho kết quả dương tính, sau đó BN được chuyển về khu cách ly tập trung tại Trường Quân sự tỉnh Hưng Yên (địa chỉ tại Thị trấn Ân Thi, huyện Ân Thi, tỉnh Hưng Yên), mẫu bệnh phẩm được gửi sang VVSDTTƯ ngày 21/3."/>
    <s v="VN018"/>
    <m/>
    <m/>
    <m/>
    <d v="2020-03-19T00:00:00"/>
    <s v="Hưng Yên"/>
    <d v="2020-03-19T00:00:00"/>
    <s v="Không"/>
    <m/>
    <s v=""/>
    <m/>
    <d v="2020-03-19T00:00:00"/>
    <d v="2020-03-19T00:00:00"/>
    <s v="Trường Quân sự tỉnh Hưng Yên"/>
    <s v="Viện Vệ sinh Dịch tễ Trung ương"/>
    <s v=""/>
    <x v="16"/>
    <d v="2020-03-19T00:00:00"/>
    <d v="2020-03-19T00:00:00"/>
    <m/>
    <s v="Dương tính"/>
    <s v=""/>
    <s v="Trường Quân sự tỉnh Hưng Yên"/>
    <m/>
    <m/>
    <m/>
    <s v="Đang điều trị"/>
    <n v="0"/>
    <n v="0"/>
    <s v="VN018"/>
    <x v="0"/>
    <n v="0"/>
    <n v="0"/>
    <m/>
    <m/>
    <n v="1"/>
    <n v="1"/>
    <n v="0"/>
    <n v="3"/>
    <n v="1"/>
  </r>
  <r>
    <n v="112"/>
    <n v="112"/>
    <n v="4"/>
    <m/>
    <s v="Nữ"/>
    <n v="30"/>
    <s v="du học sinh"/>
    <m/>
    <m/>
    <s v="Hoàn Kiếm"/>
    <s v="Hà Nội"/>
    <s v="Việt Nam"/>
    <m/>
    <m/>
    <m/>
    <s v="Du học sinh tại Pháp, tiếp xúc với người có biểu hiẹn ho sốt, nhập cảnh ở Nội Bài 18/3 sau đó đưa cách ly tập trung tại Trường Quân sự tại Hưng Yên, hiện đang cách ly tại Bênh Nhiệt đới TƯ cơ sở Đông Anh"/>
    <s v="Tại Pháp, BN làm thêm tại một cửa hàng phở VN, đã có tiếp xúc gần với người có biểu hiện ho sốt trong thời gian gần đây. Ngày 17/3 về VN trên chuyến bay VN018 (số ghế 22C), nhập cảnh sân bay Nội Bài lúc 06h22 ngày 18/3. Sau đó được CDC Hà Nội lấy mẫu sàng lọc (cho kết quả dương tính ngày 22/3) và chuyển cách ly tập trung tại Trường Quân sự tỉnh Hưng Yên (địa chỉ tại Thị trấn Ân Thi, huyện Ân Thi, tỉnh Hưng Yên), mẫu bệnh phẩm được gửi sang VVSDTTƯ ngày 21/3"/>
    <s v="VN018"/>
    <m/>
    <m/>
    <m/>
    <d v="2020-03-17T00:00:00"/>
    <s v="Hưng Yên"/>
    <d v="2020-03-18T00:00:00"/>
    <s v="Có"/>
    <s v="ho sốt"/>
    <s v=""/>
    <m/>
    <d v="2020-03-18T00:00:00"/>
    <d v="2020-03-18T00:00:00"/>
    <s v="Trường Quân sự tỉnh Hưng Yên"/>
    <s v="Viện Vệ sinh Dịch tễ Trung ương"/>
    <s v=""/>
    <x v="16"/>
    <d v="2020-03-18T00:00:00"/>
    <d v="2020-03-18T00:00:00"/>
    <m/>
    <s v="Dương tính"/>
    <s v=""/>
    <s v="Trường Quân sự tỉnh Hưng Yên"/>
    <m/>
    <m/>
    <m/>
    <s v="Đang điều trị"/>
    <n v="1"/>
    <n v="1"/>
    <s v="VN018"/>
    <x v="0"/>
    <n v="1"/>
    <n v="0"/>
    <m/>
    <m/>
    <n v="1"/>
    <n v="2"/>
    <n v="0"/>
    <n v="4"/>
    <n v="1"/>
  </r>
  <r>
    <n v="113"/>
    <n v="113"/>
    <n v="3"/>
    <m/>
    <s v="Nữ"/>
    <n v="18"/>
    <s v="du học sinh"/>
    <m/>
    <m/>
    <s v="Hoàn Kiếm"/>
    <s v="Hà Nội"/>
    <s v="Việt Nam"/>
    <m/>
    <m/>
    <m/>
    <s v="Du học sinh Anh về Vn trên chuyến bay VN054 số ghế 2A , hiện cách lý tại BV Nhiệt đới cơ sở Đông Anh"/>
    <s v="về nước trên chuyến bay VN054 (số ghế 2A) ngày 18/3, sau đó được cách ly (xét nghiệm sàng lọc lần 01 của CDC Hà Nội ngày 18/3 cho kết quả âm tính). Ngày 20/3 có biểu hiện sốt nhẹ, hơi tức ngực được chuyển BVBNĐTƯ cơ sở Đông Anh cách ly theo dõi. Ngày 21/3, CDC Hà Nội đã tiến hành lấy mẫu lần 2 và cho kết quả dương tính, mẫu bệnh phẩm được gửi sang VVSDTTƯ ngày 21/3"/>
    <s v="Vn054"/>
    <m/>
    <m/>
    <m/>
    <d v="2020-03-18T00:00:00"/>
    <s v="Hà Nội"/>
    <d v="2020-03-18T00:00:00"/>
    <s v="Có"/>
    <s v="sốt nhẹ, tức ngực"/>
    <d v="2020-03-20T00:00:00"/>
    <m/>
    <d v="2020-03-21T00:00:00"/>
    <d v="2020-03-21T00:00:00"/>
    <s v="Bệnh viện Bệnh nhiệt đới Trung ương cơ sở Đông Anh"/>
    <s v="Viện Vệ sinh Dịch tễ Trung ương"/>
    <s v=""/>
    <x v="16"/>
    <d v="2020-03-21T00:00:00"/>
    <d v="2020-03-20T00:00:00"/>
    <m/>
    <s v="Dương tính"/>
    <s v=""/>
    <s v="Bệnh viện Bệnh Nhiệt đới Trung ương cơ sở 2"/>
    <m/>
    <m/>
    <m/>
    <s v="Đang điều trị"/>
    <n v="0"/>
    <n v="2"/>
    <s v="Vn054"/>
    <x v="0"/>
    <n v="0"/>
    <n v="3"/>
    <m/>
    <m/>
    <n v="0"/>
    <n v="2"/>
    <n v="0"/>
    <n v="3"/>
    <n v="1"/>
  </r>
  <r>
    <n v="114"/>
    <n v="114"/>
    <n v="3"/>
    <m/>
    <s v="Nam"/>
    <n v="19"/>
    <s v="du học sinh"/>
    <m/>
    <m/>
    <s v="Hoàng Mai"/>
    <s v="Hà Nội"/>
    <s v="Việt Nam"/>
    <m/>
    <m/>
    <m/>
    <s v="Du học sinh tại Hà Lan, về nước chuyến bay SQ176 , hiện đang được cách ly và điều trị tại Bệnh Nhiệt đới TƯ cơ sở Đông Anh "/>
    <s v="du học sinh Việt Nam tại Hà Lan về nước ngày 15/3 trên chuyến bay SQ176 (quá cảnh tại Singapore). Kết quả sàng lọc lúc nhập cảnh ngày 15/3 cho kết quả âm tính, sau đó được cách ly tập trung tại Sơn Tây. Ngày 19/3/2020 bệnh nhân có biểu hiện sốt 38oC, đau họng, được chuyển đến Bệnh viện Bệnh nhiệt đới trung ương (BVBNĐTƯ) cơ sở Đông Anh để tiếp tục cách ly. "/>
    <s v="AQ176"/>
    <m/>
    <m/>
    <m/>
    <d v="2020-03-15T00:00:00"/>
    <s v="Hà Nội"/>
    <d v="2020-03-15T00:00:00"/>
    <s v="Có"/>
    <s v="sốt, đau họng"/>
    <d v="2020-03-19T00:00:00"/>
    <m/>
    <d v="2020-03-21T00:00:00"/>
    <d v="2020-03-21T00:00:00"/>
    <s v="Bệnh viện Bệnh nhiệt đới Trung ương cơ sở Đông Anh"/>
    <s v="Viện Vệ sinh Dịch tễ Trung ương"/>
    <s v=""/>
    <x v="17"/>
    <d v="2020-03-21T00:00:00"/>
    <d v="2020-03-19T00:00:00"/>
    <m/>
    <m/>
    <s v=""/>
    <s v="Bệnh viện Bệnh Nhiệt đới Trung ương cơ sở 2"/>
    <m/>
    <m/>
    <m/>
    <s v="Đang điều trị"/>
    <n v="0"/>
    <n v="4"/>
    <s v="AQ176"/>
    <x v="0"/>
    <n v="0"/>
    <n v="6"/>
    <m/>
    <m/>
    <n v="0"/>
    <n v="2"/>
    <n v="0"/>
    <n v="3"/>
    <n v="1"/>
  </r>
  <r>
    <n v="115"/>
    <n v="115"/>
    <n v="2"/>
    <m/>
    <s v="Nữ"/>
    <n v="44"/>
    <m/>
    <m/>
    <m/>
    <m/>
    <m/>
    <s v="Việt Nam"/>
    <n v="94"/>
    <m/>
    <m/>
    <s v="Là con gái của NB 94 , 1 trong 5 người sống cùng 1 gia đình từ Cộng hào Séc về Vn trên chuyến bay SU290, hiên đang được cách ly và điều trị tại Bệnh Nhiệt đới TƯ cơ sở Đông Anh."/>
    <s v="Bệnh nhân là con gái của BN94, 1 trong 5 người trong cùng một gia đình từ Cộng Hòa Séc về Việt Nam trên chuyến bay SU290. Bệnh nhân về nước nhập cảnh qua sân bay Nội Bài ngày 18/3 trên cùng chuyến bay (SU290, ghế 28C) với mẹ là BN94 (SU290, ghế 28A) và BN93 (SU290, ghế 27B). Kết quả xét nghiệm sàng lọc của Trung tâm Kiểm soát bệnh tật Hà Nội ghi nhận BN115 âm tính ngày 18/03 và bệnh nhân chuyển về khu cách ly tập trung tỉnh Bắc Giang cùng BN94."/>
    <s v="SU290"/>
    <m/>
    <m/>
    <m/>
    <d v="2020-03-18T00:00:00"/>
    <s v="Hà Nội"/>
    <d v="2020-03-18T00:00:00"/>
    <s v="Không"/>
    <m/>
    <s v=""/>
    <m/>
    <d v="2020-03-20T00:00:00"/>
    <d v="2020-03-20T00:00:00"/>
    <s v="Bệnh viện Bệnh nhiệt đới Trung ương cơ sở Đông Anh"/>
    <s v="Viện Vệ sinh Dịch tễ Trung ương"/>
    <s v=""/>
    <x v="17"/>
    <d v="2020-03-20T00:00:00"/>
    <d v="2020-03-20T00:00:00"/>
    <m/>
    <m/>
    <s v=""/>
    <s v="Bệnh viện Bệnh Nhiệt đới Trung ương cơ sở 2"/>
    <m/>
    <m/>
    <m/>
    <s v="Đang điều trị"/>
    <n v="0"/>
    <n v="2"/>
    <s v="SU290"/>
    <x v="0"/>
    <n v="0"/>
    <n v="2"/>
    <m/>
    <m/>
    <n v="0"/>
    <n v="1"/>
    <n v="0"/>
    <n v="3"/>
    <n v="1"/>
  </r>
  <r>
    <n v="116"/>
    <n v="116"/>
    <n v="4"/>
    <m/>
    <s v="Nam"/>
    <n v="29"/>
    <s v="bác sĩ khoa Cấp cứu, BVBNĐTƯ cơ sở Đông Anh"/>
    <m/>
    <m/>
    <m/>
    <m/>
    <s v="Việt Nam"/>
    <n v="28"/>
    <m/>
    <m/>
    <s v="Bệnh nhân này tham gia chống dịch Covid-19 từ 31/1/2020 với các công việc: Khám sàng lọc các bệnh nhân nghi Covid-19 đến Bệnh viện, điều trị những bệnh nhân được chẩn đoán dương tính và tham gia cấp cứu một số bệnh nhân nặng. Trong quá trình làm việc bệnh nhân 116 được cấp đầy đủ trang thiết bị phòng hộ cá nhân. Sau giờ làm việc bệnh nhân nghỉ và sinh hoạt ở khu vực cách ly dành cho nhân viên y tế trong bệnh viện."/>
    <s v="BN116 tham gia chống dịch COVID-19 từ 31/1 với các công việc: Khám sàng lọc các bệnh nhân nghi COVID-19 đến Bệnh viện, điều trị những bệnh nhân được chẩn đoán dương tính và tham gia cấp cứu một số bệnh nhân nặng. Trong quá trình làm việc BN116 được cấp đầy đủ trang thiết bị phòng hộ cá nhân. Sau giờ làm việc BN116 nghỉ và sinh hoạt ở khu vực cách ly dành cho nhân viên y tế trong bệnh viện."/>
    <m/>
    <m/>
    <m/>
    <m/>
    <s v=""/>
    <s v="Hà Nội"/>
    <d v="2020-03-21T00:00:00"/>
    <s v="Có"/>
    <s v="đau rát họng, ho, đau mỏi cơ, sốt"/>
    <d v="2020-03-19T00:00:00"/>
    <m/>
    <d v="2020-03-21T00:00:00"/>
    <d v="2020-03-21T00:00:00"/>
    <s v="Bệnh viện Bệnh nhiệt đới Trung ương cơ sở Đông Anh"/>
    <s v="Viện Vệ sinh Dịch tễ Trung ương"/>
    <s v=""/>
    <x v="17"/>
    <d v="2020-03-21T00:00:00"/>
    <d v="2020-03-21T00:00:00"/>
    <m/>
    <m/>
    <s v=""/>
    <s v="Bệnh viện Bệnh Nhiệt đới Trung ương cơ sở 2"/>
    <m/>
    <m/>
    <m/>
    <s v="Đang điều trị"/>
    <m/>
    <m/>
    <s v=""/>
    <x v="1"/>
    <m/>
    <n v="0"/>
    <m/>
    <n v="0"/>
    <n v="0"/>
    <n v="2"/>
    <n v="1"/>
    <n v="2"/>
    <n v="1"/>
  </r>
  <r>
    <n v="117"/>
    <n v="117"/>
    <n v="3"/>
    <m/>
    <s v="Nam"/>
    <n v="30"/>
    <s v="Công nghệ thông tin"/>
    <m/>
    <m/>
    <s v="Tân Hưng"/>
    <s v="Long An"/>
    <s v="Việt Nam"/>
    <m/>
    <m/>
    <m/>
    <s v="Từ ngày 09/3/2020 đến ngày 19/3/2020, bệnh nhân du lịch ở Campuchia, lưu trú tại khách sạn Infinity, TP. Phnom Penh.Ngày 16/3/2020, bệnh nhân phát bệnh với triệu chứng sốt, ho, kèm khó thở, chưa rõ điều trị."/>
    <s v="Từ ngày 09/3/2020 đến ngày 19/3/2020, bệnh nhân du lịch ở Campuchia, lưu trú tại khách sạn Infinity, TP. Phnom Penh._x000a_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s v="Mộc Bài-Tây Ninh"/>
    <m/>
    <m/>
    <m/>
    <d v="2020-03-19T00:00:00"/>
    <s v="Tây Ninh"/>
    <d v="2020-03-19T00:00:00"/>
    <s v="Có"/>
    <s v="sốt, ho, khó thở"/>
    <d v="2020-03-16T00:00:00"/>
    <m/>
    <d v="2020-03-19T00:00:00"/>
    <d v="2020-03-19T00:00:00"/>
    <s v="Bệnh viện Đa khoa tỉnh Tây Ninh"/>
    <m/>
    <s v=""/>
    <x v="17"/>
    <d v="2020-03-19T00:00:00"/>
    <d v="2020-03-19T00:00:00"/>
    <m/>
    <s v="Dương tính"/>
    <s v=""/>
    <s v="Bệnh viện Đa khoa tỉnh Tây Ninh"/>
    <m/>
    <m/>
    <m/>
    <s v="Đang điều trị"/>
    <n v="0"/>
    <n v="0"/>
    <s v="Mộc Bài-Tây Ninh"/>
    <x v="0"/>
    <n v="0"/>
    <n v="0"/>
    <m/>
    <m/>
    <n v="0"/>
    <n v="2"/>
    <n v="0"/>
    <n v="4"/>
    <n v="1"/>
  </r>
  <r>
    <n v="118"/>
    <n v="118"/>
    <n v="4"/>
    <m/>
    <s v="Nữ"/>
    <n v="23"/>
    <s v="Nhân viên casino"/>
    <m/>
    <m/>
    <s v="Châu Phú"/>
    <s v="An Giang"/>
    <s v="Việt Nam"/>
    <m/>
    <m/>
    <m/>
    <s v="Ngày 19/3/2020, bệnh nhân về Việt Nam qua cửa khẩu Mộc Bài-Tây Ninh và được Trung tâm kiểm dịch y tế quốc tế Tây Ninh phát hiện, chuyển Bệnh viện đa khoa tỉnh Tây Ninh, cách ly, điều trị và lấy mẫu."/>
    <s v="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
    <s v="Mộc Bài-Tây Ninh"/>
    <m/>
    <m/>
    <m/>
    <d v="2020-03-19T00:00:00"/>
    <s v="Tây Ninh"/>
    <d v="2020-03-19T00:00:00"/>
    <s v="Có"/>
    <s v="sốt, ho, khó thở"/>
    <d v="2020-03-19T00:00:00"/>
    <s v="viêm phế quản mạn tính"/>
    <d v="2020-03-19T00:00:00"/>
    <d v="2020-03-19T00:00:00"/>
    <s v="Bệnh viện Đa khoa tỉnh Tây Ninh"/>
    <m/>
    <s v=""/>
    <x v="17"/>
    <d v="2020-03-19T00:00:00"/>
    <d v="2020-03-19T00:00:00"/>
    <m/>
    <s v="Dương tính"/>
    <s v=""/>
    <s v="Bệnh viện Đa khoa tỉnh Tây Ninh"/>
    <m/>
    <m/>
    <m/>
    <s v="Đang điều trị"/>
    <n v="0"/>
    <n v="0"/>
    <s v="Mộc Bài-Tây Ninh"/>
    <x v="0"/>
    <n v="0"/>
    <n v="0"/>
    <m/>
    <m/>
    <n v="0"/>
    <n v="2"/>
    <n v="1"/>
    <n v="4"/>
    <n v="1"/>
  </r>
  <r>
    <n v="119"/>
    <n v="119"/>
    <n v="7"/>
    <m/>
    <s v="Nam"/>
    <n v="29"/>
    <s v="nhân viên công ty tư vấn tài chính"/>
    <m/>
    <m/>
    <s v="Bình Thạnh"/>
    <s v="TP Hồ Chí Minh"/>
    <s v="Mỹ"/>
    <m/>
    <m/>
    <m/>
    <s v="Từ ngày 1/3 đến ngày 15/3, bệnh nhân thường xuyên di chuyển giữa Việt Nam, Indonesia, Thái Lan và về lại Việt Nam ngày 15/3, không nhớ số hiệu và ngày giờ chuyến bay vào Việt Nam."/>
    <s v="Bệnh nhân làm việc tại công ty tư vấn tài chính BCG, tầng 13 Mplaza Saigon, số 39, đường Lê Duẩn, phường Bến Nghé, Quận 1, TPHCM._x000a_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s v="không rõ"/>
    <m/>
    <m/>
    <m/>
    <d v="2020-03-15T00:00:00"/>
    <s v="TP Hồ Chí Minh"/>
    <d v="2020-03-20T00:00:00"/>
    <s v="Có"/>
    <s v="sốt, ho, đau họng"/>
    <d v="2020-03-19T00:00:00"/>
    <m/>
    <d v="2020-03-20T00:00:00"/>
    <d v="2020-03-20T00:00:00"/>
    <s v="Bệnh viện FV"/>
    <m/>
    <s v=""/>
    <x v="17"/>
    <d v="2020-03-20T00:00:00"/>
    <d v="2020-03-20T00:00:00"/>
    <m/>
    <s v="Dương tính"/>
    <s v=""/>
    <s v="Bệnh viện FV"/>
    <m/>
    <m/>
    <m/>
    <s v="Đang điều trị"/>
    <n v="5"/>
    <n v="5"/>
    <s v="không rõ"/>
    <x v="0"/>
    <n v="5"/>
    <n v="0"/>
    <m/>
    <m/>
    <n v="2"/>
    <n v="2"/>
    <n v="1"/>
    <n v="6"/>
    <n v="2"/>
  </r>
  <r>
    <n v="120"/>
    <n v="120"/>
    <n v="4"/>
    <m/>
    <s v="Nam"/>
    <n v="27"/>
    <s v="giáo viên ngoại ngữ"/>
    <m/>
    <m/>
    <s v="Quận 2"/>
    <s v="TP Hồ Chí Minh"/>
    <s v="Canada"/>
    <n v="91"/>
    <m/>
    <m/>
    <s v="Ở tại T4 Masteri Thảo Điền, quận 2, tiếp xúc với NB91, cùng đến Budda Bar&amp;Grill 14/03"/>
    <s v="Bệnh nhân từ Canada vào Việt Nam ngày 11/2 và lưu trú cho đến nay. Trong quá trình lưu trú tại Việt Nam, bệnh nhân tiếp xúc trực tiếp với BN91 từ ngày 14/3 tại một số quán ăn, nơi vui chơi, trong đó có quán bar Buddha. Sau khi phát hiện BN91, bệnh nhân được đưa cách ly tập trung tại Quận 2 chiều ngày 19/3 và lấy mẫu bệnh phẩm ngày 20/3 - khi chưa có triệu chứng bệnh."/>
    <m/>
    <m/>
    <m/>
    <m/>
    <d v="2020-02-11T00:00:00"/>
    <s v="TP Hồ Chí Minh"/>
    <d v="2020-03-19T00:00:00"/>
    <s v="Có"/>
    <s v="sốt, ho khan"/>
    <d v="2020-03-21T00:00:00"/>
    <m/>
    <d v="2020-03-20T00:00:00"/>
    <d v="2020-03-20T00:00:00"/>
    <s v="Khu cách ly tập trung tại Quận 2"/>
    <m/>
    <s v=""/>
    <x v="17"/>
    <d v="2020-03-21T00:00:00"/>
    <d v="2020-03-21T00:00:00"/>
    <m/>
    <s v="Dương tính"/>
    <s v=""/>
    <s v="Bệnh viện Dã chiến Củ Chi"/>
    <m/>
    <m/>
    <m/>
    <s v="Đang điều trị"/>
    <m/>
    <m/>
    <s v=""/>
    <x v="1"/>
    <n v="2"/>
    <n v="1"/>
    <m/>
    <n v="0"/>
    <n v="0"/>
    <n v="2"/>
    <n v="0"/>
    <n v="8"/>
    <n v="2"/>
  </r>
  <r>
    <n v="121"/>
    <n v="121"/>
    <n v="3"/>
    <m/>
    <s v="Nam"/>
    <n v="58"/>
    <m/>
    <m/>
    <m/>
    <s v="Tân Bình"/>
    <s v="TP Hồ Chí Minh"/>
    <s v="Việt Nam"/>
    <m/>
    <m/>
    <m/>
    <s v="Bay từ Narita đến Tân Sơn Nhất, cách ly tại Trung tâm Y tế huyện Cần Giờ"/>
    <s v="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_x000a_Bệnh nhân cùng vợ được chuyển về cách ly tại huyện Cần Giờ. Ngày 20/3/2020, bệnh nhân có sốt, không ho, không khó thở và được lấy mẫu."/>
    <s v="NH831"/>
    <m/>
    <m/>
    <m/>
    <d v="2020-03-19T00:00:00"/>
    <s v="TP Hồ Chí Minh"/>
    <d v="2020-03-19T00:00:00"/>
    <s v="Có"/>
    <s v="Sốt"/>
    <d v="2020-03-20T00:00:00"/>
    <m/>
    <d v="2020-03-20T00:00:00"/>
    <d v="2020-03-20T00:00:00"/>
    <s v="Khu cách ly tại huyện Cần Giờ"/>
    <m/>
    <s v=""/>
    <x v="17"/>
    <d v="2020-03-20T00:00:00"/>
    <d v="2020-03-20T00:00:00"/>
    <m/>
    <s v="Dương tính"/>
    <s v=""/>
    <s v="Trung tâm y tế huyện Cần Giờ"/>
    <m/>
    <m/>
    <m/>
    <s v="Đang điều trị"/>
    <n v="0"/>
    <n v="1"/>
    <s v="NH831"/>
    <x v="0"/>
    <n v="0"/>
    <n v="1"/>
    <m/>
    <m/>
    <n v="0"/>
    <n v="2"/>
    <n v="0"/>
    <n v="3"/>
    <n v="1"/>
  </r>
  <r>
    <n v="122"/>
    <n v="122"/>
    <n v="5"/>
    <m/>
    <s v="Nữ"/>
    <n v="24"/>
    <s v="nhân viên quán rượu"/>
    <m/>
    <m/>
    <s v="Can Lộc"/>
    <s v="Hà Tĩnh"/>
    <s v="Việt Nam"/>
    <m/>
    <s v="Buddha Bar"/>
    <m/>
    <s v="Ngày 20/3/2020, bệnh nhân đi xe taxi đến Sân bay Quốc tế Suvarnabhumi - Thái Lan, 11 giờ trưa bệnh nhân lên chuyến bay số hiệu TG947 (ghế 20D) về đến Cảng hàng không quốc tế Đà Nẵng lúc 12 giờ 20 phút cùng ngày.Lúc 14 giờ cùng ngày, bệnh nhân được xe cách ly chở đến Trung tâm Giáo dục quốc phòng (ở phòng số 17). Ngày 21 và 22/3/2020, bệnh nhân sinh hoạt bình thường trong khu vực cách ly."/>
    <s v="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_x000a_Lúc 14 giờ cùng ngày, bệnh nhân được xe cách ly chở đến Trung tâm Giáo dục quốc phòng (ở phòng số 17). Ngày 21 và 22/3/2020, bệnh nhân sinh hoạt bình thường trong khu vực cách ly."/>
    <s v="TG947"/>
    <m/>
    <m/>
    <m/>
    <d v="2020-03-20T00:00:00"/>
    <s v="Đà Nẵng"/>
    <d v="2020-03-20T00:00:00"/>
    <s v="Không"/>
    <m/>
    <s v=""/>
    <m/>
    <d v="2020-03-21T00:00:00"/>
    <d v="2020-03-21T00:00:00"/>
    <s v="Trung tâm Giáo dục quốc phòng (ở phòng số 17)"/>
    <s v="Trung tâm Kiểm soát bệnh tật thành phố Đà Nẵng"/>
    <s v=""/>
    <x v="17"/>
    <d v="2020-03-22T00:00:00"/>
    <d v="2020-03-22T00:00:00"/>
    <m/>
    <s v="Dương tính"/>
    <s v=""/>
    <s v="Trung tâm Kiểm soát bệnh tật thành phố Đà Nẵng"/>
    <m/>
    <m/>
    <s v="ổn định"/>
    <s v="Đang điều trị"/>
    <n v="0"/>
    <n v="2"/>
    <s v="TG947"/>
    <x v="0"/>
    <n v="0"/>
    <n v="1"/>
    <m/>
    <m/>
    <n v="1"/>
    <n v="1"/>
    <n v="1"/>
    <n v="8"/>
    <n v="2"/>
  </r>
  <r>
    <n v="123"/>
    <n v="123"/>
    <n v="5"/>
    <m/>
    <s v="Nữ"/>
    <n v="17"/>
    <m/>
    <s v="Thừa Lợi"/>
    <s v="Thừa Đức"/>
    <s v="Bình Đại"/>
    <s v="Bến Tre"/>
    <s v="Việt Nam"/>
    <m/>
    <m/>
    <m/>
    <s v="Sống tại Malaysia 3, 4 tháng nay, nhập cảnh tại Tân Sơn Nhất, đi xe khách về Bến Tre"/>
    <s v="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_x000a_Bệnh nhân về Bến Tre trên chuyến xe lúc 15h30 chiều ngày 17/3/2020 của nhà xe Công Tạo và được bạn đón về nhà, tự cách ly tại nhà."/>
    <s v="BI381"/>
    <m/>
    <m/>
    <m/>
    <d v="2020-03-17T00:00:00"/>
    <s v="Bến Tre"/>
    <d v="2020-03-22T00:00:00"/>
    <s v="Không"/>
    <m/>
    <s v=""/>
    <m/>
    <d v="2020-03-21T00:00:00"/>
    <d v="2020-03-21T00:00:00"/>
    <s v="Trung tâm y tế huyện Bình Đại, tỉnh Bến Tre"/>
    <s v="Viện Pasteur TPHCM"/>
    <s v=""/>
    <x v="17"/>
    <d v="2020-03-22T00:00:00"/>
    <d v="2020-03-22T00:00:00"/>
    <m/>
    <s v="Dương tính"/>
    <s v=""/>
    <s v="Trung tâm y tế huyện Bình Đại, tỉnh Bến Tre"/>
    <m/>
    <m/>
    <m/>
    <s v="Đang điều trị"/>
    <n v="5"/>
    <n v="5"/>
    <s v="BI381"/>
    <x v="0"/>
    <n v="5"/>
    <n v="-1"/>
    <m/>
    <m/>
    <n v="2"/>
    <n v="1"/>
    <n v="0"/>
    <n v="7"/>
    <n v="2"/>
  </r>
  <r>
    <n v="124"/>
    <n v="124"/>
    <n v="4"/>
    <m/>
    <s v="Nam"/>
    <n v="52"/>
    <s v="Làm việc tại công ty TNHH giày Gia Định, có 2 chi nhánh tại huyện Vĩnh Cửu, Đồng Nai và Quận 2, TPHCM"/>
    <m/>
    <m/>
    <s v="Quận 2"/>
    <s v="TP Hồ Chí Minh"/>
    <s v="Brazil"/>
    <s v="91, 97, 98"/>
    <m/>
    <m/>
    <s v="Sống tại Quận 2, làm ở công ty Giày Gia Định, Quận 2, hay đi ăn uống tại Vincom Quận 2, 14/03 đến Budda Bar&amp;Grill"/>
    <s v="Làm việc tại công ty TNHH giày Gia Định, có 2 chi nhánh tại huyện Vĩnh Cửu, Đồng Nai và Quận 2, TPHCM. Hàng ngày, bệnh nhân đi làm ở cả 2 chi nhánh công ty, ngoài ra tới một số nơi như quán ăn (TP. Biên Hoà, Đồng Nai), quán cà phê, trung tâm thương mại Vincom Quận 2 và không sử dụng khẩu trang. Ngày 14/3, bệnh nhân có đến quán Bar Buddha"/>
    <m/>
    <m/>
    <m/>
    <m/>
    <s v=""/>
    <s v="TP Hồ Chí Minh"/>
    <d v="2020-03-22T00:00:00"/>
    <s v="Không"/>
    <m/>
    <s v=""/>
    <m/>
    <d v="2020-03-22T00:00:00"/>
    <d v="2020-03-23T00:00:00"/>
    <s v="Khu cách ly tại Quận 9"/>
    <s v="Viện Pasteur TPHCM"/>
    <s v=""/>
    <x v="18"/>
    <d v="2020-03-22T00:00:00"/>
    <d v="2020-03-22T00:00:00"/>
    <m/>
    <s v="Dương tính"/>
    <s v=""/>
    <s v="Bệnh viện Dã chiến Củ Chi"/>
    <m/>
    <m/>
    <m/>
    <s v="Đang điều trị"/>
    <m/>
    <m/>
    <s v=""/>
    <x v="1"/>
    <m/>
    <n v="1"/>
    <m/>
    <n v="0"/>
    <n v="0"/>
    <n v="1"/>
    <n v="1"/>
    <n v="10"/>
    <n v="2"/>
  </r>
  <r>
    <n v="125"/>
    <n v="125"/>
    <n v="2"/>
    <m/>
    <s v="Nữ"/>
    <n v="22"/>
    <s v="chuyên gia"/>
    <m/>
    <m/>
    <s v="Quận 7"/>
    <s v="TP Hồ Chí Minh"/>
    <s v="Nam Phi"/>
    <s v="91, 97, 98, 126"/>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Bệnh nhân ở nhà trong thời gian từ 15/3 đến khi được cách ly."/>
    <m/>
    <m/>
    <m/>
    <m/>
    <s v=""/>
    <s v="TP Hồ Chí Minh"/>
    <d v="2020-03-22T00:00:00"/>
    <s v="Không"/>
    <m/>
    <s v=""/>
    <m/>
    <d v="2020-03-22T00:00:00"/>
    <d v="2020-03-23T00:00:00"/>
    <m/>
    <s v="Viện Pasteur TPHCM"/>
    <s v=""/>
    <x v="18"/>
    <d v="2020-03-22T00:00:00"/>
    <d v="2020-03-22T00:00:00"/>
    <m/>
    <s v="Dương tính"/>
    <s v=""/>
    <s v="Trung tâm y tế huyện Cần Giờ"/>
    <m/>
    <m/>
    <m/>
    <s v="Đang điều trị"/>
    <m/>
    <m/>
    <s v=""/>
    <x v="1"/>
    <m/>
    <n v="1"/>
    <m/>
    <n v="0"/>
    <n v="0"/>
    <n v="1"/>
    <n v="0"/>
    <n v="5"/>
    <n v="1"/>
  </r>
  <r>
    <n v="126"/>
    <n v="126"/>
    <n v="2"/>
    <m/>
    <s v="Nam"/>
    <n v="28"/>
    <s v="giáo viên"/>
    <m/>
    <m/>
    <s v="Quận 7"/>
    <s v="TP Hồ Chí Minh"/>
    <s v="Nam Phi"/>
    <s v="91, 97, 98, 125"/>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Trong thời gian từ 15/3 đến khi cách ly, bệnh nhân có hai lần tới nhà BN125."/>
    <m/>
    <m/>
    <m/>
    <m/>
    <s v=""/>
    <s v="TP Hồ Chí Minh"/>
    <d v="2020-03-22T00:00:00"/>
    <s v="Không"/>
    <m/>
    <s v=""/>
    <m/>
    <d v="2020-03-22T00:00:00"/>
    <d v="2020-03-23T00:00:00"/>
    <m/>
    <s v="Viện Pasteur TPHCM"/>
    <s v=""/>
    <x v="18"/>
    <d v="2020-03-22T00:00:00"/>
    <d v="2020-03-22T00:00:00"/>
    <m/>
    <s v="Dương tính"/>
    <s v=""/>
    <s v="Trung tâm y tế huyện Cần Giờ"/>
    <m/>
    <m/>
    <m/>
    <s v="Đang điều trị"/>
    <m/>
    <m/>
    <s v=""/>
    <x v="1"/>
    <m/>
    <n v="1"/>
    <m/>
    <n v="0"/>
    <n v="0"/>
    <n v="1"/>
    <n v="0"/>
    <n v="5"/>
    <n v="1"/>
  </r>
  <r>
    <n v="127"/>
    <n v="127"/>
    <n v="5"/>
    <m/>
    <s v="Nam"/>
    <n v="23"/>
    <s v="nhân viên phục vụ bàn (Ca 21h00 - 04h00)"/>
    <m/>
    <m/>
    <s v="Tân Phú"/>
    <s v="TP Hồ Chí Minh"/>
    <s v="Việt Nam"/>
    <s v="91, 97, 98"/>
    <m/>
    <m/>
    <s v="Sống tại quận Tân Phú, là nhân viên của Budda Bar&amp;Grill, nghỉ ở nhà từ 17/03, 21/03 đi khám và được hướng dẫn cách ly tại nhà"/>
    <s v="nhân viên phục vụ bàn (theo ca 21h00 - 04h00) tại quán Bar Buddha - Quận 2. Ngày 16/3, bệnh nhân khởi bệnh với triệu chứng sốt, đi khám tại phòng khám BS.Trần Hồng Đào - Quận Tân Phú, TPHCM, được cho thuốc uống và hết sốt đến nay. Ngày 17-20/3, bệnh nhân ở nhà, không đi làm và có đi một số quán ăn uống. Ngày 21/3, bệnh nhân tới khai báo tại trạm y tế về tình trạng tiếp xúc ở quán Bar Buddha và được hướng dẫn tự cách ly tại nhà."/>
    <m/>
    <m/>
    <m/>
    <m/>
    <s v=""/>
    <s v="TP Hồ Chí Minh"/>
    <d v="2020-03-22T00:00:00"/>
    <s v="Có"/>
    <s v="Sốt"/>
    <d v="2020-03-16T00:00:00"/>
    <m/>
    <d v="2020-03-22T00:00:00"/>
    <d v="2020-03-23T00:00:00"/>
    <s v="Khu cách ly tập trung quận Tân Phú"/>
    <s v="Viện Pasteur TPHCM"/>
    <s v=""/>
    <x v="18"/>
    <d v="2020-03-22T00:00:00"/>
    <d v="2020-03-22T00:00:00"/>
    <m/>
    <s v="Dương tính"/>
    <s v=""/>
    <s v="Bệnh viện Dã chiến Củ Chi"/>
    <m/>
    <m/>
    <m/>
    <s v="Đang điều trị"/>
    <m/>
    <m/>
    <s v=""/>
    <x v="1"/>
    <m/>
    <n v="1"/>
    <m/>
    <n v="0"/>
    <n v="0"/>
    <n v="2"/>
    <n v="1"/>
    <n v="6"/>
    <n v="2"/>
  </r>
  <r>
    <n v="128"/>
    <n v="128"/>
    <n v="4"/>
    <m/>
    <s v="Nam"/>
    <n v="20"/>
    <s v="du học sinh"/>
    <m/>
    <m/>
    <s v="Lê Chân"/>
    <s v="Hải Phòng"/>
    <s v="Việt Nam"/>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s v="Bệnh nhân là du học sinh tại Anh, nhập cảnh về Nội Bài ngày 20/3 trên chuyến bay VN0054."/>
    <s v="VN0054"/>
    <m/>
    <m/>
    <m/>
    <d v="2020-03-20T00:00:00"/>
    <s v="Hà Nội"/>
    <d v="2020-03-22T00:00:00"/>
    <s v="Không"/>
    <m/>
    <s v=""/>
    <m/>
    <d v="2020-03-22T00:00:00"/>
    <d v="2020-03-23T00:00:00"/>
    <s v="Trung tâm Kiểm soát bệnh tật Hà Nội"/>
    <s v="Viện Vệ sinh Dịch tễ Trung ương"/>
    <s v=""/>
    <x v="18"/>
    <d v="2020-03-22T00:00:00"/>
    <d v="2020-03-22T00:00:00"/>
    <m/>
    <s v="Dương tính"/>
    <s v=""/>
    <s v="Bệnh viện Bệnh Nhiệt đới Trung ương cơ sở 2"/>
    <m/>
    <m/>
    <s v="ổn định"/>
    <s v="Đang điều trị"/>
    <n v="2"/>
    <n v="2"/>
    <s v="VN0054"/>
    <x v="0"/>
    <n v="2"/>
    <n v="1"/>
    <m/>
    <m/>
    <n v="2"/>
    <n v="1"/>
    <n v="0"/>
    <n v="3"/>
    <n v="1"/>
  </r>
  <r>
    <n v="129"/>
    <n v="129"/>
    <n v="4"/>
    <m/>
    <s v="Nam"/>
    <n v="20"/>
    <s v="du học sinh"/>
    <m/>
    <m/>
    <s v="Nghĩa Tân"/>
    <s v="Hà Nội"/>
    <s v="Việt Nam"/>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cho kết quả dương tính với SARS-CoV-2."/>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s v="VN0054"/>
    <m/>
    <m/>
    <m/>
    <d v="2020-03-20T00:00:00"/>
    <s v="Hà Nội"/>
    <d v="2020-03-20T00:00:00"/>
    <s v="Không"/>
    <m/>
    <s v=""/>
    <m/>
    <d v="2020-03-22T00:00:00"/>
    <d v="2020-03-23T00:00:00"/>
    <s v="Trung tâm Kiểm soát bệnh tật Hà Nội"/>
    <s v="Viện Vệ sinh Dịch tễ Trung ương"/>
    <s v=""/>
    <x v="18"/>
    <d v="2020-03-23T00:00:00"/>
    <d v="2020-03-22T00:00:00"/>
    <m/>
    <s v="Dương tính"/>
    <s v=""/>
    <s v="Bệnh viện Bệnh Nhiệt đới Trung ương cơ sở 2"/>
    <m/>
    <m/>
    <s v="ổn định"/>
    <s v="Đang điều trị"/>
    <n v="0"/>
    <n v="2"/>
    <s v="VN0054"/>
    <x v="0"/>
    <n v="0"/>
    <n v="3"/>
    <m/>
    <m/>
    <n v="2"/>
    <n v="1"/>
    <n v="0"/>
    <n v="3"/>
    <n v="1"/>
  </r>
  <r>
    <n v="130"/>
    <n v="130"/>
    <n v="3"/>
    <m/>
    <s v="Nam"/>
    <n v="30"/>
    <m/>
    <m/>
    <m/>
    <s v="Bình Chánh"/>
    <s v="TP Hồ Chí Minh"/>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x v="18"/>
    <d v="2020-03-23T00:00:00"/>
    <d v="2020-03-23T00:00:00"/>
    <m/>
    <s v="Dương tính"/>
    <s v=""/>
    <s v="Bệnh viện Bệnh Nhiệt đới Trung ương cơ sở 2"/>
    <m/>
    <m/>
    <s v="ổn định"/>
    <s v="Đang điều trị"/>
    <n v="0"/>
    <n v="1"/>
    <s v="SU290"/>
    <x v="0"/>
    <n v="0"/>
    <n v="1"/>
    <m/>
    <m/>
    <n v="1"/>
    <n v="1"/>
    <n v="0"/>
    <n v="3"/>
    <n v="1"/>
  </r>
  <r>
    <n v="131"/>
    <n v="131"/>
    <n v="3"/>
    <m/>
    <s v="Nam"/>
    <n v="23"/>
    <m/>
    <m/>
    <m/>
    <s v="Bình Chánh"/>
    <s v="TP Hồ Chí Minh"/>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x v="18"/>
    <d v="2020-03-23T00:00:00"/>
    <d v="2020-03-23T00:00:00"/>
    <m/>
    <s v="Dương tính"/>
    <s v=""/>
    <s v="Bệnh viện Bệnh Nhiệt đới Trung ương cơ sở 2"/>
    <m/>
    <m/>
    <s v="ổn định"/>
    <s v="Đang điều trị"/>
    <n v="0"/>
    <n v="1"/>
    <s v="SU290"/>
    <x v="0"/>
    <n v="0"/>
    <n v="1"/>
    <m/>
    <m/>
    <n v="1"/>
    <n v="1"/>
    <n v="0"/>
    <n v="3"/>
    <n v="1"/>
  </r>
  <r>
    <n v="132"/>
    <n v="132"/>
    <n v="3"/>
    <m/>
    <s v="Nữ"/>
    <n v="25"/>
    <m/>
    <m/>
    <m/>
    <s v="Long Biên"/>
    <s v="Hà Nội"/>
    <s v="Việt Nam"/>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Ngày 23/032020, mẫu bệnh phẩm đã được gửi sang Viện Vệ sinh Dịch tễ Trung ương xét nghiệm và cho kết quả khẳng định với SARS-CoV-2."/>
    <s v="Bệnh nhân là du khách từ Tây Ban Nha, quá cảnh tại Nga và nhập cảnh về Nội Bài ngày 22/3/2020 trên chuyến bay SU290"/>
    <s v="SU290"/>
    <m/>
    <m/>
    <m/>
    <d v="2020-03-22T00:00:00"/>
    <s v="Hà Nội"/>
    <d v="2020-03-22T00:00:00"/>
    <s v="Không"/>
    <m/>
    <s v=""/>
    <m/>
    <d v="2020-03-22T00:00:00"/>
    <d v="2020-03-23T00:00:00"/>
    <s v="khu cách ly của tỉnh Bắc Giang"/>
    <s v="Viện Vệ sinh Dịch tễ Trung ương"/>
    <s v=""/>
    <x v="18"/>
    <d v="2020-03-23T00:00:00"/>
    <d v="2020-03-23T00:00:00"/>
    <m/>
    <s v="Dương tính"/>
    <s v=""/>
    <s v="Bệnh viện Bệnh Nhiệt đới Trung ương cơ sở 2"/>
    <m/>
    <m/>
    <s v="ổn định"/>
    <s v="Đang điều trị"/>
    <n v="0"/>
    <n v="1"/>
    <s v="SU290"/>
    <x v="0"/>
    <n v="0"/>
    <n v="1"/>
    <m/>
    <m/>
    <n v="1"/>
    <n v="1"/>
    <n v="0"/>
    <n v="3"/>
    <n v="1"/>
  </r>
  <r>
    <n v="133"/>
    <n v="133"/>
    <n v="5"/>
    <m/>
    <s v="Nữ"/>
    <n v="66"/>
    <m/>
    <m/>
    <m/>
    <s v="Tân Phong"/>
    <s v="Lai Châu"/>
    <s v="Việt Nam"/>
    <m/>
    <m/>
    <m/>
    <s v="Bệnh nhân trong tháng 03 có đến Bệnh viện Bạch Mai điều trị bệnh. Ngày 22/03/2020, bệnh nhân trở về nhà, trên đường về bệnh nhân có sốt. Ngày 23/03/2020, bệnh nhân được trung tâm kiểm soát bệnh tật tỉnh Lai Châu lấy mẫu làm xét nghiệm. Ngày 23/03/2020, mẫu bệnh phẩm đã được gửi sang Viện Vệ sinh Dịch tễ Trung ương xét nghiệm cho kết quả dương tính với SARS-CoV-2."/>
    <s v="Trong tháng 3 có đến Bệnh viện Bạch Mai điều trị bệnh. Ngày 22/3, bệnh nhân trở về nhà, trên đường về bệnh nhân có sốt."/>
    <m/>
    <m/>
    <m/>
    <m/>
    <s v=""/>
    <s v="Lai Châu"/>
    <d v="2020-03-23T00:00:00"/>
    <s v="Có"/>
    <s v="Sốt"/>
    <d v="2020-03-22T00:00:00"/>
    <m/>
    <d v="2020-03-22T00:00:00"/>
    <d v="2020-03-23T00:00:00"/>
    <s v="trung tâm kiểm soát bệnh tật tỉnh Lai Châu"/>
    <s v="Viện Vệ sinh Dịch tễ Trung ương"/>
    <s v=""/>
    <x v="18"/>
    <d v="2020-03-23T00:00:00"/>
    <d v="2020-03-23T00:00:00"/>
    <m/>
    <s v="Dương tính"/>
    <s v=""/>
    <s v="Bệnh viện Đa khoa tỉnh Lai Châu"/>
    <m/>
    <m/>
    <s v="ổn định"/>
    <s v="Đang điều trị"/>
    <m/>
    <m/>
    <s v=""/>
    <x v="1"/>
    <m/>
    <n v="0"/>
    <m/>
    <n v="2"/>
    <n v="2"/>
    <n v="2"/>
    <n v="0"/>
    <n v="3"/>
    <n v="1"/>
  </r>
  <r>
    <n v="134"/>
    <n v="134"/>
    <n v="4"/>
    <m/>
    <s v="Nam"/>
    <n v="10"/>
    <m/>
    <m/>
    <m/>
    <s v="Thạch Thất"/>
    <s v="Hà Nội"/>
    <s v="Việt Nam"/>
    <m/>
    <m/>
    <m/>
    <s v="Bệnh nhân là đi du lịch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s v="là du khách từ Hà Nội, nhập cành về sân bay Nội Bài ngày 18/3/2020. Sau khi nhập cảnh, bệnh nhân được cách ly tại khu cach ly tỉnhThanh Hóa"/>
    <s v="SU290"/>
    <m/>
    <m/>
    <m/>
    <d v="2020-03-18T00:00:00"/>
    <s v="Thanh Hóa"/>
    <d v="2020-03-18T00:00:00"/>
    <s v="Không"/>
    <m/>
    <s v=""/>
    <m/>
    <d v="2020-03-22T00:00:00"/>
    <d v="2020-03-23T00:00:00"/>
    <s v="khu cách ly của tỉnh Thanh Hoá"/>
    <s v="Viện Vệ sinh Dịch tễ Trung ương"/>
    <s v=""/>
    <x v="18"/>
    <d v="2020-03-23T00:00:00"/>
    <d v="2020-03-23T00:00:00"/>
    <m/>
    <s v="Dương tính"/>
    <s v=""/>
    <s v="Bệnh viện Đa khoa Bỉm Sơn"/>
    <m/>
    <m/>
    <s v="ổn định"/>
    <s v="Đang điều trị"/>
    <n v="0"/>
    <n v="5"/>
    <s v="SU290"/>
    <x v="0"/>
    <n v="0"/>
    <n v="5"/>
    <m/>
    <m/>
    <n v="2"/>
    <n v="1"/>
    <n v="0"/>
    <n v="3"/>
    <n v="1"/>
  </r>
  <r>
    <n v="135"/>
    <n v="135"/>
    <n v="2"/>
    <m/>
    <s v="Nữ"/>
    <n v="27"/>
    <m/>
    <m/>
    <m/>
    <s v="Lê Chân"/>
    <s v="Hải Phòng"/>
    <s v="Việt Nam"/>
    <m/>
    <m/>
    <m/>
    <s v="Ngày 19/3/2020 bệnh nhân khởi hành từ Copenhagen, Đan Mạch, quá cảnh tại Doha và Bangkok, nhập cảnh Việt Nam ngày 21/3/2020 tại Cảng Hàng không quốc tế Đà Nẵng trên chuyến bay số hiệu PG947, số ghế 16A.Sau khi nhập cảnh, bệnh nhân được cách ly tập trung tại Trung tâm Giáo dục quốc phòng Quân khu 5, kết quả xét nghiệm dương tính vi rú SARS-CoV-2 và hiện trong tình trạng ổn định."/>
    <s v="Ngày 19/3 BN khởi hành từ Copenhagen, Đan Mạch, quá cảnh tại Doha và Bangkok, nhập cảnh Việt Nam ngày 21/3 tại Cảng Hàng không quốc tế Đà Nẵng trên chuyến bay số hiệu PG947, số ghế 16A. "/>
    <s v="PG947"/>
    <m/>
    <m/>
    <m/>
    <d v="2020-03-21T00:00:00"/>
    <s v="Đà Nẵng"/>
    <d v="2020-03-21T00:00:00"/>
    <s v="Không"/>
    <m/>
    <s v=""/>
    <m/>
    <d v="2020-03-21T00:00:00"/>
    <d v="2020-03-21T00:00:00"/>
    <s v="Trung tâm Giáo dục quốc phòng Quân khu 5"/>
    <s v="Viện Pasteur Nha Trang"/>
    <s v=""/>
    <x v="19"/>
    <d v="2020-03-21T00:00:00"/>
    <d v="2020-03-21T00:00:00"/>
    <m/>
    <m/>
    <s v=""/>
    <s v="Trung tâm Giáo dục quốc phòng Quân khu 5"/>
    <m/>
    <m/>
    <m/>
    <s v="Đang điều trị"/>
    <n v="0"/>
    <n v="0"/>
    <s v="PG947"/>
    <x v="0"/>
    <n v="0"/>
    <n v="0"/>
    <m/>
    <m/>
    <n v="0"/>
    <n v="1"/>
    <n v="0"/>
    <n v="3"/>
    <n v="1"/>
  </r>
  <r>
    <n v="136"/>
    <n v="136"/>
    <n v="4"/>
    <m/>
    <s v="Nữ"/>
    <n v="23"/>
    <s v="du học sinh"/>
    <m/>
    <s v="Linh Đàm"/>
    <s v="Hoàng Mai"/>
    <s v="Hà Nội"/>
    <s v="Việt Nam"/>
    <m/>
    <m/>
    <m/>
    <s v="Bệnh nhân học sinh từ Mỹ, nhập cảnh về Nội Bài ngày 16/03/2020. Sau khi nhập cảnh, bệnh nhân về nhà tự cách ly. Ngày 21/03/2020, Bệnh nhân có sốt, ngày 22/03/2020, Trung tâm Y tế Hoàng Mai đến lấy mẫu làm xét nghiệm và cho kết quả dương tính với  SARS-CoV-2. Ngày 24/03, mẫu bệnh phẩm đã được gửi sang Viện Vệ sinh Dịch tễ Trung ương cũng khẳng định bệnh nhân mắc Covid-19. Hiện tại, bệnh nhân đang được cách ly tại Bệnh viện bệnh nhiệt đới Trung ương cơ sở Đông Anh, tình trạng sức khoẻ ổn định."/>
    <s v="nhập cảnh về Nội Bài ngày 16/3. Sau khi nhập cảnh, BN về nhà tự cách ly. Ngày 21/3, BN có sốt, ngày 22/3, Trung tâm Y tế Hoàng Mai đến lấy mẫu làm xét nghiệm và cho kết quả BN dương tính với SARS-CoV-2"/>
    <s v="Nội Bài"/>
    <m/>
    <m/>
    <m/>
    <d v="2020-03-16T00:00:00"/>
    <s v="Hà Nội"/>
    <d v="2020-03-16T00:00:00"/>
    <s v="Không"/>
    <m/>
    <s v=""/>
    <m/>
    <d v="2020-03-22T00:00:00"/>
    <d v="2020-03-22T00:00:00"/>
    <s v="Trung tâm Y tế Hoàng Mai"/>
    <s v="Viện Vệ sinh Dịch tễ Trung ương"/>
    <s v=""/>
    <x v="19"/>
    <d v="2020-03-22T00:00:00"/>
    <d v="2020-03-24T00:00:00"/>
    <m/>
    <m/>
    <s v=""/>
    <s v="Bệnh viện Bệnh Nhiệt đới Trung ương cơ sở 2"/>
    <m/>
    <m/>
    <m/>
    <s v="Đang điều trị"/>
    <n v="0"/>
    <n v="8"/>
    <s v="Nội Bài"/>
    <x v="0"/>
    <n v="0"/>
    <n v="6"/>
    <m/>
    <m/>
    <n v="2"/>
    <n v="1"/>
    <n v="0"/>
    <n v="3"/>
    <n v="1"/>
  </r>
  <r>
    <n v="137"/>
    <n v="137"/>
    <n v="2"/>
    <m/>
    <s v="Nam"/>
    <n v="36"/>
    <m/>
    <m/>
    <m/>
    <s v="Yên Thành"/>
    <s v="Nghệ An"/>
    <s v="Việt Nam"/>
    <m/>
    <m/>
    <m/>
    <s v="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
    <s v="nhập cảnh về Nội Bài ngày 15/3. Sau khi nhập cảnh, BN đã được đưa về khu cách ly của Hà Nội và lấy mẫu làm xét nghiệm. Hiện tại, BN đang được cách ly tại"/>
    <s v="Nội Bài"/>
    <m/>
    <m/>
    <m/>
    <d v="2020-03-15T00:00:00"/>
    <s v="Hà Nội"/>
    <d v="2020-03-15T00:00:00"/>
    <s v="Không"/>
    <m/>
    <s v=""/>
    <m/>
    <s v=""/>
    <s v=""/>
    <s v="Bệnh viện Bệnh nhiệt đới Trung ương cơ sở Đông Anh"/>
    <s v="Viện Vệ sinh Dịch tễ Trung ương"/>
    <s v=""/>
    <x v="19"/>
    <d v="2020-03-22T00:00:00"/>
    <d v="2020-03-24T00:00:00"/>
    <m/>
    <s v="Dương tính"/>
    <s v=""/>
    <s v="Bệnh viện Bệnh Nhiệt đới Trung ương cơ sở 2"/>
    <m/>
    <m/>
    <m/>
    <s v="Đang điều trị"/>
    <n v="0"/>
    <n v="9"/>
    <s v="Nội Bài"/>
    <x v="0"/>
    <n v="0"/>
    <m/>
    <m/>
    <m/>
    <n v="0"/>
    <n v="1"/>
    <n v="0"/>
    <n v="3"/>
    <n v="1"/>
  </r>
  <r>
    <n v="138"/>
    <n v="138"/>
    <n v="2"/>
    <m/>
    <s v="Nam"/>
    <n v="23"/>
    <s v="du học sinh"/>
    <m/>
    <m/>
    <s v="Đống Đa"/>
    <s v="Hà Nội"/>
    <s v="Việt Nam"/>
    <m/>
    <m/>
    <m/>
    <s v="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
    <s v="VN0054"/>
    <m/>
    <m/>
    <m/>
    <d v="2020-03-21T00:00:00"/>
    <s v="Hà Nội"/>
    <d v="2020-03-21T00:00:00"/>
    <s v="Không"/>
    <m/>
    <s v=""/>
    <m/>
    <d v="2020-03-24T00:00:00"/>
    <d v="2020-03-24T00:00:00"/>
    <s v="Bệnh viện Bệnh nhiệt đới Trung ương cơ sở Đông Anh"/>
    <s v="Viện Vệ sinh Dịch tễ Trung ương"/>
    <s v=""/>
    <x v="19"/>
    <d v="2020-03-24T00:00:00"/>
    <d v="2020-03-24T00:00:00"/>
    <m/>
    <s v="Dương tính"/>
    <s v=""/>
    <s v="Bệnh viện Bệnh Nhiệt đới Trung ương cơ sở 2"/>
    <m/>
    <m/>
    <m/>
    <s v="Đang điều trị"/>
    <n v="0"/>
    <n v="3"/>
    <s v="VN0054"/>
    <x v="0"/>
    <n v="0"/>
    <n v="3"/>
    <m/>
    <m/>
    <n v="0"/>
    <n v="1"/>
    <n v="0"/>
    <n v="3"/>
    <n v="1"/>
  </r>
  <r>
    <n v="139"/>
    <n v="139"/>
    <n v="2"/>
    <m/>
    <s v="Nữ"/>
    <n v="24"/>
    <s v="du học sinh"/>
    <m/>
    <s v="Thanh Nhàn"/>
    <s v="Hai Bà Trưng"/>
    <s v="Hà Nội"/>
    <s v="Việt Nam"/>
    <m/>
    <m/>
    <m/>
    <s v="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tại Khu nhà ở sinh viên Tứ Hiệp và lấy mẫu làm xét nghiệm. "/>
    <s v="VN0054"/>
    <m/>
    <m/>
    <m/>
    <d v="2020-03-21T00:00:00"/>
    <s v="Hà Nội"/>
    <d v="2020-03-21T00:00:00"/>
    <s v="Không"/>
    <m/>
    <s v=""/>
    <m/>
    <d v="2020-03-21T00:00:00"/>
    <d v="2020-03-21T00:00:00"/>
    <s v="Bệnh viện Bệnh nhiệt đới Trung ương cơ sở Đông Anh"/>
    <s v="Viện Vệ sinh Dịch tễ Trung ương"/>
    <s v=""/>
    <x v="19"/>
    <d v="2020-03-24T00:00:00"/>
    <d v="2020-03-24T00:00:00"/>
    <m/>
    <s v="Dương tính"/>
    <s v=""/>
    <s v="Bệnh viện Bệnh Nhiệt đới Trung ương cơ sở 2"/>
    <m/>
    <m/>
    <s v="ổn định"/>
    <s v="Đang điều trị"/>
    <n v="0"/>
    <n v="3"/>
    <s v="VN0054"/>
    <x v="0"/>
    <n v="0"/>
    <n v="0"/>
    <m/>
    <m/>
    <n v="0"/>
    <n v="1"/>
    <n v="0"/>
    <n v="3"/>
    <n v="1"/>
  </r>
  <r>
    <n v="140"/>
    <n v="140"/>
    <n v="2"/>
    <m/>
    <s v="Nam"/>
    <n v="21"/>
    <s v="du học sinh"/>
    <m/>
    <s v="Quảng An"/>
    <s v="Tây Hồ"/>
    <s v="Hà Nội"/>
    <s v="Việt Nam"/>
    <m/>
    <m/>
    <m/>
    <s v="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sàng lọc."/>
    <s v="VN0054"/>
    <m/>
    <m/>
    <m/>
    <d v="2020-03-21T00:00:00"/>
    <s v="Hà Nội"/>
    <d v="2020-03-21T00:00:00"/>
    <s v="Không"/>
    <m/>
    <s v=""/>
    <m/>
    <d v="2020-03-21T00:00:00"/>
    <d v="2020-03-21T00:00:00"/>
    <s v="Bệnh viện Bệnh nhiệt đới Trung ương cơ sở Đông Anh"/>
    <s v="Viện Vệ sinh Dịch tễ Trung ương"/>
    <s v=""/>
    <x v="19"/>
    <d v="2020-03-24T00:00:00"/>
    <d v="2020-03-24T00:00:00"/>
    <m/>
    <s v="Dương tính"/>
    <s v=""/>
    <s v="Bệnh viện Bệnh Nhiệt đới Trung ương cơ sở 2"/>
    <m/>
    <m/>
    <s v="ổn định"/>
    <s v="Đang điều trị"/>
    <n v="0"/>
    <n v="3"/>
    <s v="VN0054"/>
    <x v="0"/>
    <n v="0"/>
    <n v="0"/>
    <m/>
    <m/>
    <n v="0"/>
    <n v="1"/>
    <n v="0"/>
    <n v="3"/>
    <n v="1"/>
  </r>
  <r>
    <n v="141"/>
    <n v="141"/>
    <n v="3"/>
    <m/>
    <s v="Nữ"/>
    <n v="29"/>
    <s v="bác sĩ"/>
    <m/>
    <m/>
    <m/>
    <m/>
    <s v="Việt Nam"/>
    <n v="28"/>
    <m/>
    <m/>
    <s v="Làm việc tại Khoa Cấp cứu, Bệnh viện Bệnh Nhiệt đới Trung ương cơ sở Đông Anh. Bác sĩ này bị bị lây khi thao tác thiết lập máy thở cho bệnh nhân 28, bị phơi nhiễm cùng ngày với một bác sĩ khác cùng làm việc tại Khoa này (bệnh nhân 116). Như vậy đến nay tại Bệnh viện Bệnh Nhiệt đới Trung ương ghi nhận 2 ca mắc Covid-19 là bác sĩ khoa Cấp cứu, tham gia trực tiếp vào quá trình điều trị cho bệnh nhân."/>
    <s v="làm việc tại Khoa Cấp cứu, BVBNĐTƯ cơ sở Đông Anh. Bác sỹ bị lây khi thao tác thiết lập máy thở cho BN28, bị phơi nhiễm cùng ngày với một bác sĩ khác cùng làm việc tại Khoa này (BN116)"/>
    <m/>
    <m/>
    <m/>
    <m/>
    <s v=""/>
    <s v="Hà Nội"/>
    <d v="2020-03-21T00:00:00"/>
    <s v="Không"/>
    <m/>
    <s v=""/>
    <m/>
    <s v=""/>
    <s v=""/>
    <s v="Bệnh viện Bệnh nhiệt đới Trung ương cơ sở Đông Anh"/>
    <m/>
    <s v=""/>
    <x v="19"/>
    <d v="2020-03-24T00:00:00"/>
    <d v="2020-03-24T00:00:00"/>
    <m/>
    <m/>
    <s v=""/>
    <s v="Bệnh viện Bệnh Nhiệt đới Trung ương cơ sở 2"/>
    <m/>
    <m/>
    <m/>
    <s v="Đang điều trị"/>
    <m/>
    <m/>
    <s v=""/>
    <x v="1"/>
    <m/>
    <m/>
    <m/>
    <m/>
    <n v="0"/>
    <n v="1"/>
    <n v="1"/>
    <n v="3"/>
    <n v="1"/>
  </r>
  <r>
    <n v="142"/>
    <n v="142"/>
    <n v="4"/>
    <m/>
    <s v="Nam"/>
    <n v="26"/>
    <s v="du học sinh"/>
    <m/>
    <m/>
    <s v="Bình Chánh"/>
    <s v="TP Hồ Chí Minh"/>
    <s v="Việt Nam"/>
    <m/>
    <m/>
    <m/>
    <s v="Texas (Mỹ) - Đài Loan -  Tân Sơn Nhất - Bệnh viện Bình Dân - Tân Túc, Bình Chánh"/>
    <s v="Texas (Mỹ) - Đài Loan -  Tân Sơn Nhất - Bệnh viện Bình Dân - Tân Túc, Bình Chánh"/>
    <s v="BR395"/>
    <m/>
    <m/>
    <m/>
    <d v="2020-03-10T00:00:00"/>
    <s v="TP Hồ Chí Minh"/>
    <s v=""/>
    <s v="Không"/>
    <m/>
    <s v=""/>
    <m/>
    <d v="2020-03-23T00:00:00"/>
    <d v="2020-03-23T00:00:00"/>
    <s v="Bệnh viện điều trị COVID Cần Giờ"/>
    <s v="Viện Pasteur TPHCM"/>
    <s v=""/>
    <x v="20"/>
    <s v=""/>
    <s v=""/>
    <s v="Realtime RT – PCR"/>
    <s v="Dương tính"/>
    <s v=""/>
    <s v="Bệnh viện điều trị COVID-19 Cần Giờ"/>
    <m/>
    <m/>
    <m/>
    <s v="Đang điều trị"/>
    <m/>
    <m/>
    <s v="BR395"/>
    <x v="0"/>
    <m/>
    <m/>
    <m/>
    <m/>
    <n v="2"/>
    <n v="1"/>
    <n v="0"/>
    <n v="5"/>
    <n v="1"/>
  </r>
  <r>
    <n v="143"/>
    <n v="143"/>
    <n v="2"/>
    <m/>
    <s v="Nữ"/>
    <n v="58"/>
    <m/>
    <m/>
    <s v="Tân Sơn Nhi"/>
    <s v="Tân Phú"/>
    <s v="TP Hồ Chí Minh"/>
    <s v="Nam Phi"/>
    <m/>
    <m/>
    <m/>
    <s v="Seattle (Mỹ) - Đài Loan - Tân Sơn Nhất - khu cách ly ĐHQG TPHCM"/>
    <s v="Seattle (Mỹ) - Đài Loan - Tân Sơn Nhất - khu cách ly ĐHQG TPHCM"/>
    <s v="BR395"/>
    <m/>
    <m/>
    <m/>
    <d v="2020-03-21T00:00:00"/>
    <s v="TP Hồ Chí Minh"/>
    <d v="2020-03-21T00:00:00"/>
    <s v="Không"/>
    <m/>
    <s v=""/>
    <m/>
    <d v="2020-03-22T00:00:00"/>
    <d v="2020-03-22T00:00:00"/>
    <s v="Bệnh viện điều trị COVID Cần Giờ"/>
    <s v="Viện Pasteur TPHCM"/>
    <s v=""/>
    <x v="20"/>
    <s v=""/>
    <s v=""/>
    <s v="Realtime RT – PCR"/>
    <s v="Dương tính"/>
    <s v=""/>
    <s v="Bệnh viện điều trị COVID-19 Cần Giờ"/>
    <m/>
    <m/>
    <m/>
    <s v="Đang điều trị"/>
    <n v="0"/>
    <m/>
    <s v="BR395"/>
    <x v="0"/>
    <n v="0"/>
    <n v="1"/>
    <m/>
    <m/>
    <n v="0"/>
    <n v="1"/>
    <n v="0"/>
    <n v="3"/>
    <n v="1"/>
  </r>
  <r>
    <n v="144"/>
    <n v="144"/>
    <n v="2"/>
    <m/>
    <s v="Nam"/>
    <n v="22"/>
    <m/>
    <m/>
    <s v="phường 14"/>
    <s v="Phú Nhuận"/>
    <s v="TP Hồ Chí Minh"/>
    <s v="Việt Nam"/>
    <m/>
    <m/>
    <m/>
    <s v="Anh - khu cách ly Trà Vinh"/>
    <s v="Anh - khu cách ly Trà Vinh"/>
    <s v="VN0050"/>
    <m/>
    <m/>
    <m/>
    <d v="2020-03-22T00:00:00"/>
    <s v="Trà Vinh"/>
    <d v="2020-03-22T00:00:00"/>
    <s v="Không"/>
    <m/>
    <s v=""/>
    <m/>
    <d v="2020-03-22T00:00:00"/>
    <d v="2020-03-22T00:00:00"/>
    <s v="khu cách ly tập trung tỉnh Trà Vinh"/>
    <s v="Viện Pasteur TPHCM"/>
    <s v=""/>
    <x v="20"/>
    <s v=""/>
    <s v=""/>
    <s v="Realtime RT – PCR"/>
    <s v="Dương tính"/>
    <s v=""/>
    <s v="khu cách ly tập trung tỉnh Trà Vinh"/>
    <m/>
    <m/>
    <m/>
    <s v="Đang điều trị"/>
    <n v="0"/>
    <m/>
    <s v="VN0050"/>
    <x v="0"/>
    <n v="0"/>
    <n v="0"/>
    <m/>
    <m/>
    <n v="0"/>
    <n v="1"/>
    <n v="0"/>
    <n v="3"/>
    <n v="1"/>
  </r>
  <r>
    <n v="145"/>
    <n v="145"/>
    <n v="2"/>
    <m/>
    <s v="Nam"/>
    <n v="34"/>
    <s v="thợ làm móng"/>
    <m/>
    <s v="Sơn Kỳ"/>
    <s v="Tân Phú"/>
    <s v="TP Hồ Chí Minh"/>
    <s v="Việt Nam"/>
    <m/>
    <m/>
    <m/>
    <s v="Anh - Cần Thơ"/>
    <s v="Anh - Cần Thơ"/>
    <s v="VN0050"/>
    <m/>
    <m/>
    <m/>
    <d v="2020-03-22T00:00:00"/>
    <s v="Cần Thơ"/>
    <d v="2020-03-22T00:00:00"/>
    <s v="Không"/>
    <m/>
    <s v=""/>
    <m/>
    <d v="2020-03-22T00:00:00"/>
    <d v="2020-03-22T00:00:00"/>
    <s v="Bệnh viện Lao và bệnh viện phổi"/>
    <m/>
    <s v=""/>
    <x v="20"/>
    <s v=""/>
    <s v=""/>
    <s v="Realtime RT – PCR"/>
    <s v="Dương tính"/>
    <s v=""/>
    <s v="Bệnh viện Lao và Bệnh phổi Cần Thơ"/>
    <m/>
    <m/>
    <m/>
    <s v="Đang điều trị"/>
    <n v="0"/>
    <m/>
    <s v="VN0050"/>
    <x v="0"/>
    <n v="0"/>
    <n v="0"/>
    <m/>
    <m/>
    <n v="0"/>
    <n v="1"/>
    <n v="0"/>
    <n v="3"/>
    <n v="1"/>
  </r>
  <r>
    <n v="146"/>
    <n v="146"/>
    <n v="2"/>
    <m/>
    <s v="Nữ"/>
    <n v="17"/>
    <m/>
    <m/>
    <s v="Nghi Thiết"/>
    <s v="Nghi Lộc"/>
    <s v="Nghệ An"/>
    <s v="Việt Nam"/>
    <m/>
    <m/>
    <m/>
    <s v="Bệnh nhân đi từ Thái Lan về ngày 20/3, trước đó có tiếp xúc gần với ca dương tính xác định tại Đà Nẵng"/>
    <s v="Bệnh nhân đi từ Thái Lan về ngày 20/3, trước đó có tiếp xúc gần với ca dương tính xác định tại Đà Nẵng"/>
    <s v="Đà Nẵng"/>
    <m/>
    <m/>
    <m/>
    <d v="2020-03-20T00:00:00"/>
    <s v="Hà Tĩnh"/>
    <d v="2020-03-20T00:00:00"/>
    <s v="Không"/>
    <m/>
    <s v=""/>
    <m/>
    <d v="2020-03-20T00:00:00"/>
    <d v="2020-03-20T00:00:00"/>
    <s v="Trung tâm Kiểm soát bệnh tật tỉnh Hà Tĩnh"/>
    <m/>
    <s v=""/>
    <x v="20"/>
    <s v=""/>
    <s v=""/>
    <s v="Realtime RT – PCR"/>
    <s v="Dương tính"/>
    <s v=""/>
    <s v="Bệnh viện Đa khoa Cầu Treo tỉnh Hà Tĩnh"/>
    <m/>
    <m/>
    <m/>
    <s v="Đang điều trị"/>
    <n v="0"/>
    <m/>
    <s v="Đà Nẵng"/>
    <x v="0"/>
    <n v="0"/>
    <n v="0"/>
    <m/>
    <m/>
    <n v="0"/>
    <n v="1"/>
    <n v="0"/>
    <n v="3"/>
    <n v="1"/>
  </r>
  <r>
    <n v="147"/>
    <n v="147"/>
    <n v="2"/>
    <m/>
    <s v="Nam"/>
    <n v="19"/>
    <s v="du học sinh"/>
    <m/>
    <s v="Yên Hòa"/>
    <s v="Cầu Giấy"/>
    <s v="Hà Nội"/>
    <s v="Việt Nam"/>
    <m/>
    <m/>
    <m/>
    <s v="đáp chuyến bay VN0054 của Vietnam Airlines về Nội Bài ngày 21/3. Sau khi nhập cảnh, bệnh nhân đã được đưa về khu cách ly của Hà Nội"/>
    <s v="đáp chuyến bay VN0054 của Vietnam Airlines về Nội Bài ngày 21/3. Sau khi nhập cảnh, bệnh nhân đã được đưa về khu cách ly của Hà Nội"/>
    <s v="VN0054"/>
    <m/>
    <m/>
    <m/>
    <d v="2020-03-21T00:00:00"/>
    <s v="Hà Nội"/>
    <d v="2020-03-21T00:00:00"/>
    <s v="Không"/>
    <m/>
    <s v=""/>
    <m/>
    <d v="2020-03-21T00:00:00"/>
    <d v="2020-03-21T00:00:00"/>
    <s v="khu cách ly của Hà Nội"/>
    <s v="Viện Vệ sinh Dịch tễ Trung ương"/>
    <s v=""/>
    <x v="20"/>
    <s v=""/>
    <s v=""/>
    <s v="Realtime RT – PCR"/>
    <s v="Dương tính"/>
    <s v=""/>
    <s v="Bệnh viện Bệnh Nhiệt đới Trung ương cơ sở 2"/>
    <m/>
    <m/>
    <m/>
    <s v="Đang điều trị"/>
    <n v="0"/>
    <m/>
    <s v="VN0054"/>
    <x v="0"/>
    <n v="0"/>
    <n v="0"/>
    <m/>
    <m/>
    <n v="0"/>
    <n v="1"/>
    <n v="0"/>
    <n v="3"/>
    <n v="1"/>
  </r>
  <r>
    <n v="148"/>
    <n v="148"/>
    <n v="4"/>
    <m/>
    <s v="Nam"/>
    <n v="58"/>
    <m/>
    <m/>
    <s v="Ô Chợ Dừa"/>
    <s v="Đống Đa"/>
    <s v="Hà Nội"/>
    <s v="Pháp"/>
    <m/>
    <m/>
    <m/>
    <s v="Pháp - Hà Nội"/>
    <s v="Pháp - Hà Nội"/>
    <s v="VN0018"/>
    <m/>
    <m/>
    <m/>
    <d v="2020-03-12T00:00:00"/>
    <s v="Hà Nội"/>
    <d v="2020-03-19T00:00:00"/>
    <s v="Không"/>
    <m/>
    <s v=""/>
    <m/>
    <d v="2020-03-19T00:00:00"/>
    <d v="2020-03-19T00:00:00"/>
    <s v="Trung tâm Y tế Đống Đa"/>
    <s v="Viện Vệ sinh Dịch tễ Trung ương"/>
    <s v=""/>
    <x v="20"/>
    <s v=""/>
    <s v=""/>
    <s v="Realtime RT – PCR"/>
    <s v="Dương tính"/>
    <s v=""/>
    <s v="Bệnh viện Bệnh Nhiệt đới Trung ương cơ sở 2"/>
    <m/>
    <m/>
    <m/>
    <s v="Đang điều trị"/>
    <n v="7"/>
    <m/>
    <s v="VN0018"/>
    <x v="0"/>
    <n v="7"/>
    <n v="0"/>
    <m/>
    <m/>
    <n v="2"/>
    <n v="1"/>
    <n v="0"/>
    <n v="3"/>
    <n v="1"/>
  </r>
  <r>
    <n v="149"/>
    <n v="149"/>
    <n v="2"/>
    <m/>
    <s v="Nam"/>
    <n v="40"/>
    <s v="lao động tự do"/>
    <m/>
    <m/>
    <s v="Long Biên"/>
    <s v="Hà Nội"/>
    <s v="Việt Nam"/>
    <m/>
    <m/>
    <m/>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VN36"/>
    <s v="Bang Hassen (Đức)"/>
    <s v="VN36 (55C)"/>
    <s v="Vân Đồn"/>
    <d v="2020-03-23T00:00:00"/>
    <s v="Quảng Ninh"/>
    <d v="2020-03-23T00:00:00"/>
    <s v="Không"/>
    <m/>
    <s v=""/>
    <m/>
    <d v="2020-03-23T00:00:00"/>
    <d v="2020-03-23T00:00:00"/>
    <s v="Trung tâm Kiểm soát bệnh tật tỉnh Quảng Ninh"/>
    <s v="Trung tâm Kiểm soát bệnh tật tỉnh Quảng Ninh"/>
    <s v=""/>
    <x v="20"/>
    <d v="2020-03-25T00:00:00"/>
    <d v="2020-03-25T00:00:00"/>
    <s v="Realtime RT – PCR"/>
    <s v="Dương tính"/>
    <s v=""/>
    <s v="Bệnh viện số 2 TP Hạ Long"/>
    <m/>
    <m/>
    <m/>
    <s v="Đang điều trị"/>
    <n v="0"/>
    <n v="2"/>
    <s v="VN36VN36 (55C)"/>
    <x v="0"/>
    <n v="0"/>
    <n v="0"/>
    <m/>
    <m/>
    <n v="0"/>
    <n v="1"/>
    <n v="0"/>
    <n v="3"/>
    <n v="1"/>
  </r>
  <r>
    <n v="150"/>
    <n v="150"/>
    <n v="7"/>
    <m/>
    <s v="Nam"/>
    <n v="55"/>
    <m/>
    <m/>
    <s v="Tân Định"/>
    <s v="Quận 1"/>
    <s v="TP Hồ Chí Minh"/>
    <s v="Việt Nam"/>
    <m/>
    <s v="BR395_13_03"/>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BR395"/>
    <s v="Hoa Kỳ (quá cảnh Đài Loan)"/>
    <s v="BR395 (2D, 2K)"/>
    <s v="Tân Sơn Nhất"/>
    <d v="2020-03-13T00:00:00"/>
    <s v="TP Hồ Chí Minh"/>
    <d v="2020-03-23T00:00:00"/>
    <s v="Có"/>
    <s v="sốt, ho, đau họng"/>
    <d v="2020-03-18T00:00:00"/>
    <m/>
    <d v="2020-03-23T00:00:00"/>
    <d v="2020-03-23T00:00:00"/>
    <s v="Bệnh viện điều trị COVID-19 Cần Giờ"/>
    <s v="Viện Pasteur TPHCM"/>
    <s v=""/>
    <x v="20"/>
    <d v="2020-03-26T00:00:00"/>
    <d v="2020-03-23T00:00:00"/>
    <s v="Realtime RT – PCR"/>
    <s v="Dương tính"/>
    <s v=""/>
    <s v="Bệnh viện điều trị COVID-19 Cần Giờ"/>
    <m/>
    <m/>
    <m/>
    <s v="Đang điều trị"/>
    <n v="10"/>
    <n v="10"/>
    <s v="BR395BR395 (2D, 2K)"/>
    <x v="0"/>
    <n v="10"/>
    <n v="0"/>
    <m/>
    <m/>
    <n v="2"/>
    <n v="2"/>
    <n v="0"/>
    <n v="12"/>
    <n v="3"/>
  </r>
  <r>
    <n v="151"/>
    <n v="151"/>
    <n v="4"/>
    <m/>
    <s v="Nữ"/>
    <n v="45"/>
    <s v="Làm việc tại công ty TNHH giày Gia Định"/>
    <m/>
    <s v="Thảo Điền"/>
    <s v="Quận 2"/>
    <s v="TP Hồ Chí Minh"/>
    <s v="Việt Nam"/>
    <n v="124"/>
    <m/>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m/>
    <m/>
    <m/>
    <m/>
    <s v=""/>
    <s v="TP Hồ Chí Minh"/>
    <d v="2020-03-23T00:00:00"/>
    <s v="Không"/>
    <m/>
    <s v=""/>
    <m/>
    <d v="2020-03-23T00:00:00"/>
    <d v="2020-03-23T00:00:00"/>
    <s v="Khu cách ly tập trung tại Khu C - Trường thiếu sinh quân, huyện Củ Chi"/>
    <s v="Viện Pasteur TPHCM"/>
    <s v=""/>
    <x v="20"/>
    <s v=""/>
    <d v="2020-03-23T00:00:00"/>
    <s v="Realtime RT – PCR"/>
    <s v="Dương tính"/>
    <s v=""/>
    <s v="Khu cách ly tập trung tại Khu C - Trường thiếu sinh quân, huyện Củ Chi"/>
    <m/>
    <m/>
    <m/>
    <s v="Đang điều trị"/>
    <m/>
    <m/>
    <s v=""/>
    <x v="1"/>
    <m/>
    <n v="0"/>
    <m/>
    <n v="0"/>
    <n v="0"/>
    <n v="1"/>
    <n v="1"/>
    <n v="9"/>
    <n v="2"/>
  </r>
  <r>
    <n v="152"/>
    <n v="152"/>
    <n v="2"/>
    <m/>
    <s v="Nữ"/>
    <n v="27"/>
    <m/>
    <m/>
    <s v="Tây Thạnh"/>
    <s v="Tân Phú"/>
    <s v="TP Hồ Chí Minh"/>
    <s v="Việt Nam"/>
    <n v="127"/>
    <m/>
    <m/>
    <m/>
    <s v="Là chị gái sống cùng nhà với BN127 (nam nhân viên quán Bar Buddha). Làm việc tại công ty Formica - tầng 3, tòa nhà 414 Nguyễn Thị Minh Khai, Phường 5, Quận 3, TPHCM. Hàng ngày, BN đi làm giờ hành chính và từ ngày 10-14/3 BN có tiếp xúc gần với 4 đồng nghiệp, ngày 19/3 tiếp xúc với một đối tác tại công ty. Từ ngày 15-18/3, B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N nghỉ làm, tự cách ly tại nhà và được Trạm Y tế phường tiếp cận, theo dõi. Ngày 23/3, BN được lấy mẫu, chuyển cách ly tập trung tại Bệnh viện điều trị COVID-19 Cần Giờ. Công ty nơi BN làm việc tạm ngưng hoạt động."/>
    <m/>
    <m/>
    <m/>
    <m/>
    <s v=""/>
    <s v="TP Hồ Chí Minh"/>
    <d v="2020-03-20T00:00:00"/>
    <s v="Không"/>
    <m/>
    <s v=""/>
    <m/>
    <d v="2020-03-23T00:00:00"/>
    <d v="2020-03-23T00:00:00"/>
    <s v="Bệnh viện điều trị COVID-19 Cần Giờ"/>
    <s v="Viện Pasteur TPHCM"/>
    <s v=""/>
    <x v="20"/>
    <s v=""/>
    <s v=""/>
    <s v="Realtime RT – PCR"/>
    <s v="Dương tính"/>
    <s v=""/>
    <s v="Bệnh viện điều trị COVID-19 Cần Giờ"/>
    <m/>
    <m/>
    <m/>
    <s v="Đang điều trị"/>
    <m/>
    <m/>
    <s v=""/>
    <x v="1"/>
    <m/>
    <n v="3"/>
    <m/>
    <n v="0"/>
    <n v="0"/>
    <n v="1"/>
    <n v="0"/>
    <n v="5"/>
    <n v="1"/>
  </r>
  <r>
    <n v="153"/>
    <n v="153"/>
    <n v="4"/>
    <m/>
    <s v="Nữ"/>
    <n v="60"/>
    <m/>
    <m/>
    <m/>
    <s v="Hải Châu"/>
    <s v="Đà Nẵng"/>
    <s v="Việt Nam"/>
    <n v="143"/>
    <s v="VN772_21_03"/>
    <m/>
    <m/>
    <s v=" BN sang Australia thăm người thân và trở về Việt Nam ngày 21/3/2020 trên chuyến bay của Vietnam Airlines số hiệu VN772, nhập cảnh tại Cảng hàng không quốc tế Tân Sơn Nhất. Sau nhập cảnh, BN được chuyển khu cách ly tập trung tại ký túc xá Đại học Quốc gia TPHCM, ở chung phòng với BN143 và 2 người khác. Ngày 23/3 sau khi xác định BN143 mắc bệnh COVID-19, BN và 2 người bạn chung phòng được chuyển đến Bệnh viện Dã chiến Củ Chi cách ly, theo dõi và lấy mẫu."/>
    <s v="VN772"/>
    <s v="Australia"/>
    <s v="VN772"/>
    <s v="Tân Sơn Nhất"/>
    <d v="2020-03-21T00:00:00"/>
    <s v="TP Hồ Chí Minh"/>
    <d v="2020-03-21T00:00:00"/>
    <s v="Không"/>
    <m/>
    <s v=""/>
    <m/>
    <d v="2020-03-23T00:00:00"/>
    <d v="2020-03-23T00:00:00"/>
    <s v="Bệnh viện Dã chiến Củ Chi"/>
    <s v="Viện Pasteur TPHCM"/>
    <s v=""/>
    <x v="17"/>
    <s v=""/>
    <d v="2020-03-23T00:00:00"/>
    <s v="Realtime RT – PCR"/>
    <s v="Dương tính"/>
    <s v=""/>
    <s v="Bệnh viện Dã chiến Củ Chi"/>
    <m/>
    <m/>
    <m/>
    <s v="Đang điều trị"/>
    <n v="0"/>
    <n v="2"/>
    <s v="VN772VN772"/>
    <x v="0"/>
    <n v="0"/>
    <n v="2"/>
    <m/>
    <m/>
    <n v="2"/>
    <n v="1"/>
    <n v="0"/>
    <n v="3"/>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n v="17"/>
    <x v="0"/>
    <s v="NHN"/>
    <x v="0"/>
    <x v="0"/>
    <s v="quản lý khách sạn"/>
    <m/>
    <s v="Trúc Bạch"/>
    <s v="Ba Đình"/>
    <s v="Hà Nội"/>
    <x v="0"/>
    <n v="21"/>
    <s v="VN0054_02_03"/>
    <m/>
    <s v="Đi du lịch sang Anh, Ý, tham gia sự kiện Tuần lễ thời trang Milan, bay từ London - Nội Bài , rồi về nhà riêng tự cách ly, đi xe riêng đến BV Hồng Ngọc, điều chuyển đến BV Nhiệt đới TƯ Cơ sở 2"/>
    <s v="15/2/2020 xuất cảnh ngày sang London (Anh)_x000a_18/02/2020 bay sang Milan (tỉnh Lombardy, Italy)_x000a_20/02/2020, bệnh nhân quay trở về Anh_x000a_25/02/2020, bệnh nhân sang Paris, Pháp du lịch 1 ngày._x000a_29/02/2020, bệnh nhân bắt đầu có biểu hiện ho, nhưng không đi khám._x000a_01/3/2020, bệnh nhân bị thêm đau mỏi người, không rõ sốt._x000a_Bệnh nhân lên máy bay trở về Việt Nam trên chuyến bay có số hiệu VN0054 của Vietnam Airlines và hạ cánh xuống sân bay Nội Bài lúc 4h30 sáng ngày 02/3/2020._x000a_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
    <s v="VN0054"/>
    <s v="Anh"/>
    <s v="VN0054"/>
    <s v="Nội Bài"/>
    <d v="2020-03-02T00:00:00"/>
    <x v="0"/>
    <d v="2020-03-05T00:00:00"/>
    <s v="Có"/>
    <s v="ho có đờm, sốt, mệt mỏi"/>
    <d v="2020-02-29T00:00:00"/>
    <m/>
    <d v="2020-03-05T00:00:00"/>
    <d v="2020-03-05T00:00:00"/>
    <s v="Viện Vệ sinh Dịch tễ Trung ương"/>
    <s v="Viện Vệ sinh Dịch tễ Trung ương"/>
    <d v="2020-03-06T00:00:00"/>
    <d v="2020-03-05T00:00:00"/>
    <d v="2020-03-06T00:00:00"/>
    <d v="2020-03-05T00:00:00"/>
    <s v="Realtime RT – PCR"/>
    <s v="Dương tính"/>
    <d v="2020-03-05T00:00:00"/>
    <x v="0"/>
    <s v="Bệnh viện Bệnh Nhiệt đới Trung ương cơ sở 2"/>
    <m/>
    <s v="âm tính lần 3"/>
    <s v="Đang điều trị"/>
    <n v="3"/>
    <n v="3"/>
    <s v="VN0054VN0054"/>
    <s v="Nước ngoài"/>
    <n v="3"/>
    <n v="0"/>
    <n v="0"/>
    <m/>
    <n v="3"/>
    <n v="2"/>
    <n v="0"/>
    <n v="10"/>
    <n v="2"/>
  </r>
  <r>
    <x v="1"/>
    <n v="18"/>
    <x v="1"/>
    <s v="N.V.T"/>
    <x v="1"/>
    <x v="1"/>
    <m/>
    <m/>
    <m/>
    <m/>
    <s v="Thái Bình"/>
    <x v="0"/>
    <m/>
    <m/>
    <s v="Cách ly khi xuống máy bay"/>
    <s v="Hàn Quốc - Vân Đồn, sau đó được đưa đến Khu cách ly -BV ĐK tỉnh Ninh Bình "/>
    <s v="bệnh nhân có ở khu vực thành phố Daegu, Hàn Quốc cùng với em gái._x000a_Đến ngày 29/2 bệnh nhân bắt đầu xuất hiện ho khan và rát họng, không sốt. Bệnh nhân không uống thuốc mà chỉ tự theo dõi và không đi ra ngoài trong thời gian này cho đến khi xuất cảnh về Việt Nam._x000a_Sáng 4/3, bệnh nhân cùng em gái lên Sân bay quốc tế Busan để về Việt Nam._x000a_Chuyến bay khởi hành 8h ngày 4/3 và nhập cảnh vào Việt Nam tại sân bay Vân Đồn lúc 11h15 phút cùng ngày trên chuyến bay VJ981. Hai anh em bệnh nhân ngồi ở hàng ghế 33B và 33C._x000a_Sau khi làm thủ tục nhập cảnh, bệnh nhân được đưa về khu cách ly tập trung của trường Quân sự, Quân đoàn 1 tổ 19 phường Tân Bình, thành phố Tam Điệp, tỉnh Ninh Bình._x000a_Đến 18h ngày 4/3 bệnh nhân về tới khu cách ly tập trung, sau khi khám sàng lọc phân loại và lấy mẫu lúc 20h cùng ngày bệnh nhân được chuyển về khu vực cách ly dành cho người có nguy cơ cao._x000a_Ngày 5/3 và 6/3 bệnh nhân vẫn tỉnh táo, không sốt, có ho cón và rát họng."/>
    <s v="VJ981"/>
    <s v="Hàn Quốc"/>
    <s v="VJ981 (33B)"/>
    <s v="Vân Đồn"/>
    <d v="2020-03-04T00:00:00"/>
    <x v="1"/>
    <d v="2020-03-04T00:00:00"/>
    <s v="Có"/>
    <s v="ho khan, rát họng"/>
    <d v="2020-02-29T00:00:00"/>
    <m/>
    <d v="2020-03-04T00:00:00"/>
    <d v="2020-03-04T00:00:00"/>
    <s v="khu cách ly tập trung của trường Quân sự, Quân đoàn 1 tổ 19 phường Tân Bình, thành phố Tam Điệp, tỉnh Ninh Bình"/>
    <s v="Viện Vệ sinh Dịch tễ Trung ương"/>
    <d v="2020-03-06T00:00:00"/>
    <d v="2020-03-07T00:00:00"/>
    <d v="2020-03-07T00:00:00"/>
    <d v="2020-03-07T00:00:00"/>
    <s v="Realtime RT – PCR"/>
    <s v="Dương tính"/>
    <d v="2020-03-04T00:00:00"/>
    <x v="1"/>
    <s v="Bệnh Viện Đa khoa tỉnh Ninh Bình"/>
    <m/>
    <s v="Khỏi bệnh"/>
    <s v="Khỏi bệnh"/>
    <n v="0"/>
    <n v="3"/>
    <s v="VJ981VJ981 (33B)"/>
    <s v="Nước ngoài"/>
    <n v="0"/>
    <n v="0"/>
    <n v="0"/>
    <m/>
    <n v="0"/>
    <n v="2"/>
    <n v="0"/>
    <n v="7"/>
    <n v="2"/>
  </r>
  <r>
    <x v="2"/>
    <n v="20"/>
    <x v="2"/>
    <s v="DĐP"/>
    <x v="1"/>
    <x v="1"/>
    <s v="lái xe"/>
    <m/>
    <m/>
    <s v="Ba Đình"/>
    <s v="Hà Nội"/>
    <x v="0"/>
    <n v="17"/>
    <m/>
    <m/>
    <s v="Nội Bài- Nhà riêng NB17, di chuyển từ nhà riêng - BVNĐTƯ 2"/>
    <s v="lái xe của BN 17"/>
    <m/>
    <m/>
    <m/>
    <m/>
    <s v=""/>
    <x v="0"/>
    <d v="2020-03-06T00:00:00"/>
    <s v="Không"/>
    <m/>
    <s v=""/>
    <m/>
    <d v="2020-03-06T00:00:00"/>
    <d v="2020-03-06T00:00:00"/>
    <s v="Bệnh viện Bệnh nhiệt đới Trung ương cơ sở Đông Anh"/>
    <s v="Bệnh viện Bệnh nhiệt đới Trung ương cơ sở Đông Anh"/>
    <d v="2020-03-07T00:00:00"/>
    <d v="2020-03-07T00:00:00"/>
    <d v="2020-03-06T00:00:00"/>
    <d v="2020-03-06T00:00:00"/>
    <s v="Realtime RT – PCR"/>
    <s v="Dương tính"/>
    <d v="2020-03-07T00:00:00"/>
    <x v="0"/>
    <s v="Bệnh viện Bệnh Nhiệt đới Trung ương cơ sở 2"/>
    <m/>
    <m/>
    <s v="Đang điều trị"/>
    <m/>
    <m/>
    <s v=""/>
    <s v="Trong nước"/>
    <m/>
    <n v="0"/>
    <n v="1"/>
    <n v="0"/>
    <n v="0"/>
    <n v="1"/>
    <n v="0"/>
    <n v="9"/>
    <n v="2"/>
  </r>
  <r>
    <x v="3"/>
    <n v="19"/>
    <x v="2"/>
    <s v="LTH"/>
    <x v="0"/>
    <x v="2"/>
    <m/>
    <m/>
    <s v="Trúc Bạch"/>
    <s v="Ba Đình"/>
    <s v="Hà Nội"/>
    <x v="0"/>
    <n v="17"/>
    <m/>
    <m/>
    <s v="Di chuyển từ nhà riêng - BVNĐTƯ 2"/>
    <s v="sống cùng nhà BN 17"/>
    <m/>
    <m/>
    <m/>
    <m/>
    <s v=""/>
    <x v="0"/>
    <d v="2020-03-06T00:00:00"/>
    <s v="Không"/>
    <m/>
    <s v=""/>
    <s v="rối loạn tiền đình"/>
    <d v="2020-03-06T00:00:00"/>
    <d v="2020-03-06T00:00:00"/>
    <s v="Bệnh viện Bệnh nhiệt đới Trung ương cơ sở Đông Anh"/>
    <s v="Bệnh viện Bệnh nhiệt đới Trung ương cơ sở Đông Anh"/>
    <d v="2020-03-07T00:00:00"/>
    <d v="2020-03-07T00:00:00"/>
    <d v="2020-03-07T00:00:00"/>
    <d v="2020-03-06T00:00:00"/>
    <s v="Realtime RT – PCR"/>
    <s v="Dương tính"/>
    <d v="2020-03-06T00:00:00"/>
    <x v="0"/>
    <s v="Bệnh viện Bệnh Nhiệt đới Trung ương cơ sở 2"/>
    <m/>
    <m/>
    <s v="Đang điều trị"/>
    <m/>
    <m/>
    <m/>
    <s v="Trong nước"/>
    <m/>
    <n v="0"/>
    <n v="0"/>
    <n v="0"/>
    <n v="0"/>
    <n v="1"/>
    <n v="0"/>
    <n v="6"/>
    <n v="2"/>
  </r>
  <r>
    <x v="4"/>
    <n v="21"/>
    <x v="3"/>
    <s v="NQT"/>
    <x v="1"/>
    <x v="3"/>
    <m/>
    <m/>
    <s v="Trúc Bạch"/>
    <s v="Ba Đình"/>
    <s v="Hà Nội"/>
    <x v="0"/>
    <m/>
    <s v="VN0054_02_03"/>
    <m/>
    <s v="Nhà - BV NĐTƯ 2"/>
    <s v="BN đi Việt Nam bay qua Ấn Độ, rồi từ Ấn Độ bay qua Anh.Bệnh nhân đi công tác tại Anh, trở về trên chuyến bay VN0054 của Vietnam Airlines (cùng chuyến và ngồi gần với bệnh nhân N.H.N) về đến Hà Nội lúc 4h30, được lái xe riêng đón về đến nhà._x000a_Ngày 06/3/2020, bệnh nhân có dấu hiệu mệt mỏi và ho khan, chưa điều trị gì. 10 giờ sáng ngày Ngày 07/3/2020: 10 giờ bệnh nhân được Trung tâm Kiểm soát bệnh tật Hà Nội lấy mẫu xét nghiệm và chuyển bệnh nhân sang Bệnh viện Nhiệt đới Trung ương cơ sở 2 bằng xe riêng"/>
    <s v="VN0054"/>
    <s v="Anh"/>
    <s v="VN0054"/>
    <s v="Nội Bài"/>
    <d v="2020-03-02T00:00:00"/>
    <x v="0"/>
    <d v="2020-03-07T00:00:00"/>
    <s v="Có"/>
    <s v="mệt mỏi, ho khan"/>
    <d v="2020-03-06T00:00:00"/>
    <m/>
    <d v="2020-03-07T00:00:00"/>
    <d v="2020-03-07T00:00:00"/>
    <s v="Bệnh viện Bệnh nhiệt đới Trung ương cơ sở Đông Anh"/>
    <s v="Bệnh viện Bệnh nhiệt đới Trung ương cơ sở Đông Anh"/>
    <d v="2020-03-07T00:00:00"/>
    <d v="2020-03-08T00:00:00"/>
    <d v="2020-03-07T00:00:00"/>
    <d v="2020-03-06T00:00:00"/>
    <s v="Realtime RT – PCR"/>
    <s v="Dương tính"/>
    <d v="2020-03-06T00:00:00"/>
    <x v="0"/>
    <s v="Bệnh viện Bệnh Nhiệt đới Trung ương cơ sở 2"/>
    <m/>
    <m/>
    <s v="Đang điều trị"/>
    <n v="5"/>
    <n v="4"/>
    <s v="VN0054VN0054"/>
    <s v="Nước ngoài"/>
    <n v="5"/>
    <n v="0"/>
    <n v="-1"/>
    <m/>
    <n v="2"/>
    <n v="2"/>
    <n v="1"/>
    <n v="47"/>
    <n v="3"/>
  </r>
  <r>
    <x v="5"/>
    <n v="22"/>
    <x v="1"/>
    <m/>
    <x v="1"/>
    <x v="4"/>
    <m/>
    <m/>
    <m/>
    <s v="Hải Châu"/>
    <s v="Đà Nẵng"/>
    <x v="1"/>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x v="2"/>
    <d v="2020-03-08T00:00:00"/>
    <s v="Không"/>
    <m/>
    <s v=""/>
    <m/>
    <d v="2020-03-07T00:00:00"/>
    <d v="2020-03-07T00:00:00"/>
    <s v="Bệnh viện Đà Nẵng"/>
    <s v="Viện Pasteur Nha Trang"/>
    <d v="2020-03-08T00:00:00"/>
    <d v="2020-03-08T00:00:00"/>
    <d v="2020-03-08T00:00:00"/>
    <d v="2020-03-08T00:00:00"/>
    <s v="Realtime RT – PCR"/>
    <s v="Dương tính"/>
    <d v="2020-03-08T00:00:00"/>
    <x v="2"/>
    <s v="Bệnh Viện Đa khoa Đà Nẵng"/>
    <d v="2020-03-27T00:00:00"/>
    <s v="Khỏi bệnh"/>
    <s v="Khỏi bệnh"/>
    <n v="6"/>
    <n v="6"/>
    <s v="VN0054/VN163VN0054"/>
    <s v="Nước ngoài"/>
    <n v="6"/>
    <n v="-1"/>
    <n v="1"/>
    <m/>
    <n v="2"/>
    <n v="1"/>
    <n v="0"/>
    <n v="2"/>
    <n v="1"/>
  </r>
  <r>
    <x v="6"/>
    <n v="23"/>
    <x v="1"/>
    <m/>
    <x v="1"/>
    <x v="5"/>
    <m/>
    <m/>
    <m/>
    <s v="Hải Châu"/>
    <s v="Đà Nẵng"/>
    <x v="1"/>
    <m/>
    <s v="VN0054_02_03"/>
    <m/>
    <s v="Anh - Nội Bài"/>
    <s v="2 khách đáp chuyến bay từ Anh đến Hà Nội vào sáng 2/3, cùng chuyến bay với bệnh nhân số 17 mắc Covid-19 tại Việt Nam, ở số ghế 4D và 4G. Tại Hà Nội, 2 khách này chỉ ở trong khu vực sân bay Nội Bài để chờ đáp chuyến bay đến Đà Nẵng._x000a_Sau đó, hai khách trên di chuyển trên chuyến bay VN163 của hãng hàng không Vietnam Airline từ Nội Bài khởi hành đến Đà Nẵng vào 10 giờ 20 cùng ngày, trên ghế 2C và 2A. Từ sân bay Đà Nẵng, 2 khách này được tài xế của khách sạn Vanda (số 3 đường Nguyễn Văn Linh, phường Bình Hiên, quận Hải Châu) đón về và lưu trú tại khách sạn này. Đến tối cùng ngày, hai người đến ăn tối tại nhà hàng El Gaucho – tòa nhà Indochina Riverside – 74 Bạch Đằng, quận Hải Châu, TP Đà Nẵng. _x000a_Ngày 3/3, hai khách ở khách sạn Vanda, ăn tối tại nhà hàng Cá Lửa, đường Bình Minh 4, quận Hải Châu. Ngày 4/3, 2 người này tham gia đánh gofl tại Bà Nà, về ăn tối tại nhà hàng La Maison Deli, đường 2-9, quận Hải Châu. Ngày 5/3, hai khách trên tham gia đánh golf tại Vinpearl Golf Nam Hội An._x000a_Ngày 6/3, 2 khách quay lại khách sạn Vanda và ăn tối cùng ngày tại nhà hàng Pizza 4P’s- đường Hoàng Văn Thụ, quận Hải Châu. Từ đó đến khi được giám sát, hai khách này ở khách sạn Vanda._x000a_Ngoài ra, trong thời gian lưu trú tại Đà Nẵng, hai người trên còn đến các địa điểm sau: Nhà hàng nướng Đà Thành – 107 Nguyễn Văn Linh; Bamboo 2 Bar – 216 Bạch Đằng; nhà hàng 7 Bridges Brewing Company – 493 Trần Hưng Đạo; Universal Pub – 234 Bạch Đằng."/>
    <s v="VN0054/VN163"/>
    <s v="Anh"/>
    <s v="VN0054"/>
    <s v="Nội Bài"/>
    <d v="2020-03-02T00:00:00"/>
    <x v="2"/>
    <d v="2020-03-08T00:00:00"/>
    <s v="Không"/>
    <m/>
    <s v=""/>
    <m/>
    <d v="2020-03-07T00:00:00"/>
    <d v="2020-03-07T00:00:00"/>
    <s v="Bệnh viện Đà Nẵng"/>
    <s v="Viện Pasteur Nha Trang"/>
    <d v="2020-03-08T00:00:00"/>
    <d v="2020-03-08T00:00:00"/>
    <d v="2020-03-08T00:00:00"/>
    <d v="2020-03-08T00:00:00"/>
    <s v="Realtime RT – PCR"/>
    <s v="Dương tính"/>
    <d v="2020-03-08T00:00:00"/>
    <x v="2"/>
    <s v="Bệnh Viện Đa khoa Đà Nẵng"/>
    <d v="2020-03-27T00:00:00"/>
    <s v="Khỏi bệnh"/>
    <s v="Khỏi bệnh"/>
    <n v="6"/>
    <n v="6"/>
    <s v="VN0054/VN163VN0054"/>
    <s v="Nước ngoài"/>
    <n v="6"/>
    <n v="-1"/>
    <n v="1"/>
    <m/>
    <n v="2"/>
    <n v="1"/>
    <n v="0"/>
    <n v="2"/>
    <n v="1"/>
  </r>
  <r>
    <x v="7"/>
    <n v="29"/>
    <x v="4"/>
    <s v="RA"/>
    <x v="1"/>
    <x v="6"/>
    <m/>
    <m/>
    <m/>
    <s v="Hạ Long"/>
    <s v="Quảng Ninh"/>
    <x v="1"/>
    <m/>
    <s v="VN0054_02_03"/>
    <m/>
    <s v="Anh - Nội Bài, du lịch tại Hà Nội và di chuyển đi Ninh Bình, Đi Hạ Long - tàu du lịch QN 8788 - 8/3 cùng 2 khách người Úc sang tàu QN7519 thăm Vịnh -16h chiều cập bến - đưa đi cách ly tại Khu cách ly ở Khách sạn Thái Sơn - chuyển về Bệnh viện Bệnh nhiệt đới Trung ương cơ sở Kim Chung, Đông Anh"/>
    <s v="đi du lịch tại Vịnh Hạ Long. Hồi 11 giờ 30 phút ngày 6/3, du khách này đến Văn phòng du thuyền Athena, cảng Hòn Gai Vinashin._x000a__x000a_Sau đó, du khách lên tàu QN-8788 và ngồi thuyền nan tham quan làng chài Vung Viêng, đến 16 giờ 45 ngày 6/3 quay về tàu QN-8788._x000a_Sáng 7/3 du khách lên tàu QN-7519 đi tham quan khu vực Cống Đỏ và cập cảng Vinashin vào chiều cùng ngày. Sau đó, vị khách này được cách ly tại khách sạn Thái Sơn, phường Bãi Cháy."/>
    <s v="VN0054"/>
    <s v="Anh"/>
    <s v="VN0054 (4K)"/>
    <s v="Nội Bài"/>
    <d v="2020-03-02T00:00:00"/>
    <x v="0"/>
    <d v="2020-03-07T00:00:00"/>
    <s v="Không"/>
    <m/>
    <s v=""/>
    <m/>
    <d v="2020-03-07T00:00:00"/>
    <d v="2020-03-07T00:00:00"/>
    <s v="Trung tâm kiểm soát bệnh tật tỉnh Quảng Ninh"/>
    <s v="Bệnh viện Bệnh nhiệt đới Trung ương cơ sở Đông Anh"/>
    <d v="2020-03-08T00:00:00"/>
    <d v="2020-03-08T00:00:00"/>
    <d v="2020-03-08T00:00:00"/>
    <d v="2020-03-07T00:00:00"/>
    <s v="Realtime RT – PCR"/>
    <s v="Dương tính"/>
    <d v="2020-03-07T00:00:00"/>
    <x v="0"/>
    <s v="Bệnh viện Bệnh Nhiệt đới Trung ương cơ sở 2"/>
    <m/>
    <m/>
    <s v="Đang điều trị"/>
    <n v="5"/>
    <n v="5"/>
    <s v="VN0054VN0054 (4K)"/>
    <s v="Nước ngoài"/>
    <n v="5"/>
    <n v="0"/>
    <n v="0"/>
    <m/>
    <n v="2"/>
    <n v="1"/>
    <n v="0"/>
    <n v="8"/>
    <n v="2"/>
  </r>
  <r>
    <x v="8"/>
    <n v="28"/>
    <x v="4"/>
    <s v="DG"/>
    <x v="1"/>
    <x v="7"/>
    <m/>
    <m/>
    <m/>
    <s v="Hạ Long"/>
    <s v="Quảng Ninh"/>
    <x v="1"/>
    <m/>
    <s v="VN0054_02_03"/>
    <m/>
    <s v="Lưu trú tại Hà Nội, 5/3/2020 di chuyển về Hạ Long -  tàu du lịch QN 5228 ngày 5-7/3/2020 - 8/3 trở về đất liên và đưa đi cách ly"/>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D)"/>
    <s v="Nội Bài"/>
    <d v="2020-03-02T00:00:00"/>
    <x v="0"/>
    <d v="2020-03-08T00:00:00"/>
    <s v="Không"/>
    <m/>
    <s v=""/>
    <m/>
    <d v="2020-03-07T00:00:00"/>
    <d v="2020-03-07T00:00:00"/>
    <s v="Trung tâm kiểm soát bệnh tật tỉnh Quảng Ninh"/>
    <s v="Bệnh viện Bệnh nhiệt đới Trung ương cơ sở Đông Anh"/>
    <d v="2020-03-08T00:00:00"/>
    <d v="2020-03-08T00:00:00"/>
    <d v="2020-03-08T00:00:00"/>
    <d v="2020-03-08T00:00:00"/>
    <s v="Realtime RT – PCR"/>
    <s v="Dương tính"/>
    <d v="2020-03-08T00:00:00"/>
    <x v="0"/>
    <s v="Bệnh viện Bệnh Nhiệt đới Trung ương cơ sở 2"/>
    <m/>
    <m/>
    <s v="Đang điều trị"/>
    <n v="6"/>
    <n v="6"/>
    <s v="VN0054VN0054 (5D)"/>
    <s v="Nước ngoài"/>
    <n v="6"/>
    <n v="-1"/>
    <n v="1"/>
    <m/>
    <n v="2"/>
    <n v="1"/>
    <n v="0"/>
    <n v="6"/>
    <n v="2"/>
  </r>
  <r>
    <x v="9"/>
    <n v="27"/>
    <x v="4"/>
    <s v="SB"/>
    <x v="1"/>
    <x v="8"/>
    <m/>
    <m/>
    <m/>
    <s v="Hạ Long"/>
    <s v="Quảng Ninh"/>
    <x v="1"/>
    <m/>
    <s v="VN0054_02_03"/>
    <m/>
    <s v="Hành khách trên chuyến bay VN0054"/>
    <s v="đi từ Sân bay Nội Bài về thành phố Hạ Long bằng xe thuê riêng, có 5 người liên quan đến xe đón đoàn._x000a_Lúc 11 giờ 30 ngày 5/3, hai du khách xuống tàu từ Cảng Tuần Châu ăn trưa trên tàu, sau đó thăm quan hang Tiên Ông, làng chài Cửa Vạn, quay về tàu, tối ăn nghỉ trên tàu._x000a_Đến 7 giờ 30 ngày 6/3, cả hai người sang tàu Sunset ăn sáng, tiếp tục tham quan hang Sửng Sốt, quay về tàu Sunset ăn trưa, đến hang Luồn để chèo kayak và tham quan khu nuôi ngọc trai rồi trở về tàu QN-5228._x000a_Ngày 7/3, tàu cập bến cảng tàu Tuần Châu. Hiện tại số khách trên tàu (14 người nước ngoài) và 5 nhân viên lữ hành trên xe được đưa về theo dõi, cách ly tại phường Bãi Cháy."/>
    <s v="VN0054"/>
    <s v="Anh"/>
    <s v="VN0054 (5G)"/>
    <s v="Nội Bài"/>
    <d v="2020-03-02T00:00:00"/>
    <x v="0"/>
    <d v="2020-03-07T00:00:00"/>
    <s v="Không"/>
    <m/>
    <s v=""/>
    <m/>
    <d v="2020-03-07T00:00:00"/>
    <d v="2020-03-07T00:00:00"/>
    <s v="Trung tâm kiểm soát bệnh tật tỉnh Quảng Ninh"/>
    <s v="Bệnh viện Bệnh nhiệt đới Trung ương cơ sở Đông Anh"/>
    <d v="2020-03-08T00:00:00"/>
    <d v="2020-03-08T00:00:00"/>
    <s v=""/>
    <s v=""/>
    <s v="Realtime RT – PCR"/>
    <s v="Dương tính"/>
    <d v="2020-03-08T00:00:00"/>
    <x v="0"/>
    <s v="Bệnh viện Bệnh Nhiệt đới Trung ương cơ sở 2"/>
    <m/>
    <s v="âm tính lần 2"/>
    <s v="Đang điều trị"/>
    <n v="5"/>
    <m/>
    <s v="VN0054VN0054 (5G)"/>
    <s v="Nước ngoài"/>
    <n v="5"/>
    <n v="0"/>
    <n v="1"/>
    <m/>
    <n v="2"/>
    <n v="1"/>
    <n v="0"/>
    <n v="6"/>
    <n v="2"/>
  </r>
  <r>
    <x v="10"/>
    <n v="26"/>
    <x v="4"/>
    <s v="SK"/>
    <x v="0"/>
    <x v="9"/>
    <m/>
    <m/>
    <m/>
    <s v="Hạ Long"/>
    <s v="Quảng Ninh"/>
    <x v="2"/>
    <m/>
    <s v="VN0054_02_03"/>
    <m/>
    <s v="Lưu trú tại Hà Nội, 5/3/2020 di chuyển về Hạ Long -  tàu du lịch QN 5228 ngày 5-7/3/2020 - 8/3 trở về đất liên và đưa đi cách ly"/>
    <s v="tạm trú tại Khách sạn WyndHam, thành phố Hạ Long; nhập cảnh ngày 2/3 tại sân bay Nội Bài, sau đó về thẳng khách sạn bằng xe ô tô của khách sạn_x000a_Tại Hạ Long, chị Sidhu K. đến quán cà phê ECO, quán BAMBOO, Khách sạn WyndHam, nhà hàng Avacado, ngày 5/3 đi thăm vịnh Hạ Long trên tàu du lịch QN-5626."/>
    <s v="VN0054"/>
    <s v="Anh"/>
    <s v="VN0054 (24E)"/>
    <s v="Nội Bài"/>
    <d v="2020-03-02T00:00:00"/>
    <x v="0"/>
    <d v="2020-03-07T00:00:00"/>
    <s v="Không"/>
    <m/>
    <s v=""/>
    <m/>
    <d v="2020-03-07T00:00:00"/>
    <d v="2020-03-07T00:00:00"/>
    <s v="Trung tâm kiểm soát bệnh tật tỉnh Quảng Ninh"/>
    <s v="Bệnh viện Bệnh nhiệt đới Trung ương cơ sở Đông Anh"/>
    <d v="2020-03-08T00:00:00"/>
    <d v="2020-03-08T00:00:00"/>
    <s v=""/>
    <s v=""/>
    <s v="Realtime RT – PCR"/>
    <s v="Dương tính"/>
    <d v="2020-03-08T00:00:00"/>
    <x v="0"/>
    <s v="Bệnh viện Bệnh Nhiệt đới Trung ương cơ sở 2"/>
    <m/>
    <s v="âm tính lần 3"/>
    <s v="Đang điều trị"/>
    <n v="5"/>
    <m/>
    <s v="VN0054VN0054 (24E)"/>
    <s v="Nước ngoài"/>
    <n v="5"/>
    <n v="0"/>
    <n v="1"/>
    <m/>
    <n v="2"/>
    <n v="1"/>
    <n v="0"/>
    <n v="8"/>
    <n v="2"/>
  </r>
  <r>
    <x v="11"/>
    <n v="24"/>
    <x v="4"/>
    <m/>
    <x v="1"/>
    <x v="10"/>
    <m/>
    <m/>
    <m/>
    <m/>
    <s v="Lào Cai"/>
    <x v="1"/>
    <m/>
    <s v="VN0054_02_03"/>
    <m/>
    <s v="Khách sạn Mường Thanh Lào Cai - ga Lào Cai (quên đồ) - văn phòng công ty Phú Thịnh,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D)"/>
    <s v="Nội Bài"/>
    <d v="2020-03-02T00:00:00"/>
    <x v="3"/>
    <d v="2020-03-07T00:00:00"/>
    <s v="Có"/>
    <s v="Sốt"/>
    <d v="2020-03-07T00:00:00"/>
    <s v="Tăng huyết áp, đái tháo đường type 2"/>
    <d v="2020-03-07T00:00:00"/>
    <d v="2020-03-07T00:00:00"/>
    <s v="Bệnh viện đa khoa tỉnh Lào Cai"/>
    <s v="Viện Vệ sinh Dịch tễ Trung ương"/>
    <d v="2020-03-09T00:00:00"/>
    <d v="2020-03-08T00:00:00"/>
    <d v="2020-03-07T00:00:00"/>
    <d v="2020-03-07T00:00:00"/>
    <s v="Realtime RT – PCR"/>
    <s v="Dương tính"/>
    <d v="2020-03-08T00:00:00"/>
    <x v="3"/>
    <s v="Bệnh Viện Bệnh nhiệt đới Trung ương CS2"/>
    <m/>
    <s v="âm tính lần 2"/>
    <s v="Đang điều trị"/>
    <n v="5"/>
    <n v="5"/>
    <s v="VN0054VN0054 (7D)"/>
    <s v="Nước ngoài"/>
    <n v="5"/>
    <n v="0"/>
    <n v="1"/>
    <m/>
    <n v="2"/>
    <n v="2"/>
    <n v="0"/>
    <n v="5"/>
    <n v="1"/>
  </r>
  <r>
    <x v="12"/>
    <n v="25"/>
    <x v="1"/>
    <m/>
    <x v="0"/>
    <x v="11"/>
    <m/>
    <m/>
    <m/>
    <m/>
    <s v="Lào Cai"/>
    <x v="1"/>
    <m/>
    <s v="VN0054_02_03"/>
    <m/>
    <s v="Lưu trú tại khách sạn La Siesta, 94 Mã Mây, Hoàn Kiếm, Hà Nội, Tối 4/3/2020 tàu hỏa tại ga Hà Nội đi Lào Cai - Lào Cai sáng ngày 5/3/2020, Khách sạn Mường Thanh Lào Cai - ga Lào Cai (quên đồ) - văn phòng công ty Phú Thịnh  , Khách sạn Topas Ecolodge Sapa - 15h ngày 7/3 cách ly tại bệnh viện đa khoa tỉnh Lào Cai"/>
    <s v=" 22 giờ ngày 4/3, hai vợ chồng người Anh đi tàu hỏa Livitras từ Hà Nội đến Lào Cai._x000a_Ngày 5 và 6/3, hai du khách ở tại Sa Pa. Đến 15 giờ ngày 7/3, hai du khách được xe Bệnh viện Đa khoa tỉnh đón về cách ly tại Bệnh viện."/>
    <s v="VN0054"/>
    <s v="Anh"/>
    <s v="VN0054 (7G)"/>
    <s v="Nội Bài"/>
    <d v="2020-03-02T00:00:00"/>
    <x v="3"/>
    <d v="2020-03-07T00:00:00"/>
    <s v="Không"/>
    <m/>
    <s v=""/>
    <m/>
    <d v="2020-03-07T00:00:00"/>
    <d v="2020-03-07T00:00:00"/>
    <s v="Bệnh viện đa khoa tỉnh Lào Cai"/>
    <s v="Viện Vệ sinh Dịch tễ Trung ương"/>
    <d v="2020-03-09T00:00:00"/>
    <d v="2020-03-08T00:00:00"/>
    <d v="2020-03-07T00:00:00"/>
    <d v="2020-03-07T00:00:00"/>
    <s v="Realtime RT – PCR"/>
    <s v="Dương tính"/>
    <d v="2020-03-08T00:00:00"/>
    <x v="3"/>
    <s v="Bệnh Viện Bệnh nhiệt đới Trung ương CS2"/>
    <m/>
    <m/>
    <s v="Đang điều trị"/>
    <m/>
    <n v="5"/>
    <s v="VN0054VN0054 (7G)"/>
    <s v="Nước ngoài"/>
    <m/>
    <m/>
    <n v="1"/>
    <m/>
    <n v="2"/>
    <n v="1"/>
    <n v="0"/>
    <n v="4"/>
    <n v="1"/>
  </r>
  <r>
    <x v="13"/>
    <n v="30"/>
    <x v="1"/>
    <m/>
    <x v="0"/>
    <x v="5"/>
    <m/>
    <m/>
    <m/>
    <m/>
    <s v="Huế"/>
    <x v="1"/>
    <m/>
    <s v="VN0054_02_03"/>
    <m/>
    <s v="Hành khách của chuyến bay VN0054"/>
    <s v="Đây là hành khách nước ngoài đi trên chuyến bay VN0054 từ London tới Nội Bài sáng 2/3/2020._x000a_Sau khi nhập cảnh vào Việt Nam, BN30 đã có mặt tại Hà Nội và hiện đang ở Huế"/>
    <s v="VN0054"/>
    <s v="Anh"/>
    <s v="VN0054 (6G)"/>
    <s v="Nội Bài"/>
    <d v="2020-03-02T00:00:00"/>
    <x v="4"/>
    <d v="2020-03-07T00:00:00"/>
    <s v="Không"/>
    <m/>
    <s v=""/>
    <m/>
    <d v="2020-03-07T00:00:00"/>
    <d v="2020-03-07T00:00:00"/>
    <s v="Trung tâm kiểm soát bệnh tật tỉnh Thừa Thiên Huế"/>
    <s v="Viện Pasteur Nha Trang"/>
    <d v="2020-03-08T00:00:00"/>
    <d v="2020-03-08T00:00:00"/>
    <s v=""/>
    <s v=""/>
    <s v="Realtime RT – PCR"/>
    <s v="Dương tính"/>
    <d v="2020-03-07T00:00:00"/>
    <x v="4"/>
    <s v="Bệnh Viện Đa khoa Trung ương Huế CS 2"/>
    <m/>
    <m/>
    <s v="Đang điều trị"/>
    <n v="5"/>
    <m/>
    <s v="VN0054VN0054 (6G)"/>
    <s v="Nước ngoài"/>
    <n v="5"/>
    <n v="0"/>
    <n v="0"/>
    <m/>
    <n v="2"/>
    <n v="1"/>
    <n v="0"/>
    <n v="2"/>
    <n v="1"/>
  </r>
  <r>
    <x v="14"/>
    <n v="31"/>
    <x v="1"/>
    <m/>
    <x v="1"/>
    <x v="12"/>
    <m/>
    <m/>
    <m/>
    <m/>
    <s v="Quảng Nam"/>
    <x v="1"/>
    <m/>
    <s v="VN0054_02_03"/>
    <s v="Chuyển từ Quảng Nam ra sáng 10/3"/>
    <s v="Hạ Long, Quảng Ninh - vịnh Hạ Long, Quảng Ninh - Hà Nội - Đà Nẵng,  20h40 Khách sạn Nam Hải Điện Dương, Điện Bàn - 21h00 cafe Nam Hải - Khách sạn , 8h00 cafe Nam Hải - 10h00 Nhà Hàng Trưa Hoa Hiên, Hội An - tham quan TP Hội An - Khách sạn, Tự cách ly tại khách sạn"/>
    <s v="đi trên chuyến bay VN0054 hạ cánh xuống Nội Bài (Hà Nội) sáng 2.3 cùng với BN thứ 17 nhiễm Covid-19 tại Việt Nam và là ca nhiễm đầu tiên tại Hà Nội. Ngày 4/3, du khách này đi từ Hà Nội xuống thành phố Hạ Long (tỉnh Quảng Ninh) và đi tham quan vịnh bằng tàu du lịch. Một ngày sau, du khách rời Hạ Long lên Hà Nội để đi vào Đà Nẵng."/>
    <s v="VN0054"/>
    <s v="Anh"/>
    <s v="VN0054 (3D)"/>
    <s v="Nội Bài"/>
    <d v="2020-03-02T00:00:00"/>
    <x v="4"/>
    <d v="2020-03-09T00:00:00"/>
    <s v="Không"/>
    <m/>
    <s v=""/>
    <m/>
    <d v="2020-03-08T00:00:00"/>
    <d v="2020-03-08T00:00:00"/>
    <s v="Trung tâm kiểm soát bệnh tật tỉnh Quảng Nam"/>
    <s v="Viện Pasteur Nha Trang"/>
    <d v="2020-03-08T00:00:00"/>
    <d v="2020-03-09T00:00:00"/>
    <d v="2020-03-09T00:00:00"/>
    <d v="2020-03-09T00:00:00"/>
    <s v="Realtime RT – PCR"/>
    <s v="Dương tính"/>
    <d v="2020-03-08T00:00:00"/>
    <x v="4"/>
    <s v="Bệnh Viện Đa khoa Trung ương Huế CS 2"/>
    <m/>
    <s v="ổn định"/>
    <s v="Đang điều trị"/>
    <n v="7"/>
    <n v="7"/>
    <s v="VN0054VN0054 (3D)"/>
    <s v="Nước ngoài"/>
    <n v="7"/>
    <n v="-1"/>
    <n v="0"/>
    <m/>
    <n v="2"/>
    <n v="1"/>
    <n v="0"/>
    <n v="4"/>
    <n v="1"/>
  </r>
  <r>
    <x v="15"/>
    <n v="32"/>
    <x v="2"/>
    <m/>
    <x v="0"/>
    <x v="13"/>
    <m/>
    <m/>
    <m/>
    <m/>
    <s v="TP Hồ Chí Minh"/>
    <x v="0"/>
    <n v="17"/>
    <m/>
    <m/>
    <s v="Chuyên cơ riêng, bay từ Anh, cách ly tại Củ Chi"/>
    <s v="BN32 khởi phát ho vào ngày 02/3 (tại London - Anh), không sốt. Bệnh nhân đến BV tại London để khám và được cho thuốc về nhà điều trị._x000a_Ngày 07/3 sau khi biết tin BN17 tại Việt Nam mắc bệnh COVID-19, bệnh nhân đến lại BV để khám và được cho thêm thuốc về nhà nhưng triệu chứng ho khan không giảm, không sốt._x000a_Không an tâm về sức khỏe, bệnh nhân thuê máy bay riêng (số hiệu WGT2B) về Việt Nam và nhập cảnh lúc 08g15 ngày 09/3/20 có nhiệt độ 37,5°C, ho khan, ngay lập tức được chuyển về BV Dã Chiến Củ Chi bằng xe chuyên dụng cách ly nghiêm ngặt._x000a_X-Quang nhập viện phát hiện viêm phổi mô kẽ. Bệnh nhân hiện tỉnh, sinh hiệu ổn, còn ho khan nhiều, họng đỏ nhẹ, không sốt, thở êm và tự thở được chuyển về cách ly tại BV Bệnh Nhiệt đới TPHCM lúc 20h30 ngày 9/3/2020."/>
    <s v="WGT2B"/>
    <s v="Anh"/>
    <s v="Chuyên cơ riêng"/>
    <s v="Tân Sơn Nhất"/>
    <d v="2020-03-09T00:00:00"/>
    <x v="5"/>
    <d v="2020-03-09T00:00:00"/>
    <s v="Có"/>
    <s v="ho khan"/>
    <d v="2020-03-02T00:00:00"/>
    <m/>
    <d v="2020-03-09T00:00:00"/>
    <d v="2020-03-09T00:00:00"/>
    <s v="Bệnh viện nhiệt đới TP HCM"/>
    <s v="Viện Pasteur TP HCM"/>
    <d v="2020-03-09T00:00:00"/>
    <d v="2020-03-09T00:00:00"/>
    <d v="2020-03-09T00:00:00"/>
    <d v="2020-03-09T00:00:00"/>
    <s v="Realtime RT – PCR"/>
    <s v="Dương tính"/>
    <d v="2020-03-09T00:00:00"/>
    <x v="5"/>
    <s v="Bệnh viện Bệnh nhiệt đới TP. Hồ Chí Minh"/>
    <m/>
    <s v="Âm tính lần 1"/>
    <s v="Đang điều trị"/>
    <n v="0"/>
    <n v="0"/>
    <s v="WGT2BChuyên cơ riêng"/>
    <s v="Nước ngoài"/>
    <n v="0"/>
    <n v="0"/>
    <n v="0"/>
    <m/>
    <n v="0"/>
    <n v="2"/>
    <n v="0"/>
    <n v="1"/>
    <n v="1"/>
  </r>
  <r>
    <x v="16"/>
    <n v="33"/>
    <x v="1"/>
    <m/>
    <x v="1"/>
    <x v="6"/>
    <m/>
    <m/>
    <m/>
    <m/>
    <m/>
    <x v="1"/>
    <s v="17, 21"/>
    <s v="VN0054_02_03"/>
    <m/>
    <s v="Máy bay VN0054"/>
    <s v="đi trên chuyến bay VN0054 hạ cánh xuống Nội Bài (Hà Nội) sáng 2.3 cùng với BN thứ 17 nhiễm Covid-19 tại Việt Nam và là ca nhiễm đầu tiên tại Hà Nội. Ngày 5/3, du khách này đi từ Hà Nội xuống thành phố Hạ Long (tỉnh Quảng Ninh) và đi tham quan vịnh bằng tàu du lịch. Sau đó, du khách rời Hạ Long lên Hà Nội để đi vào Đà Nẵng."/>
    <s v="VN0054"/>
    <s v="Anh"/>
    <s v="VN0054"/>
    <s v="Nội Bài"/>
    <d v="2020-03-02T00:00:00"/>
    <x v="4"/>
    <d v="2020-03-09T00:00:00"/>
    <s v="Không"/>
    <m/>
    <s v=""/>
    <m/>
    <d v="2020-03-09T00:00:00"/>
    <d v="2020-03-09T00:00:00"/>
    <s v="Trung tâm kiểm soát bệnh tật tỉnh Quảng Nam"/>
    <s v="Viện Pasteur Nha Trang"/>
    <d v="2020-03-10T00:00:00"/>
    <d v="2020-03-10T00:00:00"/>
    <d v="2020-03-10T00:00:00"/>
    <s v=""/>
    <s v="Realtime RT – PCR"/>
    <s v="Dương tính"/>
    <d v="2020-03-10T00:00:00"/>
    <x v="4"/>
    <s v="Bệnh Viện Đa khoa Trung ương Huế CS 2"/>
    <d v="2020-03-28T00:00:00"/>
    <s v="Khỏi bệnh"/>
    <s v="Khỏi bệnh"/>
    <n v="7"/>
    <m/>
    <s v="VN0054VN0054"/>
    <s v="Nước ngoài"/>
    <n v="7"/>
    <n v="0"/>
    <n v="1"/>
    <m/>
    <n v="2"/>
    <n v="1"/>
    <n v="0"/>
    <n v="2"/>
    <n v="1"/>
  </r>
  <r>
    <x v="17"/>
    <n v="34"/>
    <x v="4"/>
    <m/>
    <x v="0"/>
    <x v="14"/>
    <s v="kinh doanh"/>
    <m/>
    <m/>
    <m/>
    <s v="Bình Thuận"/>
    <x v="0"/>
    <m/>
    <s v="QR974_02_03"/>
    <m/>
    <s v="Bay từ Mỹ tới Tân Sơn Nhất, quá cảnh ở Doha, 05/03 đến hiệu thuốc ở TP. HCM, cách ly tại Bình Thuận"/>
    <s v="Ngày 22/2/2020 bệnh nhân bay từ Việt Nam sang New York (Mỹ), quá cảnh tại sân bay Incheon (Hàn Quốc)._x000a_Đến ngày 29/2/2020, bệnh nhân bay từ Washington (Mỹ) về Việt Nam, quá cảnh tại sân bay Quatar và sáng ngày 2/3/2020 nhập cảnh vào Việt Nam tại cửa khẩu Cảng Hàng không Quốc tế Tân Sơn Nhất."/>
    <s v="QR 974"/>
    <s v="Mỹ"/>
    <s v="QR 974"/>
    <s v="Tân Sơn Nhất"/>
    <d v="2020-03-02T00:00:00"/>
    <x v="6"/>
    <d v="2020-03-09T00:00:00"/>
    <s v="Không"/>
    <m/>
    <s v=""/>
    <m/>
    <d v="2020-03-09T00:00:00"/>
    <d v="2020-03-09T00:00:00"/>
    <s v="Bệnh viện Đa khoa tỉnh Bình Thuận"/>
    <s v="Viện Pasteur Nha Trang"/>
    <d v="2020-03-09T00:00:00"/>
    <d v="2020-03-10T00:00:00"/>
    <s v=""/>
    <d v="2020-03-09T00:00:00"/>
    <s v="Realtime RT – PCR"/>
    <s v="Dương tính"/>
    <d v="2020-03-09T00:00:00"/>
    <x v="6"/>
    <s v="Bệnh Viện Đa khoa tỉnh Bình Thuận"/>
    <m/>
    <m/>
    <s v="Đang điều trị"/>
    <n v="7"/>
    <n v="7"/>
    <s v="QR 974QR 974"/>
    <s v="Nước ngoài"/>
    <n v="7"/>
    <n v="0"/>
    <n v="0"/>
    <m/>
    <n v="2"/>
    <n v="1"/>
    <n v="0"/>
    <n v="8"/>
    <n v="2"/>
  </r>
  <r>
    <x v="18"/>
    <n v="35"/>
    <x v="1"/>
    <m/>
    <x v="0"/>
    <x v="15"/>
    <s v="nhân viên bán hành"/>
    <m/>
    <m/>
    <s v="Hải Châu"/>
    <s v="Đà Nẵng"/>
    <x v="0"/>
    <s v="22,23"/>
    <m/>
    <m/>
    <s v="Điện máy Xanh - 16h tự đi xe máy đến BV Phổi Đà Nẵng - 17h Vinmart 408 Hoàng Diệu - 18h về nhà - 21h tự đến BV Phổi Đà Nẵng"/>
    <s v="bệnh nhân có tiếp xúc trực tiếp với hai du khách người Anh tại siêu thị Điện máy Xanh (những người này sau đó đã được xác định là bệnh nhân số 22 và 23)."/>
    <m/>
    <m/>
    <m/>
    <m/>
    <s v=""/>
    <x v="2"/>
    <d v="2020-03-09T00:00:00"/>
    <s v="Không"/>
    <m/>
    <s v=""/>
    <m/>
    <d v="2020-03-11T00:00:00"/>
    <d v="2020-03-11T00:00:00"/>
    <s v="Trung tâm Kiểm soát bệnh tật Đà Nẵng"/>
    <s v="Viện Pasteur Nha Trang"/>
    <d v="2020-03-10T00:00:00"/>
    <d v="2020-03-11T00:00:00"/>
    <d v="2020-03-11T00:00:00"/>
    <d v="2020-03-11T00:00:00"/>
    <s v="Realtime RT – PCR"/>
    <s v="Dương tính"/>
    <d v="2020-03-11T00:00:00"/>
    <x v="2"/>
    <s v="Bệnh Viện Đa khoa Đà Nẵng"/>
    <d v="2020-03-27T00:00:00"/>
    <s v="Khỏi bệnh"/>
    <s v="Khỏi bệnh"/>
    <m/>
    <m/>
    <s v=""/>
    <s v="Trong nước"/>
    <m/>
    <n v="2"/>
    <n v="0"/>
    <n v="0"/>
    <n v="0"/>
    <n v="1"/>
    <n v="1"/>
    <n v="9"/>
    <n v="2"/>
  </r>
  <r>
    <x v="19"/>
    <n v="37"/>
    <x v="2"/>
    <m/>
    <x v="0"/>
    <x v="16"/>
    <m/>
    <m/>
    <m/>
    <s v="Hàm Thuận Bắc"/>
    <s v="Bình Thuận"/>
    <x v="0"/>
    <n v="34"/>
    <m/>
    <m/>
    <s v="Nhân viên của NB34, đang được cách ly và điều trị tại BV đa khoa tỉnh Bình Thuận"/>
    <s v="là nhân viên của Bệnh nhân số 34."/>
    <m/>
    <m/>
    <m/>
    <m/>
    <s v=""/>
    <x v="6"/>
    <s v=""/>
    <s v="Có"/>
    <s v="Sốt"/>
    <d v="2020-03-10T00:00:00"/>
    <m/>
    <d v="2020-03-11T00:00:00"/>
    <d v="2020-03-11T00:00:00"/>
    <s v="Bệnh viện Đa khoa tỉnh Bình Thuận"/>
    <s v="Viện Pasteur Nha Trang"/>
    <d v="2020-03-11T00:00:00"/>
    <d v="2020-03-11T00:00:00"/>
    <d v="2020-03-10T00:00:00"/>
    <d v="2020-03-11T00:00:00"/>
    <s v="Realtime RT – PCR"/>
    <s v="Dương tính"/>
    <d v="2020-03-11T00:00:00"/>
    <x v="6"/>
    <s v="Bệnh Viện Đa khoa tỉnh Bình Thuận"/>
    <m/>
    <m/>
    <s v="Đang điều trị"/>
    <m/>
    <m/>
    <s v=""/>
    <s v="Trong nước"/>
    <m/>
    <m/>
    <n v="0"/>
    <n v="0"/>
    <n v="0"/>
    <n v="2"/>
    <n v="0"/>
    <n v="2"/>
    <n v="1"/>
  </r>
  <r>
    <x v="20"/>
    <n v="36"/>
    <x v="2"/>
    <m/>
    <x v="0"/>
    <x v="2"/>
    <m/>
    <m/>
    <m/>
    <s v="Phan Thiết"/>
    <s v="Bình Thuận"/>
    <x v="0"/>
    <n v="34"/>
    <m/>
    <m/>
    <s v="Giúp việc cho NB 34, đang được cách ly và điều trị tại BV đa khoa tỉnh Bình Thuận"/>
    <s v="giúp việc cho Bệnh nhân số 34"/>
    <m/>
    <m/>
    <m/>
    <m/>
    <s v=""/>
    <x v="6"/>
    <s v=""/>
    <s v="Có"/>
    <s v="Sốt"/>
    <d v="2020-03-10T00:00:00"/>
    <m/>
    <d v="2020-03-11T00:00:00"/>
    <d v="2020-03-11T00:00:00"/>
    <s v="Bệnh viện Đa khoa tỉnh Bình Thuận"/>
    <s v="Viện Pasteur Nha Trang"/>
    <d v="2020-03-11T00:00:00"/>
    <d v="2020-03-11T00:00:00"/>
    <d v="2020-03-10T00:00:00"/>
    <d v="2020-03-11T00:00:00"/>
    <s v="Realtime RT – PCR"/>
    <s v="Dương tính"/>
    <d v="2020-03-11T00:00:00"/>
    <x v="6"/>
    <s v="Bệnh Viện Đa khoa tỉnh Bình Thuận"/>
    <m/>
    <m/>
    <s v="Đang điều trị"/>
    <m/>
    <m/>
    <s v=""/>
    <s v="Trong nước"/>
    <m/>
    <m/>
    <n v="0"/>
    <n v="0"/>
    <n v="0"/>
    <n v="2"/>
    <n v="0"/>
    <n v="2"/>
    <n v="1"/>
  </r>
  <r>
    <x v="21"/>
    <n v="38"/>
    <x v="2"/>
    <m/>
    <x v="0"/>
    <x v="17"/>
    <m/>
    <m/>
    <m/>
    <s v="Phan Thiết"/>
    <s v="Bình Thuận"/>
    <x v="0"/>
    <n v="34"/>
    <m/>
    <m/>
    <s v="Con dâu của NB 34, đang được cách ly và điều trị tại BV đa khoa tỉnh Bình Thuận"/>
    <s v="là con dâu của bệnh nhân 34"/>
    <m/>
    <m/>
    <m/>
    <m/>
    <s v=""/>
    <x v="6"/>
    <s v=""/>
    <s v="Có"/>
    <s v="sốt, ho"/>
    <d v="2020-03-10T00:00:00"/>
    <m/>
    <d v="2020-03-11T00:00:00"/>
    <d v="2020-03-11T00:00:00"/>
    <s v="Bệnh viện Đa khoa tỉnh Bình Thuận"/>
    <s v="Viện Pasteur Nha Trang"/>
    <d v="2020-03-11T00:00:00"/>
    <d v="2020-03-11T00:00:00"/>
    <d v="2020-03-10T00:00:00"/>
    <d v="2020-03-11T00:00:00"/>
    <s v="Realtime RT – PCR"/>
    <s v="Dương tính"/>
    <d v="2020-03-10T00:00:00"/>
    <x v="6"/>
    <s v="Bệnh Viện Đa khoa tỉnh Bình Thuận"/>
    <m/>
    <m/>
    <s v="Đang điều trị"/>
    <m/>
    <m/>
    <s v=""/>
    <s v="Trong nước"/>
    <m/>
    <m/>
    <n v="-1"/>
    <n v="0"/>
    <n v="0"/>
    <n v="2"/>
    <n v="0"/>
    <n v="2"/>
    <n v="1"/>
  </r>
  <r>
    <x v="22"/>
    <n v="39"/>
    <x v="1"/>
    <m/>
    <x v="1"/>
    <x v="18"/>
    <s v="hướng dẫn viên du lịch"/>
    <m/>
    <s v="Dịch Vọng"/>
    <s v="Cầu Giấy"/>
    <s v="Hà Nội"/>
    <x v="0"/>
    <n v="24"/>
    <m/>
    <s v="Ngày 4/3/2020 bệnh nhân dẫn đoàn khách nước ngoài gồm 3 người đi du lịch tại tỉnh Ninh Bình. Lúc 7 giờ 45 phút, bệnh nhân và lái xe (Nguyễn Văn Toản) đến đón Richard John Alavoine (ca dương tính Covid-19 được xác định tại Quảng Ninh). Sau đó đón thêm 1 đoàn gồm: 1 hướng dẫn viên Quốc Anh và 1 khách người Úc ở 23 Hàng Hành.Bệnh nhận người Anh tách ra và đi riêng cùng 1 khách tên Darron. 10h30 Phong và 3 người khách vào Chùa Bích Động. 12h30 lên đò đi chơi Richard ngồi 1 thuyền, 2 khách đi cùng một thuyền, Phong ngồi chờ trên bờ. Khoảng 14 giờ khi từ Ninh Hải - Hoa Lư về Đền Vua Đinh thì có thêm HDV tên Hùng nhập đoàn và có 4 khách khác lên xe cùng đi thăm quan. Sau đó lúc_x000a_15h30 cả đoàn 9 người quay về, 18 giờ có mặt tại Hà Nội trả khách tại các điểm đón. Sau đó bệnh nhân về phòng có tiếp xúc với bạn cùng phòng và 01 người bạn đến ăn tối (Trần Văn Chung)._x000a_Đến tối ngày 06/03 bệnh nhân có đi chơi với bạn gái (Đặng Phương Linh) có đi mua đồ tại shop Cỏ mềm (phố Dịch Vọng) tiếp xúc với 3 nhân viên (cả 3 nhân viên đều đeo khẩu trang) và 1 vài khách. Sau đó bệnh nhân có đi lấy cao răng tại Nha Khoa Việt (phố Dịch Vọng) tiếp xúc gần với 01 bác sỹ lấy cao răng. Có đến ăn bún Hải Thom tại số 60 Dương Khuê, Mỹ Đình 2, Nam Từ Liêm tiếp xúc gần với 02 người sau đó về nhà và không tiếp xúc thêm với ai._x000a_+ Ngày 07/03: Lái xe Toản đưa bệnh nhân và 4 khách du lịch đi tour Ninh Bình đến 18 giờ về Hà Nội, tối về có đi chơi với bạn gái (Linh) nhưng chỉ đi dạo và không tiếp xúc với ai khác._x000a_+ Ngày 08/03 bệnh nhân tiếp tục dẫn 4 khách đi Ninh Bình (nhóm 2 khách Mr Haroon Anwar – lưu trú tại phòng 2204 Somerset Grand Hà Nội; nhóm 2 khách Mr. Anthony. Sau đó tự đi xe máy đến bệnh viện Xanh Pôn (tiếp xúc gần với 1 bảo vệ trẻ tuổi), được sàng lọc tại Phòng khám cổng số 4 do có yếu tố dịch tễ và chuyển bệnh viện Nhiệt đới Trung Ương II."/>
    <m/>
    <s v="Vào ngày 4/3/2020 bệnh nhân dẫn đoàn khách nước ngoài đi du lịch tại tỉnh Ninh Bình, trong đó có tiếp xúc với bệnh nhân số 24 (người này được xác định dương tính COVID-19 tại Quảng Ninh)._x000a_Ngày 8/3/2020, bệnh nhân nhập viện Bệnh viện Bệnh Nhiệt đới Trung ương cơ sở 2 với triệu chứng sốt nhẹ, không ho, không khó thở và đã được Bệnh viện lấy mẫu làm xét nghiệm COVID-19 và cho kết quả dương tính với vi rút SARS-CoV-2."/>
    <m/>
    <m/>
    <m/>
    <m/>
    <s v=""/>
    <x v="0"/>
    <s v=""/>
    <s v="Có"/>
    <s v="sốt nhẹ"/>
    <d v="2020-03-08T00:00:00"/>
    <m/>
    <d v="2020-03-11T00:00:00"/>
    <d v="2020-03-11T00:00:00"/>
    <s v="Bệnh viện Bệnh nhiệt đới Trung ương cơ sở Đông Anh"/>
    <s v="Viện Vệ sinh Dịch tễ Trung ương"/>
    <d v="2020-03-11T00:00:00"/>
    <d v="2020-03-12T00:00:00"/>
    <s v=""/>
    <s v=""/>
    <s v="Realtime RT – PCR"/>
    <s v="Dương tính"/>
    <d v="2020-03-10T00:00:00"/>
    <x v="0"/>
    <s v="Bệnh viện Bệnh Nhiệt đới Trung ương cơ sở 2"/>
    <s v="ổn định"/>
    <m/>
    <s v="Đang điều trị"/>
    <m/>
    <m/>
    <s v=""/>
    <s v="Trong nước"/>
    <m/>
    <m/>
    <n v="-1"/>
    <n v="0"/>
    <n v="0"/>
    <n v="2"/>
    <n v="1"/>
    <n v="3"/>
    <n v="1"/>
  </r>
  <r>
    <x v="23"/>
    <n v="40"/>
    <x v="5"/>
    <m/>
    <x v="0"/>
    <x v="19"/>
    <m/>
    <m/>
    <m/>
    <s v="Phan Thiết"/>
    <s v="Bình Thuận"/>
    <x v="0"/>
    <n v="34"/>
    <m/>
    <m/>
    <s v="Tiếp xúc gần với NB34 ,hiện đang được điều trị tai BV tỉnh Bình Thuận"/>
    <s v="tiếp xúc gần BN 34"/>
    <m/>
    <m/>
    <m/>
    <m/>
    <s v=""/>
    <x v="6"/>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x v="6"/>
    <s v="Bệnh Viện Đa khoa tỉnh Bình Thuận"/>
    <m/>
    <m/>
    <s v="Đang điều trị"/>
    <m/>
    <m/>
    <s v=""/>
    <s v="Trong nước"/>
    <m/>
    <n v="1"/>
    <n v="-1"/>
    <n v="0"/>
    <n v="0"/>
    <n v="1"/>
    <n v="0"/>
    <n v="2"/>
    <n v="1"/>
  </r>
  <r>
    <x v="24"/>
    <n v="41"/>
    <x v="5"/>
    <m/>
    <x v="1"/>
    <x v="20"/>
    <m/>
    <m/>
    <m/>
    <s v="Phan Thiết"/>
    <s v="Bình Thuận"/>
    <x v="0"/>
    <n v="34"/>
    <m/>
    <m/>
    <s v="Tiếp xúc gần với NB34 ,hiện đang được điều trị tai BV tỉnh Bình Thuận"/>
    <s v="tiếp xúc gần BN 34"/>
    <m/>
    <m/>
    <m/>
    <m/>
    <s v=""/>
    <x v="6"/>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x v="6"/>
    <s v="Bệnh Viện Đa khoa tỉnh Bình Thuận"/>
    <m/>
    <m/>
    <s v="Đang điều trị"/>
    <m/>
    <m/>
    <s v=""/>
    <s v="Trong nước"/>
    <m/>
    <n v="1"/>
    <n v="-1"/>
    <n v="0"/>
    <n v="0"/>
    <n v="1"/>
    <n v="0"/>
    <n v="2"/>
    <n v="1"/>
  </r>
  <r>
    <x v="25"/>
    <n v="42"/>
    <x v="5"/>
    <m/>
    <x v="1"/>
    <x v="17"/>
    <m/>
    <m/>
    <m/>
    <s v="Phan Thiết"/>
    <s v="Bình Thuận"/>
    <x v="0"/>
    <n v="34"/>
    <m/>
    <m/>
    <s v="Tiếp xúc gần với NB34 ,hiện đang được điều trị tai BV tỉnh Bình Thuận"/>
    <s v="tiếp xúc gần BN 34"/>
    <m/>
    <m/>
    <m/>
    <m/>
    <s v=""/>
    <x v="6"/>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x v="6"/>
    <s v="Bệnh Viện Đa khoa tỉnh Bình Thuận"/>
    <m/>
    <m/>
    <s v="Đang điều trị"/>
    <m/>
    <m/>
    <s v=""/>
    <s v="Trong nước"/>
    <m/>
    <n v="1"/>
    <n v="-1"/>
    <n v="0"/>
    <n v="0"/>
    <n v="1"/>
    <n v="0"/>
    <n v="2"/>
    <n v="1"/>
  </r>
  <r>
    <x v="26"/>
    <n v="44"/>
    <x v="5"/>
    <m/>
    <x v="1"/>
    <x v="21"/>
    <m/>
    <m/>
    <m/>
    <s v="Hàm Thuận Bắc"/>
    <s v="Bình Thuận"/>
    <x v="0"/>
    <n v="37"/>
    <m/>
    <m/>
    <s v="Nhân viên của NB34 ,hiện đang được điều trị tai BV tỉnh Bình Thuận"/>
    <s v="tiếp xúc gần BN 37"/>
    <m/>
    <m/>
    <m/>
    <m/>
    <s v=""/>
    <x v="6"/>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x v="6"/>
    <s v="Bệnh Viện Đa khoa tỉnh Bình Thuận"/>
    <m/>
    <m/>
    <s v="Đang điều trị"/>
    <m/>
    <m/>
    <s v=""/>
    <s v="Trong nước"/>
    <m/>
    <n v="1"/>
    <n v="-1"/>
    <n v="0"/>
    <n v="0"/>
    <n v="1"/>
    <n v="0"/>
    <n v="2"/>
    <n v="1"/>
  </r>
  <r>
    <x v="27"/>
    <n v="43"/>
    <x v="5"/>
    <m/>
    <x v="0"/>
    <x v="22"/>
    <m/>
    <m/>
    <m/>
    <s v="Phan Thiết"/>
    <s v="Bình Thuận"/>
    <x v="0"/>
    <n v="38"/>
    <m/>
    <m/>
    <s v="Tiếp xúc gần với NB34 là con dâu NB34 ,hiện đang được điều trị tai BV tỉnh Bình Thuận"/>
    <s v="tiếp xúc gần BN 38"/>
    <m/>
    <m/>
    <m/>
    <m/>
    <s v=""/>
    <x v="6"/>
    <d v="2020-03-11T00:00:00"/>
    <s v="Không"/>
    <m/>
    <s v=""/>
    <m/>
    <d v="2020-03-11T00:00:00"/>
    <d v="2020-03-12T00:00:00"/>
    <s v="Bệnh viện Đa khoa tỉnh Bình Thuận"/>
    <s v="Viện Pasteur Nha Trang"/>
    <d v="2020-03-11T00:00:00"/>
    <d v="2020-03-12T00:00:00"/>
    <d v="2020-03-11T00:00:00"/>
    <d v="2020-03-11T00:00:00"/>
    <s v="Realtime RT – PCR"/>
    <s v="Dương tính"/>
    <d v="2020-03-11T00:00:00"/>
    <x v="6"/>
    <s v="Bệnh Viện Đa khoa tỉnh Bình Thuận"/>
    <m/>
    <m/>
    <s v="Đang điều trị"/>
    <m/>
    <m/>
    <s v=""/>
    <s v="Trong nước"/>
    <m/>
    <n v="1"/>
    <n v="-1"/>
    <n v="0"/>
    <n v="0"/>
    <n v="1"/>
    <n v="0"/>
    <n v="2"/>
    <n v="1"/>
  </r>
  <r>
    <x v="28"/>
    <n v="45"/>
    <x v="2"/>
    <m/>
    <x v="1"/>
    <x v="18"/>
    <m/>
    <m/>
    <s v="phường 7"/>
    <s v="Tân Bình"/>
    <s v="TP Hồ Chí Minh"/>
    <x v="0"/>
    <n v="34"/>
    <m/>
    <s v="Đi ăn tối cùng NB 34"/>
    <s v="Ăn tối cùng NB34, NB41 hôm 3/3, ở tại quận Tân Bình, là nhân viên Cty Sứ vệ sinh Toto, tại quận 1, 12/3 khám tại trung tâm y tế Tân Bình "/>
    <s v="tiếp xúc gần với bệnh nhân số 34. Bệnh nhân này đã ăn tối và làm việc với vợ chồng BN34 tại Bình Thuận ngày 03/3/2020._x000a_Ngày 04/3/2020 bệnh nhân trở lại Thành phố Hồ Chí Minh trên xe cá nhân cùng 3 người khác. Ngày 10/3/2020, sau khi biết thông tin BN34 mắc bệnh COVID-19, bệnh nhân đã tự cách ly tại nhà._x000a_Ngày 12/3/2020, bệnh nhân có ngạt mũi, rát họng nên đến khám và được cách ly tập trung tại quận Tân Bình, sau đó về khu điều trị tập trung tại Bệnh viện dã chiến Củ Chi bằng xe chuyên dụng cách ly nghiêm ngặt."/>
    <m/>
    <m/>
    <m/>
    <m/>
    <s v=""/>
    <x v="5"/>
    <d v="2020-03-12T00:00:00"/>
    <s v="Có"/>
    <s v="ngạt mũi, rát họng"/>
    <d v="2020-03-12T00:00:00"/>
    <m/>
    <d v="2020-03-12T00:00:00"/>
    <d v="2020-03-12T00:00:00"/>
    <s v="Bệnh viện dã chiến Củ Chi"/>
    <s v="Viện Pasteur TP HCM"/>
    <d v="2020-03-12T00:00:00"/>
    <d v="2020-03-13T00:00:00"/>
    <d v="2020-12-03T00:00:00"/>
    <d v="2020-03-12T00:00:00"/>
    <s v="Realtime RT – PCR"/>
    <s v="Dương tính"/>
    <d v="2020-03-12T00:00:00"/>
    <x v="7"/>
    <s v="Bệnh viện Dã chiến Củ Chi"/>
    <m/>
    <s v="Khỏi bệnh"/>
    <s v="Khỏi bệnh"/>
    <m/>
    <m/>
    <s v=""/>
    <s v="Trong nước"/>
    <m/>
    <n v="0"/>
    <n v="0"/>
    <n v="0"/>
    <n v="0"/>
    <n v="2"/>
    <n v="0"/>
    <n v="3"/>
    <n v="1"/>
  </r>
  <r>
    <x v="29"/>
    <n v="46"/>
    <x v="4"/>
    <m/>
    <x v="0"/>
    <x v="23"/>
    <m/>
    <s v="Khương Trung"/>
    <s v="Khương Trung"/>
    <s v="Thanh Xuân"/>
    <s v="Hà Nội"/>
    <x v="0"/>
    <m/>
    <s v="VN0054_09_03"/>
    <s v="Tiếp Viên hàng Không VN0054"/>
    <s v="Tiếp viên hàng không của chuyến bay từ London về Hà Nội, bệnh nhân đi khám tại Trung tâm Y tế Hàng Không, sau đó được chuyển vào BV Bệnh Nhiệt đới TW Cơ sở 2"/>
    <s v="Bệnh nhân là tiếp viên hàng không trên chuyến bay của từ London về Hà Nội ngày 09/3/2020"/>
    <s v="VN0054"/>
    <s v="Anh"/>
    <s v="VN0054"/>
    <s v="Nội Bài"/>
    <d v="2020-03-09T00:00:00"/>
    <x v="0"/>
    <d v="2020-03-11T00:00:00"/>
    <s v="Có"/>
    <s v="Sốt, ho đờm"/>
    <d v="2020-03-10T00:00:00"/>
    <m/>
    <d v="2020-03-13T00:00:00"/>
    <d v="2020-03-13T00:00:00"/>
    <s v="Bệnh viện Bệnh nhiệt đới Trung ương cơ sở Đông Anh"/>
    <s v="Viện Vệ sinh Dịch tễ Trung ương"/>
    <d v="2020-03-13T00:00:00"/>
    <d v="2020-03-13T00:00:00"/>
    <d v="2020-03-13T00:00:00"/>
    <d v="2020-03-11T00:00:00"/>
    <s v="Realtime RT – PCR"/>
    <s v="Dương tính"/>
    <d v="2020-03-11T00:00:00"/>
    <x v="0"/>
    <s v="Bệnh viện Bệnh Nhiệt đới Trung ương cơ sở 2"/>
    <m/>
    <s v="ổn định"/>
    <s v="Đang điều trị"/>
    <n v="2"/>
    <n v="2"/>
    <s v="VN0054VN0054"/>
    <s v="Nước ngoài"/>
    <n v="2"/>
    <n v="2"/>
    <n v="-2"/>
    <m/>
    <n v="2"/>
    <n v="2"/>
    <n v="0"/>
    <n v="2"/>
    <n v="1"/>
  </r>
  <r>
    <x v="30"/>
    <n v="47"/>
    <x v="5"/>
    <m/>
    <x v="0"/>
    <x v="24"/>
    <m/>
    <m/>
    <s v="Trúc Bạch"/>
    <s v="Ba Đình"/>
    <s v="Hà Nội"/>
    <x v="0"/>
    <s v="17, 20"/>
    <m/>
    <s v="Giúp việc trong toà nhà có BN 17"/>
    <s v="Là giúp việc trong tòa nhà NB17, đã được đưa vào Bệnh viện Nhiệt đới TƯ cơ sở 2"/>
    <s v="Bệnh nhân là giúp việc trong toà nhà của bệnh nhân số 17 (BN17), có tiếp xúc gần."/>
    <m/>
    <m/>
    <m/>
    <m/>
    <s v=""/>
    <x v="0"/>
    <d v="2020-03-05T00:00:00"/>
    <s v="Không"/>
    <m/>
    <s v=""/>
    <m/>
    <d v="2020-03-06T00:00:00"/>
    <d v="2020-03-06T00:00:00"/>
    <s v="Bệnh viện Bệnh nhiệt đới Trung ương cơ sở Đông Anh"/>
    <s v="Viện Vệ sinh Dịch tễ Trung ương"/>
    <d v="2020-03-13T00:00:00"/>
    <d v="2020-03-13T00:00:00"/>
    <d v="2020-03-06T00:00:00"/>
    <d v="2020-03-06T00:00:00"/>
    <s v="Realtime RT – PCR"/>
    <s v="Dương tính"/>
    <d v="2020-03-06T00:00:00"/>
    <x v="0"/>
    <s v="Bệnh viện Bệnh Nhiệt đới Trung ương cơ sở 2"/>
    <m/>
    <s v="ổn định"/>
    <s v="Đang điều trị"/>
    <m/>
    <m/>
    <s v=""/>
    <s v="Trong nước"/>
    <m/>
    <n v="1"/>
    <n v="0"/>
    <n v="0"/>
    <n v="0"/>
    <n v="1"/>
    <n v="0"/>
    <n v="2"/>
    <n v="1"/>
  </r>
  <r>
    <x v="31"/>
    <n v="48"/>
    <x v="6"/>
    <m/>
    <x v="1"/>
    <x v="25"/>
    <m/>
    <m/>
    <s v="phường 14"/>
    <s v="quận 10"/>
    <s v="TP Hồ Chí Minh"/>
    <x v="0"/>
    <s v="34, 45"/>
    <m/>
    <s v="Ngồi chung xe với NB 34 và NB45"/>
    <s v="Được cách ly tập trung tại Quận 10, tối 13/3 được đưa vào Bệnh viện Nhiệt đới thành phố Hồ Chí Minh"/>
    <s v="bệnh nhân ngồi chung xe ô tô với ca 45 và cùng đi tiếp xúc với ca số 34 tại Bình Thuận. Sáng ngày 11/3/2020, sau khi biết thông tin ca số 34 mắc bệnh COVID-19, bệnh nhân được hướng dẫn tự cách ly tại nhà."/>
    <m/>
    <m/>
    <m/>
    <m/>
    <s v=""/>
    <x v="5"/>
    <d v="2020-03-11T00:00:00"/>
    <s v="Không"/>
    <m/>
    <s v=""/>
    <m/>
    <d v="2020-03-13T00:00:00"/>
    <d v="2020-03-13T00:00:00"/>
    <s v="Bệnh viện nhiệt đới TP HCM"/>
    <s v="Viện Pasteur TP HCM"/>
    <d v="2020-03-14T00:00:00"/>
    <d v="2020-03-14T00:00:00"/>
    <d v="2020-03-13T00:00:00"/>
    <d v="2020-03-13T00:00:00"/>
    <s v="Realtime RT – PCR"/>
    <s v="Dương tính"/>
    <d v="2020-03-13T00:00:00"/>
    <x v="5"/>
    <s v="Bệnh viện Dã chiến Củ Chi"/>
    <m/>
    <s v="ổn định"/>
    <s v="Đang điều trị"/>
    <m/>
    <m/>
    <s v=""/>
    <s v="Trong nước"/>
    <m/>
    <n v="2"/>
    <n v="0"/>
    <n v="0"/>
    <n v="0"/>
    <n v="1"/>
    <n v="0"/>
    <n v="0"/>
    <n v="0"/>
  </r>
  <r>
    <x v="32"/>
    <n v="49"/>
    <x v="1"/>
    <m/>
    <x v="1"/>
    <x v="26"/>
    <m/>
    <m/>
    <m/>
    <m/>
    <s v="Huế"/>
    <x v="1"/>
    <n v="30"/>
    <s v="VN0054_02_03"/>
    <s v="đi trên chuyến bay VN0054 từ London tới Hà Nội ngày 2/3/2020, tới Huế ngày 06/03 (VN1547), là chồng của BN30 (BN49)_x000a__x000a_seat 6D. 07/03 cách ly tại bệnh viện"/>
    <s v="Là chồng tiếp xúc gần với NB30, đang được điều trị tại Bệnh viện đa khoa TƯ Huế"/>
    <s v="Đây là hành khách nước ngoài đi trên chuyến bay VN0054 từ London tới, nhập cảnh Cảng hàng không quốc tế Nội Bài sáng 2/3/2020, là chồng, tiếp xúc gần với bệnh nhân số 30 (BN30)"/>
    <s v="VN0054"/>
    <s v="Anh"/>
    <s v="VN0054"/>
    <s v="Nội Bài"/>
    <d v="2020-03-02T00:00:00"/>
    <x v="4"/>
    <d v="2020-03-08T00:00:00"/>
    <s v="Không"/>
    <m/>
    <s v=""/>
    <m/>
    <d v="2020-03-14T00:00:00"/>
    <d v="2020-03-14T00:00:00"/>
    <s v="Trung tâm kiểm soát bệnh tật tỉnh Thừa Thiên Huế"/>
    <s v="Viện Pasteur Nha Trang"/>
    <d v="2020-03-14T00:00:00"/>
    <d v="2020-03-14T00:00:00"/>
    <d v="2020-03-14T00:00:00"/>
    <d v="2020-03-08T00:00:00"/>
    <s v="Realtime RT – PCR"/>
    <s v="Dương tính"/>
    <d v="2020-03-07T00:00:00"/>
    <x v="4"/>
    <s v="Bệnh viện Đa khoa Trung Ương Huế"/>
    <m/>
    <m/>
    <s v="Đang điều trị"/>
    <n v="6"/>
    <n v="6"/>
    <s v="VN0054VN0054"/>
    <s v="Nước ngoài"/>
    <n v="6"/>
    <n v="6"/>
    <n v="-7"/>
    <m/>
    <n v="2"/>
    <n v="1"/>
    <n v="0"/>
    <n v="4"/>
    <n v="1"/>
  </r>
  <r>
    <x v="33"/>
    <n v="52"/>
    <x v="5"/>
    <m/>
    <x v="0"/>
    <x v="13"/>
    <m/>
    <m/>
    <s v="Hồng Hải"/>
    <s v="Hạ Long"/>
    <s v="Quảng Ninh"/>
    <x v="0"/>
    <m/>
    <s v="VN0054_09_03"/>
    <m/>
    <s v="Hành khách từ chuyến bay từ London về VN 9/3, về Nội Bài và bắt taxi thẳng về nhà tại Hạ Long, hiện bệnh nhân đang được cách ly tại BV dã chiến cơ sở 2 tại tỉnh Quảng Ninh."/>
    <s v="Bệnh nhân là hành khách trên chuyến bay ngày từ London về Việt Nam ngày 9/3/2020._x000a_Ngày 09/03/2020 bệnh nhân về Nội Bài và bắt taxi thẳng về nhà tại Hạ Long, sau đó bệnh nhân tự cách ly tại nhà, sau đó chuyển vào khu cách ly tập trung của tỉnh. Ngày 13/03/2020, bệnh nhân được lấy mẫu và làm xét nghiệm tại Quảng Ninh cho kết quả dương tính"/>
    <m/>
    <s v="Anh"/>
    <s v="VN0054"/>
    <s v="Nội Bài"/>
    <s v=""/>
    <x v="7"/>
    <d v="2020-03-09T00:00:00"/>
    <s v="Không"/>
    <m/>
    <s v=""/>
    <m/>
    <d v="2020-03-13T00:00:00"/>
    <d v="2020-03-13T00:00:00"/>
    <s v="Trung tâm kiểm soát bệnh tật tỉnh Quảng Ninh"/>
    <s v="Viện Vệ sinh Dịch tễ Trung ương"/>
    <d v="2020-03-13T00:00:00"/>
    <d v="2020-03-14T00:00:00"/>
    <d v="2020-03-14T00:00:00"/>
    <d v="2020-03-13T00:00:00"/>
    <s v="Realtime RT – PCR"/>
    <s v="Dương tính"/>
    <d v="2020-03-13T00:00:00"/>
    <x v="8"/>
    <s v="Bệnh viện dã chiến cơ sở 2 tại tỉnh Quảng Ninh"/>
    <m/>
    <s v="ổn định"/>
    <s v="Đang điều trị"/>
    <m/>
    <m/>
    <s v="VN0054"/>
    <s v="Nước ngoài"/>
    <m/>
    <n v="4"/>
    <n v="0"/>
    <m/>
    <n v="0"/>
    <n v="1"/>
    <n v="0"/>
    <n v="2"/>
    <n v="1"/>
  </r>
  <r>
    <x v="34"/>
    <n v="50"/>
    <x v="1"/>
    <m/>
    <x v="1"/>
    <x v="9"/>
    <m/>
    <m/>
    <s v="Núi Trúc"/>
    <s v="Ba Đình"/>
    <s v="Hà Nội"/>
    <x v="0"/>
    <m/>
    <s v="VN18_10_03"/>
    <s v="- 4/3/2020 bệnh nhân đi Pháp, ở Thành phố Paris, có đi chơi các khu vực _x000a_và tiếp xúc với bạn bè. _x000a_- Ngày 10/3/2020 bệnh nhân từ Pháp về Việt Nam qua sân bay Nội Bài, _x000a_chuyến bay VN18 hạ cách lúc 6 h 45 phút. Sau đó đi xe của cơ quan về nhà tại _x000a_20 Núi Trúc. 14 h đến cơ quan tại số 200 Nguyễn Sơn, Long Biên, tại đó bệnh _x000a_nhân có tiếp xúc với nhiều người, đến 8 h tối về nhà ăn cơm tối, chỉ có 1 mình. _x000a_- Ngày 11/3/2020, 8 h 30 tham gia họp trực tuyến tại 200 Nguyễn Sơn, _x000a_có nhiều người tham gia. 12 trưa, ăn cơm tại căng tin. Sau đó tiếp tục họp tại cơ _x000a_quan. Đến 20h sang quán Lộc Vừng ăn tối cùng nhiều người. khoảng 9h30 về _x000a_nghỉ tại nhà riêng. _x000a_- Ngày 12/3/2020, bệnh nhân thấy mệt, đau đầu, có gặp vợ và con, sau _x000a_đó vợ và con ra ở tại Khách Sạn Hà Nội, Giảng Võ. Bệnh nhân ở nhà 1 mình, _x000a_không gặp ai. _x000a_- Ngày 13/3/2020 khoảng 11h30 phút bệnh nhân vào Nhiệt đới TW2 _x000a_khám bệnh bằng taxi."/>
    <s v="10/3 từ Paris về Việt Nam"/>
    <s v="4/3/2020 bệnh nhân đi Pháp, ở Thành phố Paris, có đi chơi các khu vực và tiếp xúc với bạn bè. Ngày 10/3/2020 bệnh nhân từ Pháp về Việt Nam qua sân bay Nội Bài, chuyến bay VN18 hạ cách lúc 6 h 45 phút. Sau đó đi xe của cơ quan về nhà tại 20 Núi Trúc. 14 h đến cơ quan tại số 200 Nguyễn Sơn, Long Biên, tại đó bệnh nhân có tiếp xúc với nhiều người, đến 8 h tối về nhà ăn cơm tối, chỉ có 1 mình. Ngày 11/3/2020, 8 h 30 tham gia họp trực tuyến tại 200 Nguyễn Sơn, có nhiều người tham gia. 12 trưa, ăn cơm tại căng tin. Sau đó tiếp tục họp tại cơ quan. Đến 20h sang quán Lộc Vừng ăn tối cùng nhiều người. khoảng 9h30 về nghỉ tại nhà riêng. Ngày 12/3/2020, bệnh nhân thấy mệt, đau đầu, có gặp vợ và con, sau đó vợ và con ra ở tại Khách Sạn Hà Nội, Giảng Võ. Bệnh nhân ở nhà 1 mình, không gặp ai. Ngày 13/3/2020 khoảng 11h30 phút bệnh nhân vào Nhiệt đới TW2 khám bệnh bằng taxi."/>
    <m/>
    <s v="Pháp"/>
    <s v="VN18"/>
    <s v="Nội Bài"/>
    <d v="2020-03-10T00:00:00"/>
    <x v="0"/>
    <d v="2020-03-13T00:00:00"/>
    <s v="Có"/>
    <s v="sốt, khó thở"/>
    <d v="2020-03-11T00:00:00"/>
    <m/>
    <d v="2020-03-13T00:00:00"/>
    <d v="2020-03-13T00:00:00"/>
    <s v="Bệnh viện Bệnh nhiệt đới Trung ương cơ sở Đông Anh"/>
    <s v="Viện Vệ sinh Dịch tễ Trung ương"/>
    <d v="2020-03-14T00:00:00"/>
    <d v="2020-03-14T00:00:00"/>
    <d v="2020-03-13T00:00:00"/>
    <d v="2020-03-13T00:00:00"/>
    <s v="Realtime RT – PCR"/>
    <s v="Dương tính"/>
    <d v="2020-03-13T00:00:00"/>
    <x v="0"/>
    <s v="Bệnh viện Bệnh Nhiệt đới Trung ương cơ sở 2"/>
    <m/>
    <s v="ổn định"/>
    <s v="Đang điều trị"/>
    <m/>
    <n v="3"/>
    <s v="VN18"/>
    <s v="Nước ngoài"/>
    <m/>
    <n v="0"/>
    <n v="0"/>
    <m/>
    <n v="2"/>
    <n v="2"/>
    <n v="0"/>
    <n v="0"/>
    <n v="0"/>
  </r>
  <r>
    <x v="35"/>
    <n v="51"/>
    <x v="2"/>
    <m/>
    <x v="0"/>
    <x v="27"/>
    <m/>
    <m/>
    <s v="Xuân Đỉnh"/>
    <s v="Bắc Từ Liêm"/>
    <s v="Hà Nội"/>
    <x v="0"/>
    <m/>
    <s v="QR968_13_03"/>
    <s v="Từ ngày 23/02 đến ngày 12/3/2020, bệnh nhân đã đến Ý, Tây Ban Nha và Đan Mạch, ngày 13/3/2020 bệnh nhân về Việt Nam trên chuyến bay QR968 từ Quatar"/>
    <s v="Du học sinh châu Âu, 13/3 bay về Nội Bài từ chuyến bay QR968 rồi được chở thẳng đến Bệnh nhiệt đới TƯ cơ sở Đông Anh"/>
    <s v="Bệnh nhân là du học sinh ở Châu Âu, từ 23/02/2020– 12/3/2020 có đi qua nhiều nước. Ngày 12/03/2020 bệnh nhân có ho sốt và từ ngày 11/03/2020 bệnh nhân có sốt nóng, ho khan, không tức ngực khó thở. Sáng 13/03/2020 bệnh bay về Nội Bài trên chuyến bay QR968 và được chở thẳng vào BVBNĐTW cơ sở Đông Anh, được xét nghiệm và chẩn đoán dương tính SARS-CoV-2."/>
    <s v="QR968"/>
    <s v="Qatar"/>
    <s v="QR968"/>
    <s v="Nội Bài"/>
    <d v="2020-03-13T00:00:00"/>
    <x v="0"/>
    <d v="2020-03-09T00:00:00"/>
    <s v="Có"/>
    <s v="sốt, ho khan"/>
    <d v="2020-03-11T00:00:00"/>
    <m/>
    <d v="2020-03-13T00:00:00"/>
    <d v="2020-03-13T00:00:00"/>
    <s v="Bệnh viện Bệnh nhiệt đới Trung ương cơ sở Đông Anh"/>
    <s v="Viện Vệ sinh Dịch tễ Trung ương"/>
    <d v="2020-03-13T00:00:00"/>
    <d v="2020-03-14T00:00:00"/>
    <d v="2020-03-14T00:00:00"/>
    <d v="2020-03-13T00:00:00"/>
    <s v="Realtime RT – PCR"/>
    <s v="Dương tính"/>
    <d v="2020-03-13T00:00:00"/>
    <x v="0"/>
    <s v="Bệnh viện Bệnh Nhiệt đới Trung ương cơ sở 2"/>
    <m/>
    <s v="ổn định"/>
    <s v="Đang điều trị"/>
    <n v="-4"/>
    <n v="0"/>
    <s v="QR968QR968"/>
    <s v="Nước ngoài"/>
    <n v="-4"/>
    <n v="4"/>
    <n v="0"/>
    <m/>
    <n v="0"/>
    <n v="2"/>
    <n v="0"/>
    <n v="4"/>
    <n v="1"/>
  </r>
  <r>
    <x v="36"/>
    <n v="53"/>
    <x v="4"/>
    <m/>
    <x v="1"/>
    <x v="28"/>
    <m/>
    <m/>
    <m/>
    <s v="Quận 1"/>
    <s v="TP Hồ Chí Minh"/>
    <x v="3"/>
    <m/>
    <s v="QR970_10_03"/>
    <m/>
    <s v="Trong thời gian ở Cộng hòa Czech BN có tiếp xúc với người Ý, nhập cảng hàng không Quốc tế Tân Sơn Nhất 10/3 trên chuyén bay QR970 sau đó lưu trú tại Quận 1, đến khám tại BV Y học cổ truyền TP HCMsau đó được chuyển cách ly tại BV Bệnh nhiệt đới TPHCM. "/>
    <s v="Thời gian ở Czech, bệnh nhân có tiếp xúc với người Ý. Ngày 10/3/2020, bệnh nhân nhập cảnh vào Cảng hàng không quốc tế Tân Sơn Nhất trên chuyến bay QR970, quá cảnh tại sân bay Doha (Quatar). Sau khi vào Việt Nam, lưu trú tại Quận 1, TPHCM. Bệnh nhân khởi phát bệnh vào ngày 13/3/2020 với biểu hiện ho khan, mệt mỏi. Bệnh nhân đến khám tại Bệnh viện Y học cổ truyền TPHCM, chụp X Quang có dấu hiệu thâm nhiễm 1/3 dưới đáy phổi, được chuyển đến cách ly tại Bệnh viện Bệnh nhiệt đới TPHCM. "/>
    <s v="QR970"/>
    <s v="Qatar"/>
    <s v="QR970"/>
    <s v="Tân Sơn Nhất"/>
    <d v="2020-03-10T00:00:00"/>
    <x v="5"/>
    <d v="2020-03-13T00:00:00"/>
    <s v="Có"/>
    <s v="ho khan, mệt mỏi"/>
    <d v="2020-03-13T00:00:00"/>
    <m/>
    <d v="2020-03-13T00:00:00"/>
    <d v="2020-03-13T00:00:00"/>
    <s v="Bệnh viện nhiệt đới TP HCM"/>
    <s v="Viện Pasteur TP HCM"/>
    <d v="2020-03-14T00:00:00"/>
    <d v="2020-03-14T00:00:00"/>
    <d v="2020-03-13T00:00:00"/>
    <d v="2020-03-13T00:00:00"/>
    <s v="Realtime RT – PCR"/>
    <s v="Dương tính"/>
    <d v="2020-03-13T00:00:00"/>
    <x v="7"/>
    <s v="Bệnh viện Bệnh nhiệt đới TP. Hồ Chí Minh"/>
    <m/>
    <s v="Khỏi bệnh"/>
    <s v="Khỏi bệnh"/>
    <n v="3"/>
    <n v="3"/>
    <s v="QR970QR970"/>
    <s v="Nước ngoài"/>
    <n v="3"/>
    <n v="0"/>
    <n v="0"/>
    <m/>
    <n v="2"/>
    <n v="2"/>
    <n v="0"/>
    <n v="1"/>
    <n v="1"/>
  </r>
  <r>
    <x v="37"/>
    <n v="54"/>
    <x v="4"/>
    <m/>
    <x v="1"/>
    <x v="29"/>
    <m/>
    <m/>
    <m/>
    <s v="Quận 1 và 4"/>
    <s v="TP Hồ Chí Minh"/>
    <x v="4"/>
    <m/>
    <s v="TK162_08_03"/>
    <s v="Sáng ngày 08/03/2020 BN cùng vợ là bà Maria Mozgovaja (20/04/1988) đáp_x000a_chuyến bay TK162 từ Tây Ban Nha đến Tp.HCM._x000a_- Tối ngày 08/03/2020, đi mua sắm tại Sài Gòn Square, ăn tối (không nhớ địa điểm),_x000a_sau đó về nghỉ tại căn hộ B08.03 Sài Gòn Royal, địa chỉ 34-35 Bến Vân Đồn,_x000a_phường 12, quận 4, Tp.HCM._x000a_- Ngày 09/3/2020, đi Phú Quốc lúc 14:10 trên chuyến bay QH 1521 hãng hàng_x000a_không Bambo._x000a_- Lưu trú tại khách sạn La Nube Residence từ 09-13/3/2020._x000a_- 13/03/2020 đáp chuyến bay QH 1524 hãng hàng không Bambo từ Phú Quốc về_x000a_HCM lúc 20:45. Thuê phòng nghỉ tại nhà nghỉ 19B Lê Thị Riêng, P.Bến Thành,_x000a_Quận 1 (phòng 32), nghỉ tại đó 1 đêm._x000a__x000a_2_x000a_- 14/03/2020 ăn trưa tại Nonla Guys (40/24 Bùi Viện), sau đó thuê phòng nghỉ tại_x000a_địa chỉ 40/7 Bùi Viện, P.Phạm Ngũ Lão, Quận 1. Khoảng 16:00 cùng ngày, BN có_x000a_biểu hiện sốt nên tự đi khám (không rõ phương tiện đi lại) tại BV Bệnh Nhiệt Đới."/>
    <s v="8/3 cùng vợ trên chuyến bay TK162 nhập cảnh vào HCM"/>
    <s v="BN54 là khách du lịch tại Việt Nam, đã ở TPHCM, Phú Quốc (tỉnh Kiên Giang). Bệnh nhân từ Tây Ban Nha nhập cảnh TPHCM ngày 08/3/2020 cùng vợ (sinh năm 1988) trên chuyến bay TK162. Ngày 09/3/2020, đi Phú Quốc trên chuyến bay QH 1521 và lưu trú tại khách sạn La Nube Residence từ 09-13/3/2020. Ngày 13/3/2020 về lại TPHCM trên chuyến bay QH 1524 và ở tại các khách sạn thuộc quận 1 và 4. Khoảng 16 giờ ngày 14/3/2020, BN54 có biểu hiện sốt, tự đi khám tại Bệnh viện Bệnh Nhiệt đới TPHCM, được lấy mẫu xét nghiệm, cho kết quả dương tính ngày 14/3/2020."/>
    <s v="TK162/QH 1521/QH 1524"/>
    <s v="Tây Ban Nha_x000a_Tân Sơn Nhất"/>
    <s v="TK162/QH1521"/>
    <s v="Tân Sơn Nhất_x000a_Phú Quốc"/>
    <d v="2020-03-08T00:00:00"/>
    <x v="5"/>
    <d v="2020-03-14T00:00:00"/>
    <s v="Có"/>
    <s v="Sốt"/>
    <d v="2020-03-14T00:00:00"/>
    <m/>
    <d v="2020-03-14T00:00:00"/>
    <d v="2020-03-14T00:00:00"/>
    <s v="Bệnh viện nhiệt đới TP HCM"/>
    <s v="Viện Pasteur TP HCM"/>
    <d v="2020-03-15T00:00:00"/>
    <d v="2020-03-15T00:00:00"/>
    <d v="2020-03-14T00:00:00"/>
    <d v="2020-03-14T00:00:00"/>
    <s v="Realtime RT – PCR"/>
    <s v="Dương tính"/>
    <d v="2020-03-15T00:00:00"/>
    <x v="5"/>
    <s v="Bệnh viện Bệnh nhiệt đới TP. Hồ Chí Minh"/>
    <m/>
    <m/>
    <s v="Đang điều trị"/>
    <n v="6"/>
    <n v="6"/>
    <s v="TK162/QH 1521/QH 1524TK162/QH1521"/>
    <s v="Nước ngoài"/>
    <n v="6"/>
    <n v="0"/>
    <n v="1"/>
    <m/>
    <n v="2"/>
    <n v="2"/>
    <n v="0"/>
    <n v="5"/>
    <n v="1"/>
  </r>
  <r>
    <x v="38"/>
    <n v="55"/>
    <x v="5"/>
    <m/>
    <x v="1"/>
    <x v="30"/>
    <m/>
    <m/>
    <m/>
    <m/>
    <s v="Hà Nội"/>
    <x v="5"/>
    <m/>
    <s v="VN0018_14_03"/>
    <m/>
    <s v="Quốc tịch Đức, hành khách chuyến bay VN0018 từ Pháp về Nội Bài, hiện đang được cách lý tại Bệnh Nhiệt đới TƯ cơ sở Đông Anh"/>
    <s v="Bệnh nhân nam, 35 tuổi, quốc tịch Đức. Bệnh nhân là hành khách trên chuyến bay VN0018 từ Pháp về Nội Bài sáng 14/03/2020."/>
    <s v="VN0018"/>
    <s v="Pháp"/>
    <s v="VN0018"/>
    <s v="Nội Bài"/>
    <d v="2020-03-14T00:00:00"/>
    <x v="0"/>
    <d v="2020-03-14T00:00:00"/>
    <s v="Không"/>
    <m/>
    <s v=""/>
    <m/>
    <d v="2020-03-14T00:00:00"/>
    <d v="2020-03-14T00:00:00"/>
    <s v="Bệnh viện Bệnh nhiệt đới Trung ương cơ sở Đông Anh"/>
    <s v="Viện Vệ sinh Dịch tễ Trung ương"/>
    <d v="2020-03-15T00:00:00"/>
    <d v="2020-03-15T00:00:00"/>
    <d v="2020-03-15T00:00:00"/>
    <d v="2020-03-14T00:00:00"/>
    <s v="Realtime RT – PCR"/>
    <s v="Dương tính"/>
    <d v="2020-03-14T00:00:00"/>
    <x v="0"/>
    <s v="Bệnh viện Bệnh Nhiệt đới Trung ương cơ sở 2"/>
    <m/>
    <m/>
    <s v="Đang điều trị"/>
    <n v="0"/>
    <n v="0"/>
    <s v="VN0018VN0018"/>
    <s v="Nước ngoài"/>
    <n v="0"/>
    <n v="0"/>
    <n v="0"/>
    <m/>
    <n v="0"/>
    <n v="1"/>
    <n v="0"/>
    <n v="2"/>
    <n v="1"/>
  </r>
  <r>
    <x v="39"/>
    <n v="56"/>
    <x v="1"/>
    <m/>
    <x v="1"/>
    <x v="23"/>
    <m/>
    <m/>
    <m/>
    <s v="Hoàn Kiếm"/>
    <s v="Hà Nội"/>
    <x v="1"/>
    <m/>
    <s v="VN0054_09_03"/>
    <s v="Sau khi nhập cảnh vào Hà Nội bệnh nhân gặp thêm 2 người bạn nữa (cũng nhập cảnh vào Hà Nội nhưng khác chuyến bay) để đi du lịch cùng nhau gồm: (1) Chloe Louise Pond, nữ, 28 tuổi, quốc tịch Anh (số hộ chiếu: 309726579) và (2) Laura Megan, nữ, 24 tuổi, quốc tịch Anh (số hộ chiếu 532852772). _x000a_Bệnh nhân đăng ký ở khách sạn Hanoi Paradise Center Hotel (địa chỉ 22 Hàng Vôi, Hoàn Kiếm) 1 đêm (đến 10/3 thì trả phòng). 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
    <s v="Bệnh nhân quốc tịch Anh, 9/3 hành khách chuyến bay từ Anh về Nội Bài, 10/3 ở khách sạn Hanoi Paradise Center Hotel (22 Hàng Vôi, Hoàn Kiếm) 1 đêm , 10/3/-13/3 đi du lịch tại Sapa luuw trú tại KS Mountain River Homestay Sapa ( Tả Van, Sapa) sau đó về Hà Nội và lưu trú tại KS Oriental Suiter (58 Hàng Đào, Hoàn Kiếm), hiện đang được cách ly tại BV Nhiệt đới TƯ cơ sở Đông Anh."/>
    <s v="Bệnh nhân hành khách trên chuyến bay từ Anh về Nội Bài lúc 05:30 sáng 09/03/2020. Sau khi nhập cảnh vào Hà Nội bệnh nhân gặp thêm 2 người bạn nữa (cũng nhập cảnh vào Hà Nội nhưng khác chuyến bay) để đi du lịch cùng nhau, cả hai đều nữ quốc tịch Anh, một người 28 tuổi và một người 24 tuổi._x000a__x000a_Bệnh nhân đăng ký ở khách sạn Hanoi Paradise Center Hotel (địa chỉ 22 Hàng Vôi, Hoàn Kiếm) 1 đêm (đến 10/3 thì trả phòng)._x000a_Từ 10/3-13/3, Khách đi du lịch tại Sapa trong đó có lưu trú ở khách sạn Mountain River Homestay Sapa (địa chỉ ở Tả Van, Sapa) sau đó bệnh nhân quay trở lại Hà Nội và lưu trú tại Khách sạn Oriental Suiter (địa chỉ 58 Hàng Đào, Hoàn Kiếm) từ ngày 13/3 đến nay._x000a_Sau khi bệnh nhân đến khách sạn lưu trú, UBND phường Hàng Đào đã nắm bắt thông tin và công bố quyết định cách ly đối với bệnh nhân này."/>
    <m/>
    <s v="Anh"/>
    <s v="VN0054"/>
    <s v="Nội Bài"/>
    <d v="2020-03-09T00:00:00"/>
    <x v="0"/>
    <s v=""/>
    <s v="Không"/>
    <m/>
    <s v=""/>
    <m/>
    <d v="2020-03-14T00:00:00"/>
    <d v="2020-03-14T00:00:00"/>
    <s v="Trung tâm kiểm soát bênh tật Hà Nội"/>
    <s v="Viện Vệ sinh Dịch tễ Trung ương"/>
    <d v="2020-03-15T00:00:00"/>
    <d v="2020-03-15T00:00:00"/>
    <d v="2020-03-14T00:00:00"/>
    <s v=""/>
    <s v="Realtime RT – PCR"/>
    <s v="Dương tính"/>
    <d v="2020-03-14T00:00:00"/>
    <x v="0"/>
    <s v="Bệnh viện Bệnh Nhiệt đới Trung ương cơ sở 2"/>
    <m/>
    <m/>
    <s v="Đang điều trị"/>
    <m/>
    <m/>
    <s v="VN0054"/>
    <s v="Nước ngoài"/>
    <m/>
    <m/>
    <n v="0"/>
    <m/>
    <n v="2"/>
    <n v="1"/>
    <n v="0"/>
    <n v="5"/>
    <n v="1"/>
  </r>
  <r>
    <x v="40"/>
    <n v="57"/>
    <x v="2"/>
    <m/>
    <x v="1"/>
    <x v="5"/>
    <m/>
    <m/>
    <m/>
    <m/>
    <s v="Quảng Nam"/>
    <x v="1"/>
    <n v="46"/>
    <s v="VN0054_09_03"/>
    <s v="- Ngày 09/3/2020:_x000a_+ Xuất phát từ London nhập cảnh vào Việt Nam vào lúc 05 giờ 20 phút tại_x000a_sân bay Nội Bài, Hà Nội trên chuyến bay VN 54, số ghế 23D (cùng chuyến bay_x000a_với bệnh nhân 46 là tiếp viên hàng không Vietnam ariline), lưu trú tại khách sạn_x000a_Anise Hotel địa chỉ 23 Quán Thánh, Ba Đình, Hà Nội;_x000a_+ Lúc 8h15, Khách ăn sáng tại Khách sạn, sau đó đi dạo Phố Cổ và_x000a_Hồ Gươm;_x000a_+ Khách tự đến Công ty DA travel mua tour đi Hạ Long 2 ngày 1 đêm;_x000a_- Ngày 10/3/2020:_x000a_+ HDV Thành đưa Khách xuống Hạ Long lúc 12h00, Khách lưu trú trên tàu_x000a_Paradise._x000a_- Ngày 12/3/2020:_x000a_+ HDV Thành gặp lại ông bà khoảng 10h30 rồi đưa Khách ra sân bay về Đà_x000a_nẵng lúc 17h00 trên chuyến VN 183._x000a_+ Khách tự gọi xe về Hội An;_x000a_+ 19h30, sau khi làm thủ tục với Lễ tân (Lê Trần Phương Thảo), Khách được_x000a_bảo vệ (Trần Văn Sáu) đưa về phòng 2105, Khách sạn Ven sông - 175 Cửa Đại -_x000a_Cẩm Châu - Hội An;_x000a_+ 19h45, Lễ tân đặt xe điện cho Khách lên phố (Lái xe Võ Đình Huy)_x000a_- Ngày 13/3/2020:_x000a_+ 08h30, Khách ăn sáng tại Khách sạn (Nhân viên Lữ Văn Trọng và Đỗ_x000a_Quốc Sang là người phục vụ). Sau đó, Khách xuống hồ bơi;_x000a_+ 11h00, Khách đi xe buýt xuống biển Tân Thành (Lái xe Trần Văn Tuấn);_x000a__x000a_+ 15h10, Khách về lại Khách sạn (Lái xe Trần Văn Tuấn) và được cách ly tại_x000a_phòng;_x000a_+ 19h15, Khách được đưa về cách ly tại Nhà khách Hội nông dân - phường_x000a_Cửa Đại - TP Hội An."/>
    <s v="Quốc tích Anh, bay từ London tới Hà Nội trên chuyến bay VN0054 9/3 ( cùng chuyến với NB 46 là tiếp viên của Vietnam Airlines) hiện đang được cách ly tại Quảng Nam"/>
    <s v="bay tới Hà Nội từ London trên chuyến bay VN0054 ngày 9/3/2020 (cùng chuyến bay với BN46 là tiếp viên của Vietnam Airlines)."/>
    <s v="VN0054"/>
    <s v="Anh"/>
    <s v="VN0054"/>
    <s v="Nội Bài"/>
    <d v="2020-03-09T00:00:00"/>
    <x v="8"/>
    <s v=""/>
    <s v="Không"/>
    <m/>
    <s v=""/>
    <m/>
    <d v="2020-03-14T00:00:00"/>
    <d v="2020-03-14T00:00:00"/>
    <s v="Trung tâm kiểm soát bệnh tật tỉnh Quảng Nam"/>
    <s v="Viện Pasteur Nha Trang"/>
    <d v="2020-03-15T00:00:00"/>
    <d v="2020-03-15T00:00:00"/>
    <d v="2020-03-09T00:00:00"/>
    <d v="2020-03-09T00:00:00"/>
    <s v="Realtime RT – PCR"/>
    <s v="Dương tính"/>
    <d v="2020-03-16T00:00:00"/>
    <x v="9"/>
    <s v="Bệnh viện Đa khoa Trung Ương Quảng Nam"/>
    <m/>
    <m/>
    <s v="Đang điều trị"/>
    <m/>
    <n v="0"/>
    <s v="VN0054VN0054"/>
    <s v="Nước ngoài"/>
    <m/>
    <m/>
    <n v="2"/>
    <m/>
    <n v="0"/>
    <n v="1"/>
    <n v="0"/>
    <n v="9"/>
    <n v="2"/>
  </r>
  <r>
    <x v="41"/>
    <n v="58"/>
    <x v="2"/>
    <m/>
    <x v="0"/>
    <x v="0"/>
    <s v="du học sinh"/>
    <m/>
    <s v="Điện Biên"/>
    <s v="Ba Đình"/>
    <s v="Hà Nội"/>
    <x v="0"/>
    <m/>
    <s v="VN0018_15_03"/>
    <s v="du học sinh tại Pháp, nhập cảnh về Nội Bài ngày 15/03/2020."/>
    <s v="Du học sinh Pháp, nhập cảnh tại Nội Bài 15/3, hiện đang được cách ly điều trị tại BV Nhiệt đới TƯ cơ sở Đông Anh"/>
    <s v="Bệnh nhân là du học sinh tại Pháp, nhập cảnh tại Cảng Hàng không quốc tế Nội Bài ngày 15/3/2020. Trung tâm kiểm soát bệnh tật Hà Nội đã tổ chức sàng lọc, lấy mẫu xét nghiệm và có kết quả dương tính SARS-COV-2. "/>
    <m/>
    <s v="Pháp"/>
    <s v="VN0018 (25H)"/>
    <s v="Nội Bài"/>
    <d v="2020-03-15T00:00:00"/>
    <x v="0"/>
    <s v=""/>
    <s v="Không"/>
    <m/>
    <s v=""/>
    <m/>
    <d v="2020-03-15T00:00:00"/>
    <d v="2020-03-15T00:00:00"/>
    <s v="Bệnh viện Bệnh nhiệt đới Trung ương cơ sở Đông Anh"/>
    <s v="Viện Vệ sinh Dịch tễ Trung ương"/>
    <d v="2020-03-15T00:00:00"/>
    <d v="2020-03-16T00:00:00"/>
    <d v="2020-03-16T00:00:00"/>
    <d v="2020-03-16T00:00:00"/>
    <s v="Realtime RT – PCR"/>
    <s v="Dương tính"/>
    <d v="2020-03-16T00:00:00"/>
    <x v="0"/>
    <s v="Bệnh viện Bệnh Nhiệt đới Trung ương cơ sở 2"/>
    <m/>
    <m/>
    <s v="Đang điều trị"/>
    <m/>
    <n v="1"/>
    <s v="VN0018 (25H)"/>
    <s v="Nước ngoài"/>
    <m/>
    <m/>
    <n v="1"/>
    <m/>
    <n v="1"/>
    <n v="1"/>
    <n v="0"/>
    <n v="4"/>
    <n v="1"/>
  </r>
  <r>
    <x v="42"/>
    <n v="59"/>
    <x v="4"/>
    <m/>
    <x v="0"/>
    <x v="23"/>
    <m/>
    <m/>
    <s v="Bồ Đề"/>
    <s v="Long Biên"/>
    <s v="Hà Nội"/>
    <x v="0"/>
    <s v="17, 21"/>
    <s v="VN0054_02_03"/>
    <s v="Tiếp viên trên chuyến bay VN0054 về VN ngày 02/03/2020, là chuyến bay có ghi nhận các ca dương tính."/>
    <s v="Tiếp viên chuyến bay từ Anh về VN 2/3 ( chuyến bay ghi nhận ca mắc COVID-19 trước đó) , hiện đang cách lý tại BV Nhiệt đới TƯ cơ sở Đông Anh"/>
    <s v="là tiếp viên của chuyến bay trên chuyến bay từ Vương Quốc Anh về Việt Nam ngày 02/3/2020 (là chuyến bay đã ghi nhận các trường hợp xác định mắc bệnh COVID-19 trước đó)."/>
    <s v="VN0054"/>
    <s v="Anh"/>
    <s v="VN0054"/>
    <s v="Nội Bài"/>
    <d v="2020-03-02T00:00:00"/>
    <x v="0"/>
    <s v=""/>
    <s v="Có"/>
    <s v="ho, sốt"/>
    <d v="2020-03-14T00:00:00"/>
    <m/>
    <d v="2020-03-15T00:00:00"/>
    <d v="2020-03-15T00:00:00"/>
    <s v="Bệnh viện Bệnh nhiệt đới Trung ương cơ sở Đông Anh"/>
    <s v="Viện Vệ sinh Dịch tễ Trung ương"/>
    <d v="2020-03-15T00:00:00"/>
    <d v="2020-03-16T00:00:00"/>
    <d v="2020-03-15T00:00:00"/>
    <d v="2020-03-15T00:00:00"/>
    <s v="Realtime RT – PCR"/>
    <s v="Dương tính"/>
    <d v="2020-03-15T00:00:00"/>
    <x v="0"/>
    <s v="Bệnh viện Bệnh Nhiệt đới Trung ương cơ sở 2"/>
    <m/>
    <m/>
    <s v="Đang điều trị"/>
    <m/>
    <n v="13"/>
    <s v="VN0054VN0054"/>
    <s v="Nước ngoài"/>
    <m/>
    <m/>
    <n v="0"/>
    <m/>
    <n v="2"/>
    <n v="2"/>
    <n v="0"/>
    <n v="3"/>
    <n v="1"/>
  </r>
  <r>
    <x v="43"/>
    <n v="60"/>
    <x v="1"/>
    <m/>
    <x v="1"/>
    <x v="15"/>
    <m/>
    <m/>
    <m/>
    <m/>
    <s v="Hà Nội"/>
    <x v="5"/>
    <n v="50"/>
    <s v="VN18_09_03"/>
    <s v="Cùng chuyến bay với ca 50_x000a_Ngày 10/03/2020 check in khách sạn Hanoi Paradise. Ngày 12/03/2020 đi phượt ở Ninh Bình cùng người yêu. Ngày 15/03/2020 quay trở lại check in ở khách sạn Silk Collection Hotel thì được CDC tới lấy mẫu"/>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aris về Nội Bài ngày 09/03/2020 (trên chuyến bay này có ca dương tính với Covid-19 đã được công bố). Sau đó, BN đã đi du lịch một số điểm tại Hà Nội và Ninh Bình"/>
    <m/>
    <s v="Pháp"/>
    <s v="VN0018"/>
    <s v="Nội Bài"/>
    <d v="2020-03-09T00:00:00"/>
    <x v="0"/>
    <d v="2020-03-15T00:00:00"/>
    <s v="Không"/>
    <m/>
    <s v=""/>
    <m/>
    <d v="2020-03-15T00:00:00"/>
    <d v="2020-03-15T00:00:00"/>
    <s v="Bệnh viện Bệnh nhiệt đới Trung ương cơ sở Đông Anh"/>
    <s v="Viện Vệ sinh Dịch tễ Trung ương"/>
    <d v="2020-03-16T00:00:00"/>
    <d v="2020-03-16T00:00:00"/>
    <d v="2020-03-15T00:00:00"/>
    <d v="2020-03-15T00:00:00"/>
    <s v="Realtime RT – PCR"/>
    <s v="Dương tính"/>
    <d v="2020-03-14T00:00:00"/>
    <x v="0"/>
    <s v="Bệnh viện Bệnh Nhiệt đới Trung ương cơ sở 2"/>
    <m/>
    <m/>
    <s v="Đang điều trị"/>
    <n v="6"/>
    <n v="6"/>
    <s v="VN0018"/>
    <s v="Nước ngoài"/>
    <n v="6"/>
    <n v="0"/>
    <n v="-1"/>
    <m/>
    <n v="2"/>
    <n v="1"/>
    <n v="0"/>
    <n v="4"/>
    <n v="1"/>
  </r>
  <r>
    <x v="44"/>
    <n v="61"/>
    <x v="4"/>
    <m/>
    <x v="1"/>
    <x v="31"/>
    <m/>
    <s v="Văn Lâm 3"/>
    <s v="Phước Lâm"/>
    <s v="Thuận Nam"/>
    <s v="Ninh Thuận"/>
    <x v="0"/>
    <m/>
    <s v="VJ826_04_03"/>
    <m/>
    <s v="4/3 trên chuyến bay VJ826 từ Malaysia về Sân bay Quốc tế Tân Sơn Nhất, Hồ Chí Minh, về địa phương tại thôn Văn Lâm 3 xã Phước Nam huyện Thuận Nam tỉnh Ninh Thuận.15/3 đi khám và điều trị tại Khoa bệnh nhiệt đới Bệnh viện đa kha Ninh Thuận."/>
    <s v="Bệnh nhân đi Malaysia ngày 27/2/2020 và về Việt Nam ngày 04/3/2020 trên chuyến bay VJ826 từ Malaysia về Cảng hàng không quốc tế Tân Sơn Nhất. Sau khi về địa phương đến ngày 10/3/2020, bệnh nhân có đau họng và sốt (không uống thuốc gì), đến ngày 15/3/2020 bệnh nhân đến Bệnh viện đa khoa tỉnh Ninh Thuận khám và điều trị."/>
    <s v="VJ826"/>
    <s v="Malaysia"/>
    <s v="VJ826"/>
    <s v="Tân Sơn Nhất"/>
    <d v="2020-03-04T00:00:00"/>
    <x v="9"/>
    <d v="2020-03-15T00:00:00"/>
    <s v="Có"/>
    <s v="đau họng, sốt"/>
    <d v="2020-03-10T00:00:00"/>
    <m/>
    <d v="2020-03-15T00:00:00"/>
    <d v="2020-03-15T00:00:00"/>
    <s v="Bệnh viện đa khoa tỉnh Ninh Thuận"/>
    <s v="Viện Pasteur Nha Trang"/>
    <d v="2020-03-15T00:00:00"/>
    <d v="2020-03-16T00:00:00"/>
    <d v="2020-03-16T00:00:00"/>
    <d v="2020-03-15T00:00:00"/>
    <s v="Realtime RT – PCR"/>
    <s v="Dương tính"/>
    <d v="2020-03-15T00:00:00"/>
    <x v="10"/>
    <s v="BV ĐK tỉnh Ninh Thuận"/>
    <m/>
    <m/>
    <s v="Đang điều trị"/>
    <n v="11"/>
    <n v="11"/>
    <s v="VJ826VJ826"/>
    <s v="Nước ngoài"/>
    <n v="11"/>
    <n v="0"/>
    <n v="0"/>
    <m/>
    <n v="2"/>
    <n v="2"/>
    <n v="0"/>
    <n v="3"/>
    <n v="1"/>
  </r>
  <r>
    <x v="45"/>
    <n v="62"/>
    <x v="5"/>
    <m/>
    <x v="1"/>
    <x v="32"/>
    <s v="du học sinh"/>
    <m/>
    <m/>
    <s v="Hoàn Kiếm"/>
    <s v="Hà Nội"/>
    <x v="0"/>
    <m/>
    <s v="VN0054_16_03"/>
    <s v="Sau khi xuống máy bay đã bị cách ly"/>
    <s v="từ Anh về VN trên chuyến bay Vietnam Airlines ngày 16/3, hạ cánh tại sân bay Vân Đồn.Trường quân sự tỉnh Quảng Ninh,Xe di chuyển đến nơi cách ly,Bệnh viện Việt Nam Thụy Điển, Uông Bí."/>
    <s v="Bệnh nhân là du học sinh từ Anh về VN trên chuyến bay Vietnam Airlines từ Anh về Việt Nam (VN) ngày 16/03/2020, hạ cánh tại sân bay Vân Đồn. CDC Quảng Ninh đã tổ chức xét nghiệm sàng lọc các hành khách, kết quả bệnh nhân này dương tính"/>
    <m/>
    <s v="Anh"/>
    <s v="VN0054 (5D)"/>
    <s v="Vân Đồn"/>
    <d v="2020-03-16T00:00:00"/>
    <x v="7"/>
    <d v="2020-03-16T00:00:00"/>
    <s v="Không"/>
    <m/>
    <s v=""/>
    <m/>
    <d v="2020-03-16T00:00:00"/>
    <d v="2020-03-16T00:00:00"/>
    <s v="Bệnh viện VN Thuỵ Điển Uông Bí"/>
    <s v="Viện Vệ sinh Dịch tễ Trung ương"/>
    <d v="2020-03-16T00:00:00"/>
    <d v="2020-03-17T00:00:00"/>
    <d v="2020-03-16T00:00:00"/>
    <d v="2020-03-16T00:00:00"/>
    <s v="Realtime RT – PCR"/>
    <s v="Dương tính"/>
    <d v="2020-03-16T00:00:00"/>
    <x v="11"/>
    <s v="BV Việt Nam-Thụy Điển"/>
    <m/>
    <s v="ổn định"/>
    <s v="Đang điều trị"/>
    <n v="0"/>
    <n v="0"/>
    <s v="VN0054 (5D)"/>
    <s v="Nước ngoài"/>
    <n v="0"/>
    <n v="0"/>
    <n v="0"/>
    <m/>
    <n v="0"/>
    <n v="1"/>
    <n v="0"/>
    <n v="3"/>
    <n v="1"/>
  </r>
  <r>
    <x v="46"/>
    <n v="63"/>
    <x v="5"/>
    <m/>
    <x v="0"/>
    <x v="33"/>
    <s v="du học sinh"/>
    <m/>
    <m/>
    <s v="Cầu Giấy"/>
    <s v="Hà Nội"/>
    <x v="0"/>
    <m/>
    <s v="TG564_15_03"/>
    <s v="Sau khi xuống máy bay đã bị cách ly"/>
    <s v="nhập cảnh về Nội Bài ngày 15/3 trên chuyến bay TG564,Xe di chuyển đến nơi cách ly.16/3:Bệnh viện NĐTƯ 2"/>
    <s v="nhập cảnh về Nội Bài ngày 15/03/2020 trên chuyến bay TG564. Khi nhập cảnh tại sân bay Nội bài đã được kiểm tra và cách ly tập trung ngay; gia đình chưa tiếp xúc với người nhập cảnh. CDC Hà Nội đã tổ chức xét nghiệm sàng lọc, cho kết quả dương tính với SARS-CoV-2."/>
    <s v="TG564"/>
    <s v="Anh (Đi đến Thái Lan, rồi từ Thái Lan về Việt Nam bằng TG564)"/>
    <s v="TG564 (67K)"/>
    <s v="Nội Bài"/>
    <d v="2020-03-15T00:00:00"/>
    <x v="0"/>
    <d v="2020-03-15T00:00:00"/>
    <s v="Không"/>
    <m/>
    <s v=""/>
    <m/>
    <d v="2020-03-16T00:00:00"/>
    <d v="2020-03-16T00:00:00"/>
    <s v="CDC Hà Nội"/>
    <s v="Viện Vệ sinh Dịch tễ Trung ương"/>
    <d v="2020-03-16T00:00:00"/>
    <d v="2020-03-17T00:00:00"/>
    <d v="2020-03-16T00:00:00"/>
    <d v="2020-03-16T00:00:00"/>
    <s v="Realtime RT – PCR"/>
    <s v="Dương tính"/>
    <d v="2020-03-16T00:00:00"/>
    <x v="0"/>
    <s v="Bệnh viện Bệnh Nhiệt đới Trung ương cơ sở 2"/>
    <m/>
    <m/>
    <s v="Đang điều trị"/>
    <n v="0"/>
    <n v="1"/>
    <s v="TG564TG564 (67K)"/>
    <s v="Nước ngoài"/>
    <n v="0"/>
    <n v="1"/>
    <n v="0"/>
    <m/>
    <n v="0"/>
    <n v="1"/>
    <n v="0"/>
    <n v="3"/>
    <n v="1"/>
  </r>
  <r>
    <x v="47"/>
    <n v="64"/>
    <x v="2"/>
    <m/>
    <x v="0"/>
    <x v="34"/>
    <m/>
    <m/>
    <s v="phường 2"/>
    <s v="quận 8"/>
    <s v="TP Hồ Chí Minh"/>
    <x v="0"/>
    <m/>
    <s v="EK392_12_03"/>
    <s v="Đi cùng bạn trai từ Thuỵ Sỹ tới Dubai và về Việt Nam ngày 12/3/2020 trên chuyến bay EK392 từ Thuỵ Sỹ quá cảnh Dubai về Cảng hàng không sân bay Tân Sơn Nhất."/>
    <s v="Bay từ Thụy Sĩ về Tân Sơn Nhất, quá cảnh ở Dubai, ở quận 8, đi ăn tối tại 41 Dạ Nam, phường 2, quận 8, 13/3 đến ngân hàng HSBC 235 Nguyễn Văn Cừ, quận 1, 14/3 đi ăn tại 119/112 Nguyễn Thị Tần, Phường 2, Quận 8, 14/3 đến Phòng tập TYM 235-237 đường 9A, Trung Sơn, Bình Hưng, Bình Chánh, 15/3 đến khám tại Trung tâm y tế quận 8, Cách ly tại Trung tâm tập trung quận 8"/>
    <s v="Bệnh nhân đi cùng bạn trai từ Thuỵ sĩ tới Dubai và về VN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s v="EK392"/>
    <s v="Thụy Sĩ (Đi đến Dubai, rồi từ Dubai về TPHCM bằng EK392)"/>
    <s v="EK392"/>
    <s v="Tân Sơn Nhất"/>
    <d v="2020-03-12T00:00:00"/>
    <x v="5"/>
    <d v="2020-03-15T00:00:00"/>
    <s v="Không"/>
    <m/>
    <s v=""/>
    <s v="viêm gan siêu vi B"/>
    <d v="2020-03-16T00:00:00"/>
    <d v="2020-03-16T00:00:00"/>
    <s v="Khu cách ly quận 8"/>
    <s v="Viện Pasteur TP HCM"/>
    <d v="2020-03-17T00:00:00"/>
    <d v="2020-03-17T00:00:00"/>
    <d v="2020-03-17T00:00:00"/>
    <d v="2020-03-15T00:00:00"/>
    <s v="Realtime RT – PCR"/>
    <s v="Dương tính"/>
    <d v="2020-03-17T00:00:00"/>
    <x v="7"/>
    <s v="Bệnh viện Dã chiến Củ Chi"/>
    <m/>
    <s v="Khỏi bệnh"/>
    <s v="Khỏi bệnh"/>
    <n v="3"/>
    <n v="3"/>
    <s v="EK392EK392"/>
    <s v="Nước ngoài"/>
    <n v="3"/>
    <n v="1"/>
    <n v="1"/>
    <m/>
    <n v="2"/>
    <n v="1"/>
    <n v="0"/>
    <n v="0"/>
    <n v="0"/>
  </r>
  <r>
    <x v="48"/>
    <n v="65"/>
    <x v="6"/>
    <m/>
    <x v="0"/>
    <x v="17"/>
    <m/>
    <m/>
    <s v="phường 7"/>
    <s v="Gò Vấp"/>
    <s v="TP Hồ Chí Minh"/>
    <x v="0"/>
    <s v="45, 48"/>
    <m/>
    <s v="có tiếp xúc và làm việc cùng BN45,48 vào các ngày 7/3 và 10/3."/>
    <s v="Tiếp xúc NB45, NB48 (ở Bình Thuận gốc NB34)"/>
    <s v="Bệnh nhân có tiếp xúc và làm việc cùng ca số 45,48 vào các ngày 7/3 và 10/3. Ngày 10/3, bệnh nhân thấy mệt, nghỉ làm buổi sáng. Chiều ngày 11/3, công ty ngừng hoạt động, bệnh nhân tự cách ly tại nhà. Ngày 13/3 được đưa vào cách ly tập trung tại quận 8 và được lấy mẫu. Hiện chưa có dấu hiệu sốt, ho, khó thở và đã được chuyển đến cách ly tại Bệnh viện dã chiến Củ Chi."/>
    <m/>
    <m/>
    <m/>
    <m/>
    <s v=""/>
    <x v="5"/>
    <d v="2020-03-13T00:00:00"/>
    <s v="Không"/>
    <m/>
    <s v=""/>
    <m/>
    <d v="2020-03-13T00:00:00"/>
    <d v="2020-03-13T00:00:00"/>
    <s v="Bệnh viện dã chiến Củ Chi"/>
    <s v="Viện Pasteur TP HCM"/>
    <d v="2020-03-17T00:00:00"/>
    <d v="2020-03-17T00:00:00"/>
    <d v="2020-03-17T00:00:00"/>
    <d v="2020-03-13T00:00:00"/>
    <s v="Realtime RT – PCR"/>
    <s v="Dương tính"/>
    <d v="2020-03-13T00:00:00"/>
    <x v="7"/>
    <s v="Bệnh viện Nhiệt đới TPHCM"/>
    <m/>
    <s v="Khỏi bệnh"/>
    <s v="Khỏi bệnh"/>
    <m/>
    <m/>
    <s v=""/>
    <s v="Trong nước"/>
    <m/>
    <n v="0"/>
    <n v="0"/>
    <n v="0"/>
    <n v="0"/>
    <n v="1"/>
    <n v="0"/>
    <n v="0"/>
    <n v="0"/>
  </r>
  <r>
    <x v="49"/>
    <n v="66"/>
    <x v="1"/>
    <m/>
    <x v="0"/>
    <x v="35"/>
    <m/>
    <m/>
    <s v="Phú Mỹ Hưng"/>
    <s v="Quận 7"/>
    <s v="TP Hồ Chí Minh"/>
    <x v="0"/>
    <m/>
    <s v="BR395_16_03"/>
    <s v="Ngày 14/3 bệnh nhân đi từ Mỹ (Pennsylvania - Philadenphia) tới Toronto - Canada và quá cảnh ở Đài Loan, về tới Việt Nam ngày 16/3 trên chuyến bay BR 395."/>
    <s v="Nhập cảnh Tân Sơn Nhất từ Taiwan"/>
    <s v="Ngày 14/3 bệnh nhân đi từ Mỹ ( Pennsylvania - Philadenphia) tới Toronto - Canada và quá cảnh ở Đài Loan, về tới VN ngày 16/3 trên chuyến bay BR 395, số ghế 6G (của hãng hàng không Eva Air). Khi nhập cảnh vào VN, bệnh nhân không có triệu chứng bệnh, được lấy mẫu xét nghiệm cùng ngày"/>
    <s v=" BR 395"/>
    <s v="Mỹ (đi đến Đài Loan, từ Đài Loan tới Hồ Chí Minh bằng BR395)"/>
    <s v="BR395"/>
    <s v="Tân Sơn Nhất"/>
    <d v="2020-03-16T00:00:00"/>
    <x v="5"/>
    <d v="2020-03-16T00:00:00"/>
    <s v="Không"/>
    <m/>
    <s v=""/>
    <m/>
    <d v="2020-03-14T00:00:00"/>
    <d v="2020-03-14T00:00:00"/>
    <s v="Trung tâm kiểm soát bệnh tật Hà Nội"/>
    <s v="Viện Pasteur TP HCM"/>
    <d v="2020-03-17T00:00:00"/>
    <d v="2020-03-17T00:00:00"/>
    <s v=""/>
    <s v=""/>
    <s v="Realtime RT – PCR"/>
    <s v="Dương tính"/>
    <d v="2020-03-17T00:00:00"/>
    <x v="12"/>
    <s v="Bệnh viện Dã chiến Củ Chi"/>
    <m/>
    <m/>
    <s v="Đang điều trị"/>
    <n v="0"/>
    <m/>
    <s v=" BR 395BR395"/>
    <s v="Nước ngoài"/>
    <n v="0"/>
    <n v="-2"/>
    <n v="3"/>
    <m/>
    <n v="2"/>
    <n v="1"/>
    <n v="0"/>
    <n v="3"/>
    <n v="1"/>
  </r>
  <r>
    <x v="50"/>
    <n v="67"/>
    <x v="1"/>
    <m/>
    <x v="1"/>
    <x v="34"/>
    <m/>
    <s v="Văn Lâm 3"/>
    <s v="Phước Lâm"/>
    <s v="Thuận Nam"/>
    <s v="Ninh Thuận"/>
    <x v="0"/>
    <n v="61"/>
    <m/>
    <s v="Đi cùng BN 61 đến Malaysia về Việt Nam"/>
    <s v="4/3 trên chuyến bay VJ826 từ Malaysia về Sân bay Quốc tế Tân Sơn Nhất, Hồ Chí Minh, về địa phương tại thôn Văn Lâm 3 xã Phước Nam huyện Thuận Nam tỉnh Ninh Thuận. 18/3 được đưa đi điều trị tại bv đa khoa Ninh Thuận."/>
    <s v="Đi cùng BN 61 đến Malaysia về Việt Nam"/>
    <s v="VJ826"/>
    <s v="Malaysia"/>
    <s v="VJ826"/>
    <s v="Tân Sơn Nhất"/>
    <d v="2020-03-04T00:00:00"/>
    <x v="9"/>
    <d v="2020-03-18T00:00:00"/>
    <s v="Không"/>
    <m/>
    <s v=""/>
    <m/>
    <d v="2020-03-17T00:00:00"/>
    <d v="2020-03-17T00:00:00"/>
    <s v="Bệnh viện đa khoa tỉnh Ninh Thuận"/>
    <s v="Viện Pasteur Nha Trang"/>
    <d v="2020-03-18T00:00:00"/>
    <d v="2020-03-18T00:00:00"/>
    <d v="2020-03-18T00:00:00"/>
    <d v="2020-03-18T00:00:00"/>
    <s v="Realtime RT – PCR"/>
    <s v="Dương tính"/>
    <d v="2020-03-17T00:00:00"/>
    <x v="10"/>
    <s v="Bệnh viện Đa khoa tỉnh Ninh Thuận"/>
    <m/>
    <m/>
    <s v="Đang điều trị"/>
    <n v="14"/>
    <n v="14"/>
    <s v="VJ826VJ826"/>
    <s v="Nước ngoài"/>
    <n v="14"/>
    <n v="-1"/>
    <n v="0"/>
    <m/>
    <n v="2"/>
    <n v="1"/>
    <n v="0"/>
    <n v="3"/>
    <n v="1"/>
  </r>
  <r>
    <x v="51"/>
    <n v="68"/>
    <x v="6"/>
    <m/>
    <x v="1"/>
    <x v="36"/>
    <m/>
    <m/>
    <m/>
    <m/>
    <s v="Đà Nẵng"/>
    <x v="6"/>
    <m/>
    <s v="MI632_14_03"/>
    <m/>
    <s v="14/3/2020, bệnh nhân đi từ Singapore đến thành phố Đà Nẵng trên chuyến bay MI 632. 14h ngày 14/3 được đưa đi cách ly."/>
    <s v="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
    <s v="SQ323, MI 632"/>
    <s v="Singapore"/>
    <s v="MI632"/>
    <s v="Đà Nẵng"/>
    <d v="2020-03-14T00:00:00"/>
    <x v="2"/>
    <d v="2020-03-14T00:00:00"/>
    <s v="Không"/>
    <m/>
    <s v=""/>
    <m/>
    <d v="2020-03-21T00:00:00"/>
    <d v="2020-03-21T00:00:00"/>
    <s v="Bệnh viện 199 của Bộ Công an"/>
    <s v="Viện Pasteur Nha Trang"/>
    <d v="2020-03-17T00:00:00"/>
    <d v="2020-03-18T00:00:00"/>
    <d v="2020-03-18T00:00:00"/>
    <d v="2020-03-18T00:00:00"/>
    <s v="Realtime RT – PCR"/>
    <s v="Dương tính"/>
    <d v="2020-03-17T00:00:00"/>
    <x v="13"/>
    <s v="Bệnh viện Đà Nẵng"/>
    <m/>
    <m/>
    <s v="Đang điều trị"/>
    <n v="0"/>
    <n v="4"/>
    <s v="SQ323, MI 632MI632"/>
    <s v="Nước ngoài"/>
    <n v="0"/>
    <n v="7"/>
    <n v="-4"/>
    <m/>
    <n v="0"/>
    <n v="1"/>
    <n v="0"/>
    <n v="0"/>
    <n v="0"/>
  </r>
  <r>
    <x v="52"/>
    <n v="69"/>
    <x v="4"/>
    <m/>
    <x v="1"/>
    <x v="23"/>
    <m/>
    <m/>
    <m/>
    <s v="Hai Bà Trưng"/>
    <s v="Hà Nội"/>
    <x v="7"/>
    <m/>
    <s v="SU290_13_03"/>
    <s v="Bệnh nhân là du khách, nhập cảnh Nội Bài ngày 13/03/2020 trên chuyến bay SU290. Từ ngày 13/03 – 15/03, BN có đi đến một số điểm tại Hà Nội."/>
    <s v="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s v="Bệnh nhân là du khách, nhập cảnh Nội Bài ngày 13/03/2020 trên chuyến bay SU290. Từ 13/3 – 15/3, bệnh nhân có đi đến một số điểm tại Hà Nội. Ngày 15/3 bệnh nhân có sốt, đi đến một số cơ sở Y tế, sau đó được chuyển vào Bệnh viện Bệnh Nhiệt đới Trung ương (BVBNĐTƯ) cơ sở Đông Anh. "/>
    <s v="SU290"/>
    <s v="Nga"/>
    <s v="SU290"/>
    <s v="Nội Bài"/>
    <d v="2020-03-13T00:00:00"/>
    <x v="0"/>
    <d v="2020-03-15T00:00:00"/>
    <s v="Có"/>
    <s v="Sốt"/>
    <d v="2020-03-15T00:00:00"/>
    <m/>
    <d v="2020-03-16T00:00:00"/>
    <d v="2020-03-16T00:00:00"/>
    <s v="Bệnh viện Bệnh nhiệt đới Trung ương cơ sở Đông Anh"/>
    <s v="Viện Vệ sinh Dịch tễ Trung ương"/>
    <d v="2020-03-16T00:00:00"/>
    <d v="2020-03-18T00:00:00"/>
    <d v="2020-03-15T00:00:00"/>
    <d v="2020-03-15T00:00:00"/>
    <s v="Realtime RT – PCR"/>
    <s v="Dương tính"/>
    <d v="2020-03-16T00:00:00"/>
    <x v="0"/>
    <s v="Bệnh viện Bệnh Nhiệt đới Trung ương cơ sở 2"/>
    <m/>
    <s v="ổn định"/>
    <s v="Đang điều trị"/>
    <n v="2"/>
    <n v="2"/>
    <s v="SU290SU290"/>
    <s v="Nước ngoài"/>
    <n v="2"/>
    <n v="1"/>
    <n v="0"/>
    <m/>
    <n v="2"/>
    <n v="2"/>
    <n v="0"/>
    <n v="5"/>
    <n v="1"/>
  </r>
  <r>
    <x v="53"/>
    <n v="70"/>
    <x v="5"/>
    <m/>
    <x v="1"/>
    <x v="37"/>
    <s v="du học sinh"/>
    <m/>
    <m/>
    <s v="Thanh Xuân"/>
    <s v="Hà Nội"/>
    <x v="0"/>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x v="0"/>
    <d v="2020-03-16T00:00:00"/>
    <s v="Không"/>
    <m/>
    <s v=""/>
    <m/>
    <d v="2020-03-16T00:00:00"/>
    <d v="2020-03-16T00:00:00"/>
    <s v="Trung tâm kiểm soát bệnh tật Hà Nội"/>
    <s v="Viện Vệ sinh Dịch tễ Trung ương"/>
    <d v="2020-03-18T00:00:00"/>
    <d v="2020-03-18T00:00:00"/>
    <d v="2020-03-16T00:00:00"/>
    <d v="2020-03-16T00:00:00"/>
    <s v="Realtime RT – PCR"/>
    <s v="Dương tính"/>
    <d v="2020-03-18T00:00:00"/>
    <x v="0"/>
    <s v="Bệnh viện Bệnh Nhiệt đới Trung ương cơ sở 2"/>
    <m/>
    <s v="ổn định"/>
    <s v="Đang điều trị"/>
    <n v="0"/>
    <n v="0"/>
    <s v="TK164TK164"/>
    <s v="Nước ngoài"/>
    <n v="0"/>
    <n v="0"/>
    <n v="2"/>
    <m/>
    <n v="0"/>
    <n v="1"/>
    <n v="0"/>
    <n v="3"/>
    <n v="1"/>
  </r>
  <r>
    <x v="54"/>
    <n v="71"/>
    <x v="5"/>
    <m/>
    <x v="0"/>
    <x v="37"/>
    <m/>
    <m/>
    <m/>
    <s v="Hai Bà Trưng"/>
    <s v="Hà Nội"/>
    <x v="0"/>
    <m/>
    <s v="TK164_16_03"/>
    <s v="Sau khi xuống máy bay đã bị cách ly"/>
    <s v="Nhập cảnh về Nội Bài ngày 16/03/2020 trên chuyến bay TK164. 16/03, bệnh nhân  được cách ly tại Bệnh viện Bệnh Nhiệt đới Trung ương cơ sở Đông Anh"/>
    <s v="Bệnh nhân là du học sinh tại Anh, nhập cảnh về Nội Bài ngày 16/03/2020 trên chuyến bay TK164. Trung tâm kiểm soát bệnh tật Hà Nội đã tổ chức xét nghiệm sàng lọc và bệnh nhân cho kết quả dương tính SARS-CoV-2."/>
    <s v="TK164"/>
    <s v="Istabul"/>
    <s v="TK164"/>
    <s v="Nội Bài"/>
    <d v="2020-03-16T00:00:00"/>
    <x v="0"/>
    <d v="2020-03-16T00:00:00"/>
    <s v="Không"/>
    <m/>
    <s v=""/>
    <m/>
    <d v="2020-03-16T00:00:00"/>
    <d v="2020-03-16T00:00:00"/>
    <s v="Trung tâm kiểm soát bệnh tật Hà Nội"/>
    <s v="Viện Vệ sinh Dịch tễ Trung ương"/>
    <d v="2020-03-18T00:00:00"/>
    <d v="2020-03-18T00:00:00"/>
    <d v="2020-03-16T00:00:00"/>
    <d v="2020-03-16T00:00:00"/>
    <s v="Realtime RT – PCR"/>
    <s v="Dương tính"/>
    <d v="2020-03-18T00:00:00"/>
    <x v="0"/>
    <s v="Bệnh viện Bệnh Nhiệt đới Trung ương cơ sở 2"/>
    <m/>
    <s v="ổn định"/>
    <s v="Đang điều trị"/>
    <n v="0"/>
    <n v="0"/>
    <s v="TK164TK164"/>
    <s v="Nước ngoài"/>
    <n v="0"/>
    <n v="0"/>
    <n v="2"/>
    <m/>
    <n v="0"/>
    <n v="1"/>
    <n v="0"/>
    <n v="3"/>
    <n v="1"/>
  </r>
  <r>
    <x v="55"/>
    <n v="72"/>
    <x v="1"/>
    <m/>
    <x v="0"/>
    <x v="18"/>
    <m/>
    <m/>
    <m/>
    <m/>
    <s v="Hà Nội"/>
    <x v="5"/>
    <n v="60"/>
    <s v="VN18_09_03"/>
    <s v="Bạn gái của ca dương tính số 60"/>
    <s v="9/3: Sân bay quốc tế Nội Bài, Hà Nội. 10/3-11/3: Khách sạn Hanoi Paradise Center Hotel, 22 Hàng Vôi, Lý Thái Tổ, Hoàn Kiếm, Hà Nội. 11/3-13/3: Ninh Bình . 9h00 13/3 từ Ninh Bình về Khách sạn Silk Collection, 58 Hàng Gai, Hoàn Kiếm, Hà Nội. Ngày 15/03, BN quay trở lại Hà Nội và được Trung tâm Kiểm soát Bệnh tật Hà Nội lấy mẫu xét nghiệm và đưa đi cách ly."/>
    <s v="Bệnh nhân là hành khách trên chuyến bay từ Pháp về Nội Bài ngày 9/3/2020, trên chuyến bay có ca mắc bệnh COVID-19, bệnh nhân là bạn gái của ca dương tính số 60. Sau đó, bệnh nhân có đi du lịch tại một số điểm tại Hà Nội và Ninh Bình."/>
    <m/>
    <s v="Pháp"/>
    <s v="VN0018"/>
    <s v="Nội Bài"/>
    <d v="2020-03-09T00:00:00"/>
    <x v="0"/>
    <d v="2020-03-15T00:00:00"/>
    <s v="Không"/>
    <m/>
    <s v=""/>
    <m/>
    <d v="2020-03-15T00:00:00"/>
    <d v="2020-03-15T00:00:00"/>
    <s v="Bệnh viện Bệnh nhiệt đới Trung ương cơ sở Đông Anh"/>
    <s v="Viện Vệ sinh Dịch tễ Trung ương"/>
    <d v="2020-03-17T00:00:00"/>
    <d v="2020-03-18T00:00:00"/>
    <d v="2020-03-18T00:00:00"/>
    <d v="2020-03-18T00:00:00"/>
    <s v="Realtime RT – PCR"/>
    <s v="Dương tính"/>
    <d v="2020-03-17T00:00:00"/>
    <x v="0"/>
    <s v="Bệnh viện Bệnh Nhiệt đới Trung ương cơ sở 2"/>
    <m/>
    <s v="ổn định"/>
    <s v="Đang điều trị"/>
    <n v="6"/>
    <n v="9"/>
    <s v="VN0018"/>
    <s v="Nước ngoài"/>
    <n v="6"/>
    <n v="0"/>
    <n v="2"/>
    <m/>
    <n v="2"/>
    <n v="1"/>
    <n v="0"/>
    <n v="3"/>
    <n v="1"/>
  </r>
  <r>
    <x v="56"/>
    <n v="73"/>
    <x v="1"/>
    <m/>
    <x v="1"/>
    <x v="38"/>
    <m/>
    <m/>
    <m/>
    <s v="Thanh Miện"/>
    <s v="Hải Dương"/>
    <x v="0"/>
    <m/>
    <s v="VN0054_09_03"/>
    <s v="Sau khi xuống máy bay đã bị cách ly"/>
    <s v="Bệnh nhân về Việt Nam trên chuyến bay VN0054 ngày 09/03/2020. 18/03/2020 bệnh nhân được cách ly tại Trung tâm Y tế huyện Thanh Miện"/>
    <s v="Bệnh nhân về Việt Nam chuyến bay VN0054 ngày 09/03/2020. Ngày 13/03/2020, bệnh nhân được trung tâm kiểm soát bệnh tật tỉnh Hải Dương đưa vào cách ly tại Trung tâm Y tế huyện Thanh Miện và lấy mẫu bệnh phẩm gửi VVSDTTƯ. "/>
    <s v="VN0054"/>
    <s v="Anh"/>
    <s v="VN0054"/>
    <s v="Nội Bài"/>
    <d v="2020-03-09T00:00:00"/>
    <x v="10"/>
    <d v="2020-03-13T00:00:00"/>
    <s v="Không"/>
    <m/>
    <s v=""/>
    <m/>
    <d v="2020-03-13T00:00:00"/>
    <d v="2020-03-13T00:00:00"/>
    <s v="Trung tâm kiểm soát bệnh tật tỉnh Hải Dương"/>
    <s v="Viện Vệ sinh Dịch tễ Trung ương"/>
    <d v="2020-03-17T00:00:00"/>
    <d v="2020-03-18T00:00:00"/>
    <d v="2020-03-18T00:00:00"/>
    <d v="2020-03-18T00:00:00"/>
    <s v="Realtime RT – PCR"/>
    <s v="Dương tính"/>
    <d v="2020-03-17T00:00:00"/>
    <x v="14"/>
    <s v="Trung tâm Y tế huyện Thanh Miện"/>
    <m/>
    <s v="ổn định"/>
    <s v="Đang điều trị"/>
    <n v="4"/>
    <n v="9"/>
    <s v="VN0054VN0054"/>
    <s v="Nước ngoài"/>
    <n v="4"/>
    <n v="0"/>
    <n v="4"/>
    <m/>
    <n v="2"/>
    <n v="1"/>
    <n v="0"/>
    <n v="3"/>
    <n v="1"/>
  </r>
  <r>
    <x v="57"/>
    <n v="74"/>
    <x v="5"/>
    <m/>
    <x v="1"/>
    <x v="39"/>
    <m/>
    <m/>
    <m/>
    <s v="Lâm Thao"/>
    <s v="Phú Thọ"/>
    <x v="0"/>
    <m/>
    <s v="VN0018_16_03"/>
    <s v="Cách ly sau khi xuống máy bay"/>
    <s v="về Việt Nam trên chuyến bay VN0018 ngày 16/03/2020. 18/03/2020, bệnh nhân được cách ly tại Bệnh viện Đa khoa tỉnh Bắc Ninh"/>
    <s v="Bệnh nhân về Việt Nam chuyến bay VN0018 ngày 16/3/2020. Sau khi xuống máy bay, bệnh nhân được đưa vào khu cách ly tập trung của tỉnh Bắc Ninh và tiến hành sàng lọc lấy mẫu bệnh phẩm gửi VVSDTTƯ cho kết quả dương tính SARS-CoV-2."/>
    <s v="VN0018"/>
    <s v="Pháp"/>
    <s v="VN0018 (25H)"/>
    <s v="Nội Bài"/>
    <d v="2020-03-16T00:00:00"/>
    <x v="11"/>
    <d v="2020-03-16T00:00:00"/>
    <s v="Không"/>
    <m/>
    <s v=""/>
    <m/>
    <d v="2020-03-16T00:00:00"/>
    <d v="2020-03-16T00:00:00"/>
    <s v="Bệnh viện Đa khoa tỉnh Bắc Ninh"/>
    <s v="Viện Vệ sinh Dịch tễ Trung ương"/>
    <d v="2020-03-17T00:00:00"/>
    <d v="2020-03-18T00:00:00"/>
    <d v="2020-03-18T00:00:00"/>
    <d v="2020-03-18T00:00:00"/>
    <s v="Realtime RT – PCR"/>
    <s v="Dương tính"/>
    <d v="2020-03-16T00:00:00"/>
    <x v="15"/>
    <m/>
    <m/>
    <s v="ổn định"/>
    <s v="Đang điều trị"/>
    <n v="0"/>
    <n v="2"/>
    <s v="VN0018VN0018 (25H)"/>
    <s v="Nước ngoài"/>
    <n v="0"/>
    <n v="0"/>
    <n v="0"/>
    <m/>
    <n v="0"/>
    <n v="1"/>
    <n v="0"/>
    <n v="3"/>
    <n v="1"/>
  </r>
  <r>
    <x v="58"/>
    <n v="75"/>
    <x v="5"/>
    <m/>
    <x v="0"/>
    <x v="40"/>
    <m/>
    <m/>
    <m/>
    <s v="Quận 2"/>
    <s v="TP Hồ Chí Minh"/>
    <x v="0"/>
    <m/>
    <s v="VN50_15_03"/>
    <s v="Sau khi xuống máy bay đã bị cách ly"/>
    <s v="Nhâp cảnh Tân Sơn Nhất từ Heathrow"/>
    <s v="Ngày 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chuyển cách ly tập trung tại Bệnh viện Dã chiến Củ Chi và được lấy mẫu xét nghiệm"/>
    <s v="VN50"/>
    <s v="Anh"/>
    <s v="VN50 (10E)"/>
    <s v="Tân Sơn Nhất"/>
    <d v="2020-03-15T00:00:00"/>
    <x v="5"/>
    <d v="2020-03-15T00:00:00"/>
    <s v="Không"/>
    <m/>
    <s v=""/>
    <m/>
    <d v="2020-03-15T00:00:00"/>
    <d v="2020-03-15T00:00:00"/>
    <s v=" Bệnh viện Dã chiến Củ Chi"/>
    <s v="Viện Pasteur TP HCM"/>
    <d v="2020-03-17T00:00:00"/>
    <d v="2020-03-18T00:00:00"/>
    <d v="2020-03-17T00:00:00"/>
    <d v="2020-03-15T00:00:00"/>
    <s v="Realtime RT – PCR"/>
    <s v="Dương tính"/>
    <d v="2020-03-17T00:00:00"/>
    <x v="12"/>
    <s v="Bệnh viện Dã chiến Củ Chi"/>
    <m/>
    <s v="ổn định"/>
    <s v="Đang điều trị"/>
    <n v="0"/>
    <n v="0"/>
    <s v="VN50VN50 (10E)"/>
    <s v="Nước ngoài"/>
    <n v="0"/>
    <n v="0"/>
    <n v="2"/>
    <m/>
    <n v="0"/>
    <n v="1"/>
    <n v="0"/>
    <n v="3"/>
    <n v="1"/>
  </r>
  <r>
    <x v="59"/>
    <n v="76"/>
    <x v="7"/>
    <m/>
    <x v="1"/>
    <x v="41"/>
    <m/>
    <m/>
    <m/>
    <m/>
    <m/>
    <x v="5"/>
    <m/>
    <s v="TK162_VJ642_10_03_12_03"/>
    <s v="Từ ngày 10/03-16/03, bệnh nhân đi qua Hồ Chí Minh, Cần Thơ, Hội An và Huế"/>
    <s v="Nhập cảnh Tân Sơn Nhất từ Istanbul, ở tại Khách sạn Aristo, 11/03 đi Cần Thơ, ở Khách sạn West, 11/03 quay về Tân Sơn Nhất đi Đà Nẵng"/>
    <s v="Bệnh nhân là hành khách trên chuyến bay TK162 nhập cảnh tại Cảng hàng không quốc tế Tân Sơn Nhất ngày 10/03/2020. Từ ngày 10/03-16/03, bệnh nhân đi qua TPHCM, Cần Thơ, Hội An và Huế, Ninh Bình"/>
    <s v="TK162"/>
    <s v="Istabul / Tân Sơn Nhất"/>
    <s v="TK162 (12F) / VJ642"/>
    <s v="Tân Sơn Nhất / Phú Quốc"/>
    <d v="2020-03-10T00:00:00"/>
    <x v="0"/>
    <d v="2020-03-19T00:00:00"/>
    <s v="Không"/>
    <m/>
    <s v=""/>
    <m/>
    <d v="2020-03-16T00:00:00"/>
    <d v="2020-03-16T00:00:00"/>
    <s v="Bệnh viện Bệnh nhiệt đới Trung ương cơ sở Đông Anh"/>
    <s v="Viện Vệ sinh Dịch tễ Trung ương"/>
    <d v="2020-03-16T00:00:00"/>
    <d v="2020-03-18T00:00:00"/>
    <s v=""/>
    <d v="2020-03-19T00:00:00"/>
    <s v="Realtime RT – PCR"/>
    <s v="Dương tính"/>
    <d v="2020-03-16T00:00:00"/>
    <x v="0"/>
    <s v="Bệnh viện Nhiệt đới Trung ương cơ sở Đông Anh"/>
    <m/>
    <s v="ổn định"/>
    <s v="Đang điều trị"/>
    <n v="9"/>
    <n v="9"/>
    <s v="TK162TK162 (12F) / VJ642"/>
    <s v="Nước ngoài"/>
    <n v="9"/>
    <n v="-3"/>
    <n v="0"/>
    <m/>
    <n v="2"/>
    <n v="1"/>
    <n v="0"/>
    <n v="11"/>
    <n v="3"/>
  </r>
  <r>
    <x v="60"/>
    <n v="77"/>
    <x v="6"/>
    <m/>
    <x v="0"/>
    <x v="18"/>
    <s v="du học sinh"/>
    <m/>
    <m/>
    <s v="Nhân Chính"/>
    <s v="Hà Nội"/>
    <x v="0"/>
    <m/>
    <s v="QR976_17_03"/>
    <s v="Sau khi xuống máy bay đã bị cách ly"/>
    <s v="Nhập cảnh về Nội Bài ngày 17/3/2020 trên chuyến bay QR976,Cách ly tại Tiểu đoàn D15, Trường Sỹ Quan lục quân 1, xã Thạch Hòa, huyện Thạch Thất.Tối 18/3 Bệnh nhân được cách ly tại Bệnh viện Bệnh Nhiệt đới Trung ương (BVBNĐ TƯ) cơ sở Đông Anh"/>
    <s v="Là du học sinh tại Anh, nhập cảnh về Nội Bài ngày 17/3/2020 trên chuyến bay QR976. Sau khi nhập cảnh, bệnh nhân đã được Trung tâm kiểm soát bệnh tật (CDC) HN sàng lọc và lấy mẫu bệnh phẩm xét nghiệm. "/>
    <s v="QR976"/>
    <s v="Anh (QR028), Quatar"/>
    <s v="QR976 (22D)"/>
    <s v="Nội Bài"/>
    <d v="2020-03-17T00:00:00"/>
    <x v="0"/>
    <d v="2020-03-17T00:00:00"/>
    <s v="Không"/>
    <m/>
    <s v=""/>
    <m/>
    <d v="2020-03-18T00:00:00"/>
    <d v="2020-03-18T00:00:00"/>
    <s v="Trung tâm kiểm soát bệnh tật Hà Nội"/>
    <s v="Viện Vệ sinh Dịch tễ Trung ương"/>
    <d v="2020-03-18T00:00:00"/>
    <d v="2020-03-19T00:00:00"/>
    <d v="2020-03-18T00:00:00"/>
    <d v="2020-03-18T00:00:00"/>
    <s v="Realtime RT – PCR"/>
    <s v="Dương tính"/>
    <d v="2020-03-18T00:00:00"/>
    <x v="0"/>
    <s v="Bệnh viện Nhiệt đới Trung ương cơ sở Đông Anh"/>
    <m/>
    <s v="ổn định"/>
    <s v="Đang điều trị"/>
    <n v="0"/>
    <n v="1"/>
    <s v="QR976QR976 (22D)"/>
    <s v="Nước ngoài"/>
    <n v="0"/>
    <n v="1"/>
    <n v="0"/>
    <m/>
    <n v="0"/>
    <n v="1"/>
    <n v="0"/>
    <n v="0"/>
    <n v="0"/>
  </r>
  <r>
    <x v="61"/>
    <n v="78"/>
    <x v="6"/>
    <m/>
    <x v="1"/>
    <x v="27"/>
    <s v="du học sinh"/>
    <m/>
    <m/>
    <s v="Bắc Từ Liêm"/>
    <s v="Hà Nội"/>
    <x v="0"/>
    <m/>
    <s v="EK394_17_03"/>
    <s v="Sau khi xuống máy bay đã bị cách ly"/>
    <s v="Nhập cảnh về Nội Bài ngày 17/3/2020 trên chuyến bay EK394,cách ly tập trung tại Trung đoàn Pháo binh B58, Hòa Thạch, Quốc Oai.Tối ngày 18/03,Bệnh nhân đang được cách ly tại BVBNĐ TƯ cơ sở Đông Anh"/>
    <s v="Là du học sinh tại Anh, nhập cảnh về Nội Bài ngày 17/3/2020 trên chuyến bay EK394. Sau khi nhập cảnh, bệnh nhân đã được CDC HN sàng lọc và lấy mẫu bệnh phẩm xét nghiệm. Kết quả là dương tính với SARS-CoV-2."/>
    <s v="EK394"/>
    <s v="Dubai"/>
    <s v="EK394"/>
    <s v="Hà Nội"/>
    <d v="2020-03-17T00:00:00"/>
    <x v="0"/>
    <d v="2020-03-17T00:00:00"/>
    <s v="Không"/>
    <m/>
    <s v=""/>
    <m/>
    <d v="2020-03-18T00:00:00"/>
    <d v="2020-03-18T00:00:00"/>
    <s v="Trung tâm kiểm soát bệnh tật Hà Nội"/>
    <s v="Viện Vệ sinh Dịch tễ Trung ương"/>
    <d v="2020-03-18T00:00:00"/>
    <d v="2020-03-19T00:00:00"/>
    <d v="2020-03-18T00:00:00"/>
    <d v="2020-03-18T00:00:00"/>
    <s v="Realtime RT – PCR"/>
    <s v="Dương tính"/>
    <d v="2020-03-17T00:00:00"/>
    <x v="0"/>
    <s v="Bệnh viện Nhiệt đới Trung ương cơ sở Đông Anh"/>
    <m/>
    <s v="ổn định"/>
    <s v="Đang điều trị"/>
    <n v="0"/>
    <n v="1"/>
    <s v="EK394EK394"/>
    <s v="Nước ngoài"/>
    <n v="0"/>
    <n v="1"/>
    <n v="-1"/>
    <m/>
    <n v="0"/>
    <n v="1"/>
    <n v="0"/>
    <n v="0"/>
    <n v="0"/>
  </r>
  <r>
    <x v="62"/>
    <n v="79"/>
    <x v="5"/>
    <m/>
    <x v="0"/>
    <x v="42"/>
    <m/>
    <m/>
    <m/>
    <s v="Đông Hải"/>
    <s v="Bạc Liêu"/>
    <x v="0"/>
    <n v="80"/>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Bệnh nhân sống tại Anh gần 2 năm nay._x000a_Ngày 14/3/2020, bệnh nhân từ London - Anh đi Dubai trên chuyến bay của hãng hàng không Emirates, số hiệu EK4, số ghế 72J và sau đó về Việt Nam (VN) ngày 15/3/2020 trên chuyến bay của hãng hàng không Emirates, số hiệu EK392, số ghế 33_x000a_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VBNĐ Thành phố Hồ Chí Minh (TPHCM) xét nghiệm dương tính vào khuya ngày 17/3/2020"/>
    <s v="EK4/EK392"/>
    <s v="Anh"/>
    <s v="EK4/EK392 (33K)"/>
    <s v="Tân Sơn Nhất"/>
    <d v="2020-03-15T00:00:00"/>
    <x v="5"/>
    <d v="2020-03-15T00:00:00"/>
    <s v="Có"/>
    <s v="sốt, ho"/>
    <d v="2020-03-16T00:00:00"/>
    <m/>
    <d v="2020-03-16T00:00:00"/>
    <d v="2020-03-16T00:00:00"/>
    <s v="Bệnh viện dã chiến Củ Chi"/>
    <s v="Viện Pasteur TP HCM"/>
    <d v="2020-03-17T00:00:00"/>
    <d v="2020-03-18T00:00:00"/>
    <d v="2020-03-17T00:00:00"/>
    <d v="2020-03-18T00:00:00"/>
    <s v="Realtime RT – PCR"/>
    <s v="Dương tính"/>
    <d v="2020-03-17T00:00:00"/>
    <x v="7"/>
    <s v="Bệnh viện Nhiệt đới thành phố Hồ Chí Minh"/>
    <m/>
    <s v="Khỏi bệnh"/>
    <s v="Khỏi bệnh"/>
    <n v="0"/>
    <n v="3"/>
    <s v="EK4/EK392EK4/EK392 (33K)"/>
    <s v="Nước ngoài"/>
    <n v="0"/>
    <n v="1"/>
    <n v="1"/>
    <m/>
    <n v="0"/>
    <n v="2"/>
    <n v="0"/>
    <n v="0"/>
    <n v="0"/>
  </r>
  <r>
    <x v="63"/>
    <n v="80"/>
    <x v="6"/>
    <m/>
    <x v="1"/>
    <x v="32"/>
    <m/>
    <m/>
    <m/>
    <s v="Đông Hải"/>
    <s v="Bạc Liêu"/>
    <x v="0"/>
    <n v="79"/>
    <m/>
    <s v="Sau khi xuống máy bay đã bị cách ly"/>
    <s v="15/03/2020 về Việt Nam (VN) trên chuyến bay của hãng hàng không Emirates, số hiệu EK392,cách ly tập trung tại Quận 12. 18/03/2020 , Bệnh nhân đang được tiếp tục điều trị, cách ly tại Bệnh viện Dã chiến Củ Chi."/>
    <s v="sống cùng BN 79 2 năm nay. Ngày 14/3/2020, bệnh nhân cùng mẹ từ London - Anh đi Dubai trên chuyến bay của hãng hàng không Emirates, số hiệu EK4, số ghế 72J và sau đó về VN ngày 15/3/2020 trên chuyến bay của hãng hàng không Emirates, số hiệu EK392, số ghế 33J."/>
    <s v="EK4/EK392"/>
    <s v="Anh"/>
    <s v="EK4/EK392 (33J)"/>
    <s v="Tân Sơn Nhất"/>
    <d v="2020-03-15T00:00:00"/>
    <x v="5"/>
    <d v="2020-03-15T00:00:00"/>
    <s v="Không"/>
    <m/>
    <s v=""/>
    <m/>
    <d v="2020-03-16T00:00:00"/>
    <d v="2020-03-16T00:00:00"/>
    <s v="Bệnh viện dã chiến Củ Chi"/>
    <s v="Viện Pasteur TP HCM"/>
    <d v="2020-03-18T00:00:00"/>
    <d v="2020-03-18T00:00:00"/>
    <d v="2020-03-17T00:00:00"/>
    <d v="2020-03-18T00:00:00"/>
    <s v="Realtime RT – PCR"/>
    <s v="Dương tính"/>
    <d v="2020-03-18T00:00:00"/>
    <x v="12"/>
    <s v="Bệnh viện Nhiệt đới thành phố Hồ Chí Minh"/>
    <m/>
    <s v="ổn định"/>
    <s v="Đang điều trị"/>
    <n v="0"/>
    <n v="3"/>
    <s v="EK4/EK392EK4/EK392 (33J)"/>
    <s v="Nước ngoài"/>
    <n v="0"/>
    <n v="1"/>
    <n v="2"/>
    <m/>
    <n v="0"/>
    <n v="1"/>
    <n v="0"/>
    <n v="0"/>
    <n v="0"/>
  </r>
  <r>
    <x v="64"/>
    <n v="81"/>
    <x v="5"/>
    <m/>
    <x v="1"/>
    <x v="33"/>
    <m/>
    <m/>
    <m/>
    <s v="Konplông"/>
    <s v="Kon Tum"/>
    <x v="0"/>
    <m/>
    <s v="AF258_15_03"/>
    <s v="Sau khi xuống máy bay đã bị cách ly"/>
    <s v="15/03 về Việt Nam và được cách ly tại quận 12. "/>
    <s v="Ngày 14/3/2020, bệnh nhân từ Paris - Pháp lên chuyến bay của hãng hàng không Air France, số hiệu AF258, số ghế 44L và về tới VN ngày 15/3/2020. Khi nhập cảnh, bệnh nhân chưa có triệu chứng bệnh, chuyển cách ly tập trung tại Quận 12 và được lấy mẫu bệnh phẩm."/>
    <s v=" AF258"/>
    <s v="Paris"/>
    <s v="AF258"/>
    <s v="Tân Sơn Nhất"/>
    <d v="2020-03-15T00:00:00"/>
    <x v="5"/>
    <d v="2020-03-15T00:00:00"/>
    <s v="Không"/>
    <m/>
    <s v=""/>
    <m/>
    <d v="2020-03-15T00:00:00"/>
    <d v="2020-03-15T00:00:00"/>
    <s v="Khu cách ly tập trung tại Quận 12"/>
    <s v="Viện Pasteur TP HCM"/>
    <d v="2020-03-19T00:00:00"/>
    <d v="2020-03-19T00:00:00"/>
    <d v="2020-03-19T00:00:00"/>
    <d v="2020-03-19T00:00:00"/>
    <s v="Realtime RT – PCR"/>
    <s v="Dương tính"/>
    <d v="2020-03-19T00:00:00"/>
    <x v="16"/>
    <s v="Bệnh viện Dã chiến Củ Chi"/>
    <m/>
    <s v="ổn định"/>
    <s v="Đang điều trị"/>
    <n v="0"/>
    <n v="4"/>
    <s v=" AF258AF258"/>
    <s v="Nước ngoài"/>
    <n v="0"/>
    <n v="0"/>
    <n v="4"/>
    <m/>
    <n v="0"/>
    <n v="1"/>
    <n v="0"/>
    <n v="2"/>
    <n v="1"/>
  </r>
  <r>
    <x v="65"/>
    <n v="82"/>
    <x v="5"/>
    <m/>
    <x v="0"/>
    <x v="43"/>
    <m/>
    <m/>
    <m/>
    <s v="Quận 5"/>
    <s v="TP Hồ Chí Minh"/>
    <x v="0"/>
    <m/>
    <s v="EK30_EK364_15_03"/>
    <s v="Sau khi xuống máy bay đã bị cách ly"/>
    <s v="Bay từ Heathrow đi Tân Sơn Nhất, quá cảnh ở Dubai, cách ly tại khu tập trung Quận 12"/>
    <s v="Ngày 14/3/2020, bệnh nhân cùng mẹ từ London - Anh đi Dubai trên chuyến bay của hãng hàng không Emirates, số hiệu EK30, số ghế 12B và sau đó về VN ngày 15/3/2020 trên chuyến bay của hãng hàng không Emirates, số hiệu EK364, số ghế 7K. Khi nhập cảnh, bệnh nhân chưa có triệu chứng bệnh, chuyển cách ly tập trung tại Quận 12 và được lấy mẫu bệnh phẩm."/>
    <s v="EK30/EK364"/>
    <s v="London, Dubai"/>
    <s v="EK30, EK364"/>
    <s v="Tân Sơn Nhất"/>
    <d v="2020-03-15T00:00:00"/>
    <x v="5"/>
    <d v="2020-03-15T00:00:00"/>
    <s v="Không"/>
    <m/>
    <s v=""/>
    <m/>
    <d v="2020-03-15T00:00:00"/>
    <d v="2020-03-15T00:00:00"/>
    <s v="Khu cách ly tập trung tại Quận 12"/>
    <s v="Viện Pasteur TP HCM"/>
    <d v="2020-03-19T00:00:00"/>
    <d v="2020-03-19T00:00:00"/>
    <d v="2020-03-19T00:00:00"/>
    <s v=""/>
    <s v="Realtime RT – PCR"/>
    <s v="Dương tính"/>
    <d v="2020-03-19T00:00:00"/>
    <x v="16"/>
    <s v="Bệnh viện Dã chiến Củ Chi"/>
    <m/>
    <s v="ổn định"/>
    <s v="Đang điều trị"/>
    <n v="0"/>
    <m/>
    <s v="EK30/EK364EK30, EK364"/>
    <s v="Nước ngoài"/>
    <n v="0"/>
    <n v="0"/>
    <n v="4"/>
    <m/>
    <n v="0"/>
    <n v="1"/>
    <n v="0"/>
    <n v="4"/>
    <n v="1"/>
  </r>
  <r>
    <x v="66"/>
    <n v="83"/>
    <x v="5"/>
    <m/>
    <x v="0"/>
    <x v="9"/>
    <m/>
    <m/>
    <m/>
    <s v="Bình Thạnh"/>
    <s v="TP Hồ Chí Minh"/>
    <x v="6"/>
    <m/>
    <s v="TK162_15_03"/>
    <s v="Sau khi xuống máy bay đã bị cách ly"/>
    <s v="Nhập cảnh Tân Sơn Nhất, cách ly tại khu tâp trung quận 12"/>
    <s v="Trong 14 ngày trước nhập cảnh, bệnh nhân đi Phuket - Thái Lan và từ Istanbul - Thổ Nhĩ Kỳ lên chuyến bay của hãng hàng không Turkish Airline, số hiệu TK162, số ghế 14K về tới VN ngày 15/3/2020. Khi nhập cảnh, bệnh nhân không ho, không sốt, không khó thở, chuyển cách ly tập trung tại Quận 12 và được lấy mẫu bệnh phẩm."/>
    <s v="TK162"/>
    <s v="Thổ Nhĩ Kỳ"/>
    <s v="TK162"/>
    <s v="Tân Sơn Nhất"/>
    <d v="2020-03-15T00:00:00"/>
    <x v="5"/>
    <d v="2020-03-15T00:00:00"/>
    <s v="Không"/>
    <m/>
    <s v=""/>
    <m/>
    <d v="2020-03-15T00:00:00"/>
    <d v="2020-03-15T00:00:00"/>
    <s v="Khu cách ly tập trung tại Quận 12"/>
    <s v="Viện Pasteur TP HCM"/>
    <d v="2020-03-19T00:00:00"/>
    <d v="2020-03-19T00:00:00"/>
    <d v="2020-03-19T00:00:00"/>
    <s v=""/>
    <s v="Realtime RT – PCR"/>
    <s v="Dương tính"/>
    <d v="2020-03-19T00:00:00"/>
    <x v="16"/>
    <s v="Bệnh viện Dã chiến Củ Chi"/>
    <m/>
    <s v="ổn định"/>
    <s v="Đang điều trị"/>
    <n v="0"/>
    <m/>
    <s v="TK162TK162"/>
    <s v="Nước ngoài"/>
    <n v="0"/>
    <n v="0"/>
    <n v="4"/>
    <m/>
    <n v="0"/>
    <n v="1"/>
    <n v="0"/>
    <n v="2"/>
    <n v="1"/>
  </r>
  <r>
    <x v="67"/>
    <n v="84"/>
    <x v="5"/>
    <m/>
    <x v="1"/>
    <x v="35"/>
    <s v="du học sinh"/>
    <m/>
    <m/>
    <s v="Đống Đa"/>
    <s v="Hà Nội"/>
    <x v="0"/>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3/2020 trên chuyến bay VN0054. Sau khi nhập cảnh, bệnh nhân đã được CDC HN sàng lọc và lấy mẫu bệnh phẩm xét nghiệm. Kết quả là dương tính với SARS-CoV-2. Ngày 19/03, mẫu bệnh phẩm đã được gửi sang VVSDTTƯ. Bệnh nhân đang được cách ly tại BVBNĐ"/>
    <s v="VN0054"/>
    <s v="Anh"/>
    <s v="VN0054 (15K)"/>
    <s v="Nội Bài"/>
    <d v="2020-03-18T00:00:00"/>
    <x v="0"/>
    <d v="2020-03-18T00:00:00"/>
    <s v="Không"/>
    <m/>
    <s v=""/>
    <m/>
    <d v="2020-03-18T00:00:00"/>
    <d v="2020-03-19T00:00:00"/>
    <s v="Trung tâm kiểm soát bệnh tật Hà Nội"/>
    <s v="Viện Vệ sinh Dịch tễ Trung ương"/>
    <d v="2020-03-18T00:00:00"/>
    <d v="2020-03-19T00:00:00"/>
    <d v="2020-03-18T00:00:00"/>
    <d v="2020-03-18T00:00:00"/>
    <s v="Realtime RT – PCR"/>
    <s v="Dương tính"/>
    <d v="2020-03-18T00:00:00"/>
    <x v="0"/>
    <s v="Bệnh viện Nhiệt đới Trung ương cơ sở Đông Anh"/>
    <m/>
    <s v="ổn định"/>
    <s v="Đang điều trị"/>
    <n v="0"/>
    <n v="0"/>
    <s v="VN0054VN0054 (15K)"/>
    <s v="Nước ngoài"/>
    <n v="0"/>
    <n v="1"/>
    <n v="-1"/>
    <m/>
    <n v="0"/>
    <n v="1"/>
    <n v="0"/>
    <n v="2"/>
    <n v="1"/>
  </r>
  <r>
    <x v="68"/>
    <n v="85"/>
    <x v="5"/>
    <m/>
    <x v="1"/>
    <x v="33"/>
    <s v="du học sinh"/>
    <m/>
    <m/>
    <s v="Ba Đình"/>
    <s v="Hà Nội"/>
    <x v="0"/>
    <m/>
    <s v="VN0054_18_03"/>
    <s v="Sau khi xuống máy bay đã bị cách ly"/>
    <s v="18/3 nhập cảnh về Nội Bài ngày 18/3/2020 trên chuyến bay VN0054,cách ly tập trung tại Tiểu đoàn D16, Trường Sỹ quan lục quân, Yên Bình, Thạch Thất. Sau khi có kết quả dương tính bệnh nhân được cách ly tại BVBNĐ TƯ cơ sở Đông Anh,"/>
    <s v="Là du học sinh tại Anh, nhập cảnh về Nội Bài ngày 18/03/2020 trên chuyến bay VN0054. Sau khi nhập cảnh, bệnh nhân đã được CDC HN sàng lọc và lấy mẫu bệnh phẩm xét nghiệm. Kết quả là dương tính với SARS-CoV-2"/>
    <s v="VN0054"/>
    <s v="Anh"/>
    <s v="VN0054 (28K)"/>
    <s v="Nội Bài"/>
    <d v="2020-03-18T00:00:00"/>
    <x v="0"/>
    <d v="2020-03-18T00:00:00"/>
    <s v="Không"/>
    <m/>
    <s v=""/>
    <m/>
    <d v="2020-03-18T00:00:00"/>
    <d v="2020-03-19T00:00:00"/>
    <s v="Trung tâm kiểm soát bệnh tật Hà Nội"/>
    <s v="Viện Vệ sinh Dịch tễ Trung ương"/>
    <d v="2020-03-19T00:00:00"/>
    <d v="2020-03-19T00:00:00"/>
    <d v="2020-03-18T00:00:00"/>
    <d v="2020-03-18T00:00:00"/>
    <s v="Realtime RT – PCR"/>
    <s v="Dương tính"/>
    <d v="2020-03-18T00:00:00"/>
    <x v="17"/>
    <s v="Bệnh viện Nhiệt đới Trung ương cơ sở Đông Anh"/>
    <m/>
    <s v="ổn định"/>
    <s v="Đang điều trị"/>
    <n v="0"/>
    <n v="0"/>
    <s v="VN0054VN0054 (28K)"/>
    <s v="Nước ngoài"/>
    <n v="0"/>
    <n v="1"/>
    <n v="-1"/>
    <m/>
    <n v="0"/>
    <n v="1"/>
    <n v="0"/>
    <n v="2"/>
    <n v="1"/>
  </r>
  <r>
    <x v="69"/>
    <n v="86"/>
    <x v="0"/>
    <m/>
    <x v="0"/>
    <x v="44"/>
    <s v="điều dưỡng"/>
    <m/>
    <m/>
    <m/>
    <s v="Hà Nội"/>
    <x v="0"/>
    <n v="87"/>
    <s v="VN7209_VN8059_06_03"/>
    <m/>
    <s v="Ngày 6/3/2020,đi Côn Đảo cùng gia đình hành  trình  Hà Nội – TP HCM (chuyến bay VN 7209) và TP Hồ Chí Minh  -  Côn Đảo (VN 8059). Ngày 08/3/2020 bay ra Hà Nội.Ngày 09/3/2020 đi làm bình thường, không có biểu hiện lâm sàng.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Sáng ngày 19/3/2020, bệnh nhân được Viện Tim mạch cho xuất viện. Tối 19/3/2020,kết quả dương tính với SARS- CoV-2,được đưa đi cách ly tại Bệnh viện Nhiệt đới Trung ương cơ sở 2."/>
    <s v="điều dưỡng của Phòng khám ngoại trú HIV - Trung tâm Bệnh nhiệt đới thuộc Bệnh viện Bạch Mai; trở về sau kỳ nghỉ ở Côn Đảo._x000a_Cụ thể, ngày 6/3/2020 bệnh nhân đi nghỉ cùng gia đình tại Côn Đảo, theo hành trình Hà Nội - TP HCM (chuyến bay VN 7209) và TPHCM - Côn Đảo (VN 8059). Ngày 8/3/2020 bay ra Hà Nội (không nhớ rõ chuyến bay). Ngày 9/3/2020 đi làm bình thường, không có biểu hiện lâm sàng. 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 Trong quá trình điều trị tại C4 luôn đeo khẩu trang._x000a_Sáng 19/3/2020, bệnh nhân được Viện Tim mạch cho xuất viện. Sau khi được xác định có nhiều lần tiếp xúc gần với bệnh nhân số 87 (gặp ở thang máy, ăn trưa cùng, ngủ trưa cùng…), bệnh nhân được xét nghiệm sàng lọc ngày 19/3/2020 và tối cùng ngày cho kết quả dương tính với SARS- CoV2; 23h00 ngày 19/3/2020 bệnh nhân được đưa đi cách ly tại Bệnh viện Nhiệt đới trung ương cơ sở 2."/>
    <s v="VN 7209/VN 8059"/>
    <s v="Nội Bài / Tân Sơn Nhất"/>
    <s v="VN7209/ VN8059"/>
    <s v="Tân Sơn Nhất / Côn Đảo"/>
    <d v="2020-03-06T00:00:00"/>
    <x v="0"/>
    <d v="2020-03-19T00:00:00"/>
    <s v="Có"/>
    <s v="tức ngực"/>
    <d v="2020-03-11T00:00:00"/>
    <s v="tăng huyết áp, đau thắt ngực (bệnh nhân có tiền sử tăng huyết áp) trong 4 ngày."/>
    <d v="2020-03-19T00:00:00"/>
    <d v="2020-03-19T00:00:00"/>
    <s v="Bệnh viện Bệnh nhiệt đới Trung ương cơ sở Đông Anh"/>
    <s v="Viện Vệ sinh Dịch tễ Trung ương"/>
    <d v="2020-03-16T00:00:00"/>
    <d v="2020-03-20T00:00:00"/>
    <d v="2020-03-19T00:00:00"/>
    <d v="2020-03-19T00:00:00"/>
    <s v="Realtime RT – PCR"/>
    <s v="Dương tính"/>
    <d v="2020-03-16T00:00:00"/>
    <x v="0"/>
    <s v="Bệnh viện Nhiệt đới Trung ương cơ sở Đông Anh"/>
    <m/>
    <m/>
    <s v="Đang điều trị"/>
    <m/>
    <m/>
    <s v="VN 7209/VN 8059VN7209/ VN8059"/>
    <s v="Trong nước"/>
    <m/>
    <n v="0"/>
    <n v="-3"/>
    <n v="2"/>
    <n v="2"/>
    <n v="2"/>
    <n v="1"/>
    <n v="9"/>
    <n v="2"/>
  </r>
  <r>
    <x v="70"/>
    <n v="87"/>
    <x v="2"/>
    <m/>
    <x v="0"/>
    <x v="45"/>
    <s v="điều dưỡng"/>
    <m/>
    <m/>
    <m/>
    <s v="Hà Nội"/>
    <x v="0"/>
    <n v="86"/>
    <m/>
    <m/>
    <s v="Ngày 18/3/2020 ,có kết quả dương tính với SARS-COV-2, bệnh nhân được chuyển tới Bệnh viện Bệnh nhiệt đới Trung ương cơ sở 2 Đông Anh để cách ly"/>
    <s v="điều dưỡng làm việc tiếp đón tại khu cách ly Trung tâm Bệnh nhiệt đới thuộc Bệnh viện Bạch Mai. Qua rà soát cho thấy, bệnh nhân có nhiều lần tiếp xúc gần với BN86. Cụ thể, ngày 18/3/2020, bệnh nhân có các triệu chứng như: mệt, ho, sốt và được làm xét nghiệm tại Khoa vi sinh Bệnh viện Bạch Mai, có kết quả dương tính với SARS-COV-2, bệnh nhân được chuyển tới Bệnh viện Bệnh nhiệt đới Trung ương cơ sở 2 Đông Anh để cách ly, mẫu bệnh phẩm được chuyển đến Viện Vệ sinh Dịch tễ Trung ương, kết quả xét nghiệm tối 19/3/2020 khẳng định bệnh nhân dương tính với SARS-COV-2."/>
    <m/>
    <m/>
    <m/>
    <m/>
    <s v=""/>
    <x v="0"/>
    <d v="2020-03-18T00:00:00"/>
    <s v="Có"/>
    <s v="mệt, ho, sốt "/>
    <d v="2020-03-18T00:00:00"/>
    <m/>
    <d v="2020-03-19T00:00:00"/>
    <d v="2020-03-19T00:00:00"/>
    <s v="Bệnh viện Bệnh nhiệt đới Trung ương cơ sở Đông Anh"/>
    <s v="Viện Vệ sinh Dịch tễ Trung ương"/>
    <d v="2020-03-19T00:00:00"/>
    <d v="2020-03-20T00:00:00"/>
    <d v="2020-03-18T00:00:00"/>
    <d v="2020-03-18T00:00:00"/>
    <s v="Realtime RT – PCR"/>
    <s v="Dương tính"/>
    <d v="2020-03-18T00:00:00"/>
    <x v="0"/>
    <s v="Bệnh viện Nhiệt đới Trung ương cơ sở Đông Anh"/>
    <m/>
    <m/>
    <s v="Đang điều trị"/>
    <m/>
    <m/>
    <s v=""/>
    <s v="Trong nước"/>
    <m/>
    <n v="1"/>
    <n v="-1"/>
    <n v="0"/>
    <n v="0"/>
    <n v="2"/>
    <n v="1"/>
    <n v="0"/>
    <n v="0"/>
  </r>
  <r>
    <x v="71"/>
    <n v="88"/>
    <x v="1"/>
    <m/>
    <x v="0"/>
    <x v="18"/>
    <s v="du học sinh"/>
    <m/>
    <s v="Phúc La"/>
    <s v="Hà Đông"/>
    <s v="Hà Nội"/>
    <x v="0"/>
    <m/>
    <s v="VN0054_12_03"/>
    <s v="12/03-15/03 tự cách ly tại nhà, 16 tức ngực thông báo và được test"/>
    <s v="Nhập cảnh về Nội Bài ngày 12/3. Từ ngày 12/3 đến 16/3, bệnh nhân tự cách ly tại nhà.Đến ngày 16/3,cho kết quả dương tính với SARS-CoV,được đưa đến Bệnh viện Bệnh nhiệt đới trung ương cơ sở Đông Anh"/>
    <s v="BN là du học sinh tại Anh, nhập cảnh về Nội Bài ngày 12/03/2020. Từ ngày 12/03 đến 16/03/2020, BN tự cách ly tại nhà. Đến ngày 16/03/2020, BN thấy khó thở tức ngực và thông báo cho Trung tâm kiểm soát bệnh tật Hà Nội."/>
    <m/>
    <s v="Anh"/>
    <s v="VN0054"/>
    <s v="Nội Bài"/>
    <d v="2020-03-12T00:00:00"/>
    <x v="0"/>
    <d v="2020-03-12T00:00:00"/>
    <s v="Có"/>
    <s v="khó thở, tức ngực"/>
    <d v="2020-03-16T00:00:00"/>
    <m/>
    <d v="2020-03-16T00:00:00"/>
    <d v="2020-03-16T00:00:00"/>
    <s v="Trung tâm kiểm soát bệnh tật Hà Nội"/>
    <m/>
    <d v="2020-03-18T00:00:00"/>
    <d v="2020-03-20T00:00:00"/>
    <d v="2020-03-16T00:00:00"/>
    <d v="2020-03-16T00:00:00"/>
    <s v="Realtime RT – PCR"/>
    <s v="Dương tính"/>
    <d v="2020-03-18T00:00:00"/>
    <x v="0"/>
    <s v="Bệnh viện Nhiệt đới Trung ương cơ sở Đông Anh"/>
    <m/>
    <s v="ổn định"/>
    <s v="Đang điều trị"/>
    <n v="0"/>
    <n v="4"/>
    <s v="VN0054"/>
    <s v="Nước ngoài"/>
    <n v="0"/>
    <n v="4"/>
    <n v="2"/>
    <m/>
    <n v="0"/>
    <n v="2"/>
    <n v="0"/>
    <n v="6"/>
    <n v="2"/>
  </r>
  <r>
    <x v="72"/>
    <n v="89"/>
    <x v="5"/>
    <m/>
    <x v="0"/>
    <x v="27"/>
    <m/>
    <m/>
    <m/>
    <s v="Quận 7"/>
    <s v="TP Hồ Chí Minh"/>
    <x v="0"/>
    <m/>
    <s v="NH381_17_03"/>
    <m/>
    <s v="Nhập cảnh Tân Sơn Nhất từ Narita, cách ly tại bệnh viện dã chiến Củ chi"/>
    <s v="BN từ New York, Boston, Hoa Kỳ đến Nhật Bản và từ Nhật Bản lên chuyến bay của hãng hàng không Nippon Airlines (ANA) số hiệu NH 831, số ghế 28C và về tới sân bay Tân Sơn Nhất khuya ngày 17/3/2020. Khi nhập cảnh, BN chưa có triệu chứng bệnh và được lấy mẫu bệnh phẩm rạng sáng ngày 18/3/2020"/>
    <s v="NH381"/>
    <s v="Nhật Bản"/>
    <s v="NH381 (28C)"/>
    <s v="Tân Sơn Nhất"/>
    <d v="2020-03-17T00:00:00"/>
    <x v="5"/>
    <d v="2020-03-17T00:00:00"/>
    <s v="Không"/>
    <m/>
    <s v=""/>
    <m/>
    <d v="2020-03-18T00:00:00"/>
    <d v="2020-03-18T00:00:00"/>
    <s v="Viện Pasteur TP HCM"/>
    <s v="Viện Pasteur TP HCM"/>
    <d v="2020-03-19T00:00:00"/>
    <d v="2020-03-20T00:00:00"/>
    <d v="2020-03-18T00:00:00"/>
    <d v="2020-03-18T00:00:00"/>
    <s v="Realtime RT – PCR"/>
    <s v="Dương tính"/>
    <d v="2020-03-19T00:00:00"/>
    <x v="12"/>
    <s v="Bệnh viện Dã chiến Củ Chi"/>
    <m/>
    <m/>
    <s v="Đang điều trị"/>
    <n v="0"/>
    <n v="1"/>
    <s v="NH381NH381 (28C)"/>
    <s v="Nước ngoài"/>
    <n v="0"/>
    <n v="1"/>
    <n v="1"/>
    <m/>
    <n v="0"/>
    <n v="1"/>
    <n v="0"/>
    <n v="5"/>
    <n v="1"/>
  </r>
  <r>
    <x v="73"/>
    <n v="90"/>
    <x v="2"/>
    <m/>
    <x v="0"/>
    <x v="35"/>
    <m/>
    <m/>
    <m/>
    <s v="Bình Thạnh"/>
    <s v="TP Hồ Chí Minh"/>
    <x v="0"/>
    <m/>
    <s v="EK188_16_03"/>
    <m/>
    <s v="Bay từ Barcelona đến Tân Sơn Nhất, quá cảnh tại Dubai, cách ly tại khu tập trung TP HCM"/>
    <s v="Trong 1 tháng nay, BN đến Barcelona - Tây Ban Nha thực tập ngành khách sạn._x000a_Ngày 15/3/2020, BN từ Barcelona - Tây Ban Nha đi Dubai trên chuyến bay của hãng hàng không Emirates số hiệu EK188, số ghế 30C và về tới sân bay Tân Sơn Nhất ngày 16/3/2020 trên chuyến bay của hãng hàng không Emirates số hiệu EK392, số ghế 36A. Khi nhập cảnh, BN sốt nhẹ, ho, chuyển khu cách ly tập trung của Hồ Chí Minh và lấy mẫu bệnh phẩm"/>
    <s v="EK188"/>
    <s v="Tây Ban Nha"/>
    <s v="EK188 (30C) /EK 392 (36A)"/>
    <s v="Tân Sơn Nhất"/>
    <d v="2020-03-16T00:00:00"/>
    <x v="5"/>
    <d v="2020-03-16T00:00:00"/>
    <s v="Có"/>
    <s v="sốt cao"/>
    <d v="2020-03-16T00:00:00"/>
    <m/>
    <d v="2020-03-16T00:00:00"/>
    <d v="2020-03-16T00:00:00"/>
    <s v="Viện Pasteur TP HCM"/>
    <s v="Viện Pasteur TP HCM"/>
    <d v="2020-03-19T00:00:00"/>
    <d v="2020-03-20T00:00:00"/>
    <s v=""/>
    <d v="2020-03-16T00:00:00"/>
    <s v="Realtime RT – PCR"/>
    <s v="Dương tính"/>
    <d v="2020-03-19T00:00:00"/>
    <x v="7"/>
    <m/>
    <m/>
    <s v="Khỏi bệnh"/>
    <s v="Khỏi bệnh"/>
    <n v="0"/>
    <n v="0"/>
    <s v="EK188EK188 (30C) /EK 392 (36A)"/>
    <s v="Nước ngoài"/>
    <n v="0"/>
    <n v="0"/>
    <n v="3"/>
    <m/>
    <n v="0"/>
    <n v="2"/>
    <n v="0"/>
    <n v="5"/>
    <n v="1"/>
  </r>
  <r>
    <x v="74"/>
    <n v="91"/>
    <x v="0"/>
    <m/>
    <x v="1"/>
    <x v="24"/>
    <s v="phi công"/>
    <m/>
    <m/>
    <m/>
    <m/>
    <x v="1"/>
    <m/>
    <s v="VN10_VN272_VN607_08_02"/>
    <s v="Ngày 08/02 người bệnh đi từ Anh về Nội Bài. Sau đó người bệnh là phi công trên chuyến bay VN272 từ Nội Bài - Tân Sơn Nhất và VN607 từ Tân Sơn Nhất - Nội Bài"/>
    <s v="Nhập cảnh ở Tân Sơn Nhất từ Anh, 14/3 đến quán Budda Bar&amp;Grill, 16/3 bay đi Nội Bài rồi quay lại Tân Sơn Nhất, ở tại Ascent Apartment, 58 Quốc Hương, Thảo Điền, Quận 2, 18/3 nhập viện ở Bệnh viện Nhiệt đới TW"/>
    <s v="Ngày 8/2/2020 là hành khách từ London - Anh về Việt Nam trên chuyến bay của hãng hàng không VietnamAirline số hiệu VN10, số ghế 5K. Tiếp sau đó, BN chưa nhớ rõ lịch trình đi lại và các chuyến bay quốc tế, quốc nội. Ngày 16/3/2020, BN là phi công trên chuyến bay VN272 từ Hồ Chí Minh - Hà Nội và VN607 chiều từ Hà Nội - Hồ Chí Minh trong cùng ngày. Từ ngày 13/3/2020 đến 18/3/2020 BN lưu trú tại Hồ Chí Minh và tới một số địa điẻm ăn uống, giải trí. Ngày 17/3/3030, BN khởi phát sốt, ho và đến chiều ngày 18/3/2020 tới Bệnh viện Bệnh Nhiệt đới Hồ Chí Minh khám, nhập viện với tình trạng X-Quang có tổn thương nhu mô phổi phải. "/>
    <s v="VN10, VN607"/>
    <s v="Anh_x000a_Nội Bài_x000a_Tân Sơn Nhất"/>
    <s v="VN10 (5K), VN272 (Phi công), VN 607"/>
    <s v="Nội Bài_x000a_Tân Sơn Nhất"/>
    <d v="2020-02-08T00:00:00"/>
    <x v="5"/>
    <s v=""/>
    <s v="Có"/>
    <s v="sốt, ho"/>
    <d v="2020-03-17T00:00:00"/>
    <m/>
    <d v="2020-03-18T00:00:00"/>
    <d v="2020-03-18T00:00:00"/>
    <s v="Bệnh viện Bệnh Nhiệt đới Hồ Chí Minh"/>
    <s v="Viện Pasteur Hồ Chí Minh"/>
    <d v="2020-03-19T00:00:00"/>
    <d v="2020-03-20T00:00:00"/>
    <d v="2020-03-18T00:00:00"/>
    <d v="2020-03-18T00:00:00"/>
    <s v="Realtime RT – PCR"/>
    <s v="Dương tính"/>
    <d v="2020-03-18T00:00:00"/>
    <x v="5"/>
    <s v="Bệnh viện Nhiệt đới TPHCM"/>
    <m/>
    <m/>
    <s v="Đang điều trị"/>
    <m/>
    <m/>
    <s v="VN10, VN607VN10 (5K), VN272 (Phi công), VN 607"/>
    <s v="Nước ngoài"/>
    <n v="2"/>
    <m/>
    <n v="0"/>
    <m/>
    <n v="2"/>
    <n v="2"/>
    <n v="1"/>
    <n v="6"/>
    <n v="2"/>
  </r>
  <r>
    <x v="75"/>
    <n v="92"/>
    <x v="4"/>
    <m/>
    <x v="1"/>
    <x v="35"/>
    <s v="du học sinh"/>
    <m/>
    <m/>
    <s v="Đà Lạt"/>
    <s v="Lâm Đồng"/>
    <x v="0"/>
    <m/>
    <m/>
    <m/>
    <s v="Bay từ Charles de Gaulle đến Tân Sơn Nhất, quá cảnh ở Doha, cách ly tại Khu cách ly tập trung quận 12"/>
    <s v="Bệnh nhân là du học sinh tại Pháp, ngày 16/3/2020, bệnh nhân đi từ Paris (Pháp) đến Doha (Qatar) trên chuyến bay của Hãng hàng không Qatar Airways số hiệu QR40 - hàng ghế 29 và tiếp đó trên chuyến bay cũng của Hãng hàng Qatar Airways số hiệu QR970- số ghế 18D tới sân bay Tân Sơn Nhất ngày 17/3/2020"/>
    <s v="QR40, QR970"/>
    <m/>
    <m/>
    <m/>
    <d v="2020-03-16T00:00:00"/>
    <x v="5"/>
    <s v=""/>
    <s v="Có"/>
    <s v="sốt, đau họng, ho khan"/>
    <d v="2020-03-17T00:00:00"/>
    <m/>
    <d v="2020-03-18T00:00:00"/>
    <d v="2020-03-18T00:00:00"/>
    <s v="Bệnh viện dã chiến Củ Chi"/>
    <s v="Viện Pasteur Hồ Chí Minh"/>
    <s v=""/>
    <d v="2020-03-20T00:00:00"/>
    <d v="2020-03-19T00:00:00"/>
    <d v="2020-03-18T00:00:00"/>
    <m/>
    <s v="Dương tính"/>
    <s v=""/>
    <x v="12"/>
    <m/>
    <m/>
    <m/>
    <s v="Đang điều trị"/>
    <m/>
    <n v="2"/>
    <s v="QR40, QR970"/>
    <s v="Nước ngoài"/>
    <m/>
    <m/>
    <m/>
    <m/>
    <n v="2"/>
    <n v="2"/>
    <n v="0"/>
    <n v="5"/>
    <n v="1"/>
  </r>
  <r>
    <x v="76"/>
    <n v="93"/>
    <x v="5"/>
    <m/>
    <x v="1"/>
    <x v="33"/>
    <s v="du học sinh"/>
    <m/>
    <m/>
    <s v="Đống Đa"/>
    <s v="Hà Nội"/>
    <x v="0"/>
    <m/>
    <m/>
    <m/>
    <s v="nhập cảnh qua sân bay Nội Bài ngày 18/3 (SU290, số ghế 27B).Ghi nhận dương tính ngày 20/3,được cách ly và điều trị tại Bệnh viện Bệnh Nhiệt đới Trung ương cơ sở Đông Anh."/>
    <s v="Bệnh nhân là sinh viên du học Hungary, nhập cảnh qua sân bay Nội Bài ngày 18/03/2020. Kết quả xét nghiệm sàng lọc của Trung tâm Kiểm soát bệnh tật Hà Nội ghi nhận dương tính ngày 20/03/2020."/>
    <s v="Nội Bài"/>
    <m/>
    <m/>
    <m/>
    <d v="2020-03-18T00:00:00"/>
    <x v="0"/>
    <d v="2020-03-18T00:00:00"/>
    <s v="Không"/>
    <m/>
    <s v=""/>
    <m/>
    <d v="2020-03-18T00:00:00"/>
    <d v="2020-03-18T00:00:00"/>
    <s v="Trung tâm kiểm soát bệnh tật Hà Nội"/>
    <s v="Viện Vệ sinh Dịch tễ Trung ương"/>
    <s v=""/>
    <d v="2020-03-21T00:00:00"/>
    <d v="2020-03-20T00:00:00"/>
    <d v="2020-03-20T00:00:00"/>
    <m/>
    <s v="Dương tính"/>
    <s v=""/>
    <x v="0"/>
    <m/>
    <m/>
    <s v="ổn định"/>
    <s v="Đang điều trị"/>
    <n v="0"/>
    <n v="2"/>
    <s v="Nội Bài"/>
    <s v="Nước ngoài"/>
    <n v="0"/>
    <n v="0"/>
    <m/>
    <m/>
    <n v="0"/>
    <n v="1"/>
    <n v="0"/>
    <n v="5"/>
    <n v="1"/>
  </r>
  <r>
    <x v="77"/>
    <n v="94"/>
    <x v="5"/>
    <m/>
    <x v="0"/>
    <x v="2"/>
    <m/>
    <m/>
    <m/>
    <m/>
    <s v="Bắc Giang"/>
    <x v="0"/>
    <n v="93"/>
    <m/>
    <m/>
    <s v="nhập cảnh qua sân bay Nội Bài ngày 18/3 (SU290, số ghế 28A).Ghi nhận dương tính ngày 20/3,được cách ly và điều trị tại Bệnh viện Bệnh Nhiệt đới Trung ương cơ sở Đông Anh."/>
    <s v="Bệnh nhân sang Cộng hòa Séc thăm con gái từ ngày 29/02/2020 đến ngày 17/03/2020. Bệnh nhân về nước nhập cảnh qua sân bay Nội Bài ngày 18/3/2020 trên cùng chuyến bay (SU290, ghế 28A) với BN93 dương tính với vi rút SARS-CoV-2 (SU290, ghế 27B)."/>
    <s v="SU290"/>
    <m/>
    <m/>
    <m/>
    <d v="2020-03-18T00:00:00"/>
    <x v="0"/>
    <d v="2020-03-18T00:00:00"/>
    <s v="Không"/>
    <m/>
    <s v=""/>
    <m/>
    <d v="2020-03-18T00:00:00"/>
    <d v="2020-03-18T00:00:00"/>
    <s v="Trung tâm kiểm soát bệnh tật Hà Nội"/>
    <s v="Viện Vệ sinh Dịch tễ Trung ương"/>
    <s v=""/>
    <d v="2020-03-21T00:00:00"/>
    <d v="2020-03-20T00:00:00"/>
    <d v="2020-03-20T00:00:00"/>
    <m/>
    <s v="Dương tính"/>
    <s v=""/>
    <x v="0"/>
    <m/>
    <m/>
    <s v="ổn định"/>
    <s v="Đang điều trị"/>
    <n v="0"/>
    <n v="2"/>
    <s v="SU290"/>
    <s v="Nước ngoài"/>
    <n v="0"/>
    <n v="0"/>
    <m/>
    <m/>
    <n v="0"/>
    <n v="1"/>
    <n v="0"/>
    <n v="5"/>
    <n v="1"/>
  </r>
  <r>
    <x v="78"/>
    <n v="95"/>
    <x v="2"/>
    <m/>
    <x v="1"/>
    <x v="33"/>
    <s v="du học sinh"/>
    <m/>
    <m/>
    <s v="Gò Vấp"/>
    <s v="TP Hồ Chí Minh"/>
    <x v="0"/>
    <m/>
    <m/>
    <m/>
    <s v="Bệnh nhân là du học sinh tại Pháp từ tháng 01/2019 đến nay. Ngày 17/3/2020, bệnh nhân từ Paris - Pháp lên chuyến bay của hãng hàng không AirFrance số hiệu AF258, số ghế 34J tới sân bay Tân Sơn Nhất ngày 18/3/2020.Khi nhập cảnh, bệnh nhân có đau họng, ho nhưng chưa sốt, chưa khó thở và được chuyển về khu cách ly tập trung tại Quận 12, lấy mẫu bệnh phẩm. Mẫu bệnh phẩm được Viện Pasteur TPHCM kết luận dương tính với virus SARS-CoV-2 . Hiện bệnh nhân được chuyển cách ly, điều trị tại Bệnh viện Dã chiến Củ Chi."/>
    <s v="Ngày 17/3/2020, bệnh nhân từ Paris - Pháp lên chuyến bay của hãng hàng không AirFrance số hiệu AF258, số ghế 34J tới sân bay Tân Sơn Nhất ngày 18/3/2020. Khi nhập cảnh, bệnh nhân có đau họng, ho nhưng chưa sốt, chưa khó thở và được chuyển về khu cách ly tập trung tại Quận 12, lấy mẫu bệnh phẩm"/>
    <s v="AF258"/>
    <m/>
    <m/>
    <m/>
    <d v="2020-03-18T00:00:00"/>
    <x v="5"/>
    <d v="2020-03-18T00:00:00"/>
    <s v="Có"/>
    <s v="đau họng, ho"/>
    <d v="2020-03-18T00:00:00"/>
    <m/>
    <d v="2020-03-18T00:00:00"/>
    <d v="2020-03-18T00:00:00"/>
    <s v="Khu cách ly tập trung tại Quận 12"/>
    <s v="Viện Pasteur Hồ Chí Minh"/>
    <s v=""/>
    <d v="2020-03-22T00:00:00"/>
    <d v="2020-03-22T00:00:00"/>
    <d v="2020-03-22T00:00:00"/>
    <m/>
    <s v="Dương tính"/>
    <s v=""/>
    <x v="12"/>
    <m/>
    <m/>
    <m/>
    <s v="Đang điều trị"/>
    <n v="0"/>
    <n v="4"/>
    <s v="AF258"/>
    <s v="Nước ngoài"/>
    <n v="0"/>
    <n v="0"/>
    <m/>
    <m/>
    <n v="0"/>
    <n v="2"/>
    <n v="0"/>
    <n v="3"/>
    <n v="1"/>
  </r>
  <r>
    <x v="79"/>
    <n v="96"/>
    <x v="2"/>
    <m/>
    <x v="0"/>
    <x v="35"/>
    <m/>
    <m/>
    <m/>
    <s v="Quận 8"/>
    <s v="TP Hồ Chí Minh"/>
    <x v="0"/>
    <m/>
    <m/>
    <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á Đại học  Quốc gia TPHCM và được khám sàng lọc phát hiện có sốt, ho, chuyển Bệnh viện Bệnh nhiệt đới TPHCM cách ly, điều trị, lấy mẫu xét nghiệm."/>
    <s v="Trong 2 tuần trước khi về Việt Nam, bệnh nhân đã đi tới các quốc gia Bỉ, Đức, Cộng hoà Czech, Pháp. Bệnh nhân từ Pháp về Việt Nam, quá cảnh Dubai trên chuyến bay của hãng hàng không Emirates số hiệu EK392, số ghế 30E và nhập cảnh sân bay Tân Sơn Nhất ngày 19/3/2020. Sáng ngày 20/3/2020, bệnh nhân được đưa về khu cách ly tập trung tại ký túc xã Đại học Quốc gia TP. Hồ Chí Minh và được khám sàng lọc phát hiện có sốt, ho, chuyển Bệnh viện Bệnh nhiệt đới TPHCM cách ly, điều trị, lấy mẫu xét nghiệm."/>
    <s v="EK392"/>
    <m/>
    <m/>
    <m/>
    <d v="2020-03-19T00:00:00"/>
    <x v="5"/>
    <d v="2020-03-20T00:00:00"/>
    <s v="Không"/>
    <m/>
    <s v=""/>
    <m/>
    <d v="2020-03-20T00:00:00"/>
    <d v="2020-03-20T00:00:00"/>
    <s v="Bệnh viện Bệnh Nhiệt đới Hồ Chí Minh"/>
    <s v="Viện Pasteur TPHCM"/>
    <s v=""/>
    <d v="2020-03-22T00:00:00"/>
    <d v="2020-03-21T00:00:00"/>
    <d v="2020-03-21T00:00:00"/>
    <m/>
    <s v="Dương tính"/>
    <s v=""/>
    <x v="5"/>
    <m/>
    <m/>
    <m/>
    <s v="Đang điều trị"/>
    <n v="1"/>
    <n v="2"/>
    <s v="EK392"/>
    <s v="Nước ngoài"/>
    <n v="1"/>
    <n v="0"/>
    <m/>
    <m/>
    <n v="1"/>
    <n v="1"/>
    <n v="0"/>
    <n v="3"/>
    <n v="1"/>
  </r>
  <r>
    <x v="80"/>
    <n v="97"/>
    <x v="1"/>
    <m/>
    <x v="1"/>
    <x v="45"/>
    <m/>
    <m/>
    <m/>
    <s v="Quận 4"/>
    <s v="TP Hồ Chí Minh"/>
    <x v="1"/>
    <n v="91"/>
    <s v="Buddha Bar"/>
    <m/>
    <s v="Bệnh nhân ở Malaysia trong 2 tuần trước khi về Việt Nam. Ngày 13/3/2020, bệnh nhân từ Penang - Malaysia lên chuyến bay của hãng hàng không AirAsia số hiệu AK1502 (không nhớ số, hàng ghế) tới sân bay Tân Sơn Nhất cùng ngày.Ngày 14/3/2020, bệnh nhân có đến quán Bar Buddha (nơi BN91 cũng tới cùng ngày). Đến ngày 20/3/2020, biết thông tin về bệnh nhân 91, bệnh nhân tới Phòng khám Đa khoa FV Sài Gòn - Quận 1 để khai báo tiền sử dịch tễ, sau đó được chuyến đến Bệnh viện Bệnh nhiệt đới TP. Hồ Chí Minh cách ly, lấy mẫu xét nghiệm và chưa ghi nhận triệu chứng bệnh."/>
    <s v="Bệnh nhân ở Malaysia trong 2 tuần trước khi về Việt Nam. Ngày 13/3/2020, bệnh nhân từ Penang - Malaysia lên chuyến bay của hãng hàng không AirAsia số hiệu AK1502 (không nhớ số, hàng ghế) tới sân bay Tân Sơn Nhất cùng ngày. Ngày 14/3/2020, bệnh nhân có đến quán Bar Buddha (nơi BN91 cũng tới cùng ngày). Đến ngày 20/3/2020, biết thông tin về BN91, bệnh nhân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x v="5"/>
    <d v="2020-03-20T00:00:00"/>
    <s v="Không"/>
    <m/>
    <s v=""/>
    <m/>
    <d v="2020-03-20T00:00:00"/>
    <d v="2020-03-20T00:00:00"/>
    <s v="Bệnh viện Bệnh Nhiệt đới Hồ Chí Minh"/>
    <s v="Viện Pasteur TPHCM"/>
    <s v=""/>
    <d v="2020-03-22T00:00:00"/>
    <d v="2020-03-21T00:00:00"/>
    <d v="2020-03-21T00:00:00"/>
    <m/>
    <s v="Dương tính"/>
    <s v=""/>
    <x v="5"/>
    <m/>
    <m/>
    <m/>
    <s v="Đang điều trị"/>
    <n v="5"/>
    <n v="6"/>
    <s v="Ak1502"/>
    <s v="Nước ngoài"/>
    <n v="5"/>
    <n v="0"/>
    <m/>
    <m/>
    <n v="2"/>
    <n v="1"/>
    <n v="0"/>
    <n v="3"/>
    <n v="1"/>
  </r>
  <r>
    <x v="81"/>
    <n v="98"/>
    <x v="4"/>
    <m/>
    <x v="1"/>
    <x v="45"/>
    <m/>
    <m/>
    <m/>
    <s v="Quận 4"/>
    <s v="TP Hồ Chí Minh"/>
    <x v="1"/>
    <s v="97, 91"/>
    <s v="Buddha Bar"/>
    <m/>
    <s v="Bệnh nhân này cũng là giáo viên ngoại ngữ tại Việt Nam, cùng hành trình với ca bệnh 97 từ Penang - Malaysia - TPHCM. Ca bệnh 98 cũng cùng bạn là ca bệnh 97 đến quán Bar Buddha ngày 14/3/2020. Đến ngày 20/3/2020, biết thông tin về bệnh nhân 91, bệnh nhân cùng bệnh nhân 97 tới Phòng khám Đa khoa FV Sài Gòn - Quận 1 để khai báo tiền sử dịch tễ, sau đó được chuyến đến Bệnh viện Bệnh nhiệt đới TPHCM cách ly, lấy mẫu xét nghiệm và chưa ghi nhận triệu chứng bệnh."/>
    <s v="Bệnh nhân từ Penang - Malaysia lên chuyến bay của hãng hàng không AirAsia số hiệu AK1502 (không nhớ số, hàng ghế) tới sân bay Tân Sơn Nhất ngày 06/3/2020. Trong quá trình lưu trú tại TPHCM, bệnh nhân có cùng BN97 đến quán Bar Buddha ngày 14/3/2020. Đến ngày 20/3/2020, biết thông tin về BN91, bệnh nhân cùng BN97 tới Phòng khám Đa khoa FV Sài Gòn - Quận 1 để khai báo tiền sử dịch tễ, sau đó được chuyến đến Bệnh viện Bệnh nhiệt đới TPHCM cách ly, lấy mẫu xét nghiệm và chưa ghi nhận triệu chứng bệnh."/>
    <s v="Ak1502"/>
    <m/>
    <m/>
    <m/>
    <d v="2020-03-15T00:00:00"/>
    <x v="5"/>
    <d v="2020-03-20T00:00:00"/>
    <s v="Không"/>
    <m/>
    <s v=""/>
    <m/>
    <d v="2020-03-20T00:00:00"/>
    <d v="2020-03-20T00:00:00"/>
    <s v="Bệnh viện Bệnh Nhiệt đới Hồ Chí Minh"/>
    <s v="Viện Pasteur TPHCM"/>
    <s v=""/>
    <d v="2020-03-22T00:00:00"/>
    <d v="2020-03-21T00:00:00"/>
    <d v="2020-03-21T00:00:00"/>
    <m/>
    <s v="Dương tính"/>
    <s v=""/>
    <x v="5"/>
    <m/>
    <m/>
    <m/>
    <s v="Đang điều trị"/>
    <n v="5"/>
    <n v="6"/>
    <s v="Ak1502"/>
    <s v="Nước ngoài"/>
    <n v="5"/>
    <n v="0"/>
    <m/>
    <m/>
    <n v="2"/>
    <n v="1"/>
    <n v="0"/>
    <n v="10"/>
    <n v="2"/>
  </r>
  <r>
    <x v="82"/>
    <n v="99"/>
    <x v="5"/>
    <m/>
    <x v="1"/>
    <x v="15"/>
    <m/>
    <m/>
    <m/>
    <s v="Bình Thạnh"/>
    <s v="TP Hồ Chí Minh"/>
    <x v="0"/>
    <m/>
    <m/>
    <m/>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HCM kết luận dương tính với virus SARS-CoV-2 ngày 21/3/2020."/>
    <s v="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s v="AF258"/>
    <m/>
    <m/>
    <m/>
    <d v="2020-03-18T00:00:00"/>
    <x v="5"/>
    <d v="2020-03-18T00:00:00"/>
    <s v="Không"/>
    <m/>
    <s v=""/>
    <m/>
    <d v="2020-03-21T00:00:00"/>
    <d v="2020-03-21T00:00:00"/>
    <s v="Khu cách ly tập trung tại Quận 12"/>
    <s v="Viện Pasteur TPHCM"/>
    <s v=""/>
    <d v="2020-03-22T00:00:00"/>
    <d v="2020-03-21T00:00:00"/>
    <d v="2020-03-21T00:00:00"/>
    <m/>
    <s v="Dương tính"/>
    <s v=""/>
    <x v="16"/>
    <m/>
    <m/>
    <m/>
    <s v="Đang điều trị"/>
    <n v="0"/>
    <n v="3"/>
    <s v="AF258"/>
    <s v="Nước ngoài"/>
    <n v="0"/>
    <n v="3"/>
    <m/>
    <m/>
    <n v="0"/>
    <n v="1"/>
    <n v="0"/>
    <n v="3"/>
    <n v="1"/>
  </r>
  <r>
    <x v="83"/>
    <n v="100"/>
    <x v="4"/>
    <m/>
    <x v="1"/>
    <x v="46"/>
    <m/>
    <m/>
    <m/>
    <s v="Quận 8"/>
    <s v="TP Hồ Chí Minh"/>
    <x v="0"/>
    <m/>
    <s v="Thánh đường Hồi giáo Jamiul Anwar"/>
    <m/>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ờng Hồi giáo Jamiul Anwar - số 157B/9 Dương Bá Trạc, Phường 1,Quậ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s v="Ak524"/>
    <m/>
    <m/>
    <m/>
    <d v="2020-03-03T00:00:00"/>
    <x v="5"/>
    <d v="2020-03-18T00:00:00"/>
    <s v="Không"/>
    <m/>
    <s v=""/>
    <m/>
    <d v="2020-03-18T00:00:00"/>
    <d v="2020-03-18T00:00:00"/>
    <s v="Trung tâm y tế quận 8"/>
    <s v="Viện Pasteur TPHCM"/>
    <s v=""/>
    <d v="2020-03-22T00:00:00"/>
    <d v="2020-03-22T00:00:00"/>
    <d v="2020-03-22T00:00:00"/>
    <m/>
    <s v="Dương tính"/>
    <s v=""/>
    <x v="5"/>
    <m/>
    <m/>
    <m/>
    <s v="Đang điều trị"/>
    <n v="15"/>
    <n v="19"/>
    <s v="Ak524"/>
    <s v="Nước ngoài"/>
    <n v="15"/>
    <n v="0"/>
    <m/>
    <m/>
    <n v="2"/>
    <n v="1"/>
    <n v="0"/>
    <n v="8"/>
    <n v="2"/>
  </r>
  <r>
    <x v="84"/>
    <n v="101"/>
    <x v="5"/>
    <m/>
    <x v="0"/>
    <x v="0"/>
    <m/>
    <m/>
    <m/>
    <s v="Tp.Vũng Tàu"/>
    <s v="Bà Rịa-Vũng Tàu"/>
    <x v="0"/>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x v="5"/>
    <d v="2020-03-18T00:00:00"/>
    <s v="Không"/>
    <m/>
    <s v=""/>
    <m/>
    <d v="2020-03-18T00:00:00"/>
    <d v="2020-03-18T00:00:00"/>
    <s v="khu cách ly tập trung của Đồng Tháp"/>
    <s v="Viện Pasteur TPHCM"/>
    <s v=""/>
    <d v="2020-03-22T00:00:00"/>
    <d v="2020-03-22T00:00:00"/>
    <d v="2020-03-22T00:00:00"/>
    <m/>
    <s v="Dương tính"/>
    <s v=""/>
    <x v="5"/>
    <m/>
    <m/>
    <m/>
    <s v="Đang điều trị"/>
    <n v="0"/>
    <n v="4"/>
    <s v="VN0050"/>
    <s v="Nước ngoài"/>
    <n v="0"/>
    <n v="0"/>
    <m/>
    <m/>
    <n v="0"/>
    <n v="1"/>
    <n v="0"/>
    <n v="3"/>
    <n v="1"/>
  </r>
  <r>
    <x v="85"/>
    <n v="102"/>
    <x v="5"/>
    <m/>
    <x v="0"/>
    <x v="47"/>
    <m/>
    <m/>
    <m/>
    <s v="Hoàn Kiếm"/>
    <s v="Hà Nội"/>
    <x v="0"/>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x v="5"/>
    <d v="2020-03-18T00:00:00"/>
    <s v="Không"/>
    <m/>
    <s v=""/>
    <m/>
    <d v="2020-03-18T00:00:00"/>
    <d v="2020-03-18T00:00:00"/>
    <s v="khu cách ly tập trung của Đồng Tháp"/>
    <s v="Viện Pasteur TPHCM"/>
    <s v=""/>
    <d v="2020-03-22T00:00:00"/>
    <d v="2020-03-22T00:00:00"/>
    <d v="2020-03-22T00:00:00"/>
    <m/>
    <s v="Dương tính"/>
    <s v=""/>
    <x v="5"/>
    <m/>
    <m/>
    <m/>
    <s v="Đang điều trị"/>
    <n v="0"/>
    <n v="4"/>
    <s v="VN0050"/>
    <s v="Nước ngoài"/>
    <n v="0"/>
    <n v="0"/>
    <m/>
    <m/>
    <n v="0"/>
    <n v="1"/>
    <n v="0"/>
    <n v="3"/>
    <n v="1"/>
  </r>
  <r>
    <x v="86"/>
    <n v="103"/>
    <x v="5"/>
    <m/>
    <x v="1"/>
    <x v="27"/>
    <m/>
    <m/>
    <m/>
    <s v="Phú Nhuận"/>
    <s v="TP Hồ Chí Minh"/>
    <x v="0"/>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x v="5"/>
    <d v="2020-03-18T00:00:00"/>
    <s v="Không"/>
    <m/>
    <s v=""/>
    <m/>
    <d v="2020-03-18T00:00:00"/>
    <d v="2020-03-18T00:00:00"/>
    <s v="khu cách ly tập trung của Đồng Tháp"/>
    <s v="Viện Pasteur TPHCM"/>
    <s v=""/>
    <d v="2020-03-22T00:00:00"/>
    <d v="2020-03-22T00:00:00"/>
    <d v="2020-03-22T00:00:00"/>
    <m/>
    <s v="Dương tính"/>
    <s v=""/>
    <x v="5"/>
    <m/>
    <m/>
    <m/>
    <s v="Đang điều trị"/>
    <n v="0"/>
    <n v="4"/>
    <s v="VN0050"/>
    <s v="Nước ngoài"/>
    <n v="0"/>
    <n v="0"/>
    <m/>
    <m/>
    <n v="0"/>
    <n v="1"/>
    <n v="0"/>
    <n v="3"/>
    <n v="1"/>
  </r>
  <r>
    <x v="87"/>
    <n v="104"/>
    <x v="5"/>
    <m/>
    <x v="0"/>
    <x v="29"/>
    <m/>
    <m/>
    <m/>
    <s v="Quận 12"/>
    <s v="TP Hồ Chí Minh"/>
    <x v="0"/>
    <m/>
    <m/>
    <s v="Sau khi xuống máy bay đã bị cách ly"/>
    <s v="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s v="VN0050"/>
    <m/>
    <m/>
    <m/>
    <d v="2020-03-18T00:00:00"/>
    <x v="5"/>
    <d v="2020-03-18T00:00:00"/>
    <s v="Không"/>
    <m/>
    <s v=""/>
    <m/>
    <d v="2020-03-18T00:00:00"/>
    <d v="2020-03-18T00:00:00"/>
    <s v="khu cách ly tập trung của Đồng Tháp"/>
    <s v="Viện Pasteur TPHCM"/>
    <s v=""/>
    <d v="2020-03-22T00:00:00"/>
    <d v="2020-03-22T00:00:00"/>
    <d v="2020-03-22T00:00:00"/>
    <m/>
    <s v="Dương tính"/>
    <s v=""/>
    <x v="5"/>
    <m/>
    <m/>
    <m/>
    <s v="Đang điều trị"/>
    <n v="0"/>
    <n v="4"/>
    <s v="VN0050"/>
    <s v="Nước ngoài"/>
    <n v="0"/>
    <n v="0"/>
    <m/>
    <m/>
    <n v="0"/>
    <n v="1"/>
    <n v="0"/>
    <n v="3"/>
    <n v="1"/>
  </r>
  <r>
    <x v="88"/>
    <n v="105"/>
    <x v="5"/>
    <m/>
    <x v="0"/>
    <x v="30"/>
    <m/>
    <m/>
    <m/>
    <s v="Chợ Mới"/>
    <s v="An Giang"/>
    <x v="0"/>
    <m/>
    <m/>
    <s v="Sau khi xuống máy bay đã bị cách ly"/>
    <s v="Là hành khách trên chuyến bay của hãng AirAsia số hiệu AK575 từ Malaysia đến Cần Thơ sáng 18/3, số ghế 6E,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x v="12"/>
    <d v="2020-03-18T00:00:00"/>
    <s v="Không"/>
    <m/>
    <s v=""/>
    <m/>
    <d v="2020-03-18T00:00:00"/>
    <d v="2020-03-18T00:00:00"/>
    <s v="khu cách ly Trà Vinh"/>
    <s v="Viện Pasteur TPHCM"/>
    <s v=""/>
    <d v="2020-03-22T00:00:00"/>
    <d v="2020-03-22T00:00:00"/>
    <d v="2020-03-22T00:00:00"/>
    <s v="Realtime RT – PCR"/>
    <s v="Dương tính"/>
    <s v=""/>
    <x v="18"/>
    <m/>
    <m/>
    <m/>
    <s v="Đang điều trị"/>
    <n v="0"/>
    <n v="4"/>
    <s v="AK575"/>
    <s v="Nước ngoài"/>
    <n v="0"/>
    <n v="0"/>
    <m/>
    <m/>
    <n v="0"/>
    <n v="1"/>
    <n v="0"/>
    <n v="3"/>
    <n v="1"/>
  </r>
  <r>
    <x v="89"/>
    <n v="106"/>
    <x v="5"/>
    <m/>
    <x v="0"/>
    <x v="33"/>
    <m/>
    <m/>
    <m/>
    <s v="Châu Phú"/>
    <s v="An Giang"/>
    <x v="0"/>
    <m/>
    <m/>
    <s v="Sau khi xuống máy bay đã bị cách ly"/>
    <s v="Là hành khách trên chuyến bay của hãng AirAsia số hiệu AK575 từ Malaysia đến Cần Thơ sáng 18/3, số ghế 6C, cách lý tại khu cách ly Trà Vinh"/>
    <s v="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s v="AK575"/>
    <m/>
    <m/>
    <m/>
    <d v="2020-03-18T00:00:00"/>
    <x v="12"/>
    <d v="2020-03-18T00:00:00"/>
    <s v="Không"/>
    <m/>
    <s v=""/>
    <m/>
    <d v="2020-03-18T00:00:00"/>
    <d v="2020-03-18T00:00:00"/>
    <s v="khu cách ly Trà Vinh"/>
    <s v="Viện Pasteur TPHCM"/>
    <s v=""/>
    <d v="2020-03-22T00:00:00"/>
    <d v="2020-03-22T00:00:00"/>
    <d v="2020-03-22T00:00:00"/>
    <s v="Realtime RT – PCR"/>
    <s v="Dương tính"/>
    <s v=""/>
    <x v="18"/>
    <m/>
    <m/>
    <m/>
    <s v="Đang điều trị"/>
    <n v="0"/>
    <n v="4"/>
    <s v="AK575"/>
    <s v="Nước ngoài"/>
    <n v="0"/>
    <n v="0"/>
    <m/>
    <m/>
    <n v="0"/>
    <n v="1"/>
    <n v="0"/>
    <n v="3"/>
    <n v="1"/>
  </r>
  <r>
    <x v="90"/>
    <n v="107"/>
    <x v="2"/>
    <m/>
    <x v="0"/>
    <x v="18"/>
    <m/>
    <m/>
    <m/>
    <s v="Thanh Xuân"/>
    <s v="Hà Nội"/>
    <x v="0"/>
    <n v="86"/>
    <m/>
    <m/>
    <s v="Là con gái N86, hiện đang được cách ly và điều trị tại Bệnh Nhiệt đới TƯ cơ sửo Đông Anh"/>
    <s v="là con gái và sống cùng BN86"/>
    <m/>
    <m/>
    <m/>
    <m/>
    <s v=""/>
    <x v="0"/>
    <d v="2020-03-21T00:00:00"/>
    <s v="Không"/>
    <m/>
    <s v=""/>
    <m/>
    <d v="2020-03-20T00:00:00"/>
    <d v="2020-03-20T00:00:00"/>
    <s v="Trung tâm Kiểm soát bệnh tật (CDC)"/>
    <s v="Viện Vệ sinh Dịch tễ Trung ương"/>
    <s v=""/>
    <d v="2020-03-22T00:00:00"/>
    <d v="2020-03-21T00:00:00"/>
    <d v="2020-03-21T00:00:00"/>
    <m/>
    <s v="Dương tính"/>
    <s v=""/>
    <x v="0"/>
    <m/>
    <m/>
    <m/>
    <s v="Đang điều trị"/>
    <m/>
    <m/>
    <s v=""/>
    <s v="Trong nước"/>
    <m/>
    <n v="-1"/>
    <m/>
    <n v="1"/>
    <n v="1"/>
    <n v="1"/>
    <n v="0"/>
    <n v="2"/>
    <n v="1"/>
  </r>
  <r>
    <x v="91"/>
    <n v="108"/>
    <x v="2"/>
    <m/>
    <x v="1"/>
    <x v="37"/>
    <s v="du học sinh"/>
    <m/>
    <m/>
    <s v="Cầu Giấy"/>
    <s v="Hà Nội"/>
    <x v="0"/>
    <m/>
    <m/>
    <m/>
    <s v="Du học sinh Anh về nước 18/3 trên chuyến bay VN054 (số ghế 3K), được cáh ly tập trung tại KS Hòa Bình Hoàn Kiếm, sau đó chuyển bv Thanh Nhàn cách ly theo dõi khi có biểu hiện và hiện đang được cách ly tại Bệnh Nhiệt đới TƯ cơ sở Đông Anh"/>
    <s v="về nước ngày 18/3 trên chuyến bay VN054 (số ghế 3K), sau đó được cách ly tập trung tại khách sạn Hòa Bình, Hoàn Kiếm (kết quả sàng lọc lúc nhập cảnh của CDC Hà Nội ngày 18/3: âm tính). Ngày 20/3, BN có biểu hiện ho, sốt nhẹ được chuyển bệnh viện Thanh Nhàn cách ly theo dõi. Ngày 21/3, CDC Hà Nội đã tiến hành lấy mẫu lần 2 và cho kết quả dương tính, mẫu bệnh phẩm được gửi sang VVSDTTƯ ngày 21/3."/>
    <s v="VN018"/>
    <m/>
    <m/>
    <m/>
    <d v="2020-03-18T00:00:00"/>
    <x v="0"/>
    <d v="2020-03-18T00:00:00"/>
    <s v="Có"/>
    <s v="ho, sốt"/>
    <d v="2020-03-20T00:00:00"/>
    <m/>
    <d v="2020-03-21T00:00:00"/>
    <d v="2020-03-21T00:00:00"/>
    <s v="Trung tâm kiểm soát bênh tật Hà Nội"/>
    <s v="Viện Vệ sinh Dịch tễ Trung ương"/>
    <s v=""/>
    <d v="2020-03-22T00:00:00"/>
    <d v="2020-03-21T00:00:00"/>
    <d v="2020-03-21T00:00:00"/>
    <m/>
    <s v="Dương tính"/>
    <s v=""/>
    <x v="19"/>
    <m/>
    <m/>
    <m/>
    <s v="Đang điều trị"/>
    <n v="0"/>
    <n v="3"/>
    <s v="VN018"/>
    <s v="Nước ngoài"/>
    <n v="0"/>
    <n v="3"/>
    <m/>
    <m/>
    <n v="0"/>
    <n v="2"/>
    <n v="0"/>
    <n v="3"/>
    <n v="1"/>
  </r>
  <r>
    <x v="92"/>
    <n v="109"/>
    <x v="2"/>
    <m/>
    <x v="1"/>
    <x v="31"/>
    <s v="giảng viên"/>
    <m/>
    <m/>
    <s v="Hoàng Mai"/>
    <s v="Hà Nội"/>
    <x v="0"/>
    <m/>
    <m/>
    <m/>
    <s v="Giảng viên trường ĐH Anh về nước 15/3, rồi được cách ly tập trung tại Trường Quân sự thị xã Sơn Tây, hiện dang được cách ly tại Bệnh Nhiệt đới TƯ cơ sở Đông Anh"/>
    <s v="về nước ngày 15/3/2020 (quá cảnh qua Bangkok, Thái Lan sau đó từ Thái Lan về VN trên chuyến bay TG560, số ghế 37E), sau đó được chuyển cách ly tập trung tại Trường Quân sự thị xã Sơn Tây. Kết quả xét nghiệm lần 1 khi nhập cảnh ngày 15/3/2020 âm tính, ngày 20/3 BN xuất hiện sốt được CDC Hà Nội chuyển lên BVBNĐTƯ cơ sở Đông Anh cách ly và điều trị,"/>
    <s v="TG560"/>
    <m/>
    <m/>
    <m/>
    <d v="2020-03-15T00:00:00"/>
    <x v="0"/>
    <d v="2020-03-15T00:00:00"/>
    <s v="Có"/>
    <s v="Sốt"/>
    <d v="2020-03-20T00:00:00"/>
    <m/>
    <d v="2020-03-21T00:00:00"/>
    <d v="2020-03-21T00:00:00"/>
    <s v="Bệnh viện Bệnh nhiệt đới Trung ương cơ sở Đông Anh"/>
    <s v="Viện Vệ sinh Dịch tễ Trung ương"/>
    <s v=""/>
    <d v="2020-03-22T00:00:00"/>
    <d v="2020-03-21T00:00:00"/>
    <d v="2020-03-20T00:00:00"/>
    <m/>
    <m/>
    <s v=""/>
    <x v="0"/>
    <m/>
    <m/>
    <m/>
    <s v="Đang điều trị"/>
    <n v="0"/>
    <n v="5"/>
    <s v="TG560"/>
    <s v="Nước ngoài"/>
    <n v="0"/>
    <n v="6"/>
    <m/>
    <m/>
    <n v="0"/>
    <n v="2"/>
    <n v="0"/>
    <n v="3"/>
    <n v="1"/>
  </r>
  <r>
    <x v="93"/>
    <n v="110"/>
    <x v="4"/>
    <m/>
    <x v="0"/>
    <x v="37"/>
    <s v="du học sinh"/>
    <m/>
    <m/>
    <s v="Đống Đa"/>
    <s v="Hà Nội"/>
    <x v="0"/>
    <m/>
    <m/>
    <m/>
    <s v="Du học sinh tại Mỹ, về VN 19/3 ( quá cảnh tại Nhật Bản rồi từ Nhật vè VN trên chuyến bay JL571 số ghế 1A), hiện đang được cách ly tại Bệnh viện Bệnh Nhiệt đới TƯ cơ sở Đông Anh."/>
    <s v="về VN ngày 19/3 (quá cảnh tại Nhật Bản, sau đó từ Nhật Bản về Hà Nội trên chuyến bay JL571, số ghế 1A). Tiền sử có tiếp xúc với BN dương tính bên Mỹ ngày 8/3/2020. Khi nhập cảnh tại VN có triệu chứng sốt nên được chuyển lên BVBNĐTƯ cơ sở Đông Anh cách ly và điều trị, ngày 21/03, BVBNĐTƯ lấy mẫu xét nghiệm lần 2 cho kết quả dương tính, mẫu bệnh phẩm được gửi sang VVSDTTƯ ngày 21/3."/>
    <s v="JL571"/>
    <m/>
    <m/>
    <m/>
    <d v="2020-03-19T00:00:00"/>
    <x v="0"/>
    <d v="2020-03-19T00:00:00"/>
    <s v="Có"/>
    <s v="Sốt"/>
    <d v="2020-03-19T00:00:00"/>
    <m/>
    <d v="2020-03-21T00:00:00"/>
    <d v="2020-03-21T00:00:00"/>
    <s v="Bệnh viện Bệnh nhiệt đới Trung ương cơ sở Đông Anh"/>
    <s v="Viện Vệ sinh Dịch tễ Trung ương"/>
    <s v=""/>
    <d v="2020-03-22T00:00:00"/>
    <d v="2020-03-21T00:00:00"/>
    <d v="2020-03-21T00:00:00"/>
    <m/>
    <s v="Dương tính"/>
    <s v=""/>
    <x v="0"/>
    <m/>
    <m/>
    <m/>
    <s v="Đang điều trị"/>
    <n v="0"/>
    <n v="2"/>
    <s v="JL571"/>
    <s v="Nước ngoài"/>
    <n v="0"/>
    <n v="2"/>
    <m/>
    <m/>
    <n v="2"/>
    <n v="2"/>
    <n v="0"/>
    <n v="3"/>
    <n v="1"/>
  </r>
  <r>
    <x v="94"/>
    <n v="111"/>
    <x v="2"/>
    <m/>
    <x v="0"/>
    <x v="18"/>
    <s v="du học sinh"/>
    <m/>
    <m/>
    <s v="Hải Hậu"/>
    <s v="Nam Định"/>
    <x v="0"/>
    <m/>
    <m/>
    <m/>
    <s v="Du học sinh tại Pháp, về VN chuyến bay VN018 số ghế 36D, sau đó được chuyển về khu cách ly tập trung tạị Trườngg Quân sự tại Hưng Yên, hiện đang được cách ly tại Bệnh Nhiệt đơis TƯ cơ sở Đông Anh"/>
    <s v="về VN ngày 18/3 trên chuyến bay VN018, số ghế 36D. Ngày 19/3, tại Sân bay Nội Bài, BN được CDC Hà Nội lấy mẫu sàng lọc và cho kết quả dương tính, sau đó BN được chuyển về khu cách ly tập trung tại Trường Quân sự tỉnh Hưng Yên (địa chỉ tại Thị trấn Ân Thi, huyện Ân Thi, tỉnh Hưng Yên), mẫu bệnh phẩm được gửi sang VVSDTTƯ ngày 21/3."/>
    <s v="VN018"/>
    <m/>
    <m/>
    <m/>
    <d v="2020-03-19T00:00:00"/>
    <x v="13"/>
    <d v="2020-03-19T00:00:00"/>
    <s v="Không"/>
    <m/>
    <s v=""/>
    <m/>
    <d v="2020-03-19T00:00:00"/>
    <d v="2020-03-19T00:00:00"/>
    <s v="Trường Quân sự tỉnh Hưng Yên"/>
    <s v="Viện Vệ sinh Dịch tễ Trung ương"/>
    <s v=""/>
    <d v="2020-03-22T00:00:00"/>
    <d v="2020-03-19T00:00:00"/>
    <d v="2020-03-19T00:00:00"/>
    <m/>
    <s v="Dương tính"/>
    <s v=""/>
    <x v="20"/>
    <m/>
    <m/>
    <m/>
    <s v="Đang điều trị"/>
    <n v="0"/>
    <n v="0"/>
    <s v="VN018"/>
    <s v="Nước ngoài"/>
    <n v="0"/>
    <n v="0"/>
    <m/>
    <m/>
    <n v="1"/>
    <n v="1"/>
    <n v="0"/>
    <n v="3"/>
    <n v="1"/>
  </r>
  <r>
    <x v="95"/>
    <n v="112"/>
    <x v="1"/>
    <m/>
    <x v="0"/>
    <x v="23"/>
    <s v="du học sinh"/>
    <m/>
    <m/>
    <s v="Hoàn Kiếm"/>
    <s v="Hà Nội"/>
    <x v="0"/>
    <m/>
    <m/>
    <m/>
    <s v="Du học sinh tại Pháp, tiếp xúc với người có biểu hiẹn ho sốt, nhập cảnh ở Nội Bài 18/3 sau đó đưa cách ly tập trung tại Trường Quân sự tại Hưng Yên, hiện đang cách ly tại Bênh Nhiệt đới TƯ cơ sở Đông Anh"/>
    <s v="Tại Pháp, BN làm thêm tại một cửa hàng phở VN, đã có tiếp xúc gần với người có biểu hiện ho sốt trong thời gian gần đây. Ngày 17/3 về VN trên chuyến bay VN018 (số ghế 22C), nhập cảnh sân bay Nội Bài lúc 06h22 ngày 18/3. Sau đó được CDC Hà Nội lấy mẫu sàng lọc (cho kết quả dương tính ngày 22/3) và chuyển cách ly tập trung tại Trường Quân sự tỉnh Hưng Yên (địa chỉ tại Thị trấn Ân Thi, huyện Ân Thi, tỉnh Hưng Yên), mẫu bệnh phẩm được gửi sang VVSDTTƯ ngày 21/3"/>
    <s v="VN018"/>
    <m/>
    <m/>
    <m/>
    <d v="2020-03-17T00:00:00"/>
    <x v="13"/>
    <d v="2020-03-18T00:00:00"/>
    <s v="Có"/>
    <s v="ho sốt"/>
    <s v=""/>
    <m/>
    <d v="2020-03-18T00:00:00"/>
    <d v="2020-03-18T00:00:00"/>
    <s v="Trường Quân sự tỉnh Hưng Yên"/>
    <s v="Viện Vệ sinh Dịch tễ Trung ương"/>
    <s v=""/>
    <d v="2020-03-22T00:00:00"/>
    <d v="2020-03-18T00:00:00"/>
    <d v="2020-03-18T00:00:00"/>
    <m/>
    <s v="Dương tính"/>
    <s v=""/>
    <x v="20"/>
    <m/>
    <m/>
    <m/>
    <s v="Đang điều trị"/>
    <n v="1"/>
    <n v="1"/>
    <s v="VN018"/>
    <s v="Nước ngoài"/>
    <n v="1"/>
    <n v="0"/>
    <m/>
    <m/>
    <n v="1"/>
    <n v="2"/>
    <n v="0"/>
    <n v="4"/>
    <n v="1"/>
  </r>
  <r>
    <x v="96"/>
    <n v="113"/>
    <x v="2"/>
    <m/>
    <x v="0"/>
    <x v="32"/>
    <s v="du học sinh"/>
    <m/>
    <m/>
    <s v="Hoàn Kiếm"/>
    <s v="Hà Nội"/>
    <x v="0"/>
    <m/>
    <m/>
    <m/>
    <s v="Du học sinh Anh về Vn trên chuyến bay VN054 số ghế 2A , hiện cách lý tại BV Nhiệt đới cơ sở Đông Anh"/>
    <s v="về nước trên chuyến bay VN054 (số ghế 2A) ngày 18/3, sau đó được cách ly (xét nghiệm sàng lọc lần 01 của CDC Hà Nội ngày 18/3 cho kết quả âm tính). Ngày 20/3 có biểu hiện sốt nhẹ, hơi tức ngực được chuyển BVBNĐTƯ cơ sở Đông Anh cách ly theo dõi. Ngày 21/3, CDC Hà Nội đã tiến hành lấy mẫu lần 2 và cho kết quả dương tính, mẫu bệnh phẩm được gửi sang VVSDTTƯ ngày 21/3"/>
    <s v="Vn054"/>
    <m/>
    <m/>
    <m/>
    <d v="2020-03-18T00:00:00"/>
    <x v="0"/>
    <d v="2020-03-18T00:00:00"/>
    <s v="Có"/>
    <s v="sốt nhẹ, tức ngực"/>
    <d v="2020-03-20T00:00:00"/>
    <m/>
    <d v="2020-03-21T00:00:00"/>
    <d v="2020-03-21T00:00:00"/>
    <s v="Bệnh viện Bệnh nhiệt đới Trung ương cơ sở Đông Anh"/>
    <s v="Viện Vệ sinh Dịch tễ Trung ương"/>
    <s v=""/>
    <d v="2020-03-22T00:00:00"/>
    <d v="2020-03-21T00:00:00"/>
    <d v="2020-03-20T00:00:00"/>
    <m/>
    <s v="Dương tính"/>
    <s v=""/>
    <x v="0"/>
    <m/>
    <m/>
    <m/>
    <s v="Đang điều trị"/>
    <n v="0"/>
    <n v="2"/>
    <s v="Vn054"/>
    <s v="Nước ngoài"/>
    <n v="0"/>
    <n v="3"/>
    <m/>
    <m/>
    <n v="0"/>
    <n v="2"/>
    <n v="0"/>
    <n v="3"/>
    <n v="1"/>
  </r>
  <r>
    <x v="97"/>
    <n v="114"/>
    <x v="2"/>
    <m/>
    <x v="1"/>
    <x v="37"/>
    <s v="du học sinh"/>
    <m/>
    <m/>
    <s v="Hoàng Mai"/>
    <s v="Hà Nội"/>
    <x v="0"/>
    <m/>
    <m/>
    <m/>
    <s v="Du học sinh tại Hà Lan, về nước chuyến bay SQ176 , hiện đang được cách ly và điều trị tại Bệnh Nhiệt đới TƯ cơ sở Đông Anh "/>
    <s v="du học sinh Việt Nam tại Hà Lan về nước ngày 15/3 trên chuyến bay SQ176 (quá cảnh tại Singapore). Kết quả sàng lọc lúc nhập cảnh ngày 15/3 cho kết quả âm tính, sau đó được cách ly tập trung tại Sơn Tây. Ngày 19/3/2020 bệnh nhân có biểu hiện sốt 38oC, đau họng, được chuyển đến Bệnh viện Bệnh nhiệt đới trung ương (BVBNĐTƯ) cơ sở Đông Anh để tiếp tục cách ly. "/>
    <s v="AQ176"/>
    <m/>
    <m/>
    <m/>
    <d v="2020-03-15T00:00:00"/>
    <x v="0"/>
    <d v="2020-03-15T00:00:00"/>
    <s v="Có"/>
    <s v="sốt, đau họng"/>
    <d v="2020-03-19T00:00:00"/>
    <m/>
    <d v="2020-03-21T00:00:00"/>
    <d v="2020-03-21T00:00:00"/>
    <s v="Bệnh viện Bệnh nhiệt đới Trung ương cơ sở Đông Anh"/>
    <s v="Viện Vệ sinh Dịch tễ Trung ương"/>
    <s v=""/>
    <d v="2020-03-23T00:00:00"/>
    <d v="2020-03-21T00:00:00"/>
    <d v="2020-03-19T00:00:00"/>
    <m/>
    <m/>
    <s v=""/>
    <x v="0"/>
    <m/>
    <m/>
    <m/>
    <s v="Đang điều trị"/>
    <n v="0"/>
    <n v="4"/>
    <s v="AQ176"/>
    <s v="Nước ngoài"/>
    <n v="0"/>
    <n v="6"/>
    <m/>
    <m/>
    <n v="0"/>
    <n v="2"/>
    <n v="0"/>
    <n v="3"/>
    <n v="1"/>
  </r>
  <r>
    <x v="98"/>
    <n v="115"/>
    <x v="5"/>
    <m/>
    <x v="0"/>
    <x v="48"/>
    <m/>
    <m/>
    <m/>
    <m/>
    <m/>
    <x v="0"/>
    <n v="94"/>
    <m/>
    <m/>
    <s v="Là con gái của NB 94 , 1 trong 5 người sống cùng 1 gia đình từ Cộng hào Séc về Vn trên chuyến bay SU290, hiên đang được cách ly và điều trị tại Bệnh Nhiệt đới TƯ cơ sở Đông Anh."/>
    <s v="Bệnh nhân là con gái của BN94, 1 trong 5 người trong cùng một gia đình từ Cộng Hòa Séc về Việt Nam trên chuyến bay SU290. Bệnh nhân về nước nhập cảnh qua sân bay Nội Bài ngày 18/3 trên cùng chuyến bay (SU290, ghế 28C) với mẹ là BN94 (SU290, ghế 28A) và BN93 (SU290, ghế 27B). Kết quả xét nghiệm sàng lọc của Trung tâm Kiểm soát bệnh tật Hà Nội ghi nhận BN115 âm tính ngày 18/03 và bệnh nhân chuyển về khu cách ly tập trung tỉnh Bắc Giang cùng BN94."/>
    <s v="SU290"/>
    <m/>
    <m/>
    <m/>
    <d v="2020-03-18T00:00:00"/>
    <x v="0"/>
    <d v="2020-03-18T00:00:00"/>
    <s v="Không"/>
    <m/>
    <s v=""/>
    <m/>
    <d v="2020-03-20T00:00:00"/>
    <d v="2020-03-20T00:00:00"/>
    <s v="Bệnh viện Bệnh nhiệt đới Trung ương cơ sở Đông Anh"/>
    <s v="Viện Vệ sinh Dịch tễ Trung ương"/>
    <s v=""/>
    <d v="2020-03-23T00:00:00"/>
    <d v="2020-03-20T00:00:00"/>
    <d v="2020-03-20T00:00:00"/>
    <m/>
    <m/>
    <s v=""/>
    <x v="0"/>
    <m/>
    <m/>
    <m/>
    <s v="Đang điều trị"/>
    <n v="0"/>
    <n v="2"/>
    <s v="SU290"/>
    <s v="Nước ngoài"/>
    <n v="0"/>
    <n v="2"/>
    <m/>
    <m/>
    <n v="0"/>
    <n v="1"/>
    <n v="0"/>
    <n v="3"/>
    <n v="1"/>
  </r>
  <r>
    <x v="99"/>
    <n v="116"/>
    <x v="1"/>
    <m/>
    <x v="1"/>
    <x v="15"/>
    <s v="bác sĩ khoa Cấp cứu, BVBNĐTƯ cơ sở Đông Anh"/>
    <m/>
    <m/>
    <m/>
    <m/>
    <x v="0"/>
    <n v="28"/>
    <m/>
    <m/>
    <s v="Bệnh nhân này tham gia chống dịch Covid-19 từ 31/1/2020 với các công việc: Khám sàng lọc các bệnh nhân nghi Covid-19 đến Bệnh viện, điều trị những bệnh nhân được chẩn đoán dương tính và tham gia cấp cứu một số bệnh nhân nặng. Trong quá trình làm việc bệnh nhân 116 được cấp đầy đủ trang thiết bị phòng hộ cá nhân. Sau giờ làm việc bệnh nhân nghỉ và sinh hoạt ở khu vực cách ly dành cho nhân viên y tế trong bệnh viện."/>
    <s v="BN116 tham gia chống dịch COVID-19 từ 31/1 với các công việc: Khám sàng lọc các bệnh nhân nghi COVID-19 đến Bệnh viện, điều trị những bệnh nhân được chẩn đoán dương tính và tham gia cấp cứu một số bệnh nhân nặng. Trong quá trình làm việc BN116 được cấp đầy đủ trang thiết bị phòng hộ cá nhân. Sau giờ làm việc BN116 nghỉ và sinh hoạt ở khu vực cách ly dành cho nhân viên y tế trong bệnh viện."/>
    <m/>
    <m/>
    <m/>
    <m/>
    <s v=""/>
    <x v="0"/>
    <d v="2020-03-21T00:00:00"/>
    <s v="Có"/>
    <s v="đau rát họng, ho, đau mỏi cơ, sốt"/>
    <d v="2020-03-19T00:00:00"/>
    <m/>
    <d v="2020-03-21T00:00:00"/>
    <d v="2020-03-21T00:00:00"/>
    <s v="Bệnh viện Bệnh nhiệt đới Trung ương cơ sở Đông Anh"/>
    <s v="Viện Vệ sinh Dịch tễ Trung ương"/>
    <s v=""/>
    <d v="2020-03-23T00:00:00"/>
    <d v="2020-03-21T00:00:00"/>
    <d v="2020-03-21T00:00:00"/>
    <m/>
    <m/>
    <s v=""/>
    <x v="0"/>
    <m/>
    <m/>
    <m/>
    <s v="Đang điều trị"/>
    <m/>
    <m/>
    <s v=""/>
    <s v="Trong nước"/>
    <m/>
    <n v="0"/>
    <m/>
    <n v="0"/>
    <n v="0"/>
    <n v="2"/>
    <n v="1"/>
    <n v="2"/>
    <n v="1"/>
  </r>
  <r>
    <x v="100"/>
    <n v="117"/>
    <x v="2"/>
    <m/>
    <x v="1"/>
    <x v="23"/>
    <s v="Công nghệ thông tin"/>
    <m/>
    <m/>
    <s v="Tân Hưng"/>
    <s v="Long An"/>
    <x v="0"/>
    <m/>
    <m/>
    <m/>
    <s v="Từ ngày 09/3/2020 đến ngày 19/3/2020, bệnh nhân du lịch ở Campuchia, lưu trú tại khách sạn Infinity, TP. Phnom Penh.Ngày 16/3/2020, bệnh nhân phát bệnh với triệu chứng sốt, ho, kèm khó thở, chưa rõ điều trị."/>
    <s v="Từ ngày 09/3/2020 đến ngày 19/3/2020, bệnh nhân du lịch ở Campuchia, lưu trú tại khách sạn Infinity, TP. Phnom Penh._x000a_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s v="Mộc Bài-Tây Ninh"/>
    <m/>
    <m/>
    <m/>
    <d v="2020-03-19T00:00:00"/>
    <x v="14"/>
    <d v="2020-03-19T00:00:00"/>
    <s v="Có"/>
    <s v="sốt, ho, khó thở"/>
    <d v="2020-03-16T00:00:00"/>
    <m/>
    <d v="2020-03-19T00:00:00"/>
    <d v="2020-03-19T00:00:00"/>
    <s v="Bệnh viện Đa khoa tỉnh Tây Ninh"/>
    <m/>
    <s v=""/>
    <d v="2020-03-23T00:00:00"/>
    <d v="2020-03-19T00:00:00"/>
    <d v="2020-03-19T00:00:00"/>
    <m/>
    <s v="Dương tính"/>
    <s v=""/>
    <x v="21"/>
    <m/>
    <m/>
    <m/>
    <s v="Đang điều trị"/>
    <n v="0"/>
    <n v="0"/>
    <s v="Mộc Bài-Tây Ninh"/>
    <s v="Nước ngoài"/>
    <n v="0"/>
    <n v="0"/>
    <m/>
    <m/>
    <n v="0"/>
    <n v="2"/>
    <n v="0"/>
    <n v="4"/>
    <n v="1"/>
  </r>
  <r>
    <x v="101"/>
    <n v="118"/>
    <x v="1"/>
    <m/>
    <x v="0"/>
    <x v="39"/>
    <s v="Nhân viên casino"/>
    <m/>
    <m/>
    <s v="Châu Phú"/>
    <s v="An Giang"/>
    <x v="0"/>
    <m/>
    <m/>
    <m/>
    <s v="Ngày 19/3/2020, bệnh nhân về Việt Nam qua cửa khẩu Mộc Bài-Tây Ninh và được Trung tâm kiểm dịch y tế quốc tế Tây Ninh phát hiện, chuyển Bệnh viện đa khoa tỉnh Tây Ninh, cách ly, điều trị và lấy mẫu."/>
    <s v="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
    <s v="Mộc Bài-Tây Ninh"/>
    <m/>
    <m/>
    <m/>
    <d v="2020-03-19T00:00:00"/>
    <x v="14"/>
    <d v="2020-03-19T00:00:00"/>
    <s v="Có"/>
    <s v="sốt, ho, khó thở"/>
    <d v="2020-03-19T00:00:00"/>
    <s v="viêm phế quản mạn tính"/>
    <d v="2020-03-19T00:00:00"/>
    <d v="2020-03-19T00:00:00"/>
    <s v="Bệnh viện Đa khoa tỉnh Tây Ninh"/>
    <m/>
    <s v=""/>
    <d v="2020-03-23T00:00:00"/>
    <d v="2020-03-19T00:00:00"/>
    <d v="2020-03-19T00:00:00"/>
    <m/>
    <s v="Dương tính"/>
    <s v=""/>
    <x v="21"/>
    <m/>
    <m/>
    <m/>
    <s v="Đang điều trị"/>
    <n v="0"/>
    <n v="0"/>
    <s v="Mộc Bài-Tây Ninh"/>
    <s v="Nước ngoài"/>
    <n v="0"/>
    <n v="0"/>
    <m/>
    <m/>
    <n v="0"/>
    <n v="2"/>
    <n v="1"/>
    <n v="4"/>
    <n v="1"/>
  </r>
  <r>
    <x v="102"/>
    <n v="119"/>
    <x v="0"/>
    <m/>
    <x v="1"/>
    <x v="15"/>
    <s v="nhân viên công ty tư vấn tài chính"/>
    <m/>
    <m/>
    <s v="Bình Thạnh"/>
    <s v="TP Hồ Chí Minh"/>
    <x v="6"/>
    <m/>
    <m/>
    <m/>
    <s v="Từ ngày 1/3 đến ngày 15/3, bệnh nhân thường xuyên di chuyển giữa Việt Nam, Indonesia, Thái Lan và về lại Việt Nam ngày 15/3, không nhớ số hiệu và ngày giờ chuyến bay vào Việt Nam."/>
    <s v="Bệnh nhân làm việc tại công ty tư vấn tài chính BCG, tầng 13 Mplaza Saigon, số 39, đường Lê Duẩn, phường Bến Nghé, Quận 1, TPHCM._x000a_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s v="không rõ"/>
    <m/>
    <m/>
    <m/>
    <d v="2020-03-15T00:00:00"/>
    <x v="5"/>
    <d v="2020-03-20T00:00:00"/>
    <s v="Có"/>
    <s v="sốt, ho, đau họng"/>
    <d v="2020-03-19T00:00:00"/>
    <m/>
    <d v="2020-03-20T00:00:00"/>
    <d v="2020-03-20T00:00:00"/>
    <s v="Bệnh viện FV"/>
    <m/>
    <s v=""/>
    <d v="2020-03-23T00:00:00"/>
    <d v="2020-03-20T00:00:00"/>
    <d v="2020-03-20T00:00:00"/>
    <m/>
    <s v="Dương tính"/>
    <s v=""/>
    <x v="22"/>
    <m/>
    <m/>
    <m/>
    <s v="Đang điều trị"/>
    <n v="5"/>
    <n v="5"/>
    <s v="không rõ"/>
    <s v="Nước ngoài"/>
    <n v="5"/>
    <n v="0"/>
    <m/>
    <m/>
    <n v="2"/>
    <n v="2"/>
    <n v="1"/>
    <n v="6"/>
    <n v="2"/>
  </r>
  <r>
    <x v="103"/>
    <n v="120"/>
    <x v="1"/>
    <m/>
    <x v="1"/>
    <x v="1"/>
    <s v="giáo viên ngoại ngữ"/>
    <m/>
    <m/>
    <s v="Quận 2"/>
    <s v="TP Hồ Chí Minh"/>
    <x v="8"/>
    <n v="91"/>
    <m/>
    <m/>
    <s v="Ở tại T4 Masteri Thảo Điền, quận 2, tiếp xúc với NB91, cùng đến Budda Bar&amp;Grill 14/03"/>
    <s v="Bệnh nhân từ Canada vào Việt Nam ngày 11/2 và lưu trú cho đến nay. Trong quá trình lưu trú tại Việt Nam, bệnh nhân tiếp xúc trực tiếp với BN91 từ ngày 14/3 tại một số quán ăn, nơi vui chơi, trong đó có quán bar Buddha. Sau khi phát hiện BN91, bệnh nhân được đưa cách ly tập trung tại Quận 2 chiều ngày 19/3 và lấy mẫu bệnh phẩm ngày 20/3 - khi chưa có triệu chứng bệnh."/>
    <m/>
    <m/>
    <m/>
    <m/>
    <d v="2020-02-11T00:00:00"/>
    <x v="5"/>
    <d v="2020-03-19T00:00:00"/>
    <s v="Có"/>
    <s v="sốt, ho khan"/>
    <d v="2020-03-21T00:00:00"/>
    <m/>
    <d v="2020-03-20T00:00:00"/>
    <d v="2020-03-20T00:00:00"/>
    <s v="Khu cách ly tập trung tại Quận 2"/>
    <m/>
    <s v=""/>
    <d v="2020-03-23T00:00:00"/>
    <d v="2020-03-21T00:00:00"/>
    <d v="2020-03-21T00:00:00"/>
    <m/>
    <s v="Dương tính"/>
    <s v=""/>
    <x v="12"/>
    <m/>
    <m/>
    <m/>
    <s v="Đang điều trị"/>
    <m/>
    <m/>
    <s v=""/>
    <s v="Trong nước"/>
    <n v="2"/>
    <n v="1"/>
    <m/>
    <n v="0"/>
    <n v="0"/>
    <n v="2"/>
    <n v="0"/>
    <n v="8"/>
    <n v="2"/>
  </r>
  <r>
    <x v="104"/>
    <n v="121"/>
    <x v="2"/>
    <m/>
    <x v="1"/>
    <x v="6"/>
    <m/>
    <m/>
    <m/>
    <s v="Tân Bình"/>
    <s v="TP Hồ Chí Minh"/>
    <x v="0"/>
    <m/>
    <m/>
    <m/>
    <s v="Bay từ Narita đến Tân Sơn Nhất, cách ly tại Trung tâm Y tế huyện Cần Giờ"/>
    <s v="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_x000a_Bệnh nhân cùng vợ được chuyển về cách ly tại huyện Cần Giờ. Ngày 20/3/2020, bệnh nhân có sốt, không ho, không khó thở và được lấy mẫu."/>
    <s v="NH831"/>
    <m/>
    <m/>
    <m/>
    <d v="2020-03-19T00:00:00"/>
    <x v="5"/>
    <d v="2020-03-19T00:00:00"/>
    <s v="Có"/>
    <s v="Sốt"/>
    <d v="2020-03-20T00:00:00"/>
    <m/>
    <d v="2020-03-20T00:00:00"/>
    <d v="2020-03-20T00:00:00"/>
    <s v="Khu cách ly tại huyện Cần Giờ"/>
    <m/>
    <s v=""/>
    <d v="2020-03-23T00:00:00"/>
    <d v="2020-03-20T00:00:00"/>
    <d v="2020-03-20T00:00:00"/>
    <m/>
    <s v="Dương tính"/>
    <s v=""/>
    <x v="23"/>
    <m/>
    <m/>
    <m/>
    <s v="Đang điều trị"/>
    <n v="0"/>
    <n v="1"/>
    <s v="NH831"/>
    <s v="Nước ngoài"/>
    <n v="0"/>
    <n v="1"/>
    <m/>
    <m/>
    <n v="0"/>
    <n v="2"/>
    <n v="0"/>
    <n v="3"/>
    <n v="1"/>
  </r>
  <r>
    <x v="105"/>
    <n v="122"/>
    <x v="4"/>
    <m/>
    <x v="0"/>
    <x v="13"/>
    <s v="nhân viên quán rượu"/>
    <m/>
    <m/>
    <s v="Can Lộc"/>
    <s v="Hà Tĩnh"/>
    <x v="0"/>
    <m/>
    <s v="Buddha Bar"/>
    <m/>
    <s v="Ngày 20/3/2020, bệnh nhân đi xe taxi đến Sân bay Quốc tế Suvarnabhumi - Thái Lan, 11 giờ trưa bệnh nhân lên chuyến bay số hiệu TG947 (ghế 20D) về đến Cảng hàng không quốc tế Đà Nẵng lúc 12 giờ 20 phút cùng ngày.Lúc 14 giờ cùng ngày, bệnh nhân được xe cách ly chở đến Trung tâm Giáo dục quốc phòng (ở phòng số 17). Ngày 21 và 22/3/2020, bệnh nhân sinh hoạt bình thường trong khu vực cách ly."/>
    <s v="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_x000a_Lúc 14 giờ cùng ngày, bệnh nhân được xe cách ly chở đến Trung tâm Giáo dục quốc phòng (ở phòng số 17). Ngày 21 và 22/3/2020, bệnh nhân sinh hoạt bình thường trong khu vực cách ly."/>
    <s v="TG947"/>
    <m/>
    <m/>
    <m/>
    <d v="2020-03-20T00:00:00"/>
    <x v="2"/>
    <d v="2020-03-20T00:00:00"/>
    <s v="Không"/>
    <m/>
    <s v=""/>
    <m/>
    <d v="2020-03-21T00:00:00"/>
    <d v="2020-03-21T00:00:00"/>
    <s v="Trung tâm Giáo dục quốc phòng (ở phòng số 17)"/>
    <s v="Trung tâm Kiểm soát bệnh tật thành phố Đà Nẵng"/>
    <s v=""/>
    <d v="2020-03-23T00:00:00"/>
    <d v="2020-03-22T00:00:00"/>
    <d v="2020-03-22T00:00:00"/>
    <m/>
    <s v="Dương tính"/>
    <s v=""/>
    <x v="24"/>
    <m/>
    <m/>
    <s v="ổn định"/>
    <s v="Đang điều trị"/>
    <n v="0"/>
    <n v="2"/>
    <s v="TG947"/>
    <s v="Nước ngoài"/>
    <n v="0"/>
    <n v="1"/>
    <m/>
    <m/>
    <n v="1"/>
    <n v="1"/>
    <n v="1"/>
    <n v="8"/>
    <n v="2"/>
  </r>
  <r>
    <x v="106"/>
    <n v="123"/>
    <x v="4"/>
    <m/>
    <x v="0"/>
    <x v="49"/>
    <m/>
    <s v="Thừa Lợi"/>
    <s v="Thừa Đức"/>
    <s v="Bình Đại"/>
    <s v="Bến Tre"/>
    <x v="0"/>
    <m/>
    <m/>
    <m/>
    <s v="Sống tại Malaysia 3, 4 tháng nay, nhập cảnh tại Tân Sơn Nhất, đi xe khách về Bến Tre"/>
    <s v="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_x000a_Bệnh nhân về Bến Tre trên chuyến xe lúc 15h30 chiều ngày 17/3/2020 của nhà xe Công Tạo và được bạn đón về nhà, tự cách ly tại nhà."/>
    <s v="BI381"/>
    <m/>
    <m/>
    <m/>
    <d v="2020-03-17T00:00:00"/>
    <x v="15"/>
    <d v="2020-03-22T00:00:00"/>
    <s v="Không"/>
    <m/>
    <s v=""/>
    <m/>
    <d v="2020-03-21T00:00:00"/>
    <d v="2020-03-21T00:00:00"/>
    <s v="Trung tâm y tế huyện Bình Đại, tỉnh Bến Tre"/>
    <s v="Viện Pasteur TPHCM"/>
    <s v=""/>
    <d v="2020-03-23T00:00:00"/>
    <d v="2020-03-22T00:00:00"/>
    <d v="2020-03-22T00:00:00"/>
    <m/>
    <s v="Dương tính"/>
    <s v=""/>
    <x v="25"/>
    <m/>
    <m/>
    <m/>
    <s v="Đang điều trị"/>
    <n v="5"/>
    <n v="5"/>
    <s v="BI381"/>
    <s v="Nước ngoài"/>
    <n v="5"/>
    <n v="-1"/>
    <m/>
    <m/>
    <n v="2"/>
    <n v="1"/>
    <n v="0"/>
    <n v="7"/>
    <n v="2"/>
  </r>
  <r>
    <x v="107"/>
    <n v="124"/>
    <x v="1"/>
    <m/>
    <x v="1"/>
    <x v="41"/>
    <s v="Làm việc tại công ty TNHH giày Gia Định, có 2 chi nhánh tại huyện Vĩnh Cửu, Đồng Nai và Quận 2, TPHCM"/>
    <m/>
    <m/>
    <s v="Quận 2"/>
    <s v="TP Hồ Chí Minh"/>
    <x v="9"/>
    <s v="91, 97, 98"/>
    <m/>
    <m/>
    <s v="Sống tại Quận 2, làm ở công ty Giày Gia Định, Quận 2, hay đi ăn uống tại Vincom Quận 2, 14/03 đến Budda Bar&amp;Grill"/>
    <s v="Làm việc tại công ty TNHH giày Gia Định, có 2 chi nhánh tại huyện Vĩnh Cửu, Đồng Nai và Quận 2, TPHCM. Hàng ngày, bệnh nhân đi làm ở cả 2 chi nhánh công ty, ngoài ra tới một số nơi như quán ăn (TP. Biên Hoà, Đồng Nai), quán cà phê, trung tâm thương mại Vincom Quận 2 và không sử dụng khẩu trang. Ngày 14/3, bệnh nhân có đến quán Bar Buddha"/>
    <m/>
    <m/>
    <m/>
    <m/>
    <s v=""/>
    <x v="5"/>
    <d v="2020-03-22T00:00:00"/>
    <s v="Không"/>
    <m/>
    <s v=""/>
    <m/>
    <d v="2020-03-22T00:00:00"/>
    <d v="2020-03-23T00:00:00"/>
    <s v="Khu cách ly tại Quận 9"/>
    <s v="Viện Pasteur TPHCM"/>
    <s v=""/>
    <d v="2020-03-24T00:00:00"/>
    <d v="2020-03-22T00:00:00"/>
    <d v="2020-03-22T00:00:00"/>
    <m/>
    <s v="Dương tính"/>
    <s v=""/>
    <x v="12"/>
    <m/>
    <m/>
    <m/>
    <s v="Đang điều trị"/>
    <m/>
    <m/>
    <s v=""/>
    <s v="Trong nước"/>
    <m/>
    <n v="1"/>
    <m/>
    <n v="0"/>
    <n v="0"/>
    <n v="1"/>
    <n v="1"/>
    <n v="10"/>
    <n v="2"/>
  </r>
  <r>
    <x v="108"/>
    <n v="125"/>
    <x v="5"/>
    <m/>
    <x v="0"/>
    <x v="27"/>
    <s v="chuyên gia"/>
    <m/>
    <m/>
    <s v="Quận 7"/>
    <s v="TP Hồ Chí Minh"/>
    <x v="10"/>
    <s v="91, 97, 98, 126"/>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Bệnh nhân ở nhà trong thời gian từ 15/3 đến khi được cách ly."/>
    <m/>
    <m/>
    <m/>
    <m/>
    <s v=""/>
    <x v="5"/>
    <d v="2020-03-22T00:00:00"/>
    <s v="Không"/>
    <m/>
    <s v=""/>
    <m/>
    <d v="2020-03-22T00:00:00"/>
    <d v="2020-03-23T00:00:00"/>
    <m/>
    <s v="Viện Pasteur TPHCM"/>
    <s v=""/>
    <d v="2020-03-24T00:00:00"/>
    <d v="2020-03-22T00:00:00"/>
    <d v="2020-03-22T00:00:00"/>
    <m/>
    <s v="Dương tính"/>
    <s v=""/>
    <x v="23"/>
    <m/>
    <m/>
    <m/>
    <s v="Đang điều trị"/>
    <m/>
    <m/>
    <s v=""/>
    <s v="Trong nước"/>
    <m/>
    <n v="1"/>
    <m/>
    <n v="0"/>
    <n v="0"/>
    <n v="1"/>
    <n v="0"/>
    <n v="5"/>
    <n v="1"/>
  </r>
  <r>
    <x v="109"/>
    <n v="126"/>
    <x v="5"/>
    <m/>
    <x v="1"/>
    <x v="17"/>
    <s v="giáo viên"/>
    <m/>
    <m/>
    <s v="Quận 7"/>
    <s v="TP Hồ Chí Minh"/>
    <x v="10"/>
    <s v="91, 97, 98, 125"/>
    <m/>
    <m/>
    <s v="Sống tại Quận 7, đến Budda Bar&amp;Grill 14/03, đến khám tại Trung tâm y tế quận 7"/>
    <s v="Bệnh nhân đến quán Bar Buddha - Quận 2 từ 21h30 ngày 14/3 đến 03h00 ngày 15/3 và sau đó được cách ly, lấy mẫu, với tình trạng sức khỏe ổn định, chưa ghi nhận triệu chứng bệnh. Trong thời gian từ 15/3 đến khi cách ly, bệnh nhân có hai lần tới nhà BN125."/>
    <m/>
    <m/>
    <m/>
    <m/>
    <s v=""/>
    <x v="5"/>
    <d v="2020-03-22T00:00:00"/>
    <s v="Không"/>
    <m/>
    <s v=""/>
    <m/>
    <d v="2020-03-22T00:00:00"/>
    <d v="2020-03-23T00:00:00"/>
    <m/>
    <s v="Viện Pasteur TPHCM"/>
    <s v=""/>
    <d v="2020-03-24T00:00:00"/>
    <d v="2020-03-22T00:00:00"/>
    <d v="2020-03-22T00:00:00"/>
    <m/>
    <s v="Dương tính"/>
    <s v=""/>
    <x v="23"/>
    <m/>
    <m/>
    <m/>
    <s v="Đang điều trị"/>
    <m/>
    <m/>
    <s v=""/>
    <s v="Trong nước"/>
    <m/>
    <n v="1"/>
    <m/>
    <n v="0"/>
    <n v="0"/>
    <n v="1"/>
    <n v="0"/>
    <n v="5"/>
    <n v="1"/>
  </r>
  <r>
    <x v="110"/>
    <n v="127"/>
    <x v="4"/>
    <m/>
    <x v="1"/>
    <x v="39"/>
    <s v="nhân viên phục vụ bàn (Ca 21h00 - 04h00)"/>
    <m/>
    <m/>
    <s v="Tân Phú"/>
    <s v="TP Hồ Chí Minh"/>
    <x v="0"/>
    <s v="91, 97, 98"/>
    <m/>
    <m/>
    <s v="Sống tại quận Tân Phú, là nhân viên của Budda Bar&amp;Grill, nghỉ ở nhà từ 17/03, 21/03 đi khám và được hướng dẫn cách ly tại nhà"/>
    <s v="nhân viên phục vụ bàn (theo ca 21h00 - 04h00) tại quán Bar Buddha - Quận 2. Ngày 16/3, bệnh nhân khởi bệnh với triệu chứng sốt, đi khám tại phòng khám BS.Trần Hồng Đào - Quận Tân Phú, TPHCM, được cho thuốc uống và hết sốt đến nay. Ngày 17-20/3, bệnh nhân ở nhà, không đi làm và có đi một số quán ăn uống. Ngày 21/3, bệnh nhân tới khai báo tại trạm y tế về tình trạng tiếp xúc ở quán Bar Buddha và được hướng dẫn tự cách ly tại nhà."/>
    <m/>
    <m/>
    <m/>
    <m/>
    <s v=""/>
    <x v="5"/>
    <d v="2020-03-22T00:00:00"/>
    <s v="Có"/>
    <s v="Sốt"/>
    <d v="2020-03-16T00:00:00"/>
    <m/>
    <d v="2020-03-22T00:00:00"/>
    <d v="2020-03-23T00:00:00"/>
    <s v="Khu cách ly tập trung quận Tân Phú"/>
    <s v="Viện Pasteur TPHCM"/>
    <s v=""/>
    <d v="2020-03-24T00:00:00"/>
    <d v="2020-03-22T00:00:00"/>
    <d v="2020-03-22T00:00:00"/>
    <m/>
    <s v="Dương tính"/>
    <s v=""/>
    <x v="12"/>
    <m/>
    <m/>
    <m/>
    <s v="Đang điều trị"/>
    <m/>
    <m/>
    <s v=""/>
    <s v="Trong nước"/>
    <m/>
    <n v="1"/>
    <m/>
    <n v="0"/>
    <n v="0"/>
    <n v="2"/>
    <n v="1"/>
    <n v="6"/>
    <n v="2"/>
  </r>
  <r>
    <x v="111"/>
    <n v="128"/>
    <x v="1"/>
    <m/>
    <x v="1"/>
    <x v="33"/>
    <s v="du học sinh"/>
    <m/>
    <m/>
    <s v="Lê Chân"/>
    <s v="Hải Phòng"/>
    <x v="0"/>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s v="Bệnh nhân là du học sinh tại Anh, nhập cảnh về Nội Bài ngày 20/3 trên chuyến bay VN0054."/>
    <s v="VN0054"/>
    <m/>
    <m/>
    <m/>
    <d v="2020-03-20T00:00:00"/>
    <x v="0"/>
    <d v="2020-03-22T00:00:00"/>
    <s v="Không"/>
    <m/>
    <s v=""/>
    <m/>
    <d v="2020-03-22T00:00:00"/>
    <d v="2020-03-23T00:00:00"/>
    <s v="Trung tâm Kiểm soát bệnh tật Hà Nội"/>
    <s v="Viện Vệ sinh Dịch tễ Trung ương"/>
    <s v=""/>
    <d v="2020-03-24T00:00:00"/>
    <d v="2020-03-22T00:00:00"/>
    <d v="2020-03-22T00:00:00"/>
    <m/>
    <s v="Dương tính"/>
    <s v=""/>
    <x v="0"/>
    <m/>
    <m/>
    <s v="ổn định"/>
    <s v="Đang điều trị"/>
    <n v="2"/>
    <n v="2"/>
    <s v="VN0054"/>
    <s v="Nước ngoài"/>
    <n v="2"/>
    <n v="1"/>
    <m/>
    <m/>
    <n v="2"/>
    <n v="1"/>
    <n v="0"/>
    <n v="3"/>
    <n v="1"/>
  </r>
  <r>
    <x v="112"/>
    <n v="129"/>
    <x v="1"/>
    <m/>
    <x v="1"/>
    <x v="33"/>
    <s v="du học sinh"/>
    <m/>
    <m/>
    <s v="Nghĩa Tân"/>
    <s v="Hà Nội"/>
    <x v="0"/>
    <m/>
    <m/>
    <m/>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cho kết quả dương tính với SARS-CoV-2."/>
    <s v="Bệnh nhân là du học sinh tại Anh, nhập cảnh về Nội Bài ngày 20/03/2020 trên chuyến bay VN0054. Sau khi nhập cảnh, bệnh nhân đã được Trung tâm Kiểm soát bệnh tật Hà Nội sàng lọc và lấy mẫu bệnh phẩm xét nghiệm ngày 22/03/2020"/>
    <s v="VN0054"/>
    <m/>
    <m/>
    <m/>
    <d v="2020-03-20T00:00:00"/>
    <x v="0"/>
    <d v="2020-03-20T00:00:00"/>
    <s v="Không"/>
    <m/>
    <s v=""/>
    <m/>
    <d v="2020-03-22T00:00:00"/>
    <d v="2020-03-23T00:00:00"/>
    <s v="Trung tâm Kiểm soát bệnh tật Hà Nội"/>
    <s v="Viện Vệ sinh Dịch tễ Trung ương"/>
    <s v=""/>
    <d v="2020-03-24T00:00:00"/>
    <d v="2020-03-23T00:00:00"/>
    <d v="2020-03-22T00:00:00"/>
    <m/>
    <s v="Dương tính"/>
    <s v=""/>
    <x v="0"/>
    <m/>
    <m/>
    <s v="ổn định"/>
    <s v="Đang điều trị"/>
    <n v="0"/>
    <n v="2"/>
    <s v="VN0054"/>
    <s v="Nước ngoài"/>
    <n v="0"/>
    <n v="3"/>
    <m/>
    <m/>
    <n v="2"/>
    <n v="1"/>
    <n v="0"/>
    <n v="3"/>
    <n v="1"/>
  </r>
  <r>
    <x v="113"/>
    <n v="130"/>
    <x v="2"/>
    <m/>
    <x v="1"/>
    <x v="23"/>
    <m/>
    <m/>
    <m/>
    <s v="Bình Chánh"/>
    <s v="TP Hồ Chí Minh"/>
    <x v="0"/>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s v="Bệnh nhân là du khách từ Tây Ban Nha, quá cảnh tại Nga và nhập cảnh về Nội Bài ngày 22/3/2020 trên chuyến bay SU290"/>
    <s v="SU290"/>
    <m/>
    <m/>
    <m/>
    <d v="2020-03-22T00:00:00"/>
    <x v="0"/>
    <d v="2020-03-22T00:00:00"/>
    <s v="Không"/>
    <m/>
    <s v=""/>
    <m/>
    <d v="2020-03-22T00:00:00"/>
    <d v="2020-03-23T00:00:00"/>
    <s v="khu cách ly của tỉnh Bắc Giang"/>
    <s v="Viện Vệ sinh Dịch tễ Trung ương"/>
    <s v=""/>
    <d v="2020-03-24T00:00:00"/>
    <d v="2020-03-23T00:00:00"/>
    <d v="2020-03-23T00:00:00"/>
    <m/>
    <s v="Dương tính"/>
    <s v=""/>
    <x v="0"/>
    <m/>
    <m/>
    <s v="ổn định"/>
    <s v="Đang điều trị"/>
    <n v="0"/>
    <n v="1"/>
    <s v="SU290"/>
    <s v="Nước ngoài"/>
    <n v="0"/>
    <n v="1"/>
    <m/>
    <m/>
    <n v="1"/>
    <n v="1"/>
    <n v="0"/>
    <n v="3"/>
    <n v="1"/>
  </r>
  <r>
    <x v="114"/>
    <n v="131"/>
    <x v="2"/>
    <m/>
    <x v="1"/>
    <x v="39"/>
    <m/>
    <m/>
    <m/>
    <s v="Bình Chánh"/>
    <s v="TP Hồ Chí Minh"/>
    <x v="0"/>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s v="Bệnh nhân là du khách từ Tây Ban Nha, quá cảnh tại Nga và nhập cảnh về Nội Bài ngày 22/3/2020 trên chuyến bay SU290"/>
    <s v="SU290"/>
    <m/>
    <m/>
    <m/>
    <d v="2020-03-22T00:00:00"/>
    <x v="0"/>
    <d v="2020-03-22T00:00:00"/>
    <s v="Không"/>
    <m/>
    <s v=""/>
    <m/>
    <d v="2020-03-22T00:00:00"/>
    <d v="2020-03-23T00:00:00"/>
    <s v="khu cách ly của tỉnh Bắc Giang"/>
    <s v="Viện Vệ sinh Dịch tễ Trung ương"/>
    <s v=""/>
    <d v="2020-03-24T00:00:00"/>
    <d v="2020-03-23T00:00:00"/>
    <d v="2020-03-23T00:00:00"/>
    <m/>
    <s v="Dương tính"/>
    <s v=""/>
    <x v="0"/>
    <m/>
    <m/>
    <s v="ổn định"/>
    <s v="Đang điều trị"/>
    <n v="0"/>
    <n v="1"/>
    <s v="SU290"/>
    <s v="Nước ngoài"/>
    <n v="0"/>
    <n v="1"/>
    <m/>
    <m/>
    <n v="1"/>
    <n v="1"/>
    <n v="0"/>
    <n v="3"/>
    <n v="1"/>
  </r>
  <r>
    <x v="115"/>
    <n v="132"/>
    <x v="2"/>
    <m/>
    <x v="0"/>
    <x v="18"/>
    <m/>
    <m/>
    <m/>
    <s v="Long Biên"/>
    <s v="Hà Nội"/>
    <x v="0"/>
    <m/>
    <m/>
    <m/>
    <s v="Bệnh nhân là du khách từ Tây Ban Nha, quá cảnh tại Nga và nhập cảnh về Nội Bài ngày 22/03/2020 trên chuyến bay SU290. Sau khi nhập cảnh, bệnh nhân đã được đưa về khu cách ly của tỉnh Bắc Giang và lấy mẫu làm xét nghiệm.Ngày 23/032020, mẫu bệnh phẩm đã được gửi sang Viện Vệ sinh Dịch tễ Trung ương xét nghiệm và cho kết quả khẳng định với SARS-CoV-2."/>
    <s v="Bệnh nhân là du khách từ Tây Ban Nha, quá cảnh tại Nga và nhập cảnh về Nội Bài ngày 22/3/2020 trên chuyến bay SU290"/>
    <s v="SU290"/>
    <m/>
    <m/>
    <m/>
    <d v="2020-03-22T00:00:00"/>
    <x v="0"/>
    <d v="2020-03-22T00:00:00"/>
    <s v="Không"/>
    <m/>
    <s v=""/>
    <m/>
    <d v="2020-03-22T00:00:00"/>
    <d v="2020-03-23T00:00:00"/>
    <s v="khu cách ly của tỉnh Bắc Giang"/>
    <s v="Viện Vệ sinh Dịch tễ Trung ương"/>
    <s v=""/>
    <d v="2020-03-24T00:00:00"/>
    <d v="2020-03-23T00:00:00"/>
    <d v="2020-03-23T00:00:00"/>
    <m/>
    <s v="Dương tính"/>
    <s v=""/>
    <x v="0"/>
    <m/>
    <m/>
    <s v="ổn định"/>
    <s v="Đang điều trị"/>
    <n v="0"/>
    <n v="1"/>
    <s v="SU290"/>
    <s v="Nước ngoài"/>
    <n v="0"/>
    <n v="1"/>
    <m/>
    <m/>
    <n v="1"/>
    <n v="1"/>
    <n v="0"/>
    <n v="3"/>
    <n v="1"/>
  </r>
  <r>
    <x v="116"/>
    <n v="133"/>
    <x v="4"/>
    <m/>
    <x v="0"/>
    <x v="5"/>
    <m/>
    <m/>
    <m/>
    <s v="Tân Phong"/>
    <s v="Lai Châu"/>
    <x v="0"/>
    <m/>
    <m/>
    <m/>
    <s v="Bệnh nhân trong tháng 03 có đến Bệnh viện Bạch Mai điều trị bệnh. Ngày 22/03/2020, bệnh nhân trở về nhà, trên đường về bệnh nhân có sốt. Ngày 23/03/2020, bệnh nhân được trung tâm kiểm soát bệnh tật tỉnh Lai Châu lấy mẫu làm xét nghiệm. Ngày 23/03/2020, mẫu bệnh phẩm đã được gửi sang Viện Vệ sinh Dịch tễ Trung ương xét nghiệm cho kết quả dương tính với SARS-CoV-2."/>
    <s v="Trong tháng 3 có đến Bệnh viện Bạch Mai điều trị bệnh. Ngày 22/3, bệnh nhân trở về nhà, trên đường về bệnh nhân có sốt."/>
    <m/>
    <m/>
    <m/>
    <m/>
    <s v=""/>
    <x v="16"/>
    <d v="2020-03-23T00:00:00"/>
    <s v="Có"/>
    <s v="Sốt"/>
    <d v="2020-03-22T00:00:00"/>
    <m/>
    <d v="2020-03-22T00:00:00"/>
    <d v="2020-03-23T00:00:00"/>
    <s v="trung tâm kiểm soát bệnh tật tỉnh Lai Châu"/>
    <s v="Viện Vệ sinh Dịch tễ Trung ương"/>
    <s v=""/>
    <d v="2020-03-24T00:00:00"/>
    <d v="2020-03-23T00:00:00"/>
    <d v="2020-03-23T00:00:00"/>
    <m/>
    <s v="Dương tính"/>
    <s v=""/>
    <x v="26"/>
    <m/>
    <m/>
    <s v="ổn định"/>
    <s v="Đang điều trị"/>
    <m/>
    <m/>
    <s v=""/>
    <s v="Trong nước"/>
    <m/>
    <n v="0"/>
    <m/>
    <n v="2"/>
    <n v="2"/>
    <n v="2"/>
    <n v="0"/>
    <n v="3"/>
    <n v="1"/>
  </r>
  <r>
    <x v="117"/>
    <n v="134"/>
    <x v="1"/>
    <m/>
    <x v="1"/>
    <x v="50"/>
    <m/>
    <m/>
    <m/>
    <s v="Thạch Thất"/>
    <s v="Hà Nội"/>
    <x v="0"/>
    <m/>
    <m/>
    <m/>
    <s v="Bệnh nhân là đi du lịch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s v="là du khách từ Hà Nội, nhập cành về sân bay Nội Bài ngày 18/3/2020. Sau khi nhập cảnh, bệnh nhân được cách ly tại khu cach ly tỉnhThanh Hóa"/>
    <s v="SU290"/>
    <m/>
    <m/>
    <m/>
    <d v="2020-03-18T00:00:00"/>
    <x v="17"/>
    <d v="2020-03-18T00:00:00"/>
    <s v="Không"/>
    <m/>
    <s v=""/>
    <m/>
    <d v="2020-03-22T00:00:00"/>
    <d v="2020-03-23T00:00:00"/>
    <s v="khu cách ly của tỉnh Thanh Hoá"/>
    <s v="Viện Vệ sinh Dịch tễ Trung ương"/>
    <s v=""/>
    <d v="2020-03-24T00:00:00"/>
    <d v="2020-03-23T00:00:00"/>
    <d v="2020-03-23T00:00:00"/>
    <m/>
    <s v="Dương tính"/>
    <s v=""/>
    <x v="27"/>
    <m/>
    <m/>
    <s v="ổn định"/>
    <s v="Đang điều trị"/>
    <n v="0"/>
    <n v="5"/>
    <s v="SU290"/>
    <s v="Nước ngoài"/>
    <n v="0"/>
    <n v="5"/>
    <m/>
    <m/>
    <n v="2"/>
    <n v="1"/>
    <n v="0"/>
    <n v="3"/>
    <n v="1"/>
  </r>
  <r>
    <x v="118"/>
    <n v="135"/>
    <x v="5"/>
    <m/>
    <x v="0"/>
    <x v="1"/>
    <m/>
    <m/>
    <m/>
    <s v="Lê Chân"/>
    <s v="Hải Phòng"/>
    <x v="0"/>
    <m/>
    <m/>
    <m/>
    <s v="Ngày 19/3/2020 bệnh nhân khởi hành từ Copenhagen, Đan Mạch, quá cảnh tại Doha và Bangkok, nhập cảnh Việt Nam ngày 21/3/2020 tại Cảng Hàng không quốc tế Đà Nẵng trên chuyến bay số hiệu PG947, số ghế 16A.Sau khi nhập cảnh, bệnh nhân được cách ly tập trung tại Trung tâm Giáo dục quốc phòng Quân khu 5, kết quả xét nghiệm dương tính vi rú SARS-CoV-2 và hiện trong tình trạng ổn định."/>
    <s v="Ngày 19/3 BN khởi hành từ Copenhagen, Đan Mạch, quá cảnh tại Doha và Bangkok, nhập cảnh Việt Nam ngày 21/3 tại Cảng Hàng không quốc tế Đà Nẵng trên chuyến bay số hiệu PG947, số ghế 16A. "/>
    <s v="PG947"/>
    <m/>
    <m/>
    <m/>
    <d v="2020-03-21T00:00:00"/>
    <x v="2"/>
    <d v="2020-03-21T00:00:00"/>
    <s v="Không"/>
    <m/>
    <s v=""/>
    <m/>
    <d v="2020-03-21T00:00:00"/>
    <d v="2020-03-21T00:00:00"/>
    <s v="Trung tâm Giáo dục quốc phòng Quân khu 5"/>
    <s v="Viện Pasteur Nha Trang"/>
    <s v=""/>
    <d v="2020-03-25T00:00:00"/>
    <d v="2020-03-21T00:00:00"/>
    <d v="2020-03-21T00:00:00"/>
    <m/>
    <m/>
    <s v=""/>
    <x v="28"/>
    <m/>
    <m/>
    <m/>
    <s v="Đang điều trị"/>
    <n v="0"/>
    <n v="0"/>
    <s v="PG947"/>
    <s v="Nước ngoài"/>
    <n v="0"/>
    <n v="0"/>
    <m/>
    <m/>
    <n v="0"/>
    <n v="1"/>
    <n v="0"/>
    <n v="3"/>
    <n v="1"/>
  </r>
  <r>
    <x v="119"/>
    <n v="136"/>
    <x v="1"/>
    <m/>
    <x v="0"/>
    <x v="39"/>
    <s v="du học sinh"/>
    <m/>
    <s v="Linh Đàm"/>
    <s v="Hoàng Mai"/>
    <s v="Hà Nội"/>
    <x v="0"/>
    <m/>
    <m/>
    <m/>
    <s v="Bệnh nhân học sinh từ Mỹ, nhập cảnh về Nội Bài ngày 16/03/2020. Sau khi nhập cảnh, bệnh nhân về nhà tự cách ly. Ngày 21/03/2020, Bệnh nhân có sốt, ngày 22/03/2020, Trung tâm Y tế Hoàng Mai đến lấy mẫu làm xét nghiệm và cho kết quả dương tính với  SARS-CoV-2. Ngày 24/03, mẫu bệnh phẩm đã được gửi sang Viện Vệ sinh Dịch tễ Trung ương cũng khẳng định bệnh nhân mắc Covid-19. Hiện tại, bệnh nhân đang được cách ly tại Bệnh viện bệnh nhiệt đới Trung ương cơ sở Đông Anh, tình trạng sức khoẻ ổn định."/>
    <s v="nhập cảnh về Nội Bài ngày 16/3. Sau khi nhập cảnh, BN về nhà tự cách ly. Ngày 21/3, BN có sốt, ngày 22/3, Trung tâm Y tế Hoàng Mai đến lấy mẫu làm xét nghiệm và cho kết quả BN dương tính với SARS-CoV-2"/>
    <s v="Nội Bài"/>
    <m/>
    <m/>
    <m/>
    <d v="2020-03-16T00:00:00"/>
    <x v="0"/>
    <d v="2020-03-16T00:00:00"/>
    <s v="Không"/>
    <m/>
    <s v=""/>
    <m/>
    <d v="2020-03-22T00:00:00"/>
    <d v="2020-03-22T00:00:00"/>
    <s v="Trung tâm Y tế Hoàng Mai"/>
    <s v="Viện Vệ sinh Dịch tễ Trung ương"/>
    <s v=""/>
    <d v="2020-03-25T00:00:00"/>
    <d v="2020-03-22T00:00:00"/>
    <d v="2020-03-24T00:00:00"/>
    <m/>
    <m/>
    <s v=""/>
    <x v="0"/>
    <m/>
    <m/>
    <m/>
    <s v="Đang điều trị"/>
    <n v="0"/>
    <n v="8"/>
    <s v="Nội Bài"/>
    <s v="Nước ngoài"/>
    <n v="0"/>
    <n v="6"/>
    <m/>
    <m/>
    <n v="2"/>
    <n v="1"/>
    <n v="0"/>
    <n v="3"/>
    <n v="1"/>
  </r>
  <r>
    <x v="120"/>
    <n v="137"/>
    <x v="5"/>
    <m/>
    <x v="1"/>
    <x v="34"/>
    <m/>
    <m/>
    <m/>
    <s v="Yên Thành"/>
    <s v="Nghệ An"/>
    <x v="0"/>
    <m/>
    <m/>
    <m/>
    <s v="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
    <s v="nhập cảnh về Nội Bài ngày 15/3. Sau khi nhập cảnh, BN đã được đưa về khu cách ly của Hà Nội và lấy mẫu làm xét nghiệm. Hiện tại, BN đang được cách ly tại"/>
    <s v="Nội Bài"/>
    <m/>
    <m/>
    <m/>
    <d v="2020-03-15T00:00:00"/>
    <x v="0"/>
    <d v="2020-03-15T00:00:00"/>
    <s v="Không"/>
    <m/>
    <s v=""/>
    <m/>
    <s v=""/>
    <s v=""/>
    <s v="Bệnh viện Bệnh nhiệt đới Trung ương cơ sở Đông Anh"/>
    <s v="Viện Vệ sinh Dịch tễ Trung ương"/>
    <s v=""/>
    <d v="2020-03-25T00:00:00"/>
    <d v="2020-03-22T00:00:00"/>
    <d v="2020-03-24T00:00:00"/>
    <m/>
    <s v="Dương tính"/>
    <s v=""/>
    <x v="0"/>
    <m/>
    <m/>
    <m/>
    <s v="Đang điều trị"/>
    <n v="0"/>
    <n v="9"/>
    <s v="Nội Bài"/>
    <s v="Nước ngoài"/>
    <n v="0"/>
    <m/>
    <m/>
    <m/>
    <n v="0"/>
    <n v="1"/>
    <n v="0"/>
    <n v="3"/>
    <n v="1"/>
  </r>
  <r>
    <x v="121"/>
    <n v="138"/>
    <x v="5"/>
    <m/>
    <x v="1"/>
    <x v="39"/>
    <s v="du học sinh"/>
    <m/>
    <m/>
    <s v="Đống Đa"/>
    <s v="Hà Nội"/>
    <x v="0"/>
    <m/>
    <m/>
    <m/>
    <s v="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
    <s v="VN0054"/>
    <m/>
    <m/>
    <m/>
    <d v="2020-03-21T00:00:00"/>
    <x v="0"/>
    <d v="2020-03-21T00:00:00"/>
    <s v="Không"/>
    <m/>
    <s v=""/>
    <m/>
    <d v="2020-03-24T00:00:00"/>
    <d v="2020-03-24T00:00:00"/>
    <s v="Bệnh viện Bệnh nhiệt đới Trung ương cơ sở Đông Anh"/>
    <s v="Viện Vệ sinh Dịch tễ Trung ương"/>
    <s v=""/>
    <d v="2020-03-25T00:00:00"/>
    <d v="2020-03-24T00:00:00"/>
    <d v="2020-03-24T00:00:00"/>
    <m/>
    <s v="Dương tính"/>
    <s v=""/>
    <x v="0"/>
    <m/>
    <m/>
    <m/>
    <s v="Đang điều trị"/>
    <n v="0"/>
    <n v="3"/>
    <s v="VN0054"/>
    <s v="Nước ngoài"/>
    <n v="0"/>
    <n v="3"/>
    <m/>
    <m/>
    <n v="0"/>
    <n v="1"/>
    <n v="0"/>
    <n v="3"/>
    <n v="1"/>
  </r>
  <r>
    <x v="122"/>
    <n v="139"/>
    <x v="5"/>
    <m/>
    <x v="0"/>
    <x v="13"/>
    <s v="du học sinh"/>
    <m/>
    <s v="Thanh Nhàn"/>
    <s v="Hai Bà Trưng"/>
    <s v="Hà Nội"/>
    <x v="0"/>
    <m/>
    <m/>
    <m/>
    <s v="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tại Khu nhà ở sinh viên Tứ Hiệp và lấy mẫu làm xét nghiệm. "/>
    <s v="VN0054"/>
    <m/>
    <m/>
    <m/>
    <d v="2020-03-21T00:00:00"/>
    <x v="0"/>
    <d v="2020-03-21T00:00:00"/>
    <s v="Không"/>
    <m/>
    <s v=""/>
    <m/>
    <d v="2020-03-21T00:00:00"/>
    <d v="2020-03-21T00:00:00"/>
    <s v="Bệnh viện Bệnh nhiệt đới Trung ương cơ sở Đông Anh"/>
    <s v="Viện Vệ sinh Dịch tễ Trung ương"/>
    <s v=""/>
    <d v="2020-03-25T00:00:00"/>
    <d v="2020-03-24T00:00:00"/>
    <d v="2020-03-24T00:00:00"/>
    <m/>
    <s v="Dương tính"/>
    <s v=""/>
    <x v="0"/>
    <m/>
    <m/>
    <s v="ổn định"/>
    <s v="Đang điều trị"/>
    <n v="0"/>
    <n v="3"/>
    <s v="VN0054"/>
    <s v="Nước ngoài"/>
    <n v="0"/>
    <n v="0"/>
    <m/>
    <m/>
    <n v="0"/>
    <n v="1"/>
    <n v="0"/>
    <n v="3"/>
    <n v="1"/>
  </r>
  <r>
    <x v="123"/>
    <n v="140"/>
    <x v="5"/>
    <m/>
    <x v="1"/>
    <x v="35"/>
    <s v="du học sinh"/>
    <m/>
    <s v="Quảng An"/>
    <s v="Tây Hồ"/>
    <s v="Hà Nội"/>
    <x v="0"/>
    <m/>
    <m/>
    <m/>
    <s v="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
    <s v="nhập cảnh về Nội Bài ngày 21/3 trên chuyến bay VN0054. Sau khi nhập cảnh, BN đã được đưa về khu cách ly của Hà Nội và lấy mẫu làm xét nghiệm sàng lọc."/>
    <s v="VN0054"/>
    <m/>
    <m/>
    <m/>
    <d v="2020-03-21T00:00:00"/>
    <x v="0"/>
    <d v="2020-03-21T00:00:00"/>
    <s v="Không"/>
    <m/>
    <s v=""/>
    <m/>
    <d v="2020-03-21T00:00:00"/>
    <d v="2020-03-21T00:00:00"/>
    <s v="Bệnh viện Bệnh nhiệt đới Trung ương cơ sở Đông Anh"/>
    <s v="Viện Vệ sinh Dịch tễ Trung ương"/>
    <s v=""/>
    <d v="2020-03-25T00:00:00"/>
    <d v="2020-03-24T00:00:00"/>
    <d v="2020-03-24T00:00:00"/>
    <m/>
    <s v="Dương tính"/>
    <s v=""/>
    <x v="0"/>
    <m/>
    <m/>
    <s v="ổn định"/>
    <s v="Đang điều trị"/>
    <n v="0"/>
    <n v="3"/>
    <s v="VN0054"/>
    <s v="Nước ngoài"/>
    <n v="0"/>
    <n v="0"/>
    <m/>
    <m/>
    <n v="0"/>
    <n v="1"/>
    <n v="0"/>
    <n v="3"/>
    <n v="1"/>
  </r>
  <r>
    <x v="124"/>
    <n v="141"/>
    <x v="2"/>
    <m/>
    <x v="0"/>
    <x v="15"/>
    <s v="bác sĩ"/>
    <m/>
    <m/>
    <m/>
    <m/>
    <x v="0"/>
    <n v="28"/>
    <m/>
    <m/>
    <s v="Làm việc tại Khoa Cấp cứu, Bệnh viện Bệnh Nhiệt đới Trung ương cơ sở Đông Anh. Bác sĩ này bị bị lây khi thao tác thiết lập máy thở cho bệnh nhân 28, bị phơi nhiễm cùng ngày với một bác sĩ khác cùng làm việc tại Khoa này (bệnh nhân 116). Như vậy đến nay tại Bệnh viện Bệnh Nhiệt đới Trung ương ghi nhận 2 ca mắc Covid-19 là bác sĩ khoa Cấp cứu, tham gia trực tiếp vào quá trình điều trị cho bệnh nhân."/>
    <s v="làm việc tại Khoa Cấp cứu, BVBNĐTƯ cơ sở Đông Anh. Bác sỹ bị lây khi thao tác thiết lập máy thở cho BN28, bị phơi nhiễm cùng ngày với một bác sĩ khác cùng làm việc tại Khoa này (BN116)"/>
    <m/>
    <m/>
    <m/>
    <m/>
    <s v=""/>
    <x v="0"/>
    <d v="2020-03-21T00:00:00"/>
    <s v="Không"/>
    <m/>
    <s v=""/>
    <m/>
    <s v=""/>
    <s v=""/>
    <s v="Bệnh viện Bệnh nhiệt đới Trung ương cơ sở Đông Anh"/>
    <m/>
    <s v=""/>
    <d v="2020-03-25T00:00:00"/>
    <d v="2020-03-24T00:00:00"/>
    <d v="2020-03-24T00:00:00"/>
    <m/>
    <m/>
    <s v=""/>
    <x v="0"/>
    <m/>
    <m/>
    <m/>
    <s v="Đang điều trị"/>
    <m/>
    <m/>
    <s v=""/>
    <s v="Trong nước"/>
    <m/>
    <m/>
    <m/>
    <m/>
    <n v="0"/>
    <n v="1"/>
    <n v="1"/>
    <n v="3"/>
    <n v="1"/>
  </r>
  <r>
    <x v="125"/>
    <n v="142"/>
    <x v="1"/>
    <m/>
    <x v="1"/>
    <x v="0"/>
    <s v="du học sinh"/>
    <m/>
    <m/>
    <s v="Bình Chánh"/>
    <s v="TP Hồ Chí Minh"/>
    <x v="0"/>
    <m/>
    <m/>
    <m/>
    <s v="Texas (Mỹ) - Đài Loan -  Tân Sơn Nhất - Bệnh viện Bình Dân - Tân Túc, Bình Chánh"/>
    <s v="Texas (Mỹ) - Đài Loan -  Tân Sơn Nhất - Bệnh viện Bình Dân - Tân Túc, Bình Chánh"/>
    <s v="BR395"/>
    <m/>
    <m/>
    <m/>
    <d v="2020-03-10T00:00:00"/>
    <x v="5"/>
    <s v=""/>
    <s v="Không"/>
    <m/>
    <s v=""/>
    <m/>
    <d v="2020-03-23T00:00:00"/>
    <d v="2020-03-23T00:00:00"/>
    <s v="Bệnh viện điều trị COVID Cần Giờ"/>
    <s v="Viện Pasteur TPHCM"/>
    <s v=""/>
    <d v="2020-03-26T00:00:00"/>
    <s v=""/>
    <s v=""/>
    <s v="Realtime RT – PCR"/>
    <s v="Dương tính"/>
    <s v=""/>
    <x v="29"/>
    <m/>
    <m/>
    <m/>
    <s v="Đang điều trị"/>
    <m/>
    <m/>
    <s v="BR395"/>
    <s v="Nước ngoài"/>
    <m/>
    <m/>
    <m/>
    <m/>
    <n v="2"/>
    <n v="1"/>
    <n v="0"/>
    <n v="5"/>
    <n v="1"/>
  </r>
  <r>
    <x v="126"/>
    <n v="143"/>
    <x v="5"/>
    <m/>
    <x v="0"/>
    <x v="6"/>
    <m/>
    <m/>
    <s v="Tân Sơn Nhi"/>
    <s v="Tân Phú"/>
    <s v="TP Hồ Chí Minh"/>
    <x v="10"/>
    <m/>
    <m/>
    <m/>
    <s v="Seattle (Mỹ) - Đài Loan - Tân Sơn Nhất - khu cách ly ĐHQG TPHCM"/>
    <s v="Seattle (Mỹ) - Đài Loan - Tân Sơn Nhất - khu cách ly ĐHQG TPHCM"/>
    <s v="BR395"/>
    <m/>
    <m/>
    <m/>
    <d v="2020-03-21T00:00:00"/>
    <x v="5"/>
    <d v="2020-03-21T00:00:00"/>
    <s v="Không"/>
    <m/>
    <s v=""/>
    <m/>
    <d v="2020-03-22T00:00:00"/>
    <d v="2020-03-22T00:00:00"/>
    <s v="Bệnh viện điều trị COVID Cần Giờ"/>
    <s v="Viện Pasteur TPHCM"/>
    <s v=""/>
    <d v="2020-03-26T00:00:00"/>
    <s v=""/>
    <s v=""/>
    <s v="Realtime RT – PCR"/>
    <s v="Dương tính"/>
    <s v=""/>
    <x v="29"/>
    <m/>
    <m/>
    <m/>
    <s v="Đang điều trị"/>
    <n v="0"/>
    <m/>
    <s v="BR395"/>
    <s v="Nước ngoài"/>
    <n v="0"/>
    <n v="1"/>
    <m/>
    <m/>
    <n v="0"/>
    <n v="1"/>
    <n v="0"/>
    <n v="3"/>
    <n v="1"/>
  </r>
  <r>
    <x v="127"/>
    <n v="144"/>
    <x v="5"/>
    <m/>
    <x v="1"/>
    <x v="27"/>
    <m/>
    <m/>
    <s v="phường 14"/>
    <s v="Phú Nhuận"/>
    <s v="TP Hồ Chí Minh"/>
    <x v="0"/>
    <m/>
    <m/>
    <m/>
    <s v="Anh - khu cách ly Trà Vinh"/>
    <s v="Anh - khu cách ly Trà Vinh"/>
    <s v="VN0050"/>
    <m/>
    <m/>
    <m/>
    <d v="2020-03-22T00:00:00"/>
    <x v="12"/>
    <d v="2020-03-22T00:00:00"/>
    <s v="Không"/>
    <m/>
    <s v=""/>
    <m/>
    <d v="2020-03-22T00:00:00"/>
    <d v="2020-03-22T00:00:00"/>
    <s v="khu cách ly tập trung tỉnh Trà Vinh"/>
    <s v="Viện Pasteur TPHCM"/>
    <s v=""/>
    <d v="2020-03-26T00:00:00"/>
    <s v=""/>
    <s v=""/>
    <s v="Realtime RT – PCR"/>
    <s v="Dương tính"/>
    <s v=""/>
    <x v="18"/>
    <m/>
    <m/>
    <m/>
    <s v="Đang điều trị"/>
    <n v="0"/>
    <m/>
    <s v="VN0050"/>
    <s v="Nước ngoài"/>
    <n v="0"/>
    <n v="0"/>
    <m/>
    <m/>
    <n v="0"/>
    <n v="1"/>
    <n v="0"/>
    <n v="3"/>
    <n v="1"/>
  </r>
  <r>
    <x v="128"/>
    <n v="145"/>
    <x v="5"/>
    <m/>
    <x v="1"/>
    <x v="45"/>
    <s v="thợ làm móng"/>
    <m/>
    <s v="Sơn Kỳ"/>
    <s v="Tân Phú"/>
    <s v="TP Hồ Chí Minh"/>
    <x v="0"/>
    <m/>
    <m/>
    <m/>
    <s v="Anh - Cần Thơ"/>
    <s v="Anh - Cần Thơ"/>
    <s v="VN0050"/>
    <m/>
    <m/>
    <m/>
    <d v="2020-03-22T00:00:00"/>
    <x v="18"/>
    <d v="2020-03-22T00:00:00"/>
    <s v="Không"/>
    <m/>
    <s v=""/>
    <m/>
    <d v="2020-03-22T00:00:00"/>
    <d v="2020-03-22T00:00:00"/>
    <s v="Bệnh viện Lao và bệnh viện phổi"/>
    <m/>
    <s v=""/>
    <d v="2020-03-26T00:00:00"/>
    <s v=""/>
    <s v=""/>
    <s v="Realtime RT – PCR"/>
    <s v="Dương tính"/>
    <s v=""/>
    <x v="30"/>
    <m/>
    <m/>
    <m/>
    <s v="Đang điều trị"/>
    <n v="0"/>
    <m/>
    <s v="VN0050"/>
    <s v="Nước ngoài"/>
    <n v="0"/>
    <n v="0"/>
    <m/>
    <m/>
    <n v="0"/>
    <n v="1"/>
    <n v="0"/>
    <n v="3"/>
    <n v="1"/>
  </r>
  <r>
    <x v="129"/>
    <n v="146"/>
    <x v="5"/>
    <m/>
    <x v="0"/>
    <x v="49"/>
    <m/>
    <m/>
    <s v="Nghi Thiết"/>
    <s v="Nghi Lộc"/>
    <s v="Nghệ An"/>
    <x v="0"/>
    <m/>
    <m/>
    <m/>
    <s v="Bệnh nhân đi từ Thái Lan về ngày 20/3, trước đó có tiếp xúc gần với ca dương tính xác định tại Đà Nẵng"/>
    <s v="Bệnh nhân đi từ Thái Lan về ngày 20/3, trước đó có tiếp xúc gần với ca dương tính xác định tại Đà Nẵng"/>
    <s v="Đà Nẵng"/>
    <m/>
    <m/>
    <m/>
    <d v="2020-03-20T00:00:00"/>
    <x v="19"/>
    <d v="2020-03-20T00:00:00"/>
    <s v="Không"/>
    <m/>
    <s v=""/>
    <m/>
    <d v="2020-03-20T00:00:00"/>
    <d v="2020-03-20T00:00:00"/>
    <s v="Trung tâm Kiểm soát bệnh tật tỉnh Hà Tĩnh"/>
    <m/>
    <s v=""/>
    <d v="2020-03-26T00:00:00"/>
    <s v=""/>
    <s v=""/>
    <s v="Realtime RT – PCR"/>
    <s v="Dương tính"/>
    <s v=""/>
    <x v="31"/>
    <m/>
    <m/>
    <m/>
    <s v="Đang điều trị"/>
    <n v="0"/>
    <m/>
    <s v="Đà Nẵng"/>
    <s v="Nước ngoài"/>
    <n v="0"/>
    <n v="0"/>
    <m/>
    <m/>
    <n v="0"/>
    <n v="1"/>
    <n v="0"/>
    <n v="3"/>
    <n v="1"/>
  </r>
  <r>
    <x v="130"/>
    <n v="147"/>
    <x v="5"/>
    <m/>
    <x v="1"/>
    <x v="37"/>
    <s v="du học sinh"/>
    <m/>
    <s v="Yên Hòa"/>
    <s v="Cầu Giấy"/>
    <s v="Hà Nội"/>
    <x v="0"/>
    <m/>
    <m/>
    <m/>
    <s v="đáp chuyến bay VN0054 của Vietnam Airlines về Nội Bài ngày 21/3. Sau khi nhập cảnh, bệnh nhân đã được đưa về khu cách ly của Hà Nội"/>
    <s v="đáp chuyến bay VN0054 của Vietnam Airlines về Nội Bài ngày 21/3. Sau khi nhập cảnh, bệnh nhân đã được đưa về khu cách ly của Hà Nội"/>
    <s v="VN0054"/>
    <m/>
    <m/>
    <m/>
    <d v="2020-03-21T00:00:00"/>
    <x v="0"/>
    <d v="2020-03-21T00:00:00"/>
    <s v="Không"/>
    <m/>
    <s v=""/>
    <m/>
    <d v="2020-03-21T00:00:00"/>
    <d v="2020-03-21T00:00:00"/>
    <s v="khu cách ly của Hà Nội"/>
    <s v="Viện Vệ sinh Dịch tễ Trung ương"/>
    <s v=""/>
    <d v="2020-03-26T00:00:00"/>
    <s v=""/>
    <s v=""/>
    <s v="Realtime RT – PCR"/>
    <s v="Dương tính"/>
    <s v=""/>
    <x v="0"/>
    <m/>
    <m/>
    <m/>
    <s v="Đang điều trị"/>
    <n v="0"/>
    <m/>
    <s v="VN0054"/>
    <s v="Nước ngoài"/>
    <n v="0"/>
    <n v="0"/>
    <m/>
    <m/>
    <n v="0"/>
    <n v="1"/>
    <n v="0"/>
    <n v="3"/>
    <n v="1"/>
  </r>
  <r>
    <x v="131"/>
    <n v="148"/>
    <x v="1"/>
    <m/>
    <x v="1"/>
    <x v="6"/>
    <m/>
    <m/>
    <s v="Ô Chợ Dừa"/>
    <s v="Đống Đa"/>
    <s v="Hà Nội"/>
    <x v="5"/>
    <m/>
    <m/>
    <m/>
    <s v="Pháp - Hà Nội"/>
    <s v="Pháp - Hà Nội"/>
    <s v="VN0018"/>
    <m/>
    <m/>
    <m/>
    <d v="2020-03-12T00:00:00"/>
    <x v="0"/>
    <d v="2020-03-19T00:00:00"/>
    <s v="Không"/>
    <m/>
    <s v=""/>
    <m/>
    <d v="2020-03-19T00:00:00"/>
    <d v="2020-03-19T00:00:00"/>
    <s v="Trung tâm Y tế Đống Đa"/>
    <s v="Viện Vệ sinh Dịch tễ Trung ương"/>
    <s v=""/>
    <d v="2020-03-26T00:00:00"/>
    <s v=""/>
    <s v=""/>
    <s v="Realtime RT – PCR"/>
    <s v="Dương tính"/>
    <s v=""/>
    <x v="0"/>
    <m/>
    <m/>
    <m/>
    <s v="Đang điều trị"/>
    <n v="7"/>
    <m/>
    <s v="VN0018"/>
    <s v="Nước ngoài"/>
    <n v="7"/>
    <n v="0"/>
    <m/>
    <m/>
    <n v="2"/>
    <n v="1"/>
    <n v="0"/>
    <n v="3"/>
    <n v="1"/>
  </r>
  <r>
    <x v="132"/>
    <n v="149"/>
    <x v="5"/>
    <m/>
    <x v="1"/>
    <x v="40"/>
    <s v="lao động tự do"/>
    <m/>
    <m/>
    <s v="Long Biên"/>
    <s v="Hà Nội"/>
    <x v="0"/>
    <m/>
    <m/>
    <m/>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Là lao động tự do tại Bang Hessen - CHLB Đức. Ngày 23/3, BN đến Sân bay Vân Đồn trên chuyến bay VN36 của Vietnam Airlines, số ghế 55C (cùng với mẹ, 68 tuổi, ngồi ghế 55A). Lúc nhập cảnh, BN không có biểu hiện sốt, không ho, không viêm phổi. Tại khu cách ly Trường Quân sự tỉnh Quảng Ninh BN ở cùng phòng với 2 người khác cũng đi trên chuyến bay này. Kết quả xét nghiệm của Trung tâm Kiểm soát bệnh tật tỉnh Quảng Ninh ngày 25/3 khẳng định BN dương tính với SARS-COV-2, 207 hành khách còn lại âm tính. BN cùng mẹ và 2 người ở cùng phòng đã được chuyển đến Bệnh viện số 2 TP Hạ Long để điều trị và theo dõi sức khỏe."/>
    <s v="VN36"/>
    <s v="Bang Hassen (Đức)"/>
    <s v="VN36 (55C)"/>
    <s v="Vân Đồn"/>
    <d v="2020-03-23T00:00:00"/>
    <x v="7"/>
    <d v="2020-03-23T00:00:00"/>
    <s v="Không"/>
    <m/>
    <s v=""/>
    <m/>
    <d v="2020-03-23T00:00:00"/>
    <d v="2020-03-23T00:00:00"/>
    <s v="Trung tâm Kiểm soát bệnh tật tỉnh Quảng Ninh"/>
    <s v="Trung tâm Kiểm soát bệnh tật tỉnh Quảng Ninh"/>
    <s v=""/>
    <d v="2020-03-26T00:00:00"/>
    <d v="2020-03-25T00:00:00"/>
    <d v="2020-03-25T00:00:00"/>
    <s v="Realtime RT – PCR"/>
    <s v="Dương tính"/>
    <s v=""/>
    <x v="32"/>
    <m/>
    <m/>
    <m/>
    <s v="Đang điều trị"/>
    <n v="0"/>
    <n v="2"/>
    <s v="VN36VN36 (55C)"/>
    <s v="Nước ngoài"/>
    <n v="0"/>
    <n v="0"/>
    <m/>
    <m/>
    <n v="0"/>
    <n v="1"/>
    <n v="0"/>
    <n v="3"/>
    <n v="1"/>
  </r>
  <r>
    <x v="133"/>
    <n v="150"/>
    <x v="0"/>
    <m/>
    <x v="1"/>
    <x v="46"/>
    <m/>
    <m/>
    <s v="Tân Định"/>
    <s v="Quận 1"/>
    <s v="TP Hồ Chí Minh"/>
    <x v="0"/>
    <m/>
    <s v="BR395_13_03"/>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Ngày 13/3, BN cùng vợ từ Hoa Kỳ về Việt Nam, có quá cảnh tại Đài Loan - Trung Quốc trên chuyến bay của hãng hàng không EVA Air, số hiệu BR395, số ghế 2D, 2K và nhập cảnh tại Cảng hàng không quốc tế Tân Sơn Nhất. Sau nhập cảnh, BN về nhà và từ ngày 14-18/3 B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HCM, được chuyển cách ly tại Bệnh viện điều trị COVID-19 Cần Giờ. Ngày 23/3, BN có sốt, ho, đau họng và lấy mẫu xét nghiệm. Hiện BN tiếp tục được cách ly, điều trị tại Bệnh viện điều trị COVID Cần Giờ."/>
    <s v="BR395"/>
    <s v="Hoa Kỳ (quá cảnh Đài Loan)"/>
    <s v="BR395 (2D, 2K)"/>
    <s v="Tân Sơn Nhất"/>
    <d v="2020-03-13T00:00:00"/>
    <x v="5"/>
    <d v="2020-03-23T00:00:00"/>
    <s v="Có"/>
    <s v="sốt, ho, đau họng"/>
    <d v="2020-03-18T00:00:00"/>
    <m/>
    <d v="2020-03-23T00:00:00"/>
    <d v="2020-03-23T00:00:00"/>
    <s v="Bệnh viện điều trị COVID-19 Cần Giờ"/>
    <s v="Viện Pasteur TPHCM"/>
    <s v=""/>
    <d v="2020-03-26T00:00:00"/>
    <d v="2020-03-26T00:00:00"/>
    <d v="2020-03-23T00:00:00"/>
    <s v="Realtime RT – PCR"/>
    <s v="Dương tính"/>
    <s v=""/>
    <x v="29"/>
    <m/>
    <m/>
    <m/>
    <s v="Đang điều trị"/>
    <n v="10"/>
    <n v="10"/>
    <s v="BR395BR395 (2D, 2K)"/>
    <s v="Nước ngoài"/>
    <n v="10"/>
    <n v="0"/>
    <m/>
    <m/>
    <n v="2"/>
    <n v="2"/>
    <n v="0"/>
    <n v="12"/>
    <n v="3"/>
  </r>
  <r>
    <x v="134"/>
    <n v="151"/>
    <x v="1"/>
    <m/>
    <x v="0"/>
    <x v="51"/>
    <s v="Làm việc tại công ty TNHH giày Gia Định"/>
    <m/>
    <s v="Thảo Điền"/>
    <s v="Quận 2"/>
    <s v="TP Hồ Chí Minh"/>
    <x v="0"/>
    <n v="124"/>
    <m/>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s v=" Làm việc tại công ty TNHH giày Gia Định, có 2 chi nhánh ở huyện Vĩnh Cửu, Đồng Nai và phường An Phú Đông, Quận 12, TPHCM. BN là đồng nghiệp, tiếp xúc gần với BN124. Hàng ngày BN đi làm cùng với BN124 trên xe ô tô (có lái xe riêng), chung lịch trình tới 2 chi nhánh công ty và mua cà phê tại quán Starbucks (Quận 2). Ngoài ra, BN đi tới một số nơi: quán ăn (TP Biên Hòa, Đồng Nai) ngày 13/3, siêu thị An Phú ngày 16/3, nhà máy Huệ Phong (quận Gò Vấp, TPHCM) ngày 19/3. Ngày 23/3, BN được xác định là người tiếp xúc gần BN124 và được lấy mẫu xét nghiệm và chuyển cách ly tập trung tại Khu C - Trường thiếu sinh quân, huyện Củ Chi. Đây cũng là nơi người lái xe đang được cách ly."/>
    <m/>
    <m/>
    <m/>
    <m/>
    <s v=""/>
    <x v="5"/>
    <d v="2020-03-23T00:00:00"/>
    <s v="Không"/>
    <m/>
    <s v=""/>
    <m/>
    <d v="2020-03-23T00:00:00"/>
    <d v="2020-03-23T00:00:00"/>
    <s v="Khu cách ly tập trung tại Khu C - Trường thiếu sinh quân, huyện Củ Chi"/>
    <s v="Viện Pasteur TPHCM"/>
    <s v=""/>
    <d v="2020-03-26T00:00:00"/>
    <s v=""/>
    <d v="2020-03-23T00:00:00"/>
    <s v="Realtime RT – PCR"/>
    <s v="Dương tính"/>
    <s v=""/>
    <x v="33"/>
    <m/>
    <m/>
    <m/>
    <s v="Đang điều trị"/>
    <m/>
    <m/>
    <s v=""/>
    <s v="Trong nước"/>
    <m/>
    <n v="0"/>
    <m/>
    <n v="0"/>
    <n v="0"/>
    <n v="1"/>
    <n v="1"/>
    <n v="9"/>
    <n v="2"/>
  </r>
  <r>
    <x v="135"/>
    <n v="152"/>
    <x v="5"/>
    <m/>
    <x v="0"/>
    <x v="1"/>
    <m/>
    <m/>
    <s v="Tây Thạnh"/>
    <s v="Tân Phú"/>
    <s v="TP Hồ Chí Minh"/>
    <x v="0"/>
    <n v="127"/>
    <m/>
    <m/>
    <m/>
    <s v="Là chị gái sống cùng nhà với BN127 (nam nhân viên quán Bar Buddha). Làm việc tại công ty Formica - tầng 3, tòa nhà 414 Nguyễn Thị Minh Khai, Phường 5, Quận 3, TPHCM. Hàng ngày, BN đi làm giờ hành chính và từ ngày 10-14/3 BN có tiếp xúc gần với 4 đồng nghiệp, ngày 19/3 tiếp xúc với một đối tác tại công ty. Từ ngày 15-18/3, B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N nghỉ làm, tự cách ly tại nhà và được Trạm Y tế phường tiếp cận, theo dõi. Ngày 23/3, BN được lấy mẫu, chuyển cách ly tập trung tại Bệnh viện điều trị COVID-19 Cần Giờ. Công ty nơi BN làm việc tạm ngưng hoạt động."/>
    <m/>
    <m/>
    <m/>
    <m/>
    <s v=""/>
    <x v="5"/>
    <d v="2020-03-20T00:00:00"/>
    <s v="Không"/>
    <m/>
    <s v=""/>
    <m/>
    <d v="2020-03-23T00:00:00"/>
    <d v="2020-03-23T00:00:00"/>
    <s v="Bệnh viện điều trị COVID-19 Cần Giờ"/>
    <s v="Viện Pasteur TPHCM"/>
    <s v=""/>
    <d v="2020-03-26T00:00:00"/>
    <s v=""/>
    <s v=""/>
    <s v="Realtime RT – PCR"/>
    <s v="Dương tính"/>
    <s v=""/>
    <x v="29"/>
    <m/>
    <m/>
    <m/>
    <s v="Đang điều trị"/>
    <m/>
    <m/>
    <s v=""/>
    <s v="Trong nước"/>
    <m/>
    <n v="3"/>
    <m/>
    <n v="0"/>
    <n v="0"/>
    <n v="1"/>
    <n v="0"/>
    <n v="5"/>
    <n v="1"/>
  </r>
  <r>
    <x v="136"/>
    <n v="153"/>
    <x v="1"/>
    <m/>
    <x v="0"/>
    <x v="4"/>
    <m/>
    <m/>
    <m/>
    <s v="Hải Châu"/>
    <s v="Đà Nẵng"/>
    <x v="0"/>
    <n v="143"/>
    <s v="VN772_21_03"/>
    <m/>
    <m/>
    <s v=" BN sang Australia thăm người thân và trở về Việt Nam ngày 21/3/2020 trên chuyến bay của Vietnam Airlines số hiệu VN772, nhập cảnh tại Cảng hàng không quốc tế Tân Sơn Nhất. Sau nhập cảnh, BN được chuyển khu cách ly tập trung tại ký túc xá Đại học Quốc gia TPHCM, ở chung phòng với BN143 và 2 người khác. Ngày 23/3 sau khi xác định BN143 mắc bệnh COVID-19, BN và 2 người bạn chung phòng được chuyển đến Bệnh viện Dã chiến Củ Chi cách ly, theo dõi và lấy mẫu."/>
    <s v="VN772"/>
    <s v="Australia"/>
    <s v="VN772"/>
    <s v="Tân Sơn Nhất"/>
    <d v="2020-03-21T00:00:00"/>
    <x v="5"/>
    <d v="2020-03-21T00:00:00"/>
    <s v="Không"/>
    <m/>
    <s v=""/>
    <m/>
    <d v="2020-03-23T00:00:00"/>
    <d v="2020-03-23T00:00:00"/>
    <s v="Bệnh viện Dã chiến Củ Chi"/>
    <s v="Viện Pasteur TPHCM"/>
    <s v=""/>
    <d v="2020-03-23T00:00:00"/>
    <s v=""/>
    <d v="2020-03-23T00:00:00"/>
    <s v="Realtime RT – PCR"/>
    <s v="Dương tính"/>
    <s v=""/>
    <x v="12"/>
    <m/>
    <m/>
    <m/>
    <s v="Đang điều trị"/>
    <n v="0"/>
    <n v="2"/>
    <s v="VN772VN772"/>
    <s v="Nước ngoài"/>
    <n v="0"/>
    <n v="2"/>
    <m/>
    <m/>
    <n v="2"/>
    <n v="1"/>
    <n v="0"/>
    <n v="3"/>
    <n v="1"/>
  </r>
  <r>
    <x v="137"/>
    <m/>
    <x v="2"/>
    <m/>
    <x v="0"/>
    <x v="39"/>
    <s v="du học sinh"/>
    <m/>
    <s v="Hồng Hải"/>
    <s v="TP Hạ Long"/>
    <s v="Quảng Ninh"/>
    <x v="0"/>
    <n v="145"/>
    <s v="VN0050_22_03"/>
    <m/>
    <s v="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
    <s v="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
    <s v="VN0050"/>
    <s v="London"/>
    <s v="VN0050 (12C)"/>
    <m/>
    <d v="2020-03-22T00:00:00"/>
    <x v="18"/>
    <d v="2020-03-22T00:00:00"/>
    <s v="Có"/>
    <s v="sốt, ho, khó thở, buồn nôn"/>
    <d v="2020-03-22T00:00:00"/>
    <m/>
    <d v="2020-03-22T00:00:00"/>
    <d v="2020-03-22T00:00:00"/>
    <s v="Trường Quân sự TP Cần Thơ"/>
    <m/>
    <m/>
    <d v="2020-03-27T00:00:00"/>
    <m/>
    <d v="2020-03-24T00:00:00"/>
    <s v="Realtime RT – PCR"/>
    <s v="Dương tính"/>
    <m/>
    <x v="30"/>
    <m/>
    <m/>
    <m/>
    <s v="Đang điều trị"/>
    <n v="0"/>
    <n v="2"/>
    <s v="VN0050"/>
    <s v="Nước ngoài"/>
    <n v="0"/>
    <n v="0"/>
    <m/>
    <m/>
    <n v="0"/>
    <n v="2"/>
    <n v="0"/>
    <m/>
    <n v="1"/>
  </r>
  <r>
    <x v="138"/>
    <m/>
    <x v="5"/>
    <m/>
    <x v="0"/>
    <x v="35"/>
    <s v="du học sinh"/>
    <m/>
    <s v="Thôn Trung"/>
    <s v="TT Ân Thi"/>
    <s v="Hưng Yên"/>
    <x v="0"/>
    <n v="145"/>
    <s v="VN0050_22_03"/>
    <m/>
    <s v="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VN0050"/>
    <s v="London"/>
    <s v="VN0050 (2K)"/>
    <m/>
    <d v="2020-03-22T00:00:00"/>
    <x v="20"/>
    <d v="2020-03-22T00:00:00"/>
    <s v="Không"/>
    <m/>
    <m/>
    <m/>
    <d v="2020-03-22T00:00:00"/>
    <d v="2020-03-22T00:00:00"/>
    <s v="Trường Quân sự tỉnh Bạc Liêu (ở thị xã Giá Rai)"/>
    <m/>
    <m/>
    <d v="2020-03-27T00:00:00"/>
    <m/>
    <d v="2020-03-27T00:00:00"/>
    <s v="Realtime RT – PCR"/>
    <s v="Dương tính"/>
    <m/>
    <x v="34"/>
    <m/>
    <m/>
    <m/>
    <s v="Đang điều trị"/>
    <n v="0"/>
    <n v="5"/>
    <s v="VN0050"/>
    <s v="Nước ngoài"/>
    <n v="0"/>
    <n v="0"/>
    <m/>
    <m/>
    <n v="0"/>
    <n v="1"/>
    <n v="0"/>
    <m/>
    <n v="1"/>
  </r>
  <r>
    <x v="139"/>
    <m/>
    <x v="5"/>
    <m/>
    <x v="1"/>
    <x v="35"/>
    <s v="du học sinh"/>
    <m/>
    <s v="phường 7"/>
    <s v="TP Trà Vinh"/>
    <s v="Trà Vinh"/>
    <x v="0"/>
    <n v="145"/>
    <s v="VN0050_22_03"/>
    <m/>
    <s v="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s v="VN0050"/>
    <s v="London"/>
    <s v="VN0050 (23G)"/>
    <m/>
    <d v="2020-03-22T00:00:00"/>
    <x v="20"/>
    <d v="2020-03-22T00:00:00"/>
    <s v="Không"/>
    <m/>
    <m/>
    <m/>
    <d v="2020-03-22T00:00:00"/>
    <d v="2020-03-22T00:00:00"/>
    <s v="Trường Quân sự tỉnh Bạc Liêu (ở thị xã Giá Rai)"/>
    <m/>
    <m/>
    <d v="2020-03-27T00:00:00"/>
    <m/>
    <d v="2020-03-27T00:00:00"/>
    <s v="Realtime RT – PCR"/>
    <s v="Dương tính"/>
    <m/>
    <x v="34"/>
    <m/>
    <m/>
    <m/>
    <s v="Đang điều trị"/>
    <n v="0"/>
    <n v="5"/>
    <s v="VN0050"/>
    <s v="Nước ngoài"/>
    <n v="0"/>
    <n v="0"/>
    <m/>
    <m/>
    <n v="0"/>
    <n v="1"/>
    <n v="0"/>
    <m/>
    <n v="1"/>
  </r>
  <r>
    <x v="140"/>
    <m/>
    <x v="4"/>
    <m/>
    <x v="0"/>
    <x v="25"/>
    <s v="giáo viên"/>
    <s v="đường Tôn Đản"/>
    <s v="phường 13"/>
    <s v="Quận 4"/>
    <s v="TP Hồ Chí Minh"/>
    <x v="0"/>
    <n v="91"/>
    <s v="buddha bar"/>
    <m/>
    <s v="Bệnh nhân có tiếp xúc với ca bệnh dương tính trong quán bar Buddha. Hiện bệnh nhân không có triệu chứng mắc bệnh, đang được cách ly theo dõi tại Bệnh viện Dã chiến Củ Chi."/>
    <s v="Bệnh nhân có tiếp xúc với ca bệnh dương tính trong quán bar Buddha. Hiện bệnh nhân không có triệu chứng mắc bệnh, đang được cách ly theo dõi tại Bệnh viện Dã chiến Củ Chi."/>
    <m/>
    <m/>
    <m/>
    <m/>
    <m/>
    <x v="5"/>
    <m/>
    <s v="Không"/>
    <m/>
    <m/>
    <m/>
    <m/>
    <m/>
    <m/>
    <m/>
    <m/>
    <d v="2020-03-27T00:00:00"/>
    <m/>
    <d v="2020-03-27T00:00:00"/>
    <s v="Realtime RT – PCR"/>
    <s v="Dương tính"/>
    <m/>
    <x v="12"/>
    <m/>
    <m/>
    <m/>
    <s v="Đang điều trị"/>
    <n v="0"/>
    <m/>
    <m/>
    <s v="Trong nước"/>
    <n v="0"/>
    <n v="0"/>
    <n v="0"/>
    <m/>
    <n v="1"/>
    <n v="1"/>
    <n v="0"/>
    <m/>
    <n v="3"/>
  </r>
  <r>
    <x v="141"/>
    <m/>
    <x v="1"/>
    <m/>
    <x v="1"/>
    <x v="51"/>
    <s v="kỹ thuật viên"/>
    <s v="đường 42"/>
    <m/>
    <s v="Quận 2"/>
    <s v="TP Hồ Chí Minh"/>
    <x v="9"/>
    <n v="91"/>
    <s v="buddha bar"/>
    <m/>
    <s v="Bệnh nhân có tiếp xúc với ca bệnh dương tính trong quán bar Buddha ngày 14/03/2020. Hiện bệnh nhân không có triệu chứng mắc bệnh, đang được cách ly theo dõi tại Bệnh viện Bệnh Nhiệt đới TP. Hồ Chí Minh."/>
    <s v="Bệnh nhân có tiếp xúc với ca bệnh dương tính trong quán bar Buddha ngày 14/03/2020. Hiện bệnh nhân không có triệu chứng mắc bệnh, đang được cách ly theo dõi tại Bệnh viện Bệnh Nhiệt đới TP. Hồ Chí Minh."/>
    <m/>
    <m/>
    <m/>
    <m/>
    <m/>
    <x v="5"/>
    <m/>
    <s v="Không"/>
    <m/>
    <m/>
    <m/>
    <m/>
    <m/>
    <m/>
    <m/>
    <m/>
    <d v="2020-03-27T00:00:00"/>
    <m/>
    <d v="2020-03-27T00:00:00"/>
    <s v="Realtime RT – PCR"/>
    <s v="Dương tính"/>
    <m/>
    <x v="5"/>
    <m/>
    <m/>
    <m/>
    <s v="Đang điều trị"/>
    <n v="0"/>
    <m/>
    <m/>
    <s v="Trong nước"/>
    <n v="0"/>
    <n v="0"/>
    <n v="0"/>
    <m/>
    <n v="1"/>
    <n v="1"/>
    <n v="0"/>
    <m/>
    <n v="2"/>
  </r>
  <r>
    <x v="142"/>
    <m/>
    <x v="1"/>
    <m/>
    <x v="1"/>
    <x v="29"/>
    <m/>
    <m/>
    <s v="Thạnh Mỹ Lợi"/>
    <s v="Quận 2"/>
    <s v="TP Hồ Chí Minh"/>
    <x v="9"/>
    <n v="91"/>
    <s v="buddha bar"/>
    <m/>
    <s v="Bệnh nhân có tiếp xúc với ca bệnh dương tính trong quán bar Buddha ngày 14/03/2020. Hiện bệnh nhân không có triệu chứng mắc bệnh, đang được cách ly theo dõi tại Bệnh viện Bệnh Nhiệt đới TP. Hồ Chí Minh."/>
    <s v="Bệnh nhân có tiếp xúc với ca bệnh dương tính trong quán bar Buddha ngày 14/03/2020. Hiện bệnh nhân không có triệu chứng mắc bệnh, đang được cách ly theo dõi tại Bệnh viện Bệnh Nhiệt đới TP. Hồ Chí Minh."/>
    <m/>
    <m/>
    <m/>
    <m/>
    <m/>
    <x v="5"/>
    <m/>
    <s v="Không"/>
    <m/>
    <m/>
    <m/>
    <m/>
    <m/>
    <m/>
    <m/>
    <m/>
    <d v="2020-03-27T00:00:00"/>
    <m/>
    <d v="2020-03-27T00:00:00"/>
    <s v="Realtime RT – PCR"/>
    <s v="Dương tính"/>
    <m/>
    <x v="5"/>
    <m/>
    <m/>
    <m/>
    <s v="Đang điều trị"/>
    <n v="0"/>
    <m/>
    <m/>
    <s v="Trong nước"/>
    <n v="0"/>
    <n v="0"/>
    <n v="0"/>
    <m/>
    <n v="1"/>
    <n v="1"/>
    <n v="0"/>
    <m/>
    <n v="2"/>
  </r>
  <r>
    <x v="143"/>
    <m/>
    <x v="2"/>
    <m/>
    <x v="0"/>
    <x v="23"/>
    <m/>
    <m/>
    <s v="Lộc Phát"/>
    <s v="TP Bảo Lộc"/>
    <s v="Lâm Đồng"/>
    <x v="0"/>
    <m/>
    <s v="Su2605_22_03, SU292_22_03"/>
    <m/>
    <s v="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
    <s v="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
    <s v="SU2605/SU292"/>
    <s v="Moscow"/>
    <s v="SU2605/Su292"/>
    <s v="Tân Sơn Nhất"/>
    <d v="2020-03-22T00:00:00"/>
    <x v="5"/>
    <d v="2020-03-22T00:00:00"/>
    <s v="Có"/>
    <s v="đau họng, ho khan"/>
    <d v="2020-03-20T00:00:00"/>
    <s v="chảy máu não, não thất"/>
    <d v="2020-03-22T00:00:00"/>
    <d v="2020-03-22T00:00:00"/>
    <s v="Bệnh viện Điều trị COVID-19 Cần Giờ"/>
    <s v="Viện Pasteur TPHCM"/>
    <m/>
    <d v="2020-03-27T00:00:00"/>
    <m/>
    <d v="2020-03-27T00:00:00"/>
    <s v="Realtime RT – PCR"/>
    <s v="Dương tính"/>
    <m/>
    <x v="29"/>
    <m/>
    <m/>
    <m/>
    <s v="Đang điều trị"/>
    <n v="0"/>
    <n v="5"/>
    <s v="SU2605/SU292"/>
    <s v="Nước ngoài"/>
    <n v="0"/>
    <n v="0"/>
    <m/>
    <m/>
    <n v="0"/>
    <n v="2"/>
    <n v="0"/>
    <n v="1"/>
    <n v="1"/>
  </r>
  <r>
    <x v="144"/>
    <m/>
    <x v="2"/>
    <m/>
    <x v="0"/>
    <x v="52"/>
    <m/>
    <m/>
    <s v="Tân Quang"/>
    <s v="Văn Lâm"/>
    <s v="Hưng Yên"/>
    <x v="0"/>
    <n v="133"/>
    <m/>
    <m/>
    <s v="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
    <s v="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
    <m/>
    <m/>
    <m/>
    <m/>
    <m/>
    <x v="0"/>
    <d v="2020-03-24T00:00:00"/>
    <s v="Không"/>
    <m/>
    <m/>
    <m/>
    <d v="2020-03-24T00:00:00"/>
    <d v="2020-03-24T00:00:00"/>
    <s v="Bệnh viện Bệnh Nhiệt đới Trung ương cơ sở 2"/>
    <s v="Bệnh viện Bạch Mai"/>
    <m/>
    <d v="2020-03-27T00:00:00"/>
    <d v="2020-03-25T00:00:00"/>
    <d v="2020-03-27T00:00:00"/>
    <s v="Realtime RT – PCR"/>
    <s v="Dương tính"/>
    <m/>
    <x v="0"/>
    <m/>
    <m/>
    <m/>
    <s v="Đang điều trị"/>
    <m/>
    <m/>
    <m/>
    <s v="Trong nước"/>
    <m/>
    <n v="0"/>
    <m/>
    <m/>
    <n v="1"/>
    <n v="1"/>
    <n v="0"/>
    <m/>
    <n v="1"/>
  </r>
  <r>
    <x v="145"/>
    <m/>
    <x v="2"/>
    <m/>
    <x v="0"/>
    <x v="53"/>
    <m/>
    <m/>
    <s v="Thượng Thạnh"/>
    <s v="Long Biên"/>
    <s v="Hà Nội"/>
    <x v="0"/>
    <n v="161"/>
    <m/>
    <m/>
    <s v="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
    <s v="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
    <m/>
    <m/>
    <m/>
    <m/>
    <m/>
    <x v="0"/>
    <d v="2020-03-25T00:00:00"/>
    <s v="Không"/>
    <m/>
    <m/>
    <m/>
    <d v="2020-03-25T00:00:00"/>
    <d v="2020-03-25T00:00:00"/>
    <s v="Bệnh viện Bệnh Nhiệt đới Trung ương cơ sở 2"/>
    <s v="Bệnh viện Bạch Mai"/>
    <m/>
    <d v="2020-03-27T00:00:00"/>
    <d v="2020-03-25T00:00:00"/>
    <d v="2020-03-25T00:00:00"/>
    <s v="Realtime RT – PCR"/>
    <s v="Dương tính"/>
    <m/>
    <x v="0"/>
    <m/>
    <m/>
    <m/>
    <s v="Đang điều trị"/>
    <m/>
    <m/>
    <m/>
    <s v="Trong nước"/>
    <m/>
    <n v="0"/>
    <m/>
    <m/>
    <n v="1"/>
    <n v="1"/>
    <n v="0"/>
    <n v="1"/>
    <n v="1"/>
  </r>
  <r>
    <x v="146"/>
    <m/>
    <x v="1"/>
    <m/>
    <x v="0"/>
    <x v="24"/>
    <s v="nhân viên cấp dưỡng tại Công ty xăng dầu khu vực 1"/>
    <m/>
    <s v="Thượng Thạnh"/>
    <s v="Long Biên"/>
    <s v="Hà Nội"/>
    <x v="0"/>
    <n v="161"/>
    <m/>
    <m/>
    <s v="Tình trạng sức khỏe hiện tại: bình thường, không có triệu chứng. Ngày vào viện: 25/3/2020. Nơi điều trị: Bệnh viện Đức Giang. Kết quả xét nghiệm ngày 26/3 do Trung tâm Kiểm soát bệnh tật Hà Nội thực hiện : Dương tính SARS-COV-2."/>
    <s v="Tình trạng sức khỏe hiện tại: bình thường, không có triệu chứng. Ngày vào viện: 25/3/2020. Nơi điều trị: Bệnh viện Đức Giang. Kết quả xét nghiệm ngày 26/3 do Trung tâm Kiểm soát bệnh tật Hà Nội thực hiện : Dương tính SARS-COV-2."/>
    <m/>
    <m/>
    <m/>
    <m/>
    <m/>
    <x v="0"/>
    <d v="2020-03-25T00:00:00"/>
    <s v="Không"/>
    <m/>
    <m/>
    <m/>
    <d v="2020-03-25T00:00:00"/>
    <d v="2020-03-25T00:00:00"/>
    <s v="Bệnh viện Đức Giang"/>
    <s v="Bệnh viện Bạch Mai"/>
    <m/>
    <d v="2020-03-27T00:00:00"/>
    <d v="2020-03-25T00:00:00"/>
    <d v="2020-03-25T00:00:00"/>
    <s v="Realtime RT – PCR"/>
    <s v="Dương tính"/>
    <m/>
    <x v="35"/>
    <m/>
    <m/>
    <m/>
    <s v="Đang điều trị"/>
    <m/>
    <m/>
    <m/>
    <s v="Trong nước"/>
    <m/>
    <n v="0"/>
    <m/>
    <m/>
    <n v="1"/>
    <n v="1"/>
    <n v="1"/>
    <n v="1"/>
    <n v="1"/>
  </r>
  <r>
    <x v="147"/>
    <m/>
    <x v="5"/>
    <m/>
    <x v="1"/>
    <x v="39"/>
    <s v="du học sinh"/>
    <m/>
    <m/>
    <s v="Rạch Giá"/>
    <s v="Kiên Giang"/>
    <x v="0"/>
    <m/>
    <s v="VN0054_23_03"/>
    <m/>
    <s v="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
    <s v="VN0054"/>
    <s v="Anh"/>
    <s v="VN0054 (22K)"/>
    <s v="Vân Đồn"/>
    <d v="2020-03-23T00:00:00"/>
    <x v="1"/>
    <d v="2020-03-23T00:00:00"/>
    <s v="Không"/>
    <m/>
    <m/>
    <m/>
    <d v="2020-03-26T00:00:00"/>
    <d v="2020-03-26T00:00:00"/>
    <s v="khu cách ly Trung đoàn 855, tỉnh Ninh Bình"/>
    <s v="Viện Vệ sinh Dịch tễ Trung ương"/>
    <d v="2020-03-26T00:00:00"/>
    <d v="2020-03-28T00:00:00"/>
    <m/>
    <d v="2020-03-26T00:00:00"/>
    <s v="Realtime RT – PCR"/>
    <s v="Dương tính"/>
    <m/>
    <x v="1"/>
    <m/>
    <m/>
    <s v="ổn định"/>
    <s v="Đang điều trị"/>
    <n v="0"/>
    <m/>
    <m/>
    <s v="Nước ngoài"/>
    <n v="0"/>
    <n v="3"/>
    <m/>
    <m/>
    <n v="0"/>
    <n v="1"/>
    <n v="0"/>
    <n v="1"/>
    <n v="1"/>
  </r>
  <r>
    <x v="148"/>
    <m/>
    <x v="5"/>
    <m/>
    <x v="1"/>
    <x v="6"/>
    <m/>
    <m/>
    <s v="Tiên Dương"/>
    <s v="Đông Anh"/>
    <s v="Hà Nội"/>
    <x v="0"/>
    <m/>
    <s v="VN0054_23_03"/>
    <m/>
    <s v="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
    <s v="VN0054"/>
    <s v="Anh"/>
    <s v="VN0054 (41C)"/>
    <s v="Vân Đồn"/>
    <d v="2020-03-23T00:00:00"/>
    <x v="1"/>
    <d v="2020-03-23T00:00:00"/>
    <s v="Không"/>
    <m/>
    <m/>
    <m/>
    <d v="2020-03-26T00:00:00"/>
    <d v="2020-03-26T00:00:00"/>
    <s v="khu cách ly Trường Quân sự tỉnh Ninh Bình"/>
    <s v="Viện Vệ sinh Dịch tễ Trung ương"/>
    <d v="2020-03-26T00:00:00"/>
    <d v="2020-03-28T00:00:00"/>
    <m/>
    <d v="2020-03-26T00:00:00"/>
    <s v="Realtime RT – PCR"/>
    <s v="Dương tính"/>
    <m/>
    <x v="1"/>
    <m/>
    <m/>
    <s v="ổn định"/>
    <s v="Đang điều trị"/>
    <n v="0"/>
    <m/>
    <m/>
    <s v="Nước ngoài"/>
    <n v="0"/>
    <n v="3"/>
    <m/>
    <m/>
    <n v="0"/>
    <n v="1"/>
    <n v="0"/>
    <n v="1"/>
    <n v="1"/>
  </r>
  <r>
    <x v="149"/>
    <m/>
    <x v="5"/>
    <m/>
    <x v="0"/>
    <x v="18"/>
    <m/>
    <m/>
    <s v="Đông Phú"/>
    <s v="Lục Nam"/>
    <s v="Bắc Giang"/>
    <x v="0"/>
    <m/>
    <s v="TG564_20_03"/>
    <m/>
    <s v="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
    <s v="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
    <s v="TG564"/>
    <s v="Thái Lan"/>
    <s v="TG564 (40B)"/>
    <m/>
    <d v="2020-03-20T00:00:00"/>
    <x v="1"/>
    <d v="2020-03-20T00:00:00"/>
    <s v="Không"/>
    <m/>
    <m/>
    <m/>
    <d v="2020-03-26T00:00:00"/>
    <d v="2020-03-26T00:00:00"/>
    <s v="khu cách ly Sư đoàn 241, tỉnh Ninh Bình"/>
    <s v="Viện Vệ sinh Dịch tễ Trung ương"/>
    <d v="2020-03-26T00:00:00"/>
    <d v="2020-03-28T00:00:00"/>
    <m/>
    <d v="2020-03-26T00:00:00"/>
    <s v="Realtime RT – PCR"/>
    <s v="Dương tính"/>
    <m/>
    <x v="1"/>
    <m/>
    <m/>
    <m/>
    <s v="Đang điều trị"/>
    <n v="0"/>
    <n v="6"/>
    <m/>
    <s v="Nước ngoài"/>
    <n v="0"/>
    <n v="6"/>
    <m/>
    <m/>
    <n v="0"/>
    <n v="1"/>
    <n v="0"/>
    <n v="1"/>
    <n v="1"/>
  </r>
  <r>
    <x v="150"/>
    <m/>
    <x v="7"/>
    <m/>
    <x v="0"/>
    <x v="33"/>
    <m/>
    <m/>
    <m/>
    <s v="Quận Hoàn Kiếm"/>
    <s v="Hà Nội"/>
    <x v="11"/>
    <m/>
    <s v="QR0976_07_03, VJ530_23_03"/>
    <m/>
    <s v="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_x000a_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
    <s v="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_x000a_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
    <s v="QR0976, VJ530"/>
    <m/>
    <s v="QR0976 (37K. 37J), VJ530 (19E)"/>
    <s v="Nội Bài"/>
    <d v="2020-03-07T00:00:00"/>
    <x v="0"/>
    <d v="2020-03-24T00:00:00"/>
    <s v="Không"/>
    <m/>
    <m/>
    <m/>
    <d v="2020-03-24T00:00:00"/>
    <d v="2020-03-24T00:00:00"/>
    <s v="Bệnh viện Bệnh Nhiệt đới Trung ương cơ sở 2"/>
    <s v="Viện Vệ sinh Dịch tễ Trung ương"/>
    <d v="2020-03-24T00:00:00"/>
    <d v="2020-03-28T00:00:00"/>
    <m/>
    <d v="2020-03-24T00:00:00"/>
    <s v="Realtime RT – PCR"/>
    <s v="Dương tính"/>
    <m/>
    <x v="0"/>
    <m/>
    <m/>
    <m/>
    <s v="Đang điều trị"/>
    <n v="17"/>
    <n v="17"/>
    <m/>
    <s v="Trong nước"/>
    <n v="17"/>
    <n v="0"/>
    <m/>
    <m/>
    <n v="2"/>
    <n v="1"/>
    <n v="0"/>
    <m/>
    <n v="3"/>
  </r>
  <r>
    <x v="151"/>
    <m/>
    <x v="1"/>
    <m/>
    <x v="0"/>
    <x v="12"/>
    <s v="nhân viên cung cấp nước sôi của Bệnh viện Bạch Mai"/>
    <m/>
    <m/>
    <m/>
    <s v="Hà Nội"/>
    <x v="0"/>
    <m/>
    <s v="BV Bạch Mai"/>
    <m/>
    <s v="Ngay sau khi xét nghiệm 5.000 người là nhân viên, người lao động và người nhà bệnh nhân ở các khoa có người nhiễm, đã phát hiện 2 người dương tính với SARS-CoV-2"/>
    <s v="Ngay sau khi xét nghiệm 5.000 người là nhân viên, người lao động và người nhà bệnh nhân ở các khoa có người nhiễm, đã phát hiện 2 người dương tính với SARS-CoV-2"/>
    <m/>
    <m/>
    <m/>
    <m/>
    <m/>
    <x v="0"/>
    <m/>
    <s v="Không"/>
    <m/>
    <m/>
    <m/>
    <d v="2020-03-25T00:00:00"/>
    <d v="2020-03-25T00:00:00"/>
    <s v="Bệnh viện Bệnh Nhiệt đới Trung ương cơ sở 2"/>
    <s v="Viện Vệ sinh Dịch tễ Trung ương"/>
    <d v="2020-03-25T00:00:00"/>
    <d v="2020-03-28T00:00:00"/>
    <m/>
    <d v="2020-03-25T00:00:00"/>
    <s v="Realtime RT – PCR"/>
    <s v="Dương tính"/>
    <m/>
    <x v="0"/>
    <m/>
    <m/>
    <m/>
    <s v="Đang điều trị"/>
    <n v="0"/>
    <m/>
    <m/>
    <s v="Trong nước"/>
    <n v="0"/>
    <m/>
    <m/>
    <m/>
    <n v="1"/>
    <n v="1"/>
    <n v="1"/>
    <m/>
    <n v="1"/>
  </r>
  <r>
    <x v="152"/>
    <m/>
    <x v="1"/>
    <m/>
    <x v="0"/>
    <x v="12"/>
    <s v="nhân viên cung cấp nước sôi của Bệnh viện Bạch Mai"/>
    <m/>
    <m/>
    <m/>
    <s v="Hà Nội"/>
    <x v="0"/>
    <m/>
    <s v="BV Bạch Mai"/>
    <m/>
    <s v="Ngay sau khi xét nghiệm 5.000 người là nhân viên, người lao động và người nhà bệnh nhân ở các khoa có người nhiễm, đã phát hiện 2 người dương tính với SARS-CoV-2"/>
    <s v="Ngay sau khi xét nghiệm 5.000 người là nhân viên, người lao động và người nhà bệnh nhân ở các khoa có người nhiễm, đã phát hiện 2 người dương tính với SARS-CoV-2"/>
    <m/>
    <m/>
    <m/>
    <m/>
    <m/>
    <x v="0"/>
    <m/>
    <s v="Không"/>
    <m/>
    <m/>
    <m/>
    <d v="2020-03-25T00:00:00"/>
    <d v="2020-03-25T00:00:00"/>
    <s v="Bệnh viện Bệnh Nhiệt đới Trung ương cơ sở 2"/>
    <s v="Viện Vệ sinh Dịch tễ Trung ương"/>
    <d v="2020-03-25T00:00:00"/>
    <d v="2020-03-28T00:00:00"/>
    <m/>
    <d v="2020-03-25T00:00:00"/>
    <s v="Realtime RT – PCR"/>
    <s v="Dương tính"/>
    <m/>
    <x v="0"/>
    <m/>
    <m/>
    <m/>
    <s v="Đang điều trị"/>
    <n v="0"/>
    <m/>
    <m/>
    <s v="Trong nước"/>
    <n v="0"/>
    <m/>
    <m/>
    <m/>
    <n v="1"/>
    <n v="1"/>
    <n v="1"/>
    <m/>
    <n v="1"/>
  </r>
  <r>
    <x v="153"/>
    <m/>
    <x v="7"/>
    <m/>
    <x v="1"/>
    <x v="1"/>
    <s v="lao động tự do"/>
    <m/>
    <s v="Định Hóa"/>
    <s v="Kim Sơn"/>
    <s v="Ninh Bình"/>
    <x v="0"/>
    <m/>
    <s v="BV Bạch Mai"/>
    <s v="Gia Lâm (HN) - Kim Sơn (NB) - BV Bạch Mai - Kim Sơn (NB)"/>
    <s v="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_x000a_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_x000a_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_x000a_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
    <s v="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_x000a_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_x000a_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_x000a_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
    <m/>
    <m/>
    <m/>
    <m/>
    <d v="2020-03-23T00:00:00"/>
    <x v="1"/>
    <d v="2020-03-23T00:00:00"/>
    <s v="Có"/>
    <s v="Sốt"/>
    <d v="2020-03-23T00:00:00"/>
    <m/>
    <d v="2020-03-25T00:00:00"/>
    <d v="2020-03-25T00:00:00"/>
    <s v="Bệnh viện Đa khoa huyện Kim Sơn"/>
    <m/>
    <d v="2020-03-25T00:00:00"/>
    <d v="2020-03-28T00:00:00"/>
    <m/>
    <d v="2020-03-23T00:00:00"/>
    <s v="Realtime RT – PCR"/>
    <s v="Dương tính"/>
    <m/>
    <x v="36"/>
    <m/>
    <m/>
    <m/>
    <s v="Đang điều trị"/>
    <n v="0"/>
    <n v="0"/>
    <m/>
    <s v="Trong nước"/>
    <m/>
    <m/>
    <m/>
    <m/>
    <n v="1"/>
    <n v="2"/>
    <n v="0"/>
    <m/>
    <n v="3"/>
  </r>
  <r>
    <x v="154"/>
    <m/>
    <x v="4"/>
    <m/>
    <x v="0"/>
    <x v="37"/>
    <s v="du học sinh"/>
    <m/>
    <s v="Phường 11"/>
    <s v="Quận 10"/>
    <s v="TP Hồ Chí Minh"/>
    <x v="0"/>
    <m/>
    <m/>
    <s v="cách ly tại nhà từ khi nhập cảnh"/>
    <s v="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
    <s v="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
    <m/>
    <m/>
    <m/>
    <m/>
    <d v="2020-03-13T00:00:00"/>
    <x v="5"/>
    <d v="2020-03-24T00:00:00"/>
    <s v="Không"/>
    <m/>
    <m/>
    <m/>
    <d v="2020-03-24T00:00:00"/>
    <d v="2020-03-24T00:00:00"/>
    <s v="Bệnh viện Bệnh Nhiệt đới TP. Hồ Chí Minh"/>
    <s v="Bệnh viện Bệnh Nhiệt đới TP. Hồ Chí Minh"/>
    <d v="2020-03-24T00:00:00"/>
    <d v="2020-03-28T00:00:00"/>
    <m/>
    <m/>
    <s v="Realtime RT – PCR"/>
    <s v="Dương tính"/>
    <m/>
    <x v="5"/>
    <m/>
    <m/>
    <m/>
    <s v="Đang điều trị"/>
    <n v="11"/>
    <m/>
    <m/>
    <s v="Nước ngoài"/>
    <m/>
    <m/>
    <m/>
    <m/>
    <n v="2"/>
    <n v="1"/>
    <n v="0"/>
    <m/>
    <n v="2"/>
  </r>
  <r>
    <x v="155"/>
    <m/>
    <x v="4"/>
    <m/>
    <x v="0"/>
    <x v="54"/>
    <m/>
    <m/>
    <m/>
    <m/>
    <s v="Lai Châu"/>
    <x v="0"/>
    <n v="133"/>
    <s v="BV Bạch Mai"/>
    <m/>
    <s v="là con dâu bệnh nhân số 133, chăm sóc bệnh nhân 23 ngày. Hiện nay bệnh nhân không ho, không sốt, không khó thở."/>
    <s v="là con dâu bệnh nhân số 133, chăm sóc bệnh nhân 23 ngày. Hiện nay bệnh nhân không ho, không sốt, không khó thở."/>
    <m/>
    <m/>
    <m/>
    <m/>
    <m/>
    <x v="0"/>
    <m/>
    <s v="Không"/>
    <m/>
    <m/>
    <m/>
    <d v="2020-03-25T00:00:00"/>
    <d v="2020-03-25T00:00:00"/>
    <s v="Bệnh viện Bệnh Nhiệt đới Trung ương cơ sở 2"/>
    <m/>
    <d v="2020-03-25T00:00:00"/>
    <d v="2020-03-28T00:00:00"/>
    <m/>
    <d v="2020-03-25T00:00:00"/>
    <s v="Realtime RT – PCR"/>
    <s v="Dương tính"/>
    <m/>
    <x v="0"/>
    <m/>
    <m/>
    <m/>
    <s v="Đang điều trị"/>
    <n v="0"/>
    <m/>
    <m/>
    <s v="Trong nước"/>
    <m/>
    <m/>
    <m/>
    <m/>
    <n v="2"/>
    <n v="1"/>
    <n v="0"/>
    <m/>
    <n v="2"/>
  </r>
  <r>
    <x v="156"/>
    <m/>
    <x v="2"/>
    <m/>
    <x v="0"/>
    <x v="54"/>
    <m/>
    <m/>
    <m/>
    <m/>
    <s v="Hà Nội"/>
    <x v="0"/>
    <m/>
    <m/>
    <s v="cách ly ngay khi nhập cảnh"/>
    <s v="về nước ngày 25/3/2020, được chuyển đến khu cách ly tập trung tại trường Đại học FPT ở Hòa Lạc, huyện Thạch Thất, Hà Nội. Bệnh nhân xuất hiện sốt khoảng 38 độcC, kèm theo ho nhiều, đau mỏi người, đã được nhập viện."/>
    <s v="về nước ngày 25/3/2020, được chuyển đến khu cách ly tập trung tại trường Đại học FPT ở Hòa Lạc, huyện Thạch Thất, Hà Nội. Bệnh nhân xuất hiện sốt khoảng 38 độcC, kèm theo ho nhiều, đau mỏi người, đã được nhập viện."/>
    <m/>
    <m/>
    <m/>
    <m/>
    <d v="2020-03-25T00:00:00"/>
    <x v="0"/>
    <d v="2020-03-25T00:00:00"/>
    <s v="Có"/>
    <s v="Sốt, ho nhiều, mỏi người"/>
    <d v="2020-03-25T00:00:00"/>
    <m/>
    <d v="2020-03-25T00:00:00"/>
    <d v="2020-03-25T00:00:00"/>
    <s v="Bệnh viện Bệnh Nhiệt đới Trung ương cơ sở 2"/>
    <m/>
    <d v="2020-03-25T00:00:00"/>
    <d v="2020-03-28T00:00:00"/>
    <m/>
    <m/>
    <s v="Realtime RT – PCR"/>
    <s v="Dương tính"/>
    <m/>
    <x v="0"/>
    <m/>
    <m/>
    <m/>
    <s v="Đang điều trị"/>
    <n v="0"/>
    <m/>
    <m/>
    <s v="Nước ngoài"/>
    <m/>
    <m/>
    <m/>
    <m/>
    <n v="0"/>
    <n v="2"/>
    <n v="0"/>
    <m/>
    <n v="1"/>
  </r>
  <r>
    <x v="157"/>
    <m/>
    <x v="3"/>
    <m/>
    <x v="0"/>
    <x v="54"/>
    <s v="nhà ăn Bạch Mai"/>
    <m/>
    <m/>
    <m/>
    <s v="Hà Nội"/>
    <x v="0"/>
    <m/>
    <s v="BV Bạch Mai"/>
    <m/>
    <s v="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
    <s v="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
    <m/>
    <m/>
    <m/>
    <m/>
    <m/>
    <x v="0"/>
    <m/>
    <s v="Có"/>
    <s v="sốt, ho có đờm"/>
    <d v="2020-03-26T00:00:00"/>
    <m/>
    <d v="2020-03-25T00:00:00"/>
    <d v="2020-03-25T00:00:00"/>
    <s v="Bệnh viện Bệnh Nhiệt đới Trung ương cơ sở 2"/>
    <m/>
    <d v="2020-03-25T00:00:00"/>
    <d v="2020-03-28T00:00:00"/>
    <m/>
    <m/>
    <s v="Realtime RT – PCR"/>
    <s v="Dương tính"/>
    <m/>
    <x v="0"/>
    <m/>
    <m/>
    <m/>
    <s v="Đang điều trị"/>
    <n v="0"/>
    <n v="0"/>
    <m/>
    <s v="Trong nước"/>
    <m/>
    <m/>
    <m/>
    <m/>
    <n v="2"/>
    <n v="2"/>
    <n v="1"/>
    <m/>
    <n v="3"/>
  </r>
  <r>
    <x v="158"/>
    <m/>
    <x v="0"/>
    <m/>
    <x v="1"/>
    <x v="55"/>
    <s v="làm việc tại công ty Trường Sinh"/>
    <m/>
    <m/>
    <m/>
    <s v="Hà Nội"/>
    <x v="0"/>
    <m/>
    <s v="BV Bạch Mai"/>
    <m/>
    <s v="làm việc tại công ty Trường Sinh cung cấp dịch vụ cho BV Bạch Mai, tiếp xúc với nhiều người."/>
    <s v="làm việc tại công ty Trường Sinh cung cấp dịch vụ cho BV Bạch Mai, tiếp xúc với nhiều người."/>
    <m/>
    <m/>
    <m/>
    <m/>
    <m/>
    <x v="0"/>
    <m/>
    <s v="Không"/>
    <m/>
    <m/>
    <m/>
    <m/>
    <m/>
    <s v="Bệnh viện Bệnh Nhiệt đới Trung ương cơ sở 2"/>
    <s v="Viện Vệ sinh Dịch tễ Trung ương"/>
    <m/>
    <d v="2020-03-29T00:00:00"/>
    <m/>
    <m/>
    <s v="Realtime RT – PCR"/>
    <s v="Dương tính"/>
    <m/>
    <x v="0"/>
    <m/>
    <m/>
    <m/>
    <s v="Đang điều trị"/>
    <n v="0"/>
    <n v="0"/>
    <m/>
    <s v="Trong nước"/>
    <m/>
    <m/>
    <m/>
    <m/>
    <n v="2"/>
    <n v="1"/>
    <n v="1"/>
    <m/>
    <n v="3"/>
  </r>
  <r>
    <x v="159"/>
    <m/>
    <x v="0"/>
    <m/>
    <x v="0"/>
    <x v="56"/>
    <s v="làm việc tại công ty Trường Sinh"/>
    <m/>
    <m/>
    <m/>
    <s v="Hà Nội"/>
    <x v="0"/>
    <m/>
    <s v="BV Bạch Mai"/>
    <m/>
    <s v="làm việc tại công ty Trường Sinh cung cấp dịch vụ cho BV Bạch Mai, tiếp xúc với nhiều người."/>
    <s v="làm việc tại công ty Trường Sinh cung cấp dịch vụ cho BV Bạch Mai, tiếp xúc với nhiều người."/>
    <m/>
    <m/>
    <m/>
    <m/>
    <m/>
    <x v="0"/>
    <m/>
    <s v="Không"/>
    <m/>
    <m/>
    <m/>
    <m/>
    <m/>
    <s v="Bệnh viện Bệnh Nhiệt đới Trung ương cơ sở 2"/>
    <s v="Viện Vệ sinh Dịch tễ Trung ương"/>
    <m/>
    <d v="2020-03-29T00:00:00"/>
    <m/>
    <m/>
    <s v="Realtime RT – PCR"/>
    <s v="Dương tính"/>
    <m/>
    <x v="0"/>
    <m/>
    <m/>
    <m/>
    <s v="Đang điều trị"/>
    <n v="0"/>
    <n v="0"/>
    <m/>
    <s v="Trong nước"/>
    <m/>
    <m/>
    <m/>
    <m/>
    <n v="2"/>
    <n v="1"/>
    <n v="1"/>
    <m/>
    <n v="3"/>
  </r>
  <r>
    <x v="160"/>
    <m/>
    <x v="0"/>
    <m/>
    <x v="0"/>
    <x v="12"/>
    <s v="làm việc tại công ty Trường Sinh"/>
    <m/>
    <m/>
    <m/>
    <s v="Hà Nội"/>
    <x v="0"/>
    <m/>
    <s v="BV Bạch Mai"/>
    <m/>
    <s v="làm việc tại công ty Trường Sinh cung cấp dịch vụ cho BV Bạch Mai, tiếp xúc với nhiều người."/>
    <s v="làm việc tại công ty Trường Sinh cung cấp dịch vụ cho BV Bạch Mai, tiếp xúc với nhiều người."/>
    <m/>
    <m/>
    <m/>
    <m/>
    <m/>
    <x v="0"/>
    <m/>
    <s v="Không"/>
    <m/>
    <m/>
    <m/>
    <m/>
    <m/>
    <s v="Bệnh viện Bệnh Nhiệt đới Trung ương cơ sở 2"/>
    <s v="Viện Vệ sinh Dịch tễ Trung ương"/>
    <m/>
    <d v="2020-03-29T00:00:00"/>
    <m/>
    <m/>
    <s v="Realtime RT – PCR"/>
    <s v="Dương tính"/>
    <m/>
    <x v="0"/>
    <m/>
    <m/>
    <m/>
    <s v="Đang điều trị"/>
    <n v="0"/>
    <n v="0"/>
    <m/>
    <s v="Trong nước"/>
    <m/>
    <m/>
    <m/>
    <m/>
    <n v="2"/>
    <n v="1"/>
    <n v="1"/>
    <m/>
    <n v="3"/>
  </r>
  <r>
    <x v="161"/>
    <m/>
    <x v="0"/>
    <m/>
    <x v="0"/>
    <x v="48"/>
    <s v="làm việc tại công ty Trường Sinh"/>
    <m/>
    <m/>
    <s v="Đại Từ"/>
    <s v="Thái Nguyên"/>
    <x v="0"/>
    <m/>
    <s v="BV Bạch Mai"/>
    <m/>
    <s v="Trước đó, BN178 đến BVĐK huyện Đại Từ lúc 16h50 phút ngày 27/03/2020 với lý do: Đau đầu, chóng mặt. BN được lập hồ sơ bệnh án điều trị tại khoa nội, xét nghiệm công thức máu và đường máu cho kết quả bình thường. Tại thời điểm đó, các bác sĩ chẩn đoán, thiếu máu não. Đến hồi 20h cùng ngày, BN có biểu hiện đau họng, sốt. Kiểm tra nhiệt độ 37,6 độ C. Đấu tranh khai thác kỹ yếu tố dịch tễ, chị này mới thừa nhận đã làm thuê ở nhà ăn của Bệnh viện Bạch Mai trong 2 tháng với nhiệm vụ đưa cơm tới các khoa phòng trong Bệnh viện Bạch Mai._x000a_Ngày 25/3/2020, chị này đã đến Bệnh viện Bệnh Nhiệt đới làm các xét nghiệm, chụp tim phổi kết quả bình thường, làm test nhanh Covid -19 cho kết quả âm tính._x000a_Chiều ngày 27/3/2020, BN đi xe khách của hãng LIMOSINE Văn Phúc (biển số xe: 20B -02237, lái xe Vi Văn Mến) từ Bệnh viện Bạch Mai về đến Thị trấn Đại Từ lúc 15h ngày 27/3/2020, sau đó vào thẳng Bệnh viện đa khoa huyện Đại Từ khám._x000a_Sau khi BN178 thừa nhận từ Bệnh viện Bạch Mai về, ngay lập tức, Bệnh viện đa khoa huyện Đại Từ đã chuyển bệnh nhân xuống khu cách ly của bệnh viện, phun khử khuẩn toàn bộ khu vực từ phòng khám đến khoa Nội._x000a_Lấy mẫu bệnh phẩm xét nghiệm gửi Bệnh viện Trung ương Thái Nguyên. Sáng 29/3/2020, Bộ Y tế công bố chính thức BN dương tính với virus SARS-CoV-2._x000a_BN được tới điều trị tại Bệnh viện Lao và Bệnh phổi Thái Nguyên, bằng xe chuyên dụng. Cuối giờ chiều qua, BN178 đã được đưa về Bệnh viện Bệnh Nhiệt đới Trung ương để tiếp tục điều trị."/>
    <s v="Trước đó, BN178 đến BVĐK huyện Đại Từ lúc 16h50 phút ngày 27/03/2020 với lý do: Đau đầu, chóng mặt. BN được lập hồ sơ bệnh án điều trị tại khoa nội, xét nghiệm công thức máu và đường máu cho kết quả bình thường. Tại thời điểm đó, các bác sĩ chẩn đoán, thiếu máu não. Đến hồi 20h cùng ngày, BN có biểu hiện đau họng, sốt. Kiểm tra nhiệt độ 37,6 độ C. Đấu tranh khai thác kỹ yếu tố dịch tễ, chị này mới thừa nhận đã làm thuê ở nhà ăn của Bệnh viện Bạch Mai trong 2 tháng với nhiệm vụ đưa cơm tới các khoa phòng trong Bệnh viện Bạch Mai._x000a_Ngày 25/3/2020, chị này đã đến Bệnh viện Bệnh Nhiệt đới làm các xét nghiệm, chụp tim phổi kết quả bình thường, làm test nhanh Covid -19 cho kết quả âm tính._x000a_Chiều ngày 27/3/2020, BN đi xe khách của hãng LIMOSINE Văn Phúc (biển số xe: 20B -02237, lái xe Vi Văn Mến) từ Bệnh viện Bạch Mai về đến Thị trấn Đại Từ lúc 15h ngày 27/3/2020, sau đó vào thẳng Bệnh viện đa khoa huyện Đại Từ khám._x000a_Sau khi BN178 thừa nhận từ Bệnh viện Bạch Mai về, ngay lập tức, Bệnh viện đa khoa huyện Đại Từ đã chuyển bệnh nhân xuống khu cách ly của bệnh viện, phun khử khuẩn toàn bộ khu vực từ phòng khám đến khoa Nội._x000a_Lấy mẫu bệnh phẩm xét nghiệm gửi Bệnh viện Trung ương Thái Nguyên. Sáng 29/3/2020, Bộ Y tế công bố chính thức BN dương tính với virus SARS-CoV-2._x000a_BN được tới điều trị tại Bệnh viện Lao và Bệnh phổi Thái Nguyên, bằng xe chuyên dụng. Cuối giờ chiều qua, BN178 đã được đưa về Bệnh viện Bệnh Nhiệt đới Trung ương để tiếp tục điều trị."/>
    <m/>
    <m/>
    <m/>
    <m/>
    <m/>
    <x v="0"/>
    <m/>
    <s v="Không"/>
    <m/>
    <m/>
    <m/>
    <m/>
    <m/>
    <s v="Bệnh viện Lao và Bệnh phổi Thái Nguyên"/>
    <s v="Viện Vệ sinh Dịch tễ Trung ương"/>
    <m/>
    <d v="2020-03-29T00:00:00"/>
    <m/>
    <m/>
    <s v="Realtime RT – PCR"/>
    <s v="Dương tính"/>
    <m/>
    <x v="0"/>
    <m/>
    <m/>
    <m/>
    <s v="Đang điều trị"/>
    <n v="0"/>
    <n v="0"/>
    <m/>
    <s v="Trong nước"/>
    <m/>
    <m/>
    <m/>
    <m/>
    <n v="2"/>
    <n v="1"/>
    <n v="1"/>
    <m/>
    <n v="3"/>
  </r>
  <r>
    <x v="162"/>
    <m/>
    <x v="5"/>
    <m/>
    <x v="2"/>
    <x v="57"/>
    <m/>
    <m/>
    <m/>
    <s v="Hà Đông"/>
    <s v="TP Hà Nội"/>
    <x v="0"/>
    <m/>
    <s v="EK394_18_03"/>
    <s v="cách ly ngay khi nhập cảnh"/>
    <s v="Bệnh nhân từ nước ngoài về trên chuyến bay EK394, nhập cảnh ngày 18/03. Sau khi nhập cảnh, bệnh nhân được đưa đến khu cách ly tập trung của tỉnh Thanh Hoá. Tại đây bệnh nhân được lấy mẫu xét nghiệm và được Viện Vệ sinh Dịch tễ Trung ương xác định dương tính với SARS-COV-2. Hiện tại bệnh nhân và những người tiếp xúc gần đang được cách ly riêng tại khu cách ly, tình trạng sức khoẻ ổn định."/>
    <s v="Bệnh nhân từ nước ngoài về trên chuyến bay EK394, nhập cảnh ngày 18/03. Sau khi nhập cảnh, bệnh nhân được đưa đến khu cách ly tập trung của tỉnh Thanh Hoá. Tại đây bệnh nhân được lấy mẫu xét nghiệm và được Viện Vệ sinh Dịch tễ Trung ương xác định dương tính với SARS-COV-2. Hiện tại bệnh nhân và những người tiếp xúc gần đang được cách ly riêng tại khu cách ly, tình trạng sức khoẻ ổn định."/>
    <s v="EK394"/>
    <m/>
    <s v="EK394"/>
    <m/>
    <d v="2020-03-18T00:00:00"/>
    <x v="17"/>
    <d v="2020-03-18T00:00:00"/>
    <s v="Không"/>
    <m/>
    <m/>
    <m/>
    <m/>
    <m/>
    <s v="khu cách ly tập trung của tỉnh Thanh Hoá"/>
    <s v="Viện Vệ sinh Dịch tễ Trung ương"/>
    <m/>
    <d v="2020-03-29T00:00:00"/>
    <m/>
    <m/>
    <s v="Realtime RT – PCR"/>
    <s v="Dương tính"/>
    <m/>
    <x v="37"/>
    <m/>
    <m/>
    <m/>
    <s v="Đang điều trị"/>
    <n v="0"/>
    <m/>
    <m/>
    <s v="Nước ngoài"/>
    <m/>
    <m/>
    <m/>
    <m/>
    <n v="0"/>
    <n v="1"/>
    <n v="0"/>
    <m/>
    <n v="1"/>
  </r>
  <r>
    <x v="163"/>
    <m/>
    <x v="5"/>
    <m/>
    <x v="0"/>
    <x v="1"/>
    <s v="du học sinh"/>
    <m/>
    <s v="Hợp Thành"/>
    <s v="Mỹ Đức"/>
    <s v="Hà Nội"/>
    <x v="0"/>
    <m/>
    <s v="TG564_20_03"/>
    <s v="cách ly ngay khi nhập cảnh"/>
    <s v="du học sinh tại Pháp (quá cảnh Thái Lan) về Nội Bài ngày 20/03/2020 trên chuyến bay TG564, được cách ly tập trung tại Lữ đoàn 241- Quỳnh Lưu - Nho Quan - Ninh Bình."/>
    <s v="du học sinh tại Pháp (quá cảnh Thái Lan) về Nội Bài ngày 20/03/2020 trên chuyến bay TG564, được cách ly tập trung tại Lữ đoàn 241- Quỳnh Lưu - Nho Quan - Ninh Bình."/>
    <s v="TG564"/>
    <s v="Pháp"/>
    <s v="TG564"/>
    <m/>
    <d v="2020-03-20T00:00:00"/>
    <x v="1"/>
    <d v="2020-03-20T00:00:00"/>
    <s v="Không"/>
    <m/>
    <m/>
    <m/>
    <m/>
    <m/>
    <s v="khu cách ly tập trung tại Lữ đoàn 241- Quỳnh Lưu - Nho Quan - Ninh Bình."/>
    <s v="Viện Vệ sinh Dịch tễ Trung ương"/>
    <m/>
    <d v="2020-03-29T00:00:00"/>
    <m/>
    <m/>
    <s v="Realtime RT – PCR"/>
    <s v="Dương tính"/>
    <m/>
    <x v="1"/>
    <m/>
    <m/>
    <s v="ổn định"/>
    <s v="Đang điều trị"/>
    <n v="0"/>
    <m/>
    <m/>
    <s v="Nước ngoài"/>
    <m/>
    <m/>
    <m/>
    <m/>
    <n v="0"/>
    <n v="1"/>
    <n v="0"/>
    <m/>
    <n v="1"/>
  </r>
  <r>
    <x v="164"/>
    <m/>
    <x v="5"/>
    <m/>
    <x v="1"/>
    <x v="29"/>
    <m/>
    <m/>
    <m/>
    <m/>
    <s v="Hà Nội"/>
    <x v="0"/>
    <m/>
    <s v="TG564_20_03"/>
    <s v="cách ly ngay khi nhập cảnh"/>
    <s v="từ Thái Lan về Việt Nam ngày 20/03/2020 trên chuyến bay TG564, được cách ly tập trung tại Lữ đoàn 241- Quỳnh Lưu - Nho Quan - Ninh Bình."/>
    <s v="từ Thái Lan về Việt Nam ngày 20/03/2020 trên chuyến bay TG564, được cách ly tập trung tại Lữ đoàn 241- Quỳnh Lưu - Nho Quan - Ninh Bình."/>
    <s v="TG564"/>
    <s v="Pháp"/>
    <s v="TG564"/>
    <m/>
    <d v="2020-03-20T00:00:00"/>
    <x v="1"/>
    <d v="2020-03-20T00:00:00"/>
    <s v="Không"/>
    <m/>
    <m/>
    <m/>
    <m/>
    <m/>
    <s v="khu cách ly tập trung tại Lữ đoàn 241- Quỳnh Lưu - Nho Quan - Ninh Bình."/>
    <s v="Viện Vệ sinh Dịch tễ Trung ương"/>
    <m/>
    <d v="2020-03-29T00:00:00"/>
    <m/>
    <m/>
    <s v="Realtime RT – PCR"/>
    <s v="Dương tính"/>
    <m/>
    <x v="1"/>
    <m/>
    <m/>
    <s v="ổn định"/>
    <s v="Đang điều trị"/>
    <n v="0"/>
    <n v="-43910"/>
    <m/>
    <s v="Nước ngoài"/>
    <m/>
    <m/>
    <m/>
    <m/>
    <n v="0"/>
    <n v="1"/>
    <n v="0"/>
    <m/>
    <n v="1"/>
  </r>
  <r>
    <x v="165"/>
    <m/>
    <x v="5"/>
    <m/>
    <x v="0"/>
    <x v="37"/>
    <s v="du học sinh"/>
    <m/>
    <m/>
    <m/>
    <s v="Hà Nội"/>
    <x v="0"/>
    <m/>
    <s v="VN618_20_03"/>
    <s v="cách ly ngay khi nhập cảnh"/>
    <s v="du học sinh từ Thuỵ Sỹ (quá cảnh) Thái Lan về Nội Bài ngày 20/03/2020 trên chuyến bay VN618, được cách ly tập trung tại Lữ đoàn 241- Quỳnh Lưu - Nho Quan - Ninh Bình."/>
    <s v="du học sinh từ Thuỵ Sỹ (quá cảnh) Thái Lan về Nội Bài ngày 20/03/2020 trên chuyến bay VN618, được cách ly tập trung tại Lữ đoàn 241- Quỳnh Lưu - Nho Quan - Ninh Bình."/>
    <s v="VN618"/>
    <s v="Thụy Sĩ"/>
    <s v="VN618"/>
    <m/>
    <d v="2020-03-20T00:00:00"/>
    <x v="1"/>
    <d v="2020-03-20T00:00:00"/>
    <s v="Không"/>
    <m/>
    <m/>
    <m/>
    <m/>
    <m/>
    <s v="khu cách ly tập trung tại Lữ đoàn 241- Quỳnh Lưu - Nho Quan - Ninh Bình."/>
    <s v="Viện Vệ sinh Dịch tễ Trung ương"/>
    <m/>
    <d v="2020-03-29T00:00:00"/>
    <m/>
    <m/>
    <s v="Realtime RT – PCR"/>
    <s v="Dương tính"/>
    <m/>
    <x v="1"/>
    <m/>
    <m/>
    <s v="ổn định"/>
    <s v="Đang điều trị"/>
    <n v="0"/>
    <n v="-43910"/>
    <m/>
    <s v="Nước ngoài"/>
    <m/>
    <m/>
    <m/>
    <m/>
    <n v="0"/>
    <n v="1"/>
    <n v="0"/>
    <m/>
    <n v="1"/>
  </r>
  <r>
    <x v="166"/>
    <m/>
    <x v="0"/>
    <m/>
    <x v="0"/>
    <x v="24"/>
    <s v="phóng viên"/>
    <m/>
    <s v="Trung Hòa"/>
    <s v="Cầu Giấy"/>
    <s v="Hà Nội"/>
    <x v="0"/>
    <n v="148"/>
    <m/>
    <m/>
    <s v="là phóng viên có tiếp xúc gần (phỏng vấn) với bệnh nhân số 148 ngày 12/3/2020."/>
    <s v="là phóng viên có tiếp xúc gần (phỏng vấn) với bệnh nhân số 148 ngày 12/3/2020."/>
    <m/>
    <m/>
    <m/>
    <m/>
    <m/>
    <x v="0"/>
    <m/>
    <s v="Không"/>
    <m/>
    <m/>
    <m/>
    <m/>
    <m/>
    <s v="Bệnh viện Bệnh Nhiệt đới Trung ương cơ sở 2"/>
    <s v="Viện Vệ sinh Dịch tễ Trung ương"/>
    <m/>
    <d v="2020-03-29T00:00:00"/>
    <m/>
    <m/>
    <s v="Realtime RT – PCR"/>
    <s v="Dương tính"/>
    <m/>
    <x v="0"/>
    <m/>
    <m/>
    <s v="ổn định"/>
    <s v="Đang điều trị"/>
    <n v="0"/>
    <n v="0"/>
    <m/>
    <s v="Trong nước"/>
    <m/>
    <m/>
    <m/>
    <m/>
    <n v="2"/>
    <n v="1"/>
    <n v="1"/>
    <m/>
    <n v="3"/>
  </r>
  <r>
    <x v="167"/>
    <m/>
    <x v="5"/>
    <m/>
    <x v="0"/>
    <x v="24"/>
    <m/>
    <m/>
    <s v="Cao Minh"/>
    <s v="Phúc Yên"/>
    <s v="Vĩnh Phúc"/>
    <x v="0"/>
    <m/>
    <s v="SU290_25_03"/>
    <s v="cách ly ngay khi nhập cảnh"/>
    <s v=" từ Nga về Việt Nam trên chuyến bay SU290 nhập cảnh tại Nội Bài ngày 25/03/2020."/>
    <s v=" từ Nga về Việt Nam trên chuyến bay SU290 nhập cảnh tại Nội Bài ngày 25/03/2020."/>
    <s v="SU290"/>
    <s v="Nga"/>
    <s v="SU290"/>
    <s v="Nội Bài"/>
    <d v="2020-03-25T00:00:00"/>
    <x v="0"/>
    <d v="2020-03-25T00:00:00"/>
    <s v="Không"/>
    <m/>
    <m/>
    <m/>
    <m/>
    <m/>
    <s v="Bệnh viện Bệnh Nhiệt đới Trung ương cơ sở 2"/>
    <s v="Viện Vệ sinh Dịch tễ Trung ương"/>
    <m/>
    <d v="2020-03-29T00:00:00"/>
    <m/>
    <m/>
    <s v="Realtime RT – PCR"/>
    <s v="Dương tính"/>
    <m/>
    <x v="0"/>
    <m/>
    <m/>
    <s v="ổn định"/>
    <s v="Đang điều trị"/>
    <n v="0"/>
    <m/>
    <m/>
    <s v="Nước ngoài"/>
    <m/>
    <m/>
    <m/>
    <m/>
    <n v="0"/>
    <n v="1"/>
    <n v="0"/>
    <m/>
    <n v="1"/>
  </r>
  <r>
    <x v="168"/>
    <m/>
    <x v="1"/>
    <m/>
    <x v="1"/>
    <x v="56"/>
    <m/>
    <s v="Đông Lao"/>
    <s v="Đông La"/>
    <s v="Hoài Đức"/>
    <s v="Hà Nội"/>
    <x v="0"/>
    <m/>
    <s v="BV Bạch Mai"/>
    <s v="Khoa thần kinh Bạch Mai (8 ngày) - về nhà"/>
    <s v="điều trị 8 ngày tại khoa Thần Kinh bệnh viện Bạch Mai. Đến ngày 19/3/2020, bệnh nhân ra viện về nhà. Ngày 24/3/2020, bệnh nhân xuất hiện ho được lấy mẫu xét nghiệm. Ngày 29/3/2020, kết quả xét nghiệm dương tính với SARS-COV 2."/>
    <s v="điều trị 8 ngày tại khoa Thần Kinh bệnh viện Bạch Mai. Đến ngày 19/3/2020, bệnh nhân ra viện về nhà. Ngày 24/3/2020, bệnh nhân xuất hiện ho được lấy mẫu xét nghiệm. Ngày 29/3/2020, kết quả xét nghiệm dương tính với SARS-COV 2."/>
    <m/>
    <m/>
    <m/>
    <m/>
    <m/>
    <x v="0"/>
    <d v="2020-03-24T00:00:00"/>
    <s v="Có"/>
    <s v="Ho"/>
    <d v="2020-03-24T00:00:00"/>
    <m/>
    <d v="2020-03-24T00:00:00"/>
    <d v="2020-03-24T00:00:00"/>
    <s v="Bệnh viện Bệnh Nhiệt đới Trung ương cơ sở 2"/>
    <s v="Viện Vệ sinh Dịch tễ Trung ương"/>
    <m/>
    <d v="2020-03-29T00:00:00"/>
    <m/>
    <m/>
    <s v="Realtime RT – PCR"/>
    <s v="Dương tính"/>
    <m/>
    <x v="0"/>
    <m/>
    <m/>
    <s v="ổn định"/>
    <s v="Đang điều trị"/>
    <m/>
    <n v="0"/>
    <m/>
    <s v="Trong nước"/>
    <m/>
    <m/>
    <m/>
    <m/>
    <n v="1"/>
    <n v="2"/>
    <n v="0"/>
    <m/>
    <n v="1"/>
  </r>
  <r>
    <x v="169"/>
    <m/>
    <x v="7"/>
    <m/>
    <x v="0"/>
    <x v="41"/>
    <m/>
    <m/>
    <m/>
    <m/>
    <m/>
    <x v="5"/>
    <n v="76"/>
    <s v="TK162_10_03"/>
    <s v="Hồ Chí Minh, Cần Thơ, Hội An, Huế, Ninh Bình"/>
    <s v="là vợ của bệnh nhân số 76, đến Sân bay Tân Sơn Nhất ngày 10/03/2020 trên chuyến bay TK162. Từ ngày 10/03-16/03, bệnh nhân đi qua Hồ Chí Minh, Cần Thơ, Hội An và Huế. Ngày 16/03/2020, bệnh nhân đến Ninh Bình và được lấy mẫu xét nghiệm."/>
    <s v="là vợ của bệnh nhân số 76, đến Sân bay Tân Sơn Nhất ngày 10/03/2020 trên chuyến bay TK162. Từ ngày 10/03-16/03, bệnh nhân đi qua Hồ Chí Minh, Cần Thơ, Hội An và Huế. Ngày 16/03/2020, bệnh nhân đến Ninh Bình và được lấy mẫu xét nghiệm."/>
    <s v="TK162"/>
    <m/>
    <s v="TK162"/>
    <s v="Tân Sơn Nhất"/>
    <m/>
    <x v="0"/>
    <m/>
    <s v="Không"/>
    <m/>
    <m/>
    <m/>
    <d v="2020-03-16T00:00:00"/>
    <m/>
    <s v="Bệnh viện Bệnh Nhiệt đới Trung ương cơ sở 2"/>
    <s v="Viện Vệ sinh Dịch tễ Trung ương"/>
    <m/>
    <d v="2020-03-29T00:00:00"/>
    <m/>
    <m/>
    <s v="Realtime RT – PCR"/>
    <s v="Dương tính"/>
    <m/>
    <x v="0"/>
    <m/>
    <m/>
    <s v="ổn định"/>
    <s v="Đang điều trị"/>
    <n v="0"/>
    <n v="0"/>
    <m/>
    <s v="Nước ngoài"/>
    <m/>
    <m/>
    <m/>
    <m/>
    <n v="2"/>
    <n v="1"/>
    <n v="0"/>
    <m/>
    <n v="3"/>
  </r>
  <r>
    <x v="170"/>
    <m/>
    <x v="1"/>
    <m/>
    <x v="1"/>
    <x v="23"/>
    <m/>
    <m/>
    <s v="Quảng An"/>
    <s v="Tây Hồ"/>
    <s v="Hà Nội"/>
    <x v="6"/>
    <m/>
    <s v="VN0054_13_03"/>
    <s v="Sân bay Nội Bài - về nhà (tự cách ly)"/>
    <s v="Từ nước ngoài về sân bay Nội Bài trên chuyến bay VN0054 ngày 13/03/2020. Từ ngày 13/3/2020 đến ngày 19/3/2020, bệnh nhân tự cách ly ở nhà và có tiếp xúc gần với 04 trường hợp người Việt Nam và 5 trường hợp người nước ngoài ở cùng tòa nhà. Ngày 22/03/2020, được lấy mẫu sàng lọc, ngày 25/03/2020 có kết quả xét nghiệm dương tính với SARS-COV 2."/>
    <s v="Từ nước ngoài về sân bay Nội Bài trên chuyến bay VN0054 ngày 13/03/2020. Từ ngày 13/3/2020 đến ngày 19/3/2020, bệnh nhân tự cách ly ở nhà và có tiếp xúc gần với 04 trường hợp người Việt Nam và 5 trường hợp người nước ngoài ở cùng tòa nhà. Ngày 22/03/2020, được lấy mẫu sàng lọc, ngày 25/03/2020 có kết quả xét nghiệm dương tính với SARS-COV 2."/>
    <s v="VN0054"/>
    <m/>
    <s v="VN0054"/>
    <s v="Nội Bài"/>
    <d v="2020-03-13T00:00:00"/>
    <x v="0"/>
    <m/>
    <s v="Không"/>
    <m/>
    <m/>
    <m/>
    <d v="2020-03-22T00:00:00"/>
    <d v="2020-03-22T00:00:00"/>
    <s v="Bệnh viện Bệnh Nhiệt đới Trung ương cơ sở 2"/>
    <s v="Viện Vệ sinh Dịch tễ Trung ương"/>
    <m/>
    <d v="2020-03-29T00:00:00"/>
    <d v="2020-03-25T00:00:00"/>
    <m/>
    <s v="Realtime RT – PCR"/>
    <s v="Dương tính"/>
    <m/>
    <x v="0"/>
    <m/>
    <m/>
    <s v="ổn định"/>
    <s v="Đang điều trị"/>
    <m/>
    <m/>
    <m/>
    <s v="Nước ngoài"/>
    <m/>
    <m/>
    <m/>
    <m/>
    <n v="2"/>
    <n v="1"/>
    <n v="0"/>
    <m/>
    <n v="1"/>
  </r>
  <r>
    <x v="171"/>
    <m/>
    <x v="3"/>
    <m/>
    <x v="0"/>
    <x v="48"/>
    <s v="làm việc tại công ty Trường Sinh"/>
    <m/>
    <s v="Mỹ Hương"/>
    <s v="Mỹ Đức"/>
    <s v="Hà Nội"/>
    <x v="0"/>
    <n v="169"/>
    <s v="BV Bạch Mai"/>
    <s v="BV Bạch Mai - Mỹ Hương, Mỹ Đức - BV Bạch Mai"/>
    <s v="bệnh nhân là nhân viên của công ty Trường Sinh cung cấp nước sôi cho Bệnh viện Bạch Mai. Bệnh nhân ở cùng, tiếp xúc gần với bệnh nhân số 169. Ngày 22/03/2020, bệnh nhân xuất hiện triệu chứng ho, đau rát họng. Ngày 15/02/2020, bệnh nhân có về quê ăn giỗ, sau đó quay lại làm việc tại Bệnh viện Bạch Mai cơ sở Giải Phóng và ngủ nghỉ tại đó, không đi đâu khỏi Bệnh viện Bạch Mai."/>
    <s v="bệnh nhân là nhân viên của công ty Trường Sinh cung cấp nước sôi cho Bệnh viện Bạch Mai. Bệnh nhân ở cùng, tiếp xúc gần với bệnh nhân số 169. Ngày 22/03/2020, bệnh nhân xuất hiện triệu chứng ho, đau rát họng. Ngày 15/02/2020, bệnh nhân có về quê ăn giỗ, sau đó quay lại làm việc tại Bệnh viện Bạch Mai cơ sở Giải Phóng và ngủ nghỉ tại đó, không đi đâu khỏi Bệnh viện Bạch Mai."/>
    <m/>
    <m/>
    <m/>
    <m/>
    <m/>
    <x v="0"/>
    <m/>
    <s v="Có"/>
    <s v="Ho, đau rát họng"/>
    <d v="2020-03-22T00:00:00"/>
    <m/>
    <m/>
    <m/>
    <s v="Bệnh viện Bệnh Nhiệt đới Trung ương cơ sở 2"/>
    <s v="Viện Vệ sinh Dịch tễ Trung ương"/>
    <m/>
    <d v="2020-03-29T00:00:00"/>
    <m/>
    <m/>
    <s v="Realtime RT – PCR"/>
    <s v="Dương tính"/>
    <m/>
    <x v="0"/>
    <m/>
    <m/>
    <s v="ổn định"/>
    <s v="Đang điều trị"/>
    <n v="0"/>
    <n v="0"/>
    <m/>
    <s v="Trong nước"/>
    <m/>
    <m/>
    <m/>
    <m/>
    <n v="2"/>
    <n v="2"/>
    <n v="1"/>
    <m/>
    <n v="3"/>
  </r>
  <r>
    <x v="172"/>
    <m/>
    <x v="8"/>
    <m/>
    <x v="2"/>
    <x v="54"/>
    <m/>
    <m/>
    <m/>
    <m/>
    <m/>
    <x v="12"/>
    <m/>
    <m/>
    <m/>
    <m/>
    <m/>
    <m/>
    <m/>
    <m/>
    <m/>
    <m/>
    <x v="21"/>
    <m/>
    <m/>
    <m/>
    <m/>
    <m/>
    <m/>
    <m/>
    <m/>
    <m/>
    <m/>
    <m/>
    <m/>
    <m/>
    <m/>
    <m/>
    <m/>
    <x v="38"/>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D80FE-6656-4BB8-A2B4-3CB3BB0FCA85}"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Điểm nguy cơ">
  <location ref="G10:H19" firstHeaderRow="1" firstDataRow="1" firstDataCol="1"/>
  <pivotFields count="57">
    <pivotField dataField="1" showAll="0"/>
    <pivotField showAll="0"/>
    <pivotField axis="axisRow" showAll="0">
      <items count="10">
        <item x="6"/>
        <item x="5"/>
        <item x="2"/>
        <item x="1"/>
        <item x="4"/>
        <item x="7"/>
        <item x="0"/>
        <item x="3"/>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ố ca" fld="0" subtotal="count" baseField="2"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7"/>
          </reference>
        </references>
      </pivotArea>
    </chartFormat>
    <chartFormat chart="2" format="4">
      <pivotArea type="data" outline="0" fieldPosition="0">
        <references count="2">
          <reference field="4294967294" count="1" selected="0">
            <x v="0"/>
          </reference>
          <reference field="2" count="1" selected="0">
            <x v="6"/>
          </reference>
        </references>
      </pivotArea>
    </chartFormat>
    <chartFormat chart="2" format="5">
      <pivotArea type="data" outline="0" fieldPosition="0">
        <references count="2">
          <reference field="4294967294" count="1" selected="0">
            <x v="0"/>
          </reference>
          <reference field="2" count="1" selected="0">
            <x v="5"/>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 chart="2" format="7">
      <pivotArea type="data" outline="0" fieldPosition="0">
        <references count="2">
          <reference field="4294967294" count="1" selected="0">
            <x v="0"/>
          </reference>
          <reference field="2" count="1" selected="0">
            <x v="3"/>
          </reference>
        </references>
      </pivotArea>
    </chartFormat>
    <chartFormat chart="2" format="8">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EC499F-1942-4500-9320-A57A6E339AA7}"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H15:H16" firstHeaderRow="1" firstDataRow="1" firstDataCol="0"/>
  <pivotFields count="5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rung bình thời gian từ khi nhập cảnh đến khi cách ly " fld="44" subtotal="average" baseField="0" baseItem="0"/>
  </dataFields>
  <pivotTableStyleInfo name="PivotStyleLight16" showRowHeaders="1" showColHeaders="1" showRowStripes="0" showColStripes="0" showLastColumn="1"/>
  <filters count="1">
    <filter fld="33" type="dateBetween" evalOrder="-1" id="14" name="Ngày trả kết quả">
      <autoFilter ref="A1">
        <filterColumn colId="0">
          <customFilters and="1">
            <customFilter operator="greaterThanOrEqual" val="43862"/>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64FF8-0DDC-4B36-8410-7719EB1101DC}"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Giới tính">
  <location ref="G2:H5" firstHeaderRow="1" firstDataRow="1" firstDataCol="1"/>
  <pivotFields count="57">
    <pivotField dataField="1"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ố ca" fld="0" subtotal="count" baseField="4" baseItem="0"/>
  </dataFields>
  <formats count="2">
    <format dxfId="94">
      <pivotArea field="4" type="button" dataOnly="0" labelOnly="1" outline="0" axis="axisRow" fieldPosition="0"/>
    </format>
    <format dxfId="93">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33A54-2DF6-49AE-A847-1E8985AE546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uổi">
  <location ref="M3:N62" firstHeaderRow="1" firstDataRow="1" firstDataCol="1"/>
  <pivotFields count="57">
    <pivotField dataField="1" showAll="0"/>
    <pivotField showAll="0"/>
    <pivotField showAll="0"/>
    <pivotField showAll="0"/>
    <pivotField showAll="0"/>
    <pivotField axis="axisRow" showAll="0" countASubtotal="1">
      <items count="59">
        <item x="19"/>
        <item sd="0" x="47"/>
        <item x="50"/>
        <item x="38"/>
        <item x="21"/>
        <item x="43"/>
        <item x="49"/>
        <item x="32"/>
        <item x="37"/>
        <item x="33"/>
        <item x="35"/>
        <item x="27"/>
        <item x="39"/>
        <item x="13"/>
        <item x="18"/>
        <item x="0"/>
        <item x="1"/>
        <item x="17"/>
        <item x="15"/>
        <item x="23"/>
        <item x="25"/>
        <item x="29"/>
        <item x="45"/>
        <item x="30"/>
        <item x="34"/>
        <item x="16"/>
        <item x="40"/>
        <item x="36"/>
        <item x="31"/>
        <item x="24"/>
        <item x="48"/>
        <item x="51"/>
        <item x="22"/>
        <item x="42"/>
        <item x="12"/>
        <item x="9"/>
        <item x="14"/>
        <item x="41"/>
        <item x="28"/>
        <item x="44"/>
        <item x="46"/>
        <item x="6"/>
        <item x="20"/>
        <item x="4"/>
        <item x="3"/>
        <item x="53"/>
        <item x="2"/>
        <item x="5"/>
        <item x="8"/>
        <item x="10"/>
        <item x="11"/>
        <item x="26"/>
        <item x="7"/>
        <item x="52"/>
        <item x="54"/>
        <item x="55"/>
        <item x="56"/>
        <item x="57"/>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Count of Mã BN"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AFDB2-1C24-4382-8FF4-AD89FD3CE14E}"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2:P15" firstHeaderRow="1" firstDataRow="1" firstDataCol="1"/>
  <pivotFields count="57">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m="1" x="13"/>
        <item x="1"/>
        <item x="9"/>
        <item x="8"/>
        <item x="3"/>
        <item x="11"/>
        <item x="7"/>
        <item x="2"/>
        <item x="4"/>
        <item x="6"/>
        <item x="10"/>
        <item x="5"/>
        <item x="0"/>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3">
    <i>
      <x v="1"/>
    </i>
    <i>
      <x v="2"/>
    </i>
    <i>
      <x v="3"/>
    </i>
    <i>
      <x v="4"/>
    </i>
    <i>
      <x v="5"/>
    </i>
    <i>
      <x v="6"/>
    </i>
    <i>
      <x v="7"/>
    </i>
    <i>
      <x v="8"/>
    </i>
    <i>
      <x v="9"/>
    </i>
    <i>
      <x v="10"/>
    </i>
    <i>
      <x v="11"/>
    </i>
    <i>
      <x v="12"/>
    </i>
    <i t="grand">
      <x/>
    </i>
  </rowItems>
  <colItems count="1">
    <i/>
  </colItems>
  <dataFields count="1">
    <dataField name="Count of Mã BN" fld="0" subtotal="count" baseField="11"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1"/>
          </reference>
        </references>
      </pivotArea>
    </chartFormat>
    <chartFormat chart="0" format="2">
      <pivotArea type="data" outline="0" fieldPosition="0">
        <references count="2">
          <reference field="4294967294" count="1" selected="0">
            <x v="0"/>
          </reference>
          <reference field="11" count="1" selected="0">
            <x v="4"/>
          </reference>
        </references>
      </pivotArea>
    </chartFormat>
    <chartFormat chart="0" format="3">
      <pivotArea type="data" outline="0" fieldPosition="0">
        <references count="2">
          <reference field="4294967294" count="1" selected="0">
            <x v="0"/>
          </reference>
          <reference field="11" count="1" selected="0">
            <x v="8"/>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6"/>
          </reference>
        </references>
      </pivotArea>
    </chartFormat>
    <chartFormat chart="2" format="1">
      <pivotArea type="data" outline="0" fieldPosition="0">
        <references count="2">
          <reference field="4294967294" count="1" selected="0">
            <x v="0"/>
          </reference>
          <reference field="11" count="1" selected="0">
            <x v="9"/>
          </reference>
        </references>
      </pivotArea>
    </chartFormat>
    <chartFormat chart="2" format="2">
      <pivotArea type="data" outline="0" fieldPosition="0">
        <references count="2">
          <reference field="4294967294" count="1" selected="0">
            <x v="0"/>
          </reference>
          <reference field="11" count="1" selected="0">
            <x v="7"/>
          </reference>
        </references>
      </pivotArea>
    </chartFormat>
    <chartFormat chart="2" format="3">
      <pivotArea type="data" outline="0" fieldPosition="0">
        <references count="2">
          <reference field="4294967294" count="1" selected="0">
            <x v="0"/>
          </reference>
          <reference field="11" count="1" selected="0">
            <x v="5"/>
          </reference>
        </references>
      </pivotArea>
    </chartFormat>
    <chartFormat chart="2" format="4">
      <pivotArea type="data" outline="0" fieldPosition="0">
        <references count="2">
          <reference field="4294967294" count="1" selected="0">
            <x v="0"/>
          </reference>
          <reference field="11" count="1" selected="0">
            <x v="3"/>
          </reference>
        </references>
      </pivotArea>
    </chartFormat>
    <chartFormat chart="2" format="5">
      <pivotArea type="data" outline="0" fieldPosition="0">
        <references count="2">
          <reference field="4294967294" count="1" selected="0">
            <x v="0"/>
          </reference>
          <reference field="11" count="1" selected="0">
            <x v="1"/>
          </reference>
        </references>
      </pivotArea>
    </chartFormat>
    <chartFormat chart="2" format="6">
      <pivotArea type="data" outline="0" fieldPosition="0">
        <references count="2">
          <reference field="4294967294" count="1" selected="0">
            <x v="0"/>
          </reference>
          <reference field="11" count="1" selected="0">
            <x v="2"/>
          </reference>
        </references>
      </pivotArea>
    </chartFormat>
    <chartFormat chart="2" format="7">
      <pivotArea type="data" outline="0" fieldPosition="0">
        <references count="2">
          <reference field="4294967294" count="1" selected="0">
            <x v="0"/>
          </reference>
          <reference field="11" count="1" selected="0">
            <x v="4"/>
          </reference>
        </references>
      </pivotArea>
    </chartFormat>
    <chartFormat chart="2" format="8">
      <pivotArea type="data" outline="0" fieldPosition="0">
        <references count="2">
          <reference field="4294967294" count="1" selected="0">
            <x v="0"/>
          </reference>
          <reference field="11" count="1" selected="0">
            <x v="8"/>
          </reference>
        </references>
      </pivotArea>
    </chartFormat>
    <chartFormat chart="2" format="9">
      <pivotArea type="data" outline="0" fieldPosition="0">
        <references count="2">
          <reference field="4294967294" count="1" selected="0">
            <x v="0"/>
          </reference>
          <reference field="11" count="1" selected="0">
            <x v="10"/>
          </reference>
        </references>
      </pivotArea>
    </chartFormat>
    <chartFormat chart="2" format="10">
      <pivotArea type="data" outline="0" fieldPosition="0">
        <references count="2">
          <reference field="4294967294" count="1" selected="0">
            <x v="0"/>
          </reference>
          <reference field="11" count="1" selected="0">
            <x v="11"/>
          </reference>
        </references>
      </pivotArea>
    </chartFormat>
    <chartFormat chart="2" format="11">
      <pivotArea type="data" outline="0" fieldPosition="0">
        <references count="2">
          <reference field="4294967294" count="1" selected="0">
            <x v="0"/>
          </reference>
          <reference field="1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3D721B-A065-4CC9-89B1-9CC96844DA4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Bệnh Nhân">
  <location ref="A3:B157" firstHeaderRow="1" firstDataRow="1" firstDataCol="1"/>
  <pivotFields count="57">
    <pivotField axis="axisRow" showAll="0">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h="1" x="172"/>
        <item h="1" x="153"/>
        <item h="1" x="154"/>
        <item h="1" x="155"/>
        <item h="1" x="156"/>
        <item h="1" x="157"/>
        <item h="1" x="158"/>
        <item h="1" x="159"/>
        <item h="1" x="160"/>
        <item h="1" x="161"/>
        <item h="1" x="162"/>
        <item h="1" x="163"/>
        <item h="1" x="164"/>
        <item h="1" x="165"/>
        <item h="1" x="166"/>
        <item h="1" x="167"/>
        <item h="1" x="168"/>
        <item h="1" x="169"/>
        <item h="1" x="170"/>
        <item h="1" x="17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t="grand">
      <x/>
    </i>
  </rowItems>
  <colItems count="1">
    <i/>
  </colItems>
  <dataFields count="1">
    <dataField name=" Tổng điểm nguy cơ" fld="2" baseField="0" baseItem="0"/>
  </dataFields>
  <formats count="21">
    <format dxfId="115">
      <pivotArea field="0" type="button" dataOnly="0" labelOnly="1" outline="0" axis="axisRow" fieldPosition="0"/>
    </format>
    <format dxfId="114">
      <pivotArea dataOnly="0" labelOnly="1" outline="0" axis="axisValues" fieldPosition="0"/>
    </format>
    <format dxfId="113">
      <pivotArea field="0" type="button" dataOnly="0" labelOnly="1" outline="0" axis="axisRow" fieldPosition="0"/>
    </format>
    <format dxfId="112">
      <pivotArea dataOnly="0" labelOnly="1" outline="0" axis="axisValues" fieldPosition="0"/>
    </format>
    <format dxfId="111">
      <pivotArea field="0" type="button" dataOnly="0" labelOnly="1" outline="0" axis="axisRow" fieldPosition="0"/>
    </format>
    <format dxfId="110">
      <pivotArea dataOnly="0" labelOnly="1" outline="0" axis="axisValues" fieldPosition="0"/>
    </format>
    <format dxfId="109">
      <pivotArea field="0" type="button" dataOnly="0" labelOnly="1" outline="0" axis="axisRow" fieldPosition="0"/>
    </format>
    <format dxfId="108">
      <pivotArea dataOnly="0" labelOnly="1" outline="0" axis="axisValues" fieldPosition="0"/>
    </format>
    <format dxfId="107">
      <pivotArea field="0" type="button" dataOnly="0" labelOnly="1" outline="0" axis="axisRow"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00">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9">
      <pivotArea dataOnly="0" labelOnly="1" fieldPosition="0">
        <references count="1">
          <reference field="0" count="4">
            <x v="150"/>
            <x v="151"/>
            <x v="152"/>
            <x v="153"/>
          </reference>
        </references>
      </pivotArea>
    </format>
    <format dxfId="98">
      <pivotArea dataOnly="0" labelOnly="1" grandRow="1" outline="0" fieldPosition="0"/>
    </format>
    <format dxfId="97">
      <pivotArea dataOnly="0" labelOnly="1" outline="0" axis="axisValues" fieldPosition="0"/>
    </format>
    <format dxfId="96">
      <pivotArea field="0" type="button" dataOnly="0" labelOnly="1" outline="0" axis="axisRow" fieldPosition="0"/>
    </format>
    <format dxfId="95">
      <pivotArea dataOnly="0" labelOnly="1" outline="0" axis="axisValues" fieldPosition="0"/>
    </format>
  </formats>
  <conditionalFormats count="5">
    <conditionalFormat priority="6">
      <pivotAreas count="1">
        <pivotArea type="data" collapsedLevelsAreSubtotals="1" fieldPosition="0">
          <references count="2">
            <reference field="4294967294" count="1" selected="0">
              <x v="0"/>
            </reference>
            <reference field="0" count="154">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reference>
          </references>
        </pivotArea>
      </pivotAreas>
    </conditionalFormat>
    <conditionalFormat priority="4">
      <pivotAreas count="1">
        <pivotArea type="data" collapsedLevelsAreSubtotals="1" fieldPosition="0">
          <references count="2">
            <reference field="4294967294" count="1" selected="0">
              <x v="0"/>
            </reference>
            <reference field="0" count="153">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reference>
          </references>
        </pivotArea>
      </pivotAreas>
    </conditionalFormat>
    <conditionalFormat priority="3">
      <pivotAreas count="1">
        <pivotArea type="data" collapsedLevelsAreSubtotals="1" fieldPosition="0">
          <references count="2">
            <reference field="4294967294" count="1" selected="0">
              <x v="0"/>
            </reference>
            <reference field="0" count="153">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reference>
          </references>
        </pivotArea>
      </pivotAreas>
    </conditionalFormat>
    <conditionalFormat priority="2">
      <pivotAreas count="1">
        <pivotArea type="data" collapsedLevelsAreSubtotals="1" fieldPosition="0">
          <references count="2">
            <reference field="4294967294" count="1" selected="0">
              <x v="0"/>
            </reference>
            <reference field="0" count="154">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reference>
          </references>
        </pivotArea>
      </pivotAreas>
    </conditionalFormat>
    <conditionalFormat priority="1">
      <pivotAreas count="1">
        <pivotArea type="data" collapsedLevelsAreSubtotals="1" fieldPosition="0">
          <references count="2">
            <reference field="4294967294" count="1" selected="0">
              <x v="0"/>
            </reference>
            <reference field="0" count="154">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FAD5D9-BBAC-4E50-B479-979042DDCB6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Nguồn lây">
  <location ref="D2:E5" firstHeaderRow="1" firstDataRow="1" firstDataCol="1"/>
  <pivotFields count="5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s>
  <rowFields count="1">
    <field x="47"/>
  </rowFields>
  <rowItems count="3">
    <i>
      <x/>
    </i>
    <i>
      <x v="1"/>
    </i>
    <i t="grand">
      <x/>
    </i>
  </rowItems>
  <colItems count="1">
    <i/>
  </colItems>
  <dataFields count="1">
    <dataField name="Số ca" fld="0" subtotal="count" baseField="47"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7" count="1" selected="0">
            <x v="0"/>
          </reference>
        </references>
      </pivotArea>
    </chartFormat>
    <chartFormat chart="2" format="2">
      <pivotArea type="data" outline="0" fieldPosition="0">
        <references count="2">
          <reference field="4294967294" count="1" selected="0">
            <x v="0"/>
          </reference>
          <reference field="4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68C66A-FE8E-4417-A01F-065478D0069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3:E6" firstHeaderRow="1" firstDataRow="1" firstDataCol="1"/>
  <pivotFields count="5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3"/>
  </rowFields>
  <rowItems count="3">
    <i>
      <x/>
    </i>
    <i>
      <x v="1"/>
    </i>
    <i t="grand">
      <x/>
    </i>
  </rowItems>
  <colItems count="1">
    <i/>
  </colItems>
  <dataFields count="1">
    <dataField name="Số ca" fld="0" subtotal="count" baseField="43"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3" count="1" selected="0">
            <x v="1"/>
          </reference>
        </references>
      </pivotArea>
    </chartFormat>
    <chartFormat chart="0" format="2">
      <pivotArea type="data" outline="0" fieldPosition="0">
        <references count="2">
          <reference field="4294967294" count="1" selected="0">
            <x v="0"/>
          </reference>
          <reference field="4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DEE1A0-7C1A-4D7E-B63D-1D0279129961}"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8" firstHeaderRow="1" firstDataRow="1" firstDataCol="1"/>
  <pivotFields count="57">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m="1" x="27"/>
        <item m="1" x="23"/>
        <item x="20"/>
        <item x="11"/>
        <item x="15"/>
        <item x="6"/>
        <item x="18"/>
        <item x="2"/>
        <item x="0"/>
        <item x="19"/>
        <item x="10"/>
        <item m="1" x="24"/>
        <item x="4"/>
        <item x="13"/>
        <item x="16"/>
        <item x="3"/>
        <item m="1" x="26"/>
        <item x="1"/>
        <item x="9"/>
        <item x="8"/>
        <item x="7"/>
        <item m="1" x="22"/>
        <item x="5"/>
        <item x="12"/>
        <item h="1" x="21"/>
        <item h="1" x="17"/>
        <item h="1" x="14"/>
        <item h="1" m="1"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3">
        <item m="1" x="46"/>
        <item m="1" x="48"/>
        <item x="13"/>
        <item m="1" x="49"/>
        <item x="5"/>
        <item m="1" x="50"/>
        <item x="0"/>
        <item m="1" x="41"/>
        <item x="8"/>
        <item x="12"/>
        <item x="27"/>
        <item x="31"/>
        <item x="3"/>
        <item x="34"/>
        <item x="6"/>
        <item x="26"/>
        <item x="1"/>
        <item x="10"/>
        <item x="21"/>
        <item x="2"/>
        <item m="1" x="45"/>
        <item x="29"/>
        <item x="35"/>
        <item x="22"/>
        <item x="30"/>
        <item m="1" x="47"/>
        <item m="1" x="44"/>
        <item x="32"/>
        <item x="19"/>
        <item x="9"/>
        <item x="4"/>
        <item x="11"/>
        <item m="1" x="39"/>
        <item m="1" x="43"/>
        <item x="33"/>
        <item x="16"/>
        <item x="18"/>
        <item m="1" x="51"/>
        <item x="28"/>
        <item x="17"/>
        <item x="24"/>
        <item x="25"/>
        <item m="1" x="42"/>
        <item x="14"/>
        <item x="20"/>
        <item x="38"/>
        <item m="1" x="40"/>
        <item x="23"/>
        <item x="15"/>
        <item x="36"/>
        <item x="37"/>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2"/>
    <field x="39"/>
  </rowFields>
  <rowItems count="55">
    <i>
      <x v="2"/>
    </i>
    <i r="1">
      <x v="13"/>
    </i>
    <i>
      <x v="3"/>
    </i>
    <i r="1">
      <x v="48"/>
    </i>
    <i>
      <x v="4"/>
    </i>
    <i r="1">
      <x v="41"/>
    </i>
    <i>
      <x v="5"/>
    </i>
    <i r="1">
      <x v="14"/>
    </i>
    <i>
      <x v="6"/>
    </i>
    <i r="1">
      <x v="24"/>
    </i>
    <i>
      <x v="7"/>
    </i>
    <i r="1">
      <x v="2"/>
    </i>
    <i r="1">
      <x v="19"/>
    </i>
    <i r="1">
      <x v="38"/>
    </i>
    <i r="1">
      <x v="40"/>
    </i>
    <i>
      <x v="8"/>
    </i>
    <i r="1">
      <x v="6"/>
    </i>
    <i r="1">
      <x v="22"/>
    </i>
    <i r="1">
      <x v="28"/>
    </i>
    <i r="1">
      <x v="39"/>
    </i>
    <i>
      <x v="9"/>
    </i>
    <i r="1">
      <x v="11"/>
    </i>
    <i>
      <x v="10"/>
    </i>
    <i r="1">
      <x v="43"/>
    </i>
    <i>
      <x v="12"/>
    </i>
    <i r="1">
      <x v="30"/>
    </i>
    <i>
      <x v="13"/>
    </i>
    <i r="1">
      <x v="44"/>
    </i>
    <i>
      <x v="14"/>
    </i>
    <i r="1">
      <x v="15"/>
    </i>
    <i>
      <x v="15"/>
    </i>
    <i r="1">
      <x v="12"/>
    </i>
    <i>
      <x v="17"/>
    </i>
    <i r="1">
      <x v="16"/>
    </i>
    <i r="1">
      <x v="49"/>
    </i>
    <i>
      <x v="18"/>
    </i>
    <i r="1">
      <x v="17"/>
    </i>
    <i>
      <x v="19"/>
    </i>
    <i r="1">
      <x v="29"/>
    </i>
    <i>
      <x v="20"/>
    </i>
    <i r="1">
      <x v="8"/>
    </i>
    <i r="1">
      <x v="27"/>
    </i>
    <i r="1">
      <x v="31"/>
    </i>
    <i>
      <x v="22"/>
    </i>
    <i r="1">
      <x v="4"/>
    </i>
    <i r="1">
      <x v="9"/>
    </i>
    <i r="1">
      <x v="21"/>
    </i>
    <i r="1">
      <x v="23"/>
    </i>
    <i r="1">
      <x v="34"/>
    </i>
    <i r="1">
      <x v="35"/>
    </i>
    <i r="1">
      <x v="47"/>
    </i>
    <i r="1">
      <x v="51"/>
    </i>
    <i>
      <x v="23"/>
    </i>
    <i r="1">
      <x v="36"/>
    </i>
    <i t="grand">
      <x/>
    </i>
  </rowItems>
  <colItems count="1">
    <i/>
  </colItems>
  <dataFields count="1">
    <dataField name="Số ca" fld="0" subtotal="count" baseField="22"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F0A151-DA31-4413-800B-FD16FEB69D0A}"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E15:G32" firstHeaderRow="1" firstDataRow="1" firstDataCol="0"/>
  <pivotFields count="5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filters count="1">
    <filter fld="33" type="dateBetween" evalOrder="-1" id="14" name="Ngày trả kết quả">
      <autoFilter ref="A1">
        <filterColumn colId="0">
          <customFilters and="1">
            <customFilter operator="greaterThanOrEqual" val="43862"/>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400-000000000000}" autoFormatId="16" applyNumberFormats="0" applyBorderFormats="0" applyFontFormats="0" applyPatternFormats="0" applyAlignmentFormats="0" applyWidthHeightFormats="0">
  <queryTableRefresh nextId="95" unboundColumnsRight="6">
    <queryTableFields count="56">
      <queryTableField id="1" name="STT - Data team" tableColumnId="1"/>
      <queryTableField id="87" dataBound="0" tableColumnId="5"/>
      <queryTableField id="85" dataBound="0" tableColumnId="3"/>
      <queryTableField id="2" name="STT_woolcock" tableColumnId="2"/>
      <queryTableField id="49" name="Họ và Tên _WC" tableColumnId="49"/>
      <queryTableField id="50" name="Giới tính_WC" tableColumnId="50"/>
      <queryTableField id="51" name="Tuổi_WC" tableColumnId="51"/>
      <queryTableField id="52" name="Nghề nghiệp_WC" tableColumnId="52"/>
      <queryTableField id="7" name="Thôn/Ấp" tableColumnId="7"/>
      <queryTableField id="8" name="Xã/Phường" tableColumnId="8"/>
      <queryTableField id="9" name="Huyện/Quận" tableColumnId="9"/>
      <queryTableField id="10" name="Tỉnh/Thành phố" tableColumnId="10"/>
      <queryTableField id="53" name="Patient list.Huyện/quận" tableColumnId="53"/>
      <queryTableField id="54" name="Patient list.Tỉnh" tableColumnId="54"/>
      <queryTableField id="55" name="Patient list.Phường/Xã" tableColumnId="55"/>
      <queryTableField id="11" name="Quốc tịch" tableColumnId="11"/>
      <queryTableField id="12" name="Ca bệnh xác định" tableColumnId="12"/>
      <queryTableField id="38" name="Patient list.Liên hệ với" tableColumnId="38"/>
      <queryTableField id="48" name="Patient list.Tiền sử di chuyển" tableColumnId="48"/>
      <queryTableField id="33" name="Bách khoa.Tiền sử di chuyển" tableColumnId="33"/>
      <queryTableField id="15" name="Những nơi bệnh nhân đã đi qua" tableColumnId="15"/>
      <queryTableField id="14" name="Tiền sử dịch tễ" tableColumnId="14"/>
      <queryTableField id="16" name="Chuyến bay/Cửa khẩu" tableColumnId="16"/>
      <queryTableField id="34" name="Patient list.Nơi khởi hành" tableColumnId="34"/>
      <queryTableField id="35" name="Patient list.Số chuyến bay" tableColumnId="35"/>
      <queryTableField id="36" name="Patient list.Sân bay VN" tableColumnId="36"/>
      <queryTableField id="37" name="Patient list.Ngày đến VN" tableColumnId="37"/>
      <queryTableField id="17" name="Ngày nhập cảnh" tableColumnId="17"/>
      <queryTableField id="13" name="Nơi cách ly" tableColumnId="13"/>
      <queryTableField id="30" name="Bách khoa.Ngày cách ly" tableColumnId="30"/>
      <queryTableField id="18" name="Triệu chứng" tableColumnId="18"/>
      <queryTableField id="19" name="Ngày khởi phát" tableColumnId="19"/>
      <queryTableField id="39" name="Patient list.Ngày Khởi phát" tableColumnId="39"/>
      <queryTableField id="20" name="Tiền sử bệnh" tableColumnId="20"/>
      <queryTableField id="21" name="Ngày lấy mẫu" tableColumnId="21"/>
      <queryTableField id="22" name="Ngày gửi mẫu" tableColumnId="22"/>
      <queryTableField id="23" name="Đơn vị lấy mẫu" tableColumnId="23"/>
      <queryTableField id="24" name="Đơn vị làm xét nghiệm" tableColumnId="24"/>
      <queryTableField id="41" name="Patient list.Ngày xét nghiệm" tableColumnId="41"/>
      <queryTableField id="25" name="Ngày trả kết quả" tableColumnId="25"/>
      <queryTableField id="32" name="Bách khoa.Ngày xét nghiệm dương tính đầu tiên  " tableColumnId="32"/>
      <queryTableField id="31" name="Bách khoa.Ngày nhập viện" tableColumnId="31"/>
      <queryTableField id="42" name="Patient list.Kỹ thuật xét nghiệm" tableColumnId="42"/>
      <queryTableField id="26" name="Kết quả" tableColumnId="26"/>
      <queryTableField id="40" name="Patient list.Ngày nhập Viện" tableColumnId="40"/>
      <queryTableField id="27" name="Nơi điều trị" tableColumnId="27"/>
      <queryTableField id="43" name="Patient list.Nơi điều trị" tableColumnId="43"/>
      <queryTableField id="29" name="Ngày ra viện" tableColumnId="29"/>
      <queryTableField id="28" name="Tình trạng sức khỏe" tableColumnId="28"/>
      <queryTableField id="44" name="Patient list.Tình trạng" tableColumnId="44"/>
      <queryTableField id="88" dataBound="0" tableColumnId="4"/>
      <queryTableField id="89" dataBound="0" tableColumnId="6"/>
      <queryTableField id="90" dataBound="0" tableColumnId="45"/>
      <queryTableField id="91" dataBound="0" tableColumnId="46"/>
      <queryTableField id="92" dataBound="0" tableColumnId="47"/>
      <queryTableField id="94" dataBound="0" tableColumnId="5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600-000001000000}" autoFormatId="16" applyNumberFormats="0" applyBorderFormats="0" applyFontFormats="0" applyPatternFormats="0" applyAlignmentFormats="0" applyWidthHeightFormats="0">
  <queryTableRefresh nextId="88">
    <queryTableFields count="50">
      <queryTableField id="1" name="STT - Data team" tableColumnId="1"/>
      <queryTableField id="87" dataBound="0" tableColumnId="5"/>
      <queryTableField id="85" dataBound="0" tableColumnId="3"/>
      <queryTableField id="2" name="STT_woolcock" tableColumnId="2"/>
      <queryTableField id="49" name="Họ và Tên _WC" tableColumnId="49"/>
      <queryTableField id="50" name="Giới tính_WC" tableColumnId="50"/>
      <queryTableField id="51" name="Tuổi_WC" tableColumnId="51"/>
      <queryTableField id="52" name="Nghề nghiệp_WC" tableColumnId="52"/>
      <queryTableField id="7" name="Thôn/Ấp" tableColumnId="7"/>
      <queryTableField id="8" name="Xã/Phường" tableColumnId="8"/>
      <queryTableField id="9" name="Huyện/Quận" tableColumnId="9"/>
      <queryTableField id="10" name="Tỉnh/Thành phố" tableColumnId="10"/>
      <queryTableField id="53" name="Patient list.Huyện/quận" tableColumnId="53"/>
      <queryTableField id="54" name="Patient list.Tỉnh" tableColumnId="54"/>
      <queryTableField id="55" name="Patient list.Phường/Xã" tableColumnId="55"/>
      <queryTableField id="11" name="Quốc tịch" tableColumnId="11"/>
      <queryTableField id="12" name="Ca bệnh xác định" tableColumnId="12"/>
      <queryTableField id="38" name="Patient list.Liên hệ với" tableColumnId="38"/>
      <queryTableField id="48" name="Patient list.Tiền sử di chuyển" tableColumnId="48"/>
      <queryTableField id="33" name="Bách khoa.Tiền sử di chuyển" tableColumnId="33"/>
      <queryTableField id="15" name="Những nơi bệnh nhân đã đi qua" tableColumnId="15"/>
      <queryTableField id="14" name="Tiền sử dịch tễ" tableColumnId="14"/>
      <queryTableField id="16" name="Chuyến bay/Cửa khẩu" tableColumnId="16"/>
      <queryTableField id="34" name="Patient list.Nơi khởi hành" tableColumnId="34"/>
      <queryTableField id="35" name="Patient list.Số chuyến bay" tableColumnId="35"/>
      <queryTableField id="36" name="Patient list.Sân bay VN" tableColumnId="36"/>
      <queryTableField id="37" name="Patient list.Ngày đến VN" tableColumnId="37"/>
      <queryTableField id="17" name="Ngày nhập cảnh" tableColumnId="17"/>
      <queryTableField id="13" name="Nơi cách ly" tableColumnId="13"/>
      <queryTableField id="30" name="Bách khoa.Ngày cách ly" tableColumnId="30"/>
      <queryTableField id="18" name="Triệu chứng" tableColumnId="18"/>
      <queryTableField id="19" name="Ngày khởi phát" tableColumnId="19"/>
      <queryTableField id="39" name="Patient list.Ngày Khởi phát" tableColumnId="39"/>
      <queryTableField id="20" name="Tiền sử bệnh" tableColumnId="20"/>
      <queryTableField id="21" name="Ngày lấy mẫu" tableColumnId="21"/>
      <queryTableField id="22" name="Ngày gửi mẫu" tableColumnId="22"/>
      <queryTableField id="23" name="Đơn vị lấy mẫu" tableColumnId="23"/>
      <queryTableField id="24" name="Đơn vị làm xét nghiệm" tableColumnId="24"/>
      <queryTableField id="41" name="Patient list.Ngày xét nghiệm" tableColumnId="41"/>
      <queryTableField id="25" name="Ngày trả kết quả" tableColumnId="25"/>
      <queryTableField id="32" name="Bách khoa.Ngày xét nghiệm dương tính đầu tiên  " tableColumnId="32"/>
      <queryTableField id="31" name="Bách khoa.Ngày nhập viện" tableColumnId="31"/>
      <queryTableField id="42" name="Patient list.Kỹ thuật xét nghiệm" tableColumnId="42"/>
      <queryTableField id="26" name="Kết quả" tableColumnId="26"/>
      <queryTableField id="40" name="Patient list.Ngày nhập Viện" tableColumnId="40"/>
      <queryTableField id="27" name="Nơi điều trị" tableColumnId="27"/>
      <queryTableField id="43" name="Patient list.Nơi điều trị" tableColumnId="43"/>
      <queryTableField id="29" name="Ngày ra viện" tableColumnId="29"/>
      <queryTableField id="28" name="Tình trạng sức khỏe" tableColumnId="28"/>
      <queryTableField id="44" name="Patient list.Tình trạng"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uồn_lây" xr10:uid="{5F21BAC4-D5F6-47D3-A30B-D75AB95EC92F}" sourceName="Nguồn lây">
  <pivotTables>
    <pivotTable tabId="3" name="PivotTable1"/>
    <pivotTable tabId="3" name="PivotTable3"/>
  </pivotTables>
  <data>
    <tabular pivotCacheId="62295391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uồn lây" xr10:uid="{40D139E1-FFB4-45FE-80BD-49EBF69833E8}" cache="Slicer_Nguồn_lây" caption="Nguồn lâ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E112BB-52D1-4058-8F2B-E72B3B6C02F8}" name="Combine" displayName="Combine" ref="A1:BD155" tableType="queryTable" totalsRowShown="0">
  <autoFilter ref="A1:BD155" xr:uid="{5F7D6F14-A41D-4931-8306-3FBD45A0CF19}"/>
  <sortState xmlns:xlrd2="http://schemas.microsoft.com/office/spreadsheetml/2017/richdata2" ref="A2:AX155">
    <sortCondition ref="A1:A155"/>
  </sortState>
  <tableColumns count="56">
    <tableColumn id="1" xr3:uid="{A6EA2D3C-79CA-4154-81FB-2B223EF8FB1F}" uniqueName="1" name="Mã BN" queryTableFieldId="1"/>
    <tableColumn id="5" xr3:uid="{F1065FFF-5FC1-45B8-9B80-A21A9389ECAA}" uniqueName="5" name="Điểm" queryTableFieldId="87" dataDxfId="92">
      <calculatedColumnFormula>Combine[[#This Row],[Column1]]</calculatedColumnFormula>
    </tableColumn>
    <tableColumn id="3" xr3:uid="{D6F4756A-84BA-434F-A76E-A8642C4FD81A}" uniqueName="3" name="Column1" queryTableFieldId="85" dataDxfId="91">
      <calculatedColumnFormula>VLOOKUP(Combine[[#This Row],[Mã BN]],[1]Sheet2!A:B,2,FALSE)</calculatedColumnFormula>
    </tableColumn>
    <tableColumn id="2" xr3:uid="{DEEED470-C164-4861-A8C2-C8B0F51F33DD}" uniqueName="2" name="STT_woolcock" queryTableFieldId="2"/>
    <tableColumn id="49" xr3:uid="{ABD038A7-806E-4F51-BE3A-9BFE1AA922D8}" uniqueName="49" name="Họ và Tên _WC" queryTableFieldId="49" dataDxfId="90"/>
    <tableColumn id="50" xr3:uid="{651427C9-D0B2-4C43-81D9-451F4EEF4336}" uniqueName="50" name="Giới tính_WC" queryTableFieldId="50" dataDxfId="89"/>
    <tableColumn id="51" xr3:uid="{210B4FF4-FFE1-48B6-AA1B-063AB3778795}" uniqueName="51" name="Tuổi_WC" queryTableFieldId="51"/>
    <tableColumn id="52" xr3:uid="{EE278171-B2F9-4764-A888-43E0000C272D}" uniqueName="52" name="Nghề nghiệp_WC" queryTableFieldId="52" dataDxfId="88"/>
    <tableColumn id="7" xr3:uid="{99D6BC64-9E13-4098-9EEA-096FD8081FF6}" uniqueName="7" name="Thôn/Ấp" queryTableFieldId="7" dataDxfId="87"/>
    <tableColumn id="8" xr3:uid="{5668D8AB-26F5-4052-B061-8E0F03179B9B}" uniqueName="8" name="Xã/Phường" queryTableFieldId="8" dataDxfId="86"/>
    <tableColumn id="9" xr3:uid="{462959ED-F5FA-4C29-9934-748F0964AD20}" uniqueName="9" name="Huyện/Quận" queryTableFieldId="9" dataDxfId="85"/>
    <tableColumn id="10" xr3:uid="{FF0AC325-E351-468B-AB83-F9AFD520A418}" uniqueName="10" name="Tỉnh/Thành phố" queryTableFieldId="10" dataDxfId="84"/>
    <tableColumn id="53" xr3:uid="{87707246-3CA0-4D2E-A290-5CCBE859282B}" uniqueName="53" name="Patient list.Huyện/quận" queryTableFieldId="53" dataDxfId="83"/>
    <tableColumn id="54" xr3:uid="{43FAC9D7-8403-4C3C-A208-8EEA3C43FBCB}" uniqueName="54" name="Patient list.Tỉnh" queryTableFieldId="54" dataDxfId="82"/>
    <tableColumn id="55" xr3:uid="{1D5EDE28-90CF-4677-9E75-4430C28C7833}" uniqueName="55" name="Patient list.Phường/Xã" queryTableFieldId="55" dataDxfId="81"/>
    <tableColumn id="11" xr3:uid="{EC633785-6052-40C3-A5A4-CDD31E26F563}" uniqueName="11" name="Quốc tịch" queryTableFieldId="11" dataDxfId="80"/>
    <tableColumn id="12" xr3:uid="{8A118B54-BFF6-4148-AED8-84D97413DC0B}" uniqueName="12" name="Ca bệnh xác định" queryTableFieldId="12"/>
    <tableColumn id="38" xr3:uid="{EED4EFC7-A8AB-40D0-B4FA-BADD7C4B800F}" uniqueName="38" name="Patient list.Liên hệ với" queryTableFieldId="38" dataDxfId="79"/>
    <tableColumn id="48" xr3:uid="{3750703F-A508-44B7-8E01-CCA0DF78E29D}" uniqueName="48" name="Patient list.Tiền sử di chuyển" queryTableFieldId="48" dataDxfId="78"/>
    <tableColumn id="33" xr3:uid="{B5553CDC-5FA0-4409-BAEF-816A1AACAD5F}" uniqueName="33" name="Bách khoa.Tiền sử di chuyển" queryTableFieldId="33" dataDxfId="77"/>
    <tableColumn id="15" xr3:uid="{F80CF77D-6BC1-4BD2-B6E7-2A0B9497C182}" uniqueName="15" name="Những nơi bệnh nhân đã đi qua" queryTableFieldId="15" dataDxfId="76"/>
    <tableColumn id="14" xr3:uid="{D5E790DC-2375-447E-B883-3CD9883F9BAB}" uniqueName="14" name="Tiền sử dịch tễ" queryTableFieldId="14" dataDxfId="75"/>
    <tableColumn id="16" xr3:uid="{3AEF9C99-05B2-4DB1-9AC5-B2AB783D4276}" uniqueName="16" name="Chuyến bay/Cửa khẩu" queryTableFieldId="16" dataDxfId="74"/>
    <tableColumn id="34" xr3:uid="{0DE7E577-3AE2-416C-A6DE-7EE9E438D2B8}" uniqueName="34" name="Patient list.Nơi khởi hành" queryTableFieldId="34" dataDxfId="73"/>
    <tableColumn id="35" xr3:uid="{D1F374DB-550A-4F17-9B52-25D9F24F6D1C}" uniqueName="35" name="Patient list.Số chuyến bay" queryTableFieldId="35" dataDxfId="72"/>
    <tableColumn id="36" xr3:uid="{5DBB86C8-C937-468A-B2FE-D88DB08DCFE5}" uniqueName="36" name="Patient list.Sân bay VN" queryTableFieldId="36" dataDxfId="71"/>
    <tableColumn id="37" xr3:uid="{AE2BBC4A-EF67-49F8-88BD-3BCC508F49E2}" uniqueName="37" name="Patient list.Ngày đến VN" queryTableFieldId="37"/>
    <tableColumn id="17" xr3:uid="{DEB2BB2B-1C3D-45BA-A01E-80335E281D51}" uniqueName="17" name="Ngày nhập cảnh" queryTableFieldId="17" dataDxfId="70"/>
    <tableColumn id="13" xr3:uid="{13C961EB-2DC9-4781-A835-E950448AFF76}" uniqueName="13" name="Nơi cách ly" queryTableFieldId="13" dataDxfId="69"/>
    <tableColumn id="30" xr3:uid="{0109B230-459D-40DB-B07F-24C452A95B0B}" uniqueName="30" name="Bách khoa.Ngày cách ly" queryTableFieldId="30"/>
    <tableColumn id="18" xr3:uid="{C2CD9238-BE8A-4A65-8892-5E62EEFC354C}" uniqueName="18" name="Triệu chứng" queryTableFieldId="18" dataDxfId="68"/>
    <tableColumn id="19" xr3:uid="{BFA3C3F0-D8BC-481E-A51C-17B8CEAFFD2B}" uniqueName="19" name="Ngày khởi phát" queryTableFieldId="19" dataDxfId="67"/>
    <tableColumn id="39" xr3:uid="{0EB7036C-372C-4857-B7DB-37A84D94A86E}" uniqueName="39" name="Patient list.Ngày Khởi phát" queryTableFieldId="39" dataDxfId="66"/>
    <tableColumn id="20" xr3:uid="{48FA17ED-B62C-49D3-91DA-F558AF424586}" uniqueName="20" name="Tiền sử bệnh" queryTableFieldId="20" dataDxfId="65"/>
    <tableColumn id="21" xr3:uid="{F9A9AA2D-7D26-492D-AEA3-2B9FAA2AB3F3}" uniqueName="21" name="Ngày lấy mẫu" queryTableFieldId="21" dataDxfId="64"/>
    <tableColumn id="22" xr3:uid="{9C22292F-510B-4E3C-B9C0-FA5F28B2678D}" uniqueName="22" name="Ngày gửi mẫu" queryTableFieldId="22" dataDxfId="63"/>
    <tableColumn id="23" xr3:uid="{9D767AF5-9DB5-4194-A58F-898814F6823B}" uniqueName="23" name="Đơn vị lấy mẫu" queryTableFieldId="23" dataDxfId="62"/>
    <tableColumn id="24" xr3:uid="{BEFC9FAF-30A9-4AC7-A667-8A938B7CB519}" uniqueName="24" name="Đơn vị làm xét nghiệm" queryTableFieldId="24" dataDxfId="61"/>
    <tableColumn id="41" xr3:uid="{F18752A5-3C36-4B77-9F55-85DFBC1A77E5}" uniqueName="41" name="Patient list.Ngày xét nghiệm" queryTableFieldId="41" dataDxfId="60"/>
    <tableColumn id="25" xr3:uid="{3174EA61-4ED1-400D-858E-E53A41717772}" uniqueName="25" name="Ngày trả kết quả" queryTableFieldId="25" dataDxfId="59"/>
    <tableColumn id="32" xr3:uid="{9F25FC11-907C-4101-8804-D89D954C3179}" uniqueName="32" name="Bách khoa.Ngày xét nghiệm dương tính đầu tiên  " queryTableFieldId="32" dataDxfId="58"/>
    <tableColumn id="31" xr3:uid="{B1AE0731-E4AE-44FA-AAD2-CFEED50622C2}" uniqueName="31" name="Bách khoa.Ngày nhập viện" queryTableFieldId="31" dataDxfId="57"/>
    <tableColumn id="42" xr3:uid="{7B060519-CF2F-419F-84BE-D07D392AB78C}" uniqueName="42" name="Patient list.Kỹ thuật xét nghiệm" queryTableFieldId="42" dataDxfId="56"/>
    <tableColumn id="26" xr3:uid="{AB19D9DC-38D8-46AE-8C01-9F3807F7F4EA}" uniqueName="26" name="Kết quả" queryTableFieldId="26" dataDxfId="55"/>
    <tableColumn id="40" xr3:uid="{97A1F09C-0E61-4BC8-B185-BC57B6A78B96}" uniqueName="40" name="Patient list.Ngày nhập Viện" queryTableFieldId="40" dataDxfId="54"/>
    <tableColumn id="27" xr3:uid="{A8DC8A2D-67D5-49D7-BF86-831D04A93DA4}" uniqueName="27" name="Nơi điều trị" queryTableFieldId="27" dataDxfId="53"/>
    <tableColumn id="43" xr3:uid="{B182F357-A740-476D-9A8F-B0DC04CB0EF5}" uniqueName="43" name="Patient list.Nơi điều trị" queryTableFieldId="43" dataDxfId="52"/>
    <tableColumn id="29" xr3:uid="{6402C508-EC3C-4865-A161-FD5370D84569}" uniqueName="29" name="Ngày ra viện" queryTableFieldId="29" dataDxfId="51"/>
    <tableColumn id="28" xr3:uid="{A4B2F0A3-8A80-427A-BE07-00AEFC1739AA}" uniqueName="28" name="Tình trạng sức khỏe" queryTableFieldId="28" dataDxfId="50"/>
    <tableColumn id="44" xr3:uid="{BE087AB3-0B8F-4F8C-A5BF-76275126D7B1}" uniqueName="44" name="Patient list.Tình trạng" queryTableFieldId="44" dataDxfId="49"/>
    <tableColumn id="4" xr3:uid="{E01E1D76-4A68-4A05-941A-288B5C5AE1F8}" uniqueName="4" name="Điểm cách ly với bệnh nhân trong nước" queryTableFieldId="88" dataDxfId="48"/>
    <tableColumn id="6" xr3:uid="{34DC1407-F21A-46B8-A669-316DC5FE4309}" uniqueName="6" name="Điểm triệu chứng" queryTableFieldId="89" dataDxfId="47"/>
    <tableColumn id="45" xr3:uid="{EB2547DD-75A0-455F-9AAC-611619DFDFCB}" uniqueName="45" name="Điểm tiếp xúc do nghề nghiệp" queryTableFieldId="90" dataDxfId="46"/>
    <tableColumn id="46" xr3:uid="{5C678AB4-72B7-4E6A-9277-78485103D813}" uniqueName="46" name="Điểm di chuyển" queryTableFieldId="91" dataDxfId="45"/>
    <tableColumn id="47" xr3:uid="{5292C95D-713F-42B5-8416-0C525E1831D6}" uniqueName="47" name="Điểm tiếp xúc do di chuyển" queryTableFieldId="92" dataDxfId="44"/>
    <tableColumn id="57" xr3:uid="{048F24FE-9DFF-46C8-B5B3-3681A773D3E3}" uniqueName="57" name="Tổng điểm" queryTableFieldId="94" dataDxfId="43">
      <calculatedColumnFormula>SUM(Combine[[#This Row],[Điểm cách ly với bệnh nhân trong nước]:[Điểm tiếp xúc do di chuyển]])</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F4A47F-7708-4744-8A7F-809B4211343D}" name="Combine12" displayName="Combine12" ref="A1:AX156" tableType="queryTable" totalsRowShown="0">
  <autoFilter ref="A1:AX156" xr:uid="{DAE3540D-5542-4E63-890F-837B81E02DB2}"/>
  <tableColumns count="50">
    <tableColumn id="1" xr3:uid="{0841E8EF-72AF-4C92-A5B1-E4B42E2716C2}" uniqueName="1" name="STT - Data team" queryTableFieldId="1"/>
    <tableColumn id="5" xr3:uid="{F96541CC-E844-4DA9-938D-2B16172635E8}" uniqueName="5" name="Điểm" queryTableFieldId="87" dataDxfId="42">
      <calculatedColumnFormula>Combine12[[#This Row],[Column1]]</calculatedColumnFormula>
    </tableColumn>
    <tableColumn id="3" xr3:uid="{61F50D93-1840-4EA2-80D5-008B34600C3E}" uniqueName="3" name="Column1" queryTableFieldId="85" dataDxfId="41">
      <calculatedColumnFormula>VLOOKUP(Combine12[[#This Row],[STT - Data team]],[2]Sheet2!A:B,2,FALSE)</calculatedColumnFormula>
    </tableColumn>
    <tableColumn id="2" xr3:uid="{75133B40-52EB-408F-B0B7-61319A4900C3}" uniqueName="2" name="STT_woolcock" queryTableFieldId="2"/>
    <tableColumn id="49" xr3:uid="{C8AF05E2-DD5B-4778-9AB1-C58B1A498DE1}" uniqueName="49" name="Họ và Tên _WC" queryTableFieldId="49" dataDxfId="40"/>
    <tableColumn id="50" xr3:uid="{D20FF51B-1405-42A6-A487-70D487E7A0CD}" uniqueName="50" name="Giới tính_WC" queryTableFieldId="50" dataDxfId="39"/>
    <tableColumn id="51" xr3:uid="{07297C9C-9E75-4BC3-B3A9-265F12AE1193}" uniqueName="51" name="Tuổi_WC" queryTableFieldId="51"/>
    <tableColumn id="52" xr3:uid="{57EA3A93-50B6-4622-8681-BCD20D6C427C}" uniqueName="52" name="Nghề nghiệp_WC" queryTableFieldId="52" dataDxfId="38"/>
    <tableColumn id="7" xr3:uid="{0AD3A050-CDE2-45D7-B4BA-C721DECA3FED}" uniqueName="7" name="Thôn/Ấp" queryTableFieldId="7" dataDxfId="37"/>
    <tableColumn id="8" xr3:uid="{020CBF1B-00E7-4819-AA96-A91A2CB29BA5}" uniqueName="8" name="Xã/Phường" queryTableFieldId="8" dataDxfId="36"/>
    <tableColumn id="9" xr3:uid="{151E4A20-A2EA-42FC-B2CF-E1DB6E627423}" uniqueName="9" name="Huyện/Quận" queryTableFieldId="9" dataDxfId="35"/>
    <tableColumn id="10" xr3:uid="{05A70557-05A4-45BB-B98F-2380C21DB962}" uniqueName="10" name="Tỉnh/Thành phố" queryTableFieldId="10" dataDxfId="34"/>
    <tableColumn id="53" xr3:uid="{A526D441-7081-4D3E-89A1-704170F31CAF}" uniqueName="53" name="Patient list.Huyện/quận" queryTableFieldId="53" dataDxfId="33"/>
    <tableColumn id="54" xr3:uid="{045BD220-3F48-4F84-9D6F-588A0472AAF0}" uniqueName="54" name="Patient list.Tỉnh" queryTableFieldId="54" dataDxfId="32"/>
    <tableColumn id="55" xr3:uid="{F907D799-5E38-468D-82B5-6C0C1D1F3C24}" uniqueName="55" name="Patient list.Phường/Xã" queryTableFieldId="55" dataDxfId="31"/>
    <tableColumn id="11" xr3:uid="{4BBAD879-E352-471C-BB5E-961F525D40ED}" uniqueName="11" name="Quốc tịch" queryTableFieldId="11" dataDxfId="30"/>
    <tableColumn id="12" xr3:uid="{EF9B7029-8377-479A-9281-AF820E0C5EF9}" uniqueName="12" name="Ca bệnh xác định" queryTableFieldId="12"/>
    <tableColumn id="38" xr3:uid="{3BF28143-090F-4F98-AA1A-2920E8394392}" uniqueName="38" name="Patient list.Liên hệ với" queryTableFieldId="38" dataDxfId="29"/>
    <tableColumn id="48" xr3:uid="{EF397B67-E7B5-495B-8DA7-CB158B4EA086}" uniqueName="48" name="Patient list.Tiền sử di chuyển" queryTableFieldId="48" dataDxfId="28"/>
    <tableColumn id="33" xr3:uid="{5A2F38C4-1DC9-49F7-8283-CFFB584E5EB5}" uniqueName="33" name="Bách khoa.Tiền sử di chuyển" queryTableFieldId="33" dataDxfId="27"/>
    <tableColumn id="15" xr3:uid="{069D101F-7E72-45B0-9833-27A806568328}" uniqueName="15" name="Những nơi bệnh nhân đã đi qua" queryTableFieldId="15" dataDxfId="26"/>
    <tableColumn id="14" xr3:uid="{5E070E50-110E-403C-905C-323083C1AE2D}" uniqueName="14" name="Tiền sử dịch tễ" queryTableFieldId="14" dataDxfId="25"/>
    <tableColumn id="16" xr3:uid="{DE2156E4-B256-4B8E-BA8E-BB0C5433914C}" uniqueName="16" name="Chuyến bay/Cửa khẩu" queryTableFieldId="16" dataDxfId="24"/>
    <tableColumn id="34" xr3:uid="{C479E6C7-650A-4F5D-9DCC-652B5C6A2CC4}" uniqueName="34" name="Patient list.Nơi khởi hành" queryTableFieldId="34" dataDxfId="23"/>
    <tableColumn id="35" xr3:uid="{C84EFFBB-3721-4750-8962-03435AEAEF5C}" uniqueName="35" name="Patient list.Số chuyến bay" queryTableFieldId="35" dataDxfId="22"/>
    <tableColumn id="36" xr3:uid="{C00D4FA5-F0D3-4A80-ADFF-4892F01A78EF}" uniqueName="36" name="Patient list.Sân bay VN" queryTableFieldId="36" dataDxfId="21"/>
    <tableColumn id="37" xr3:uid="{BB47A5CA-4498-4278-B084-742DCBF97B2C}" uniqueName="37" name="Patient list.Ngày đến VN" queryTableFieldId="37"/>
    <tableColumn id="17" xr3:uid="{C68B8855-C38C-43E1-B505-815C70C0FA7F}" uniqueName="17" name="Ngày nhập cảnh" queryTableFieldId="17" dataDxfId="20"/>
    <tableColumn id="13" xr3:uid="{9E904808-5ACB-4816-BC60-37CFE7D4E5B2}" uniqueName="13" name="Nơi cách ly" queryTableFieldId="13" dataDxfId="19"/>
    <tableColumn id="30" xr3:uid="{D5C387C9-EC11-403C-833E-BCC35E2A5638}" uniqueName="30" name="Bách khoa.Ngày cách ly" queryTableFieldId="30"/>
    <tableColumn id="18" xr3:uid="{3479ED92-2304-4EB6-A8D7-D4EF9DB11058}" uniqueName="18" name="Triệu chứng" queryTableFieldId="18" dataDxfId="18"/>
    <tableColumn id="19" xr3:uid="{AC66B58B-7808-4876-804A-9987AA55A249}" uniqueName="19" name="Ngày khởi phát" queryTableFieldId="19" dataDxfId="17"/>
    <tableColumn id="39" xr3:uid="{C77AEC1E-A6F0-46FA-A21F-BA2E4BD81DC8}" uniqueName="39" name="Patient list.Ngày Khởi phát" queryTableFieldId="39" dataDxfId="16"/>
    <tableColumn id="20" xr3:uid="{6AB19DBE-6CA0-4540-8174-63433CEA2EF0}" uniqueName="20" name="Tiền sử bệnh" queryTableFieldId="20" dataDxfId="15"/>
    <tableColumn id="21" xr3:uid="{8244FC3A-36AD-42A9-A628-A36E9E916598}" uniqueName="21" name="Ngày lấy mẫu" queryTableFieldId="21" dataDxfId="14"/>
    <tableColumn id="22" xr3:uid="{4FB8DC24-BED1-4E86-B82E-F831B6038DD5}" uniqueName="22" name="Ngày gửi mẫu" queryTableFieldId="22" dataDxfId="13"/>
    <tableColumn id="23" xr3:uid="{770C4E60-E795-4199-B900-923AD2B7D9BD}" uniqueName="23" name="Đơn vị lấy mẫu" queryTableFieldId="23" dataDxfId="12"/>
    <tableColumn id="24" xr3:uid="{CFCB20E8-37B5-46B9-8323-C60BB6E0A095}" uniqueName="24" name="Đơn vị làm xét nghiệm" queryTableFieldId="24" dataDxfId="11"/>
    <tableColumn id="41" xr3:uid="{2C9F894A-169B-47B0-B05C-9FD9EDF62DFD}" uniqueName="41" name="Patient list.Ngày xét nghiệm" queryTableFieldId="41" dataDxfId="10"/>
    <tableColumn id="25" xr3:uid="{1E136F81-40C3-47BE-B506-D93014967AC6}" uniqueName="25" name="Ngày trả kết quả" queryTableFieldId="25" dataDxfId="9"/>
    <tableColumn id="32" xr3:uid="{916C794D-DB03-445C-9DFB-44946C288E7D}" uniqueName="32" name="Bách khoa.Ngày xét nghiệm dương tính đầu tiên  " queryTableFieldId="32" dataDxfId="8"/>
    <tableColumn id="31" xr3:uid="{E9ECBA28-44BF-496E-8EFC-E825FA52A1E7}" uniqueName="31" name="Bách khoa.Ngày nhập viện" queryTableFieldId="31" dataDxfId="7"/>
    <tableColumn id="42" xr3:uid="{1697E2D4-A8AA-4BC0-AC82-E414F1A66F1F}" uniqueName="42" name="Patient list.Kỹ thuật xét nghiệm" queryTableFieldId="42" dataDxfId="6"/>
    <tableColumn id="26" xr3:uid="{210CF0EC-36C2-481A-8B1F-371A3C725BB0}" uniqueName="26" name="Kết quả" queryTableFieldId="26" dataDxfId="5"/>
    <tableColumn id="40" xr3:uid="{63BA9C88-640D-47BB-B407-B3DC756B76CD}" uniqueName="40" name="Patient list.Ngày nhập Viện" queryTableFieldId="40" dataDxfId="4"/>
    <tableColumn id="27" xr3:uid="{355DD751-7074-45E7-B105-DBC394A322C6}" uniqueName="27" name="Nơi điều trị" queryTableFieldId="27" dataDxfId="3"/>
    <tableColumn id="43" xr3:uid="{4C44DD64-5271-4644-AB95-C79BA2FFB793}" uniqueName="43" name="Patient list.Nơi điều trị" queryTableFieldId="43" dataDxfId="2"/>
    <tableColumn id="29" xr3:uid="{B7C6006D-E317-4525-8267-FC243D282F70}" uniqueName="29" name="Ngày ra viện" queryTableFieldId="29"/>
    <tableColumn id="28" xr3:uid="{60ADF002-D048-4F52-BEEF-CD435C61AD4D}" uniqueName="28" name="Tình trạng sức khỏe" queryTableFieldId="28" dataDxfId="1"/>
    <tableColumn id="44" xr3:uid="{C16B17EE-145B-43D0-BDCB-2EB34E75D879}" uniqueName="44" name="Patient list.Tình trạng" queryTableFieldId="4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Ngày_trả_kết_quả" xr10:uid="{D12123EC-4102-4DF5-A925-F56CAF1FFFFA}" sourceName="Ngày trả kết quả">
  <pivotTables>
    <pivotTable tabId="3" name="PivotTable1"/>
    <pivotTable tabId="3" name="PivotTable3"/>
  </pivotTables>
  <state minimalRefreshVersion="6" lastRefreshVersion="6" pivotCacheId="622953913" filterType="dateBetween">
    <selection startDate="2020-02-01T00:00:00" endDate="2020-04-30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Ngày trả kết quả" xr10:uid="{BFEF5E13-BED7-4397-BF50-FCAB92E81C84}" cache="NativeTimeline_Ngày_trả_kết_quả" caption="Ngày trả kết quả" level="2" selectionLevel="2" scrollPosition="2020-02-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C57E-5608-44C5-8A63-99249AF97938}">
  <dimension ref="A2:S157"/>
  <sheetViews>
    <sheetView topLeftCell="A91" workbookViewId="0">
      <selection activeCell="B34" sqref="B34"/>
    </sheetView>
  </sheetViews>
  <sheetFormatPr defaultRowHeight="14.5" x14ac:dyDescent="0.35"/>
  <cols>
    <col min="1" max="1" width="12.54296875" bestFit="1" customWidth="1"/>
    <col min="2" max="2" width="17.81640625" bestFit="1" customWidth="1"/>
    <col min="3" max="3" width="17.81640625" customWidth="1"/>
    <col min="4" max="4" width="11.81640625" bestFit="1" customWidth="1"/>
    <col min="5" max="5" width="5.453125" bestFit="1" customWidth="1"/>
    <col min="6" max="6" width="13.54296875" customWidth="1"/>
    <col min="7" max="7" width="10.81640625" bestFit="1" customWidth="1"/>
    <col min="8" max="8" width="5.453125" bestFit="1" customWidth="1"/>
    <col min="9" max="9" width="7.6328125" customWidth="1"/>
    <col min="12" max="12" width="7" bestFit="1" customWidth="1"/>
    <col min="13" max="13" width="12.54296875" hidden="1" customWidth="1"/>
    <col min="14" max="14" width="14.54296875" hidden="1" customWidth="1"/>
    <col min="15" max="15" width="12.54296875" bestFit="1" customWidth="1"/>
    <col min="16" max="16" width="14.54296875" bestFit="1" customWidth="1"/>
    <col min="17" max="65" width="15.54296875" bestFit="1" customWidth="1"/>
    <col min="66" max="67" width="10.81640625" bestFit="1" customWidth="1"/>
    <col min="68" max="94" width="2.90625" bestFit="1" customWidth="1"/>
    <col min="95" max="164" width="4" bestFit="1" customWidth="1"/>
    <col min="165" max="165" width="7" bestFit="1" customWidth="1"/>
    <col min="166" max="166" width="10.81640625" bestFit="1" customWidth="1"/>
  </cols>
  <sheetData>
    <row r="2" spans="1:19" x14ac:dyDescent="0.35">
      <c r="D2" s="3" t="s">
        <v>891</v>
      </c>
      <c r="E2" t="s">
        <v>1189</v>
      </c>
      <c r="G2" s="36" t="s">
        <v>1188</v>
      </c>
      <c r="H2" s="9" t="s">
        <v>1189</v>
      </c>
      <c r="O2" s="3" t="s">
        <v>889</v>
      </c>
      <c r="P2" t="s">
        <v>1177</v>
      </c>
    </row>
    <row r="3" spans="1:19" x14ac:dyDescent="0.35">
      <c r="A3" s="35" t="s">
        <v>1180</v>
      </c>
      <c r="B3" s="35" t="s">
        <v>1181</v>
      </c>
      <c r="D3" s="4" t="s">
        <v>893</v>
      </c>
      <c r="E3" s="2">
        <v>124</v>
      </c>
      <c r="G3" s="4" t="s">
        <v>71</v>
      </c>
      <c r="H3" s="2">
        <v>84</v>
      </c>
      <c r="M3" s="3" t="s">
        <v>1179</v>
      </c>
      <c r="N3" t="s">
        <v>1177</v>
      </c>
      <c r="O3" s="4" t="s">
        <v>60</v>
      </c>
      <c r="P3" s="2">
        <v>16</v>
      </c>
    </row>
    <row r="4" spans="1:19" x14ac:dyDescent="0.35">
      <c r="A4" s="31">
        <v>17</v>
      </c>
      <c r="B4" s="28">
        <v>7</v>
      </c>
      <c r="D4" s="4" t="s">
        <v>875</v>
      </c>
      <c r="E4" s="2">
        <v>48</v>
      </c>
      <c r="G4" s="4" t="s">
        <v>49</v>
      </c>
      <c r="H4" s="2">
        <v>87</v>
      </c>
      <c r="M4" s="4">
        <v>2</v>
      </c>
      <c r="N4" s="2">
        <v>1</v>
      </c>
      <c r="O4" s="4" t="s">
        <v>738</v>
      </c>
      <c r="P4" s="2">
        <v>3</v>
      </c>
    </row>
    <row r="5" spans="1:19" x14ac:dyDescent="0.35">
      <c r="A5" s="32">
        <v>18</v>
      </c>
      <c r="B5" s="29">
        <v>4</v>
      </c>
      <c r="D5" s="4" t="s">
        <v>890</v>
      </c>
      <c r="E5" s="2">
        <v>172</v>
      </c>
      <c r="G5" s="4" t="s">
        <v>890</v>
      </c>
      <c r="H5" s="2">
        <v>171</v>
      </c>
      <c r="M5" s="4">
        <v>9</v>
      </c>
      <c r="N5" s="2">
        <v>1</v>
      </c>
      <c r="O5" s="4" t="s">
        <v>706</v>
      </c>
      <c r="P5" s="2">
        <v>1</v>
      </c>
    </row>
    <row r="6" spans="1:19" x14ac:dyDescent="0.35">
      <c r="A6" s="32">
        <v>19</v>
      </c>
      <c r="B6" s="29">
        <v>3</v>
      </c>
      <c r="C6" s="21"/>
      <c r="M6" s="4">
        <v>10</v>
      </c>
      <c r="N6" s="2">
        <v>1</v>
      </c>
      <c r="O6" s="4" t="s">
        <v>283</v>
      </c>
      <c r="P6" s="2">
        <v>1</v>
      </c>
    </row>
    <row r="7" spans="1:19" x14ac:dyDescent="0.35">
      <c r="A7" s="32">
        <v>20</v>
      </c>
      <c r="B7" s="29">
        <v>3</v>
      </c>
      <c r="C7" s="21"/>
      <c r="M7" s="4">
        <v>11</v>
      </c>
      <c r="N7" s="2">
        <v>1</v>
      </c>
      <c r="O7" s="4" t="s">
        <v>1158</v>
      </c>
      <c r="P7" s="2">
        <v>1</v>
      </c>
    </row>
    <row r="8" spans="1:19" x14ac:dyDescent="0.35">
      <c r="A8" s="32">
        <v>21</v>
      </c>
      <c r="B8" s="29">
        <v>8</v>
      </c>
      <c r="C8" s="21"/>
      <c r="M8" s="4">
        <v>13</v>
      </c>
      <c r="N8" s="2">
        <v>1</v>
      </c>
      <c r="O8" s="4" t="s">
        <v>418</v>
      </c>
      <c r="P8" s="2">
        <v>1</v>
      </c>
    </row>
    <row r="9" spans="1:19" x14ac:dyDescent="0.35">
      <c r="A9" s="32">
        <v>22</v>
      </c>
      <c r="B9" s="29">
        <v>4</v>
      </c>
      <c r="C9" s="21"/>
      <c r="M9" s="4">
        <v>16</v>
      </c>
      <c r="N9" s="2">
        <v>1</v>
      </c>
      <c r="O9" s="4" t="s">
        <v>140</v>
      </c>
      <c r="P9" s="2">
        <v>1</v>
      </c>
    </row>
    <row r="10" spans="1:19" x14ac:dyDescent="0.35">
      <c r="A10" s="32">
        <v>23</v>
      </c>
      <c r="B10" s="29">
        <v>4</v>
      </c>
      <c r="C10" s="21"/>
      <c r="G10" s="3" t="s">
        <v>1190</v>
      </c>
      <c r="H10" t="s">
        <v>1189</v>
      </c>
      <c r="M10" s="4">
        <v>17</v>
      </c>
      <c r="N10" s="2">
        <v>2</v>
      </c>
      <c r="O10" s="4" t="s">
        <v>290</v>
      </c>
      <c r="P10" s="2">
        <v>1</v>
      </c>
    </row>
    <row r="11" spans="1:19" x14ac:dyDescent="0.35">
      <c r="A11" s="32">
        <v>24</v>
      </c>
      <c r="B11" s="29">
        <v>5</v>
      </c>
      <c r="C11" s="21"/>
      <c r="G11" s="4">
        <v>1</v>
      </c>
      <c r="H11" s="2">
        <v>6</v>
      </c>
      <c r="M11" s="4">
        <v>18</v>
      </c>
      <c r="N11" s="2">
        <v>3</v>
      </c>
      <c r="O11" s="4" t="s">
        <v>183</v>
      </c>
      <c r="P11" s="2">
        <v>4</v>
      </c>
    </row>
    <row r="12" spans="1:19" x14ac:dyDescent="0.35">
      <c r="A12" s="32">
        <v>25</v>
      </c>
      <c r="B12" s="29">
        <v>5</v>
      </c>
      <c r="C12" s="21"/>
      <c r="G12" s="4">
        <v>2</v>
      </c>
      <c r="H12" s="2">
        <v>55</v>
      </c>
      <c r="M12" s="4">
        <v>19</v>
      </c>
      <c r="N12" s="2">
        <v>8</v>
      </c>
      <c r="O12" s="4" t="s">
        <v>745</v>
      </c>
      <c r="P12" s="2">
        <v>3</v>
      </c>
      <c r="R12" s="37" t="s">
        <v>1178</v>
      </c>
      <c r="S12" s="40" t="s">
        <v>1182</v>
      </c>
    </row>
    <row r="13" spans="1:19" x14ac:dyDescent="0.35">
      <c r="A13" s="32">
        <v>26</v>
      </c>
      <c r="B13" s="29">
        <v>5</v>
      </c>
      <c r="C13" s="21"/>
      <c r="G13" s="4">
        <v>3</v>
      </c>
      <c r="H13" s="2">
        <v>32</v>
      </c>
      <c r="M13" s="4">
        <v>20</v>
      </c>
      <c r="N13" s="2">
        <v>9</v>
      </c>
      <c r="O13" s="4" t="s">
        <v>263</v>
      </c>
      <c r="P13" s="2">
        <v>6</v>
      </c>
      <c r="R13" s="38" t="s">
        <v>1183</v>
      </c>
      <c r="S13" s="41">
        <f>SUMIF($M$2:$M$200, "&lt;15", $N$2:$N$200)</f>
        <v>5</v>
      </c>
    </row>
    <row r="14" spans="1:19" x14ac:dyDescent="0.35">
      <c r="A14" s="32">
        <v>27</v>
      </c>
      <c r="B14" s="29">
        <v>5</v>
      </c>
      <c r="C14" s="21"/>
      <c r="G14" s="4">
        <v>4</v>
      </c>
      <c r="H14" s="2">
        <v>39</v>
      </c>
      <c r="M14" s="4">
        <v>21</v>
      </c>
      <c r="N14" s="2">
        <v>8</v>
      </c>
      <c r="O14" s="4" t="s">
        <v>813</v>
      </c>
      <c r="P14" s="2">
        <v>134</v>
      </c>
      <c r="R14" s="38" t="s">
        <v>1184</v>
      </c>
      <c r="S14" s="41">
        <f>SUMIFS($N$2:$N200, $M$2:$M$200, "&gt;14", $M$2:$M$200, "&lt;30")</f>
        <v>79</v>
      </c>
    </row>
    <row r="15" spans="1:19" x14ac:dyDescent="0.35">
      <c r="A15" s="32">
        <v>28</v>
      </c>
      <c r="B15" s="29">
        <v>5</v>
      </c>
      <c r="C15" s="21"/>
      <c r="G15" s="4">
        <v>5</v>
      </c>
      <c r="H15" s="2">
        <v>23</v>
      </c>
      <c r="M15" s="4">
        <v>22</v>
      </c>
      <c r="N15" s="2">
        <v>6</v>
      </c>
      <c r="O15" s="4" t="s">
        <v>890</v>
      </c>
      <c r="P15" s="2">
        <v>172</v>
      </c>
      <c r="R15" s="38" t="s">
        <v>1185</v>
      </c>
      <c r="S15" s="41">
        <f>SUMIFS($N$2:$N200, $M$2:$M$200, "&gt;29", $M$2:$M$200, "&lt;45")</f>
        <v>40</v>
      </c>
    </row>
    <row r="16" spans="1:19" x14ac:dyDescent="0.35">
      <c r="A16" s="32">
        <v>29</v>
      </c>
      <c r="B16" s="29">
        <v>4</v>
      </c>
      <c r="C16" s="21"/>
      <c r="G16" s="4">
        <v>6</v>
      </c>
      <c r="H16" s="2">
        <v>4</v>
      </c>
      <c r="M16" s="4">
        <v>23</v>
      </c>
      <c r="N16" s="2">
        <v>8</v>
      </c>
      <c r="R16" s="38" t="s">
        <v>1186</v>
      </c>
      <c r="S16" s="41">
        <f>SUMIFS($N$2:$N$200, $M$2:$M$200, "&gt;44", $M$2:$M$200, "&lt;60")</f>
        <v>27</v>
      </c>
    </row>
    <row r="17" spans="1:19" x14ac:dyDescent="0.35">
      <c r="A17" s="32">
        <v>30</v>
      </c>
      <c r="B17" s="29">
        <v>4</v>
      </c>
      <c r="C17" s="21"/>
      <c r="G17" s="4">
        <v>7</v>
      </c>
      <c r="H17" s="2">
        <v>10</v>
      </c>
      <c r="M17" s="4">
        <v>24</v>
      </c>
      <c r="N17" s="2">
        <v>4</v>
      </c>
      <c r="R17" s="39" t="s">
        <v>1187</v>
      </c>
      <c r="S17" s="42">
        <f>SUMIF($M$2:$M$200, "&gt;=60", $N$2:$N$200)</f>
        <v>18</v>
      </c>
    </row>
    <row r="18" spans="1:19" x14ac:dyDescent="0.35">
      <c r="A18" s="32">
        <v>31</v>
      </c>
      <c r="B18" s="29">
        <v>4</v>
      </c>
      <c r="C18" s="21"/>
      <c r="G18" s="4">
        <v>8</v>
      </c>
      <c r="H18" s="2">
        <v>3</v>
      </c>
      <c r="M18" s="4">
        <v>25</v>
      </c>
      <c r="N18" s="2">
        <v>9</v>
      </c>
    </row>
    <row r="19" spans="1:19" x14ac:dyDescent="0.35">
      <c r="A19" s="32">
        <v>32</v>
      </c>
      <c r="B19" s="29">
        <v>3</v>
      </c>
      <c r="C19" s="21"/>
      <c r="G19" s="4" t="s">
        <v>890</v>
      </c>
      <c r="H19" s="2">
        <v>172</v>
      </c>
      <c r="M19" s="4">
        <v>26</v>
      </c>
      <c r="N19" s="2">
        <v>4</v>
      </c>
    </row>
    <row r="20" spans="1:19" x14ac:dyDescent="0.35">
      <c r="A20" s="32">
        <v>33</v>
      </c>
      <c r="B20" s="29">
        <v>4</v>
      </c>
      <c r="C20" s="21"/>
      <c r="D20" s="21"/>
      <c r="E20" s="21"/>
      <c r="M20" s="4">
        <v>27</v>
      </c>
      <c r="N20" s="2">
        <v>7</v>
      </c>
    </row>
    <row r="21" spans="1:19" x14ac:dyDescent="0.35">
      <c r="A21" s="32">
        <v>34</v>
      </c>
      <c r="B21" s="29">
        <v>5</v>
      </c>
      <c r="C21" s="21"/>
      <c r="D21" s="21"/>
      <c r="E21" s="21"/>
      <c r="M21" s="4">
        <v>28</v>
      </c>
      <c r="N21" s="2">
        <v>4</v>
      </c>
    </row>
    <row r="22" spans="1:19" x14ac:dyDescent="0.35">
      <c r="A22" s="32">
        <v>35</v>
      </c>
      <c r="B22" s="29">
        <v>4</v>
      </c>
      <c r="C22" s="21"/>
      <c r="D22" s="21"/>
      <c r="E22" s="21"/>
      <c r="M22" s="4">
        <v>29</v>
      </c>
      <c r="N22" s="2">
        <v>6</v>
      </c>
    </row>
    <row r="23" spans="1:19" x14ac:dyDescent="0.35">
      <c r="A23" s="32">
        <v>36</v>
      </c>
      <c r="B23" s="29">
        <v>3</v>
      </c>
      <c r="C23" s="21"/>
      <c r="D23" s="21"/>
      <c r="E23" s="21"/>
      <c r="M23" s="4">
        <v>30</v>
      </c>
      <c r="N23" s="2">
        <v>9</v>
      </c>
    </row>
    <row r="24" spans="1:19" x14ac:dyDescent="0.35">
      <c r="A24" s="32">
        <v>37</v>
      </c>
      <c r="B24" s="29">
        <v>3</v>
      </c>
      <c r="C24" s="21"/>
      <c r="D24" s="21"/>
      <c r="E24" s="21"/>
      <c r="M24" s="4">
        <v>31</v>
      </c>
      <c r="N24" s="2">
        <v>2</v>
      </c>
    </row>
    <row r="25" spans="1:19" x14ac:dyDescent="0.35">
      <c r="A25" s="32">
        <v>38</v>
      </c>
      <c r="B25" s="29">
        <v>3</v>
      </c>
      <c r="C25" s="21"/>
      <c r="D25" s="21"/>
      <c r="E25" s="21"/>
      <c r="M25" s="4">
        <v>33</v>
      </c>
      <c r="N25" s="2">
        <v>4</v>
      </c>
    </row>
    <row r="26" spans="1:19" x14ac:dyDescent="0.35">
      <c r="A26" s="32">
        <v>39</v>
      </c>
      <c r="B26" s="29">
        <v>4</v>
      </c>
      <c r="C26" s="21"/>
      <c r="D26" s="21"/>
      <c r="E26" s="21"/>
      <c r="M26" s="4">
        <v>34</v>
      </c>
      <c r="N26" s="2">
        <v>4</v>
      </c>
    </row>
    <row r="27" spans="1:19" x14ac:dyDescent="0.35">
      <c r="A27" s="32">
        <v>40</v>
      </c>
      <c r="B27" s="29">
        <v>2</v>
      </c>
      <c r="C27" s="21"/>
      <c r="D27" s="21"/>
      <c r="E27" s="21"/>
      <c r="M27" s="4">
        <v>35</v>
      </c>
      <c r="N27" s="2">
        <v>2</v>
      </c>
    </row>
    <row r="28" spans="1:19" x14ac:dyDescent="0.35">
      <c r="A28" s="32">
        <v>41</v>
      </c>
      <c r="B28" s="29">
        <v>2</v>
      </c>
      <c r="C28" s="21"/>
      <c r="D28" s="21"/>
      <c r="E28" s="21"/>
      <c r="M28" s="4">
        <v>36</v>
      </c>
      <c r="N28" s="2">
        <v>3</v>
      </c>
    </row>
    <row r="29" spans="1:19" x14ac:dyDescent="0.35">
      <c r="A29" s="32">
        <v>42</v>
      </c>
      <c r="B29" s="29">
        <v>2</v>
      </c>
      <c r="C29" s="21"/>
      <c r="D29" s="21"/>
      <c r="E29" s="21"/>
      <c r="M29" s="4">
        <v>37</v>
      </c>
      <c r="N29" s="2">
        <v>1</v>
      </c>
    </row>
    <row r="30" spans="1:19" x14ac:dyDescent="0.35">
      <c r="A30" s="32">
        <v>43</v>
      </c>
      <c r="B30" s="29">
        <v>2</v>
      </c>
      <c r="C30" s="21"/>
      <c r="D30" s="21"/>
      <c r="E30" s="21"/>
      <c r="M30" s="4">
        <v>40</v>
      </c>
      <c r="N30" s="2">
        <v>2</v>
      </c>
    </row>
    <row r="31" spans="1:19" x14ac:dyDescent="0.35">
      <c r="A31" s="32">
        <v>44</v>
      </c>
      <c r="B31" s="29">
        <v>2</v>
      </c>
      <c r="C31" s="21"/>
      <c r="D31" s="21"/>
      <c r="E31" s="21"/>
      <c r="M31" s="4">
        <v>41</v>
      </c>
      <c r="N31" s="2">
        <v>1</v>
      </c>
    </row>
    <row r="32" spans="1:19" x14ac:dyDescent="0.35">
      <c r="A32" s="32">
        <v>45</v>
      </c>
      <c r="B32" s="29">
        <v>3</v>
      </c>
      <c r="C32" s="21"/>
      <c r="D32" s="21"/>
      <c r="E32" s="21"/>
      <c r="M32" s="4">
        <v>42</v>
      </c>
      <c r="N32" s="2">
        <v>2</v>
      </c>
    </row>
    <row r="33" spans="1:14" x14ac:dyDescent="0.35">
      <c r="A33" s="32">
        <v>46</v>
      </c>
      <c r="B33" s="29">
        <v>5</v>
      </c>
      <c r="C33" s="21"/>
      <c r="D33" s="21"/>
      <c r="E33" s="21"/>
      <c r="M33" s="4">
        <v>43</v>
      </c>
      <c r="N33" s="2">
        <v>5</v>
      </c>
    </row>
    <row r="34" spans="1:14" x14ac:dyDescent="0.35">
      <c r="A34" s="32">
        <v>47</v>
      </c>
      <c r="B34" s="29">
        <v>2</v>
      </c>
      <c r="C34" s="21"/>
      <c r="D34" s="21"/>
      <c r="E34" s="21"/>
      <c r="M34" s="4">
        <v>44</v>
      </c>
      <c r="N34" s="2">
        <v>3</v>
      </c>
    </row>
    <row r="35" spans="1:14" x14ac:dyDescent="0.35">
      <c r="A35" s="32">
        <v>48</v>
      </c>
      <c r="B35" s="29">
        <v>1</v>
      </c>
      <c r="C35" s="21"/>
      <c r="D35" s="21"/>
      <c r="E35" s="21"/>
      <c r="M35" s="4">
        <v>45</v>
      </c>
      <c r="N35" s="2">
        <v>2</v>
      </c>
    </row>
    <row r="36" spans="1:14" x14ac:dyDescent="0.35">
      <c r="A36" s="32">
        <v>49</v>
      </c>
      <c r="B36" s="29">
        <v>4</v>
      </c>
      <c r="C36" s="21"/>
      <c r="D36" s="21"/>
      <c r="E36" s="21"/>
      <c r="M36" s="4">
        <v>47</v>
      </c>
      <c r="N36" s="2">
        <v>1</v>
      </c>
    </row>
    <row r="37" spans="1:14" x14ac:dyDescent="0.35">
      <c r="A37" s="32">
        <v>50</v>
      </c>
      <c r="B37" s="29">
        <v>2</v>
      </c>
      <c r="C37" s="21"/>
      <c r="D37" s="21"/>
      <c r="E37" s="21"/>
      <c r="M37" s="4">
        <v>48</v>
      </c>
      <c r="N37" s="2">
        <v>1</v>
      </c>
    </row>
    <row r="38" spans="1:14" x14ac:dyDescent="0.35">
      <c r="A38" s="32">
        <v>51</v>
      </c>
      <c r="B38" s="29">
        <v>4</v>
      </c>
      <c r="C38" s="21"/>
      <c r="D38" s="21"/>
      <c r="E38" s="21"/>
      <c r="M38" s="4">
        <v>49</v>
      </c>
      <c r="N38" s="2">
        <v>4</v>
      </c>
    </row>
    <row r="39" spans="1:14" x14ac:dyDescent="0.35">
      <c r="A39" s="32">
        <v>52</v>
      </c>
      <c r="B39" s="29">
        <v>3</v>
      </c>
      <c r="C39" s="21"/>
      <c r="D39" s="21"/>
      <c r="E39" s="21"/>
      <c r="M39" s="4">
        <v>50</v>
      </c>
      <c r="N39" s="2">
        <v>3</v>
      </c>
    </row>
    <row r="40" spans="1:14" x14ac:dyDescent="0.35">
      <c r="A40" s="32">
        <v>53</v>
      </c>
      <c r="B40" s="29">
        <v>5</v>
      </c>
      <c r="C40" s="21"/>
      <c r="D40" s="21"/>
      <c r="E40" s="21"/>
      <c r="M40" s="4">
        <v>51</v>
      </c>
      <c r="N40" s="2">
        <v>1</v>
      </c>
    </row>
    <row r="41" spans="1:14" x14ac:dyDescent="0.35">
      <c r="A41" s="32">
        <v>54</v>
      </c>
      <c r="B41" s="29">
        <v>5</v>
      </c>
      <c r="C41" s="21"/>
      <c r="D41" s="21"/>
      <c r="E41" s="21"/>
      <c r="M41" s="4">
        <v>52</v>
      </c>
      <c r="N41" s="2">
        <v>3</v>
      </c>
    </row>
    <row r="42" spans="1:14" x14ac:dyDescent="0.35">
      <c r="A42" s="32">
        <v>55</v>
      </c>
      <c r="B42" s="29">
        <v>2</v>
      </c>
      <c r="C42" s="21"/>
      <c r="D42" s="21"/>
      <c r="E42" s="21"/>
      <c r="M42" s="4">
        <v>53</v>
      </c>
      <c r="N42" s="2">
        <v>1</v>
      </c>
    </row>
    <row r="43" spans="1:14" x14ac:dyDescent="0.35">
      <c r="A43" s="32">
        <v>56</v>
      </c>
      <c r="B43" s="29">
        <v>4</v>
      </c>
      <c r="C43" s="21"/>
      <c r="D43" s="21"/>
      <c r="E43" s="21"/>
      <c r="M43" s="4">
        <v>54</v>
      </c>
      <c r="N43" s="2">
        <v>1</v>
      </c>
    </row>
    <row r="44" spans="1:14" x14ac:dyDescent="0.35">
      <c r="A44" s="32">
        <v>57</v>
      </c>
      <c r="B44" s="29">
        <v>3</v>
      </c>
      <c r="C44" s="21"/>
      <c r="D44" s="21"/>
      <c r="E44" s="21"/>
      <c r="M44" s="4">
        <v>55</v>
      </c>
      <c r="N44" s="2">
        <v>2</v>
      </c>
    </row>
    <row r="45" spans="1:14" x14ac:dyDescent="0.35">
      <c r="A45" s="32">
        <v>58</v>
      </c>
      <c r="B45" s="29">
        <v>3</v>
      </c>
      <c r="C45" s="21"/>
      <c r="D45" s="21"/>
      <c r="E45" s="21"/>
      <c r="M45" s="4">
        <v>58</v>
      </c>
      <c r="N45" s="2">
        <v>6</v>
      </c>
    </row>
    <row r="46" spans="1:14" x14ac:dyDescent="0.35">
      <c r="A46" s="32">
        <v>59</v>
      </c>
      <c r="B46" s="29">
        <v>5</v>
      </c>
      <c r="C46" s="21"/>
      <c r="D46" s="21"/>
      <c r="E46" s="21"/>
      <c r="M46" s="4">
        <v>59</v>
      </c>
      <c r="N46" s="2">
        <v>1</v>
      </c>
    </row>
    <row r="47" spans="1:14" x14ac:dyDescent="0.35">
      <c r="A47" s="32">
        <v>60</v>
      </c>
      <c r="B47" s="29">
        <v>4</v>
      </c>
      <c r="C47" s="21"/>
      <c r="D47" s="21"/>
      <c r="E47" s="21"/>
      <c r="M47" s="4">
        <v>60</v>
      </c>
      <c r="N47" s="2">
        <v>2</v>
      </c>
    </row>
    <row r="48" spans="1:14" x14ac:dyDescent="0.35">
      <c r="A48" s="32">
        <v>61</v>
      </c>
      <c r="B48" s="29">
        <v>5</v>
      </c>
      <c r="C48" s="21"/>
      <c r="D48" s="21"/>
      <c r="E48" s="21"/>
      <c r="M48" s="4">
        <v>61</v>
      </c>
      <c r="N48" s="2">
        <v>1</v>
      </c>
    </row>
    <row r="49" spans="1:14" x14ac:dyDescent="0.35">
      <c r="A49" s="32">
        <v>62</v>
      </c>
      <c r="B49" s="29">
        <v>2</v>
      </c>
      <c r="C49" s="21"/>
      <c r="D49" s="21"/>
      <c r="E49" s="21"/>
      <c r="M49" s="4">
        <v>63</v>
      </c>
      <c r="N49" s="2">
        <v>1</v>
      </c>
    </row>
    <row r="50" spans="1:14" x14ac:dyDescent="0.35">
      <c r="A50" s="32">
        <v>63</v>
      </c>
      <c r="B50" s="29">
        <v>2</v>
      </c>
      <c r="C50" s="21"/>
      <c r="D50" s="21"/>
      <c r="E50" s="21"/>
      <c r="M50" s="4">
        <v>64</v>
      </c>
      <c r="N50" s="2">
        <v>3</v>
      </c>
    </row>
    <row r="51" spans="1:14" x14ac:dyDescent="0.35">
      <c r="A51" s="32">
        <v>64</v>
      </c>
      <c r="B51" s="29">
        <v>3</v>
      </c>
      <c r="C51" s="21"/>
      <c r="D51" s="21"/>
      <c r="E51" s="21"/>
      <c r="M51" s="4">
        <v>66</v>
      </c>
      <c r="N51" s="2">
        <v>4</v>
      </c>
    </row>
    <row r="52" spans="1:14" x14ac:dyDescent="0.35">
      <c r="A52" s="32">
        <v>65</v>
      </c>
      <c r="B52" s="29">
        <v>1</v>
      </c>
      <c r="C52" s="21"/>
      <c r="D52" s="21"/>
      <c r="E52" s="21"/>
      <c r="M52" s="4">
        <v>67</v>
      </c>
      <c r="N52" s="2">
        <v>1</v>
      </c>
    </row>
    <row r="53" spans="1:14" x14ac:dyDescent="0.35">
      <c r="A53" s="33">
        <v>66</v>
      </c>
      <c r="B53" s="29">
        <v>4</v>
      </c>
      <c r="C53" s="21"/>
      <c r="D53" s="21"/>
      <c r="E53" s="21"/>
      <c r="M53" s="4">
        <v>69</v>
      </c>
      <c r="N53" s="2">
        <v>1</v>
      </c>
    </row>
    <row r="54" spans="1:14" x14ac:dyDescent="0.35">
      <c r="A54" s="31">
        <v>67</v>
      </c>
      <c r="B54" s="29">
        <v>4</v>
      </c>
      <c r="C54" s="21"/>
      <c r="D54" s="21"/>
      <c r="E54" s="21"/>
      <c r="M54" s="4">
        <v>70</v>
      </c>
      <c r="N54" s="2">
        <v>1</v>
      </c>
    </row>
    <row r="55" spans="1:14" x14ac:dyDescent="0.35">
      <c r="A55" s="32">
        <v>68</v>
      </c>
      <c r="B55" s="29">
        <v>1</v>
      </c>
      <c r="C55" s="21"/>
      <c r="D55" s="21"/>
      <c r="E55" s="21"/>
      <c r="M55" s="4">
        <v>71</v>
      </c>
      <c r="N55" s="2">
        <v>1</v>
      </c>
    </row>
    <row r="56" spans="1:14" x14ac:dyDescent="0.35">
      <c r="A56" s="32">
        <v>69</v>
      </c>
      <c r="B56" s="29">
        <v>5</v>
      </c>
      <c r="C56" s="21"/>
      <c r="D56" s="21"/>
      <c r="E56" s="21"/>
      <c r="M56" s="4">
        <v>74</v>
      </c>
      <c r="N56" s="2">
        <v>1</v>
      </c>
    </row>
    <row r="57" spans="1:14" x14ac:dyDescent="0.35">
      <c r="A57" s="32">
        <v>70</v>
      </c>
      <c r="B57" s="29">
        <v>2</v>
      </c>
      <c r="C57" s="21"/>
      <c r="D57" s="21"/>
      <c r="E57" s="21"/>
      <c r="M57" s="4">
        <v>88</v>
      </c>
      <c r="N57" s="2">
        <v>1</v>
      </c>
    </row>
    <row r="58" spans="1:14" x14ac:dyDescent="0.35">
      <c r="A58" s="32">
        <v>71</v>
      </c>
      <c r="B58" s="29">
        <v>2</v>
      </c>
      <c r="C58" s="21"/>
      <c r="D58" s="21"/>
      <c r="E58" s="21"/>
      <c r="M58" s="4" t="s">
        <v>1176</v>
      </c>
      <c r="N58" s="2">
        <v>3</v>
      </c>
    </row>
    <row r="59" spans="1:14" x14ac:dyDescent="0.35">
      <c r="A59" s="32">
        <v>72</v>
      </c>
      <c r="B59" s="29">
        <v>4</v>
      </c>
      <c r="C59" s="21"/>
      <c r="D59" s="21"/>
      <c r="E59" s="21"/>
      <c r="M59" s="4">
        <v>57</v>
      </c>
      <c r="N59" s="2">
        <v>1</v>
      </c>
    </row>
    <row r="60" spans="1:14" x14ac:dyDescent="0.35">
      <c r="A60" s="32">
        <v>73</v>
      </c>
      <c r="B60" s="29">
        <v>4</v>
      </c>
      <c r="C60" s="21"/>
      <c r="D60" s="21"/>
      <c r="E60" s="21"/>
      <c r="M60" s="4">
        <v>38</v>
      </c>
      <c r="N60" s="2">
        <v>2</v>
      </c>
    </row>
    <row r="61" spans="1:14" x14ac:dyDescent="0.35">
      <c r="A61" s="32">
        <v>74</v>
      </c>
      <c r="B61" s="29">
        <v>2</v>
      </c>
      <c r="C61" s="21"/>
      <c r="D61" s="21"/>
      <c r="E61" s="21"/>
      <c r="M61" s="4">
        <v>62</v>
      </c>
      <c r="N61" s="2">
        <v>1</v>
      </c>
    </row>
    <row r="62" spans="1:14" x14ac:dyDescent="0.35">
      <c r="A62" s="32">
        <v>75</v>
      </c>
      <c r="B62" s="29">
        <v>2</v>
      </c>
      <c r="C62" s="21"/>
      <c r="D62" s="21"/>
      <c r="E62" s="21"/>
      <c r="M62" s="4" t="s">
        <v>890</v>
      </c>
      <c r="N62" s="2">
        <v>172</v>
      </c>
    </row>
    <row r="63" spans="1:14" x14ac:dyDescent="0.35">
      <c r="A63" s="32">
        <v>76</v>
      </c>
      <c r="B63" s="29">
        <v>6</v>
      </c>
      <c r="C63" s="21"/>
      <c r="D63" s="21"/>
      <c r="E63" s="21"/>
    </row>
    <row r="64" spans="1:14" x14ac:dyDescent="0.35">
      <c r="A64" s="32">
        <v>77</v>
      </c>
      <c r="B64" s="29">
        <v>1</v>
      </c>
      <c r="C64" s="21"/>
      <c r="D64" s="21"/>
      <c r="E64" s="21"/>
    </row>
    <row r="65" spans="1:5" x14ac:dyDescent="0.35">
      <c r="A65" s="32">
        <v>78</v>
      </c>
      <c r="B65" s="29">
        <v>1</v>
      </c>
      <c r="C65" s="21"/>
      <c r="D65" s="21"/>
      <c r="E65" s="21"/>
    </row>
    <row r="66" spans="1:5" x14ac:dyDescent="0.35">
      <c r="A66" s="32">
        <v>79</v>
      </c>
      <c r="B66" s="29">
        <v>2</v>
      </c>
      <c r="C66" s="21"/>
      <c r="D66" s="21"/>
      <c r="E66" s="21"/>
    </row>
    <row r="67" spans="1:5" x14ac:dyDescent="0.35">
      <c r="A67" s="32">
        <v>80</v>
      </c>
      <c r="B67" s="29">
        <v>1</v>
      </c>
      <c r="C67" s="21"/>
      <c r="D67" s="21"/>
      <c r="E67" s="21"/>
    </row>
    <row r="68" spans="1:5" x14ac:dyDescent="0.35">
      <c r="A68" s="32">
        <v>81</v>
      </c>
      <c r="B68" s="29">
        <v>2</v>
      </c>
      <c r="C68" s="21"/>
      <c r="D68" s="21"/>
      <c r="E68" s="21"/>
    </row>
    <row r="69" spans="1:5" x14ac:dyDescent="0.35">
      <c r="A69" s="32">
        <v>82</v>
      </c>
      <c r="B69" s="29">
        <v>2</v>
      </c>
      <c r="C69" s="21"/>
      <c r="D69" s="21"/>
      <c r="E69" s="21"/>
    </row>
    <row r="70" spans="1:5" x14ac:dyDescent="0.35">
      <c r="A70" s="32">
        <v>83</v>
      </c>
      <c r="B70" s="29">
        <v>2</v>
      </c>
      <c r="C70" s="21"/>
      <c r="D70" s="21"/>
      <c r="E70" s="21"/>
    </row>
    <row r="71" spans="1:5" x14ac:dyDescent="0.35">
      <c r="A71" s="32">
        <v>84</v>
      </c>
      <c r="B71" s="29">
        <v>2</v>
      </c>
      <c r="C71" s="21"/>
      <c r="D71" s="21"/>
      <c r="E71" s="21"/>
    </row>
    <row r="72" spans="1:5" x14ac:dyDescent="0.35">
      <c r="A72" s="32">
        <v>85</v>
      </c>
      <c r="B72" s="29">
        <v>2</v>
      </c>
      <c r="C72" s="21"/>
      <c r="D72" s="21"/>
      <c r="E72" s="21"/>
    </row>
    <row r="73" spans="1:5" x14ac:dyDescent="0.35">
      <c r="A73" s="32">
        <v>86</v>
      </c>
      <c r="B73" s="29">
        <v>7</v>
      </c>
      <c r="C73" s="21"/>
      <c r="D73" s="21"/>
      <c r="E73" s="21"/>
    </row>
    <row r="74" spans="1:5" x14ac:dyDescent="0.35">
      <c r="A74" s="32">
        <v>87</v>
      </c>
      <c r="B74" s="29">
        <v>3</v>
      </c>
      <c r="C74" s="21"/>
      <c r="D74" s="21"/>
      <c r="E74" s="21"/>
    </row>
    <row r="75" spans="1:5" x14ac:dyDescent="0.35">
      <c r="A75" s="32">
        <v>88</v>
      </c>
      <c r="B75" s="29">
        <v>4</v>
      </c>
      <c r="C75" s="21"/>
      <c r="D75" s="21"/>
      <c r="E75" s="21"/>
    </row>
    <row r="76" spans="1:5" x14ac:dyDescent="0.35">
      <c r="A76" s="32">
        <v>89</v>
      </c>
      <c r="B76" s="29">
        <v>2</v>
      </c>
      <c r="C76" s="21"/>
      <c r="D76" s="21"/>
      <c r="E76" s="21"/>
    </row>
    <row r="77" spans="1:5" x14ac:dyDescent="0.35">
      <c r="A77" s="32">
        <v>90</v>
      </c>
      <c r="B77" s="29">
        <v>3</v>
      </c>
      <c r="C77" s="21"/>
      <c r="D77" s="21"/>
      <c r="E77" s="21"/>
    </row>
    <row r="78" spans="1:5" x14ac:dyDescent="0.35">
      <c r="A78" s="32">
        <v>91</v>
      </c>
      <c r="B78" s="29">
        <v>7</v>
      </c>
      <c r="C78" s="21"/>
      <c r="D78" s="21"/>
      <c r="E78" s="21"/>
    </row>
    <row r="79" spans="1:5" x14ac:dyDescent="0.35">
      <c r="A79" s="32">
        <v>92</v>
      </c>
      <c r="B79" s="29">
        <v>5</v>
      </c>
      <c r="C79" s="21"/>
      <c r="D79" s="21"/>
      <c r="E79" s="21"/>
    </row>
    <row r="80" spans="1:5" x14ac:dyDescent="0.35">
      <c r="A80" s="32">
        <v>93</v>
      </c>
      <c r="B80" s="29">
        <v>2</v>
      </c>
      <c r="C80" s="21"/>
      <c r="D80" s="21"/>
      <c r="E80" s="21"/>
    </row>
    <row r="81" spans="1:5" x14ac:dyDescent="0.35">
      <c r="A81" s="32">
        <v>94</v>
      </c>
      <c r="B81" s="29">
        <v>2</v>
      </c>
      <c r="C81" s="21"/>
      <c r="D81" s="21"/>
      <c r="E81" s="21"/>
    </row>
    <row r="82" spans="1:5" x14ac:dyDescent="0.35">
      <c r="A82" s="32">
        <v>95</v>
      </c>
      <c r="B82" s="29">
        <v>3</v>
      </c>
      <c r="C82" s="21"/>
      <c r="D82" s="21"/>
      <c r="E82" s="21"/>
    </row>
    <row r="83" spans="1:5" x14ac:dyDescent="0.35">
      <c r="A83" s="32">
        <v>96</v>
      </c>
      <c r="B83" s="29">
        <v>3</v>
      </c>
      <c r="C83" s="21"/>
      <c r="D83" s="21"/>
      <c r="E83" s="21"/>
    </row>
    <row r="84" spans="1:5" x14ac:dyDescent="0.35">
      <c r="A84" s="32">
        <v>97</v>
      </c>
      <c r="B84" s="29">
        <v>4</v>
      </c>
      <c r="C84" s="21"/>
      <c r="D84" s="21"/>
      <c r="E84" s="21"/>
    </row>
    <row r="85" spans="1:5" x14ac:dyDescent="0.35">
      <c r="A85" s="32">
        <v>98</v>
      </c>
      <c r="B85" s="29">
        <v>5</v>
      </c>
      <c r="C85" s="21"/>
      <c r="D85" s="21"/>
      <c r="E85" s="21"/>
    </row>
    <row r="86" spans="1:5" x14ac:dyDescent="0.35">
      <c r="A86" s="32">
        <v>99</v>
      </c>
      <c r="B86" s="29">
        <v>2</v>
      </c>
      <c r="C86" s="21"/>
      <c r="D86" s="21"/>
      <c r="E86" s="21"/>
    </row>
    <row r="87" spans="1:5" x14ac:dyDescent="0.35">
      <c r="A87" s="32">
        <v>100</v>
      </c>
      <c r="B87" s="29">
        <v>5</v>
      </c>
      <c r="C87" s="21"/>
      <c r="D87" s="21"/>
      <c r="E87" s="21"/>
    </row>
    <row r="88" spans="1:5" x14ac:dyDescent="0.35">
      <c r="A88" s="32">
        <v>101</v>
      </c>
      <c r="B88" s="29">
        <v>2</v>
      </c>
      <c r="C88" s="21"/>
      <c r="D88" s="21"/>
      <c r="E88" s="21"/>
    </row>
    <row r="89" spans="1:5" x14ac:dyDescent="0.35">
      <c r="A89" s="32">
        <v>102</v>
      </c>
      <c r="B89" s="29">
        <v>2</v>
      </c>
      <c r="C89" s="21"/>
      <c r="D89" s="21"/>
      <c r="E89" s="21"/>
    </row>
    <row r="90" spans="1:5" x14ac:dyDescent="0.35">
      <c r="A90" s="32">
        <v>103</v>
      </c>
      <c r="B90" s="29">
        <v>2</v>
      </c>
      <c r="C90" s="21"/>
      <c r="D90" s="21"/>
      <c r="E90" s="21"/>
    </row>
    <row r="91" spans="1:5" x14ac:dyDescent="0.35">
      <c r="A91" s="32">
        <v>104</v>
      </c>
      <c r="B91" s="29">
        <v>2</v>
      </c>
      <c r="C91" s="21"/>
      <c r="D91" s="21"/>
      <c r="E91" s="21"/>
    </row>
    <row r="92" spans="1:5" x14ac:dyDescent="0.35">
      <c r="A92" s="32">
        <v>105</v>
      </c>
      <c r="B92" s="29">
        <v>2</v>
      </c>
      <c r="C92" s="21"/>
      <c r="D92" s="21"/>
      <c r="E92" s="21"/>
    </row>
    <row r="93" spans="1:5" x14ac:dyDescent="0.35">
      <c r="A93" s="32">
        <v>106</v>
      </c>
      <c r="B93" s="29">
        <v>2</v>
      </c>
      <c r="C93" s="21"/>
      <c r="D93" s="21"/>
      <c r="E93" s="21"/>
    </row>
    <row r="94" spans="1:5" x14ac:dyDescent="0.35">
      <c r="A94" s="32">
        <v>107</v>
      </c>
      <c r="B94" s="29">
        <v>3</v>
      </c>
      <c r="C94" s="21"/>
      <c r="D94" s="21"/>
      <c r="E94" s="21"/>
    </row>
    <row r="95" spans="1:5" x14ac:dyDescent="0.35">
      <c r="A95" s="32">
        <v>108</v>
      </c>
      <c r="B95" s="29">
        <v>3</v>
      </c>
      <c r="C95" s="21"/>
      <c r="D95" s="21"/>
      <c r="E95" s="21"/>
    </row>
    <row r="96" spans="1:5" x14ac:dyDescent="0.35">
      <c r="A96" s="32">
        <v>109</v>
      </c>
      <c r="B96" s="29">
        <v>3</v>
      </c>
      <c r="C96" s="21"/>
      <c r="D96" s="21"/>
      <c r="E96" s="21"/>
    </row>
    <row r="97" spans="1:5" x14ac:dyDescent="0.35">
      <c r="A97" s="32">
        <v>110</v>
      </c>
      <c r="B97" s="29">
        <v>5</v>
      </c>
      <c r="C97" s="21"/>
      <c r="D97" s="21"/>
      <c r="E97" s="21"/>
    </row>
    <row r="98" spans="1:5" x14ac:dyDescent="0.35">
      <c r="A98" s="32">
        <v>111</v>
      </c>
      <c r="B98" s="29">
        <v>3</v>
      </c>
      <c r="C98" s="21"/>
      <c r="D98" s="21"/>
      <c r="E98" s="21"/>
    </row>
    <row r="99" spans="1:5" x14ac:dyDescent="0.35">
      <c r="A99" s="32">
        <v>112</v>
      </c>
      <c r="B99" s="29">
        <v>4</v>
      </c>
      <c r="C99" s="21"/>
      <c r="D99" s="21"/>
      <c r="E99" s="21"/>
    </row>
    <row r="100" spans="1:5" x14ac:dyDescent="0.35">
      <c r="A100" s="32">
        <v>113</v>
      </c>
      <c r="B100" s="29">
        <v>3</v>
      </c>
      <c r="C100" s="21"/>
      <c r="D100" s="21"/>
      <c r="E100" s="21"/>
    </row>
    <row r="101" spans="1:5" x14ac:dyDescent="0.35">
      <c r="A101" s="32">
        <v>114</v>
      </c>
      <c r="B101" s="29">
        <v>3</v>
      </c>
      <c r="C101" s="21"/>
      <c r="D101" s="21"/>
      <c r="E101" s="21"/>
    </row>
    <row r="102" spans="1:5" x14ac:dyDescent="0.35">
      <c r="A102" s="32">
        <v>115</v>
      </c>
      <c r="B102" s="29">
        <v>2</v>
      </c>
      <c r="C102" s="21"/>
      <c r="D102" s="21"/>
      <c r="E102" s="21"/>
    </row>
    <row r="103" spans="1:5" x14ac:dyDescent="0.35">
      <c r="A103" s="33">
        <v>116</v>
      </c>
      <c r="B103" s="29">
        <v>4</v>
      </c>
      <c r="C103" s="21"/>
      <c r="D103" s="21"/>
      <c r="E103" s="21"/>
    </row>
    <row r="104" spans="1:5" x14ac:dyDescent="0.35">
      <c r="A104" s="31">
        <v>117</v>
      </c>
      <c r="B104" s="29">
        <v>3</v>
      </c>
      <c r="C104" s="21"/>
      <c r="D104" s="21"/>
      <c r="E104" s="21"/>
    </row>
    <row r="105" spans="1:5" x14ac:dyDescent="0.35">
      <c r="A105" s="32">
        <v>118</v>
      </c>
      <c r="B105" s="29">
        <v>4</v>
      </c>
      <c r="C105" s="21"/>
      <c r="D105" s="21"/>
      <c r="E105" s="21"/>
    </row>
    <row r="106" spans="1:5" x14ac:dyDescent="0.35">
      <c r="A106" s="32">
        <v>119</v>
      </c>
      <c r="B106" s="29">
        <v>7</v>
      </c>
      <c r="C106" s="21"/>
      <c r="D106" s="21"/>
      <c r="E106" s="21"/>
    </row>
    <row r="107" spans="1:5" x14ac:dyDescent="0.35">
      <c r="A107" s="32">
        <v>120</v>
      </c>
      <c r="B107" s="29">
        <v>4</v>
      </c>
      <c r="C107" s="21"/>
      <c r="D107" s="21"/>
      <c r="E107" s="21"/>
    </row>
    <row r="108" spans="1:5" x14ac:dyDescent="0.35">
      <c r="A108" s="32">
        <v>121</v>
      </c>
      <c r="B108" s="29">
        <v>3</v>
      </c>
      <c r="C108" s="21"/>
      <c r="D108" s="21"/>
      <c r="E108" s="21"/>
    </row>
    <row r="109" spans="1:5" x14ac:dyDescent="0.35">
      <c r="A109" s="32">
        <v>122</v>
      </c>
      <c r="B109" s="29">
        <v>5</v>
      </c>
      <c r="C109" s="21"/>
      <c r="D109" s="21"/>
      <c r="E109" s="21"/>
    </row>
    <row r="110" spans="1:5" x14ac:dyDescent="0.35">
      <c r="A110" s="32">
        <v>123</v>
      </c>
      <c r="B110" s="29">
        <v>5</v>
      </c>
      <c r="C110" s="21"/>
      <c r="D110" s="21"/>
      <c r="E110" s="21"/>
    </row>
    <row r="111" spans="1:5" x14ac:dyDescent="0.35">
      <c r="A111" s="32">
        <v>124</v>
      </c>
      <c r="B111" s="29">
        <v>4</v>
      </c>
      <c r="C111" s="21"/>
      <c r="D111" s="21"/>
      <c r="E111" s="21"/>
    </row>
    <row r="112" spans="1:5" x14ac:dyDescent="0.35">
      <c r="A112" s="32">
        <v>125</v>
      </c>
      <c r="B112" s="29">
        <v>2</v>
      </c>
      <c r="C112" s="21"/>
      <c r="D112" s="21"/>
      <c r="E112" s="21"/>
    </row>
    <row r="113" spans="1:5" x14ac:dyDescent="0.35">
      <c r="A113" s="32">
        <v>126</v>
      </c>
      <c r="B113" s="29">
        <v>2</v>
      </c>
      <c r="C113" s="21"/>
      <c r="D113" s="21"/>
      <c r="E113" s="21"/>
    </row>
    <row r="114" spans="1:5" x14ac:dyDescent="0.35">
      <c r="A114" s="32">
        <v>127</v>
      </c>
      <c r="B114" s="29">
        <v>5</v>
      </c>
      <c r="C114" s="21"/>
      <c r="D114" s="21"/>
      <c r="E114" s="21"/>
    </row>
    <row r="115" spans="1:5" x14ac:dyDescent="0.35">
      <c r="A115" s="32">
        <v>128</v>
      </c>
      <c r="B115" s="29">
        <v>4</v>
      </c>
      <c r="C115" s="21"/>
      <c r="D115" s="21"/>
      <c r="E115" s="21"/>
    </row>
    <row r="116" spans="1:5" x14ac:dyDescent="0.35">
      <c r="A116" s="32">
        <v>129</v>
      </c>
      <c r="B116" s="29">
        <v>4</v>
      </c>
      <c r="C116" s="21"/>
      <c r="D116" s="21"/>
      <c r="E116" s="21"/>
    </row>
    <row r="117" spans="1:5" x14ac:dyDescent="0.35">
      <c r="A117" s="32">
        <v>130</v>
      </c>
      <c r="B117" s="29">
        <v>3</v>
      </c>
      <c r="C117" s="21"/>
      <c r="D117" s="21"/>
      <c r="E117" s="21"/>
    </row>
    <row r="118" spans="1:5" x14ac:dyDescent="0.35">
      <c r="A118" s="32">
        <v>131</v>
      </c>
      <c r="B118" s="29">
        <v>3</v>
      </c>
      <c r="C118" s="21"/>
      <c r="D118" s="21"/>
      <c r="E118" s="21"/>
    </row>
    <row r="119" spans="1:5" x14ac:dyDescent="0.35">
      <c r="A119" s="32">
        <v>132</v>
      </c>
      <c r="B119" s="29">
        <v>3</v>
      </c>
      <c r="C119" s="21"/>
      <c r="D119" s="21"/>
      <c r="E119" s="21"/>
    </row>
    <row r="120" spans="1:5" x14ac:dyDescent="0.35">
      <c r="A120" s="32">
        <v>133</v>
      </c>
      <c r="B120" s="29">
        <v>5</v>
      </c>
      <c r="C120" s="21"/>
      <c r="D120" s="21"/>
      <c r="E120" s="21"/>
    </row>
    <row r="121" spans="1:5" x14ac:dyDescent="0.35">
      <c r="A121" s="32">
        <v>134</v>
      </c>
      <c r="B121" s="29">
        <v>4</v>
      </c>
      <c r="C121" s="21"/>
      <c r="D121" s="21"/>
      <c r="E121" s="21"/>
    </row>
    <row r="122" spans="1:5" x14ac:dyDescent="0.35">
      <c r="A122" s="32">
        <v>135</v>
      </c>
      <c r="B122" s="29">
        <v>2</v>
      </c>
      <c r="C122" s="21"/>
      <c r="D122" s="21"/>
      <c r="E122" s="21"/>
    </row>
    <row r="123" spans="1:5" x14ac:dyDescent="0.35">
      <c r="A123" s="32">
        <v>136</v>
      </c>
      <c r="B123" s="29">
        <v>4</v>
      </c>
      <c r="C123" s="21"/>
      <c r="D123" s="21"/>
      <c r="E123" s="21"/>
    </row>
    <row r="124" spans="1:5" x14ac:dyDescent="0.35">
      <c r="A124" s="32">
        <v>137</v>
      </c>
      <c r="B124" s="29">
        <v>2</v>
      </c>
      <c r="C124" s="21"/>
      <c r="D124" s="21"/>
      <c r="E124" s="21"/>
    </row>
    <row r="125" spans="1:5" x14ac:dyDescent="0.35">
      <c r="A125" s="32">
        <v>138</v>
      </c>
      <c r="B125" s="29">
        <v>2</v>
      </c>
      <c r="C125" s="21"/>
      <c r="D125" s="21"/>
      <c r="E125" s="21"/>
    </row>
    <row r="126" spans="1:5" x14ac:dyDescent="0.35">
      <c r="A126" s="32">
        <v>139</v>
      </c>
      <c r="B126" s="29">
        <v>2</v>
      </c>
      <c r="C126" s="21"/>
      <c r="D126" s="21"/>
      <c r="E126" s="21"/>
    </row>
    <row r="127" spans="1:5" x14ac:dyDescent="0.35">
      <c r="A127" s="32">
        <v>140</v>
      </c>
      <c r="B127" s="29">
        <v>2</v>
      </c>
      <c r="C127" s="21"/>
      <c r="D127" s="21"/>
      <c r="E127" s="21"/>
    </row>
    <row r="128" spans="1:5" x14ac:dyDescent="0.35">
      <c r="A128" s="32">
        <v>141</v>
      </c>
      <c r="B128" s="29">
        <v>3</v>
      </c>
      <c r="C128" s="21"/>
      <c r="D128" s="21"/>
      <c r="E128" s="21"/>
    </row>
    <row r="129" spans="1:5" x14ac:dyDescent="0.35">
      <c r="A129" s="32">
        <v>142</v>
      </c>
      <c r="B129" s="29">
        <v>4</v>
      </c>
      <c r="C129" s="21"/>
      <c r="D129" s="21"/>
      <c r="E129" s="21"/>
    </row>
    <row r="130" spans="1:5" x14ac:dyDescent="0.35">
      <c r="A130" s="32">
        <v>143</v>
      </c>
      <c r="B130" s="29">
        <v>2</v>
      </c>
      <c r="C130" s="21"/>
      <c r="D130" s="21"/>
      <c r="E130" s="21"/>
    </row>
    <row r="131" spans="1:5" x14ac:dyDescent="0.35">
      <c r="A131" s="32">
        <v>144</v>
      </c>
      <c r="B131" s="29">
        <v>2</v>
      </c>
      <c r="C131" s="21"/>
      <c r="D131" s="21"/>
      <c r="E131" s="21"/>
    </row>
    <row r="132" spans="1:5" x14ac:dyDescent="0.35">
      <c r="A132" s="32">
        <v>145</v>
      </c>
      <c r="B132" s="29">
        <v>2</v>
      </c>
      <c r="C132" s="21"/>
      <c r="D132" s="21"/>
      <c r="E132" s="21"/>
    </row>
    <row r="133" spans="1:5" x14ac:dyDescent="0.35">
      <c r="A133" s="32">
        <v>146</v>
      </c>
      <c r="B133" s="29">
        <v>2</v>
      </c>
      <c r="C133" s="21"/>
      <c r="D133" s="21"/>
      <c r="E133" s="21"/>
    </row>
    <row r="134" spans="1:5" x14ac:dyDescent="0.35">
      <c r="A134" s="32">
        <v>147</v>
      </c>
      <c r="B134" s="29">
        <v>2</v>
      </c>
      <c r="C134" s="21"/>
      <c r="D134" s="21"/>
      <c r="E134" s="21"/>
    </row>
    <row r="135" spans="1:5" x14ac:dyDescent="0.35">
      <c r="A135" s="32">
        <v>148</v>
      </c>
      <c r="B135" s="29">
        <v>4</v>
      </c>
      <c r="C135" s="21"/>
      <c r="D135" s="21"/>
      <c r="E135" s="21"/>
    </row>
    <row r="136" spans="1:5" x14ac:dyDescent="0.35">
      <c r="A136" s="32">
        <v>149</v>
      </c>
      <c r="B136" s="29">
        <v>2</v>
      </c>
      <c r="C136" s="21"/>
      <c r="D136" s="21"/>
      <c r="E136" s="21"/>
    </row>
    <row r="137" spans="1:5" x14ac:dyDescent="0.35">
      <c r="A137" s="32">
        <v>150</v>
      </c>
      <c r="B137" s="29">
        <v>7</v>
      </c>
      <c r="C137" s="21"/>
      <c r="D137" s="21"/>
      <c r="E137" s="21"/>
    </row>
    <row r="138" spans="1:5" x14ac:dyDescent="0.35">
      <c r="A138" s="32">
        <v>151</v>
      </c>
      <c r="B138" s="29">
        <v>4</v>
      </c>
      <c r="C138" s="21"/>
      <c r="D138" s="21"/>
      <c r="E138" s="21"/>
    </row>
    <row r="139" spans="1:5" x14ac:dyDescent="0.35">
      <c r="A139" s="32">
        <v>152</v>
      </c>
      <c r="B139" s="29">
        <v>2</v>
      </c>
      <c r="C139" s="21"/>
      <c r="D139" s="21"/>
      <c r="E139" s="21"/>
    </row>
    <row r="140" spans="1:5" x14ac:dyDescent="0.35">
      <c r="A140" s="32">
        <v>153</v>
      </c>
      <c r="B140" s="29">
        <v>4</v>
      </c>
      <c r="C140" s="21"/>
      <c r="D140" s="21"/>
      <c r="E140" s="21"/>
    </row>
    <row r="141" spans="1:5" x14ac:dyDescent="0.35">
      <c r="A141" s="32">
        <v>154</v>
      </c>
      <c r="B141" s="29">
        <v>3</v>
      </c>
      <c r="C141" s="21"/>
      <c r="D141" s="21"/>
      <c r="E141" s="21"/>
    </row>
    <row r="142" spans="1:5" x14ac:dyDescent="0.35">
      <c r="A142" s="32">
        <v>155</v>
      </c>
      <c r="B142" s="29">
        <v>2</v>
      </c>
      <c r="C142" s="21"/>
      <c r="D142" s="21"/>
      <c r="E142" s="21"/>
    </row>
    <row r="143" spans="1:5" x14ac:dyDescent="0.35">
      <c r="A143" s="32">
        <v>156</v>
      </c>
      <c r="B143" s="29">
        <v>2</v>
      </c>
      <c r="C143" s="21"/>
      <c r="D143" s="21"/>
      <c r="E143" s="21"/>
    </row>
    <row r="144" spans="1:5" x14ac:dyDescent="0.35">
      <c r="A144" s="32">
        <v>157</v>
      </c>
      <c r="B144" s="29">
        <v>5</v>
      </c>
      <c r="C144" s="21"/>
      <c r="D144" s="21"/>
      <c r="E144" s="21"/>
    </row>
    <row r="145" spans="1:5" x14ac:dyDescent="0.35">
      <c r="A145" s="32">
        <v>158</v>
      </c>
      <c r="B145" s="29">
        <v>4</v>
      </c>
      <c r="C145" s="21"/>
      <c r="D145" s="21"/>
      <c r="E145" s="21"/>
    </row>
    <row r="146" spans="1:5" x14ac:dyDescent="0.35">
      <c r="A146" s="32">
        <v>159</v>
      </c>
      <c r="B146" s="29">
        <v>4</v>
      </c>
      <c r="C146" s="21"/>
      <c r="D146" s="21"/>
      <c r="E146" s="21"/>
    </row>
    <row r="147" spans="1:5" x14ac:dyDescent="0.35">
      <c r="A147" s="32">
        <v>160</v>
      </c>
      <c r="B147" s="29">
        <v>3</v>
      </c>
      <c r="C147" s="21"/>
      <c r="D147" s="21"/>
      <c r="E147" s="21"/>
    </row>
    <row r="148" spans="1:5" x14ac:dyDescent="0.35">
      <c r="A148" s="32">
        <v>161</v>
      </c>
      <c r="B148" s="29">
        <v>3</v>
      </c>
      <c r="C148" s="21"/>
      <c r="D148" s="21"/>
      <c r="E148" s="21"/>
    </row>
    <row r="149" spans="1:5" x14ac:dyDescent="0.35">
      <c r="A149" s="32">
        <v>162</v>
      </c>
      <c r="B149" s="29">
        <v>3</v>
      </c>
      <c r="C149" s="21"/>
      <c r="D149" s="21"/>
      <c r="E149" s="21"/>
    </row>
    <row r="150" spans="1:5" x14ac:dyDescent="0.35">
      <c r="A150" s="32">
        <v>163</v>
      </c>
      <c r="B150" s="29">
        <v>4</v>
      </c>
      <c r="C150" s="21"/>
      <c r="D150" s="21"/>
      <c r="E150" s="21"/>
    </row>
    <row r="151" spans="1:5" x14ac:dyDescent="0.35">
      <c r="A151" s="32">
        <v>164</v>
      </c>
      <c r="B151" s="29">
        <v>2</v>
      </c>
      <c r="C151" s="21"/>
      <c r="D151" s="21"/>
      <c r="E151" s="21"/>
    </row>
    <row r="152" spans="1:5" x14ac:dyDescent="0.35">
      <c r="A152" s="32">
        <v>165</v>
      </c>
      <c r="B152" s="29">
        <v>2</v>
      </c>
      <c r="C152" s="21"/>
      <c r="D152" s="21"/>
      <c r="E152" s="21"/>
    </row>
    <row r="153" spans="1:5" x14ac:dyDescent="0.35">
      <c r="A153" s="33">
        <v>166</v>
      </c>
      <c r="B153" s="29">
        <v>2</v>
      </c>
      <c r="C153" s="21"/>
      <c r="D153" s="21"/>
      <c r="E153" s="21"/>
    </row>
    <row r="154" spans="1:5" x14ac:dyDescent="0.35">
      <c r="A154" s="31">
        <v>167</v>
      </c>
      <c r="B154" s="29">
        <v>6</v>
      </c>
      <c r="C154" s="21"/>
      <c r="D154" s="21"/>
      <c r="E154" s="21"/>
    </row>
    <row r="155" spans="1:5" x14ac:dyDescent="0.35">
      <c r="A155" s="32">
        <v>168</v>
      </c>
      <c r="B155" s="29">
        <v>4</v>
      </c>
      <c r="C155" s="21"/>
      <c r="D155" s="21"/>
      <c r="E155" s="21"/>
    </row>
    <row r="156" spans="1:5" x14ac:dyDescent="0.35">
      <c r="A156" s="33">
        <v>169</v>
      </c>
      <c r="B156" s="29">
        <v>4</v>
      </c>
      <c r="C156" s="21"/>
      <c r="D156" s="21"/>
      <c r="E156" s="21"/>
    </row>
    <row r="157" spans="1:5" x14ac:dyDescent="0.35">
      <c r="A157" s="34" t="s">
        <v>890</v>
      </c>
      <c r="B157" s="30">
        <v>507</v>
      </c>
      <c r="C157" s="21"/>
      <c r="D157" s="21"/>
      <c r="E157" s="21"/>
    </row>
  </sheetData>
  <conditionalFormatting pivot="1" sqref="B4:B156">
    <cfRule type="dataBar" priority="6">
      <dataBar>
        <cfvo type="min"/>
        <cfvo type="max"/>
        <color rgb="FFD6007B"/>
      </dataBar>
      <extLst>
        <ext xmlns:x14="http://schemas.microsoft.com/office/spreadsheetml/2009/9/main" uri="{B025F937-C7B1-47D3-B67F-A62EFF666E3E}">
          <x14:id>{4D79CC19-8031-42D4-9113-331A91841DC0}</x14:id>
        </ext>
      </extLst>
    </cfRule>
  </conditionalFormatting>
  <conditionalFormatting pivot="1" sqref="B4:B156">
    <cfRule type="dataBar" priority="4">
      <dataBar>
        <cfvo type="min"/>
        <cfvo type="max"/>
        <color rgb="FF638EC6"/>
      </dataBar>
      <extLst>
        <ext xmlns:x14="http://schemas.microsoft.com/office/spreadsheetml/2009/9/main" uri="{B025F937-C7B1-47D3-B67F-A62EFF666E3E}">
          <x14:id>{EAD243B8-E33A-44EB-85A4-4AD2DDB1CDB3}</x14:id>
        </ext>
      </extLst>
    </cfRule>
  </conditionalFormatting>
  <conditionalFormatting pivot="1" sqref="B4:B156">
    <cfRule type="dataBar" priority="3">
      <dataBar>
        <cfvo type="min"/>
        <cfvo type="max"/>
        <color rgb="FFFD2D2D"/>
      </dataBar>
      <extLst>
        <ext xmlns:x14="http://schemas.microsoft.com/office/spreadsheetml/2009/9/main" uri="{B025F937-C7B1-47D3-B67F-A62EFF666E3E}">
          <x14:id>{445B3F6A-9196-4853-B72D-E263042784A7}</x14:id>
        </ext>
      </extLst>
    </cfRule>
  </conditionalFormatting>
  <conditionalFormatting pivot="1" sqref="B4:B156">
    <cfRule type="dataBar" priority="2">
      <dataBar>
        <cfvo type="min"/>
        <cfvo type="max"/>
        <color theme="4"/>
      </dataBar>
      <extLst>
        <ext xmlns:x14="http://schemas.microsoft.com/office/spreadsheetml/2009/9/main" uri="{B025F937-C7B1-47D3-B67F-A62EFF666E3E}">
          <x14:id>{3BE1D176-BF52-4DF7-9494-CD314C72339E}</x14:id>
        </ext>
      </extLst>
    </cfRule>
  </conditionalFormatting>
  <conditionalFormatting pivot="1" sqref="B4:B156">
    <cfRule type="dataBar" priority="1">
      <dataBar>
        <cfvo type="min"/>
        <cfvo type="max"/>
        <color theme="8" tint="-0.249977111117893"/>
      </dataBar>
      <extLst>
        <ext xmlns:x14="http://schemas.microsoft.com/office/spreadsheetml/2009/9/main" uri="{B025F937-C7B1-47D3-B67F-A62EFF666E3E}">
          <x14:id>{C3444F42-045D-4F49-9AF8-34265D1F07AD}</x14:id>
        </ext>
      </extLst>
    </cfRule>
  </conditionalFormatting>
  <pageMargins left="0.7" right="0.7" top="0.75" bottom="0.75" header="0.3" footer="0.3"/>
  <pageSetup paperSize="9" orientation="portrait" verticalDpi="0" r:id="rId7"/>
  <drawing r:id="rId8"/>
  <extLst>
    <ext xmlns:x14="http://schemas.microsoft.com/office/spreadsheetml/2009/9/main" uri="{78C0D931-6437-407d-A8EE-F0AAD7539E65}">
      <x14:conditionalFormattings>
        <x14:conditionalFormatting xmlns:xm="http://schemas.microsoft.com/office/excel/2006/main" pivot="1">
          <x14:cfRule type="dataBar" id="{4D79CC19-8031-42D4-9113-331A91841DC0}">
            <x14:dataBar minLength="0" maxLength="100" border="1" negativeBarBorderColorSameAsPositive="0">
              <x14:cfvo type="autoMin"/>
              <x14:cfvo type="autoMax"/>
              <x14:borderColor rgb="FFD6007B"/>
              <x14:negativeFillColor rgb="FFFF0000"/>
              <x14:negativeBorderColor rgb="FFFF0000"/>
              <x14:axisColor rgb="FF000000"/>
            </x14:dataBar>
          </x14:cfRule>
          <xm:sqref>B4:B156</xm:sqref>
        </x14:conditionalFormatting>
        <x14:conditionalFormatting xmlns:xm="http://schemas.microsoft.com/office/excel/2006/main" pivot="1">
          <x14:cfRule type="dataBar" id="{EAD243B8-E33A-44EB-85A4-4AD2DDB1CDB3}">
            <x14:dataBar minLength="0" maxLength="100" border="1" negativeBarBorderColorSameAsPositive="0">
              <x14:cfvo type="autoMin"/>
              <x14:cfvo type="autoMax"/>
              <x14:borderColor rgb="FF638EC6"/>
              <x14:negativeFillColor rgb="FFFF0000"/>
              <x14:negativeBorderColor rgb="FFFF0000"/>
              <x14:axisColor rgb="FF000000"/>
            </x14:dataBar>
          </x14:cfRule>
          <xm:sqref>B4:B156</xm:sqref>
        </x14:conditionalFormatting>
        <x14:conditionalFormatting xmlns:xm="http://schemas.microsoft.com/office/excel/2006/main" pivot="1">
          <x14:cfRule type="dataBar" id="{445B3F6A-9196-4853-B72D-E263042784A7}">
            <x14:dataBar minLength="0" maxLength="100">
              <x14:cfvo type="autoMin"/>
              <x14:cfvo type="autoMax"/>
              <x14:negativeFillColor rgb="FFFF0000"/>
              <x14:axisColor rgb="FF000000"/>
            </x14:dataBar>
          </x14:cfRule>
          <xm:sqref>B4:B156</xm:sqref>
        </x14:conditionalFormatting>
        <x14:conditionalFormatting xmlns:xm="http://schemas.microsoft.com/office/excel/2006/main" pivot="1">
          <x14:cfRule type="dataBar" id="{3BE1D176-BF52-4DF7-9494-CD314C72339E}">
            <x14:dataBar minLength="0" maxLength="100" gradient="0">
              <x14:cfvo type="autoMin"/>
              <x14:cfvo type="autoMax"/>
              <x14:negativeFillColor rgb="FFFF0000"/>
              <x14:axisColor rgb="FF000000"/>
            </x14:dataBar>
          </x14:cfRule>
          <xm:sqref>B4:B156</xm:sqref>
        </x14:conditionalFormatting>
        <x14:conditionalFormatting xmlns:xm="http://schemas.microsoft.com/office/excel/2006/main" pivot="1">
          <x14:cfRule type="dataBar" id="{C3444F42-045D-4F49-9AF8-34265D1F07AD}">
            <x14:dataBar minLength="0" maxLength="100">
              <x14:cfvo type="autoMin"/>
              <x14:cfvo type="autoMax"/>
              <x14:negativeFillColor rgb="FFFF0000"/>
              <x14:axisColor rgb="FF000000"/>
            </x14:dataBar>
          </x14:cfRule>
          <xm:sqref>B4:B156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8908-D6E3-4F9C-89B5-1441DCCFFBA9}">
  <dimension ref="A3:E58"/>
  <sheetViews>
    <sheetView workbookViewId="0">
      <selection activeCell="D4" sqref="D4"/>
    </sheetView>
  </sheetViews>
  <sheetFormatPr defaultRowHeight="14.5" x14ac:dyDescent="0.35"/>
  <cols>
    <col min="1" max="1" width="62.08984375" bestFit="1" customWidth="1"/>
    <col min="2" max="2" width="5.453125" bestFit="1" customWidth="1"/>
    <col min="4" max="4" width="12.54296875" bestFit="1" customWidth="1"/>
    <col min="5" max="5" width="5.453125" bestFit="1" customWidth="1"/>
    <col min="6" max="6" width="14.54296875" bestFit="1" customWidth="1"/>
    <col min="8" max="8" width="12.54296875" bestFit="1" customWidth="1"/>
    <col min="9" max="9" width="14.54296875" bestFit="1" customWidth="1"/>
  </cols>
  <sheetData>
    <row r="3" spans="1:5" x14ac:dyDescent="0.35">
      <c r="A3" s="3" t="s">
        <v>889</v>
      </c>
      <c r="B3" t="s">
        <v>1189</v>
      </c>
      <c r="D3" s="3" t="s">
        <v>889</v>
      </c>
      <c r="E3" t="s">
        <v>1189</v>
      </c>
    </row>
    <row r="4" spans="1:5" x14ac:dyDescent="0.35">
      <c r="A4" s="4" t="s">
        <v>489</v>
      </c>
      <c r="B4" s="2">
        <v>2</v>
      </c>
      <c r="D4" s="4" t="s">
        <v>69</v>
      </c>
      <c r="E4" s="2">
        <v>161</v>
      </c>
    </row>
    <row r="5" spans="1:5" x14ac:dyDescent="0.35">
      <c r="A5" s="44" t="s">
        <v>1105</v>
      </c>
      <c r="B5" s="2">
        <v>2</v>
      </c>
      <c r="D5" s="4" t="s">
        <v>87</v>
      </c>
      <c r="E5" s="2">
        <v>11</v>
      </c>
    </row>
    <row r="6" spans="1:5" x14ac:dyDescent="0.35">
      <c r="A6" s="4" t="s">
        <v>452</v>
      </c>
      <c r="B6" s="2">
        <v>1</v>
      </c>
      <c r="D6" s="4" t="s">
        <v>890</v>
      </c>
      <c r="E6" s="2">
        <v>172</v>
      </c>
    </row>
    <row r="7" spans="1:5" x14ac:dyDescent="0.35">
      <c r="A7" s="44" t="s">
        <v>1195</v>
      </c>
      <c r="B7" s="2">
        <v>1</v>
      </c>
    </row>
    <row r="8" spans="1:5" x14ac:dyDescent="0.35">
      <c r="A8" s="4" t="s">
        <v>731</v>
      </c>
      <c r="B8" s="2">
        <v>1</v>
      </c>
    </row>
    <row r="9" spans="1:5" x14ac:dyDescent="0.35">
      <c r="A9" s="44" t="s">
        <v>736</v>
      </c>
      <c r="B9" s="2">
        <v>1</v>
      </c>
    </row>
    <row r="10" spans="1:5" x14ac:dyDescent="0.35">
      <c r="A10" s="4" t="s">
        <v>177</v>
      </c>
      <c r="B10" s="2">
        <v>9</v>
      </c>
    </row>
    <row r="11" spans="1:5" x14ac:dyDescent="0.35">
      <c r="A11" s="44" t="s">
        <v>184</v>
      </c>
      <c r="B11" s="2">
        <v>9</v>
      </c>
    </row>
    <row r="12" spans="1:5" x14ac:dyDescent="0.35">
      <c r="A12" s="4" t="s">
        <v>633</v>
      </c>
      <c r="B12" s="2">
        <v>2</v>
      </c>
    </row>
    <row r="13" spans="1:5" x14ac:dyDescent="0.35">
      <c r="A13" s="44" t="s">
        <v>1098</v>
      </c>
      <c r="B13" s="2">
        <v>2</v>
      </c>
    </row>
    <row r="14" spans="1:5" x14ac:dyDescent="0.35">
      <c r="A14" s="4" t="s">
        <v>104</v>
      </c>
      <c r="B14" s="2">
        <v>6</v>
      </c>
    </row>
    <row r="15" spans="1:5" x14ac:dyDescent="0.35">
      <c r="A15" s="44" t="s">
        <v>415</v>
      </c>
      <c r="B15" s="2">
        <v>1</v>
      </c>
    </row>
    <row r="16" spans="1:5" x14ac:dyDescent="0.35">
      <c r="A16" s="44" t="s">
        <v>109</v>
      </c>
      <c r="B16" s="2">
        <v>3</v>
      </c>
    </row>
    <row r="17" spans="1:2" x14ac:dyDescent="0.35">
      <c r="A17" s="44" t="s">
        <v>791</v>
      </c>
      <c r="B17" s="2">
        <v>1</v>
      </c>
    </row>
    <row r="18" spans="1:2" x14ac:dyDescent="0.35">
      <c r="A18" s="44" t="s">
        <v>726</v>
      </c>
      <c r="B18" s="2">
        <v>1</v>
      </c>
    </row>
    <row r="19" spans="1:2" x14ac:dyDescent="0.35">
      <c r="A19" s="4" t="s">
        <v>53</v>
      </c>
      <c r="B19" s="2">
        <v>73</v>
      </c>
    </row>
    <row r="20" spans="1:2" x14ac:dyDescent="0.35">
      <c r="A20" s="44" t="s">
        <v>1132</v>
      </c>
      <c r="B20" s="2">
        <v>70</v>
      </c>
    </row>
    <row r="21" spans="1:2" x14ac:dyDescent="0.35">
      <c r="A21" s="44" t="s">
        <v>1133</v>
      </c>
      <c r="B21" s="2">
        <v>1</v>
      </c>
    </row>
    <row r="22" spans="1:2" x14ac:dyDescent="0.35">
      <c r="A22" s="44" t="s">
        <v>652</v>
      </c>
      <c r="B22" s="2">
        <v>1</v>
      </c>
    </row>
    <row r="23" spans="1:2" x14ac:dyDescent="0.35">
      <c r="A23" s="44" t="s">
        <v>404</v>
      </c>
      <c r="B23" s="2">
        <v>1</v>
      </c>
    </row>
    <row r="24" spans="1:2" x14ac:dyDescent="0.35">
      <c r="A24" s="4" t="s">
        <v>721</v>
      </c>
      <c r="B24" s="2">
        <v>1</v>
      </c>
    </row>
    <row r="25" spans="1:2" x14ac:dyDescent="0.35">
      <c r="A25" s="44" t="s">
        <v>829</v>
      </c>
      <c r="B25" s="2">
        <v>1</v>
      </c>
    </row>
    <row r="26" spans="1:2" x14ac:dyDescent="0.35">
      <c r="A26" s="4" t="s">
        <v>440</v>
      </c>
      <c r="B26" s="2">
        <v>1</v>
      </c>
    </row>
    <row r="27" spans="1:2" x14ac:dyDescent="0.35">
      <c r="A27" s="44" t="s">
        <v>445</v>
      </c>
      <c r="B27" s="2">
        <v>1</v>
      </c>
    </row>
    <row r="28" spans="1:2" x14ac:dyDescent="0.35">
      <c r="A28" s="4" t="s">
        <v>143</v>
      </c>
      <c r="B28" s="2">
        <v>4</v>
      </c>
    </row>
    <row r="29" spans="1:2" x14ac:dyDescent="0.35">
      <c r="A29" s="44" t="s">
        <v>150</v>
      </c>
      <c r="B29" s="2">
        <v>4</v>
      </c>
    </row>
    <row r="30" spans="1:2" x14ac:dyDescent="0.35">
      <c r="A30" s="4" t="s">
        <v>668</v>
      </c>
      <c r="B30" s="2">
        <v>2</v>
      </c>
    </row>
    <row r="31" spans="1:2" x14ac:dyDescent="0.35">
      <c r="A31" s="44" t="s">
        <v>669</v>
      </c>
      <c r="B31" s="2">
        <v>2</v>
      </c>
    </row>
    <row r="32" spans="1:2" x14ac:dyDescent="0.35">
      <c r="A32" s="4" t="s">
        <v>776</v>
      </c>
      <c r="B32" s="2">
        <v>1</v>
      </c>
    </row>
    <row r="33" spans="1:2" x14ac:dyDescent="0.35">
      <c r="A33" s="44" t="s">
        <v>781</v>
      </c>
      <c r="B33" s="2">
        <v>1</v>
      </c>
    </row>
    <row r="34" spans="1:2" x14ac:dyDescent="0.35">
      <c r="A34" s="4" t="s">
        <v>113</v>
      </c>
      <c r="B34" s="2">
        <v>2</v>
      </c>
    </row>
    <row r="35" spans="1:2" x14ac:dyDescent="0.35">
      <c r="A35" s="44" t="s">
        <v>121</v>
      </c>
      <c r="B35" s="2">
        <v>2</v>
      </c>
    </row>
    <row r="36" spans="1:2" x14ac:dyDescent="0.35">
      <c r="A36" s="4" t="s">
        <v>471</v>
      </c>
      <c r="B36" s="2">
        <v>8</v>
      </c>
    </row>
    <row r="37" spans="1:2" x14ac:dyDescent="0.35">
      <c r="A37" s="44" t="s">
        <v>85</v>
      </c>
      <c r="B37" s="2">
        <v>7</v>
      </c>
    </row>
    <row r="38" spans="1:2" x14ac:dyDescent="0.35">
      <c r="A38" s="44" t="s">
        <v>1205</v>
      </c>
      <c r="B38" s="2">
        <v>1</v>
      </c>
    </row>
    <row r="39" spans="1:2" x14ac:dyDescent="0.35">
      <c r="A39" s="4" t="s">
        <v>347</v>
      </c>
      <c r="B39" s="2">
        <v>2</v>
      </c>
    </row>
    <row r="40" spans="1:2" x14ac:dyDescent="0.35">
      <c r="A40" s="44" t="s">
        <v>354</v>
      </c>
      <c r="B40" s="2">
        <v>2</v>
      </c>
    </row>
    <row r="41" spans="1:2" x14ac:dyDescent="0.35">
      <c r="A41" s="4" t="s">
        <v>152</v>
      </c>
      <c r="B41" s="2">
        <v>1</v>
      </c>
    </row>
    <row r="42" spans="1:2" x14ac:dyDescent="0.35">
      <c r="A42" s="44" t="s">
        <v>319</v>
      </c>
      <c r="B42" s="2">
        <v>1</v>
      </c>
    </row>
    <row r="43" spans="1:2" x14ac:dyDescent="0.35">
      <c r="A43" s="4" t="s">
        <v>124</v>
      </c>
      <c r="B43" s="2">
        <v>3</v>
      </c>
    </row>
    <row r="44" spans="1:2" x14ac:dyDescent="0.35">
      <c r="A44" s="44" t="s">
        <v>270</v>
      </c>
      <c r="B44" s="2">
        <v>1</v>
      </c>
    </row>
    <row r="45" spans="1:2" x14ac:dyDescent="0.35">
      <c r="A45" s="44" t="s">
        <v>844</v>
      </c>
      <c r="B45" s="2">
        <v>1</v>
      </c>
    </row>
    <row r="46" spans="1:2" x14ac:dyDescent="0.35">
      <c r="A46" s="44" t="s">
        <v>360</v>
      </c>
      <c r="B46" s="2">
        <v>1</v>
      </c>
    </row>
    <row r="47" spans="1:2" x14ac:dyDescent="0.35">
      <c r="A47" s="4" t="s">
        <v>160</v>
      </c>
      <c r="B47" s="2">
        <v>46</v>
      </c>
    </row>
    <row r="48" spans="1:2" x14ac:dyDescent="0.35">
      <c r="A48" s="44" t="s">
        <v>303</v>
      </c>
      <c r="B48" s="2">
        <v>15</v>
      </c>
    </row>
    <row r="49" spans="1:2" x14ac:dyDescent="0.35">
      <c r="A49" s="44" t="s">
        <v>230</v>
      </c>
      <c r="B49" s="2">
        <v>11</v>
      </c>
    </row>
    <row r="50" spans="1:2" x14ac:dyDescent="0.35">
      <c r="A50" s="44" t="s">
        <v>851</v>
      </c>
      <c r="B50" s="2">
        <v>5</v>
      </c>
    </row>
    <row r="51" spans="1:2" x14ac:dyDescent="0.35">
      <c r="A51" s="44" t="s">
        <v>704</v>
      </c>
      <c r="B51" s="2">
        <v>1</v>
      </c>
    </row>
    <row r="52" spans="1:2" x14ac:dyDescent="0.35">
      <c r="A52" s="44" t="s">
        <v>856</v>
      </c>
      <c r="B52" s="2">
        <v>1</v>
      </c>
    </row>
    <row r="53" spans="1:2" x14ac:dyDescent="0.35">
      <c r="A53" s="44" t="s">
        <v>510</v>
      </c>
      <c r="B53" s="2">
        <v>4</v>
      </c>
    </row>
    <row r="54" spans="1:2" x14ac:dyDescent="0.35">
      <c r="A54" s="44" t="s">
        <v>1194</v>
      </c>
      <c r="B54" s="2">
        <v>3</v>
      </c>
    </row>
    <row r="55" spans="1:2" x14ac:dyDescent="0.35">
      <c r="A55" s="44" t="s">
        <v>1226</v>
      </c>
      <c r="B55" s="2">
        <v>6</v>
      </c>
    </row>
    <row r="56" spans="1:2" x14ac:dyDescent="0.35">
      <c r="A56" s="4" t="s">
        <v>819</v>
      </c>
      <c r="B56" s="2">
        <v>3</v>
      </c>
    </row>
    <row r="57" spans="1:2" x14ac:dyDescent="0.35">
      <c r="A57" s="44" t="s">
        <v>820</v>
      </c>
      <c r="B57" s="2">
        <v>3</v>
      </c>
    </row>
    <row r="58" spans="1:2" x14ac:dyDescent="0.35">
      <c r="A58" s="4" t="s">
        <v>890</v>
      </c>
      <c r="B58" s="2">
        <v>168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7F0E3-B591-46BB-8F97-3B239D7C53AC}">
  <dimension ref="A1:BE173"/>
  <sheetViews>
    <sheetView tabSelected="1" zoomScaleNormal="100" workbookViewId="0">
      <pane xSplit="4" ySplit="1" topLeftCell="E2" activePane="bottomRight" state="frozen"/>
      <selection pane="topRight" activeCell="E1" sqref="E1"/>
      <selection pane="bottomLeft" activeCell="A2" sqref="A2"/>
      <selection pane="bottomRight" activeCell="I7" sqref="I7"/>
    </sheetView>
  </sheetViews>
  <sheetFormatPr defaultColWidth="8.81640625" defaultRowHeight="14.5" x14ac:dyDescent="0.35"/>
  <cols>
    <col min="1" max="1" width="8.81640625" style="18"/>
    <col min="2" max="2" width="8.81640625" style="18" hidden="1" customWidth="1"/>
    <col min="3" max="3" width="14.54296875" style="19" customWidth="1"/>
    <col min="4" max="4" width="6.08984375" style="18" hidden="1" customWidth="1"/>
    <col min="5" max="5" width="11.90625" style="18" customWidth="1"/>
    <col min="6" max="6" width="5.6328125" style="18" customWidth="1"/>
    <col min="7" max="11" width="8.81640625" style="18" customWidth="1"/>
    <col min="12" max="12" width="11.36328125" style="18" customWidth="1"/>
    <col min="13" max="13" width="8" style="18" customWidth="1"/>
    <col min="14" max="14" width="25.453125" style="18" bestFit="1" customWidth="1"/>
    <col min="15" max="15" width="25.453125" style="18" customWidth="1"/>
    <col min="16" max="16" width="40.1796875" style="18" customWidth="1"/>
    <col min="17" max="17" width="61.54296875" style="18" customWidth="1"/>
    <col min="18" max="19" width="9.08984375" style="18" customWidth="1"/>
    <col min="20" max="20" width="19.6328125" style="18" customWidth="1"/>
    <col min="21" max="21" width="9.453125" style="18" customWidth="1"/>
    <col min="22" max="22" width="11.54296875" style="20" customWidth="1"/>
    <col min="23" max="23" width="19.453125" style="18" customWidth="1"/>
    <col min="24" max="25" width="15.08984375" style="20" customWidth="1"/>
    <col min="26" max="26" width="9.08984375" style="18" customWidth="1"/>
    <col min="27" max="27" width="10.6328125" style="20" customWidth="1"/>
    <col min="28" max="28" width="9.08984375" style="20" customWidth="1"/>
    <col min="29" max="29" width="12" style="20" customWidth="1"/>
    <col min="30" max="30" width="10.90625" style="20" customWidth="1"/>
    <col min="31" max="31" width="12.1796875" style="18" customWidth="1"/>
    <col min="32" max="32" width="9.08984375" style="18" customWidth="1"/>
    <col min="33" max="36" width="10.6328125" style="20" customWidth="1"/>
    <col min="37" max="38" width="9.08984375" style="18" customWidth="1"/>
    <col min="39" max="39" width="10.6328125" style="18" customWidth="1"/>
    <col min="40" max="40" width="58" style="18" bestFit="1" customWidth="1"/>
    <col min="41" max="41" width="40.36328125" style="18" hidden="1" customWidth="1"/>
    <col min="42" max="42" width="9.08984375" style="18" customWidth="1"/>
    <col min="43" max="43" width="20.453125" style="18" customWidth="1"/>
    <col min="44" max="44" width="12.36328125" style="18" customWidth="1"/>
    <col min="45" max="45" width="10.6328125" style="21" customWidth="1"/>
    <col min="46" max="47" width="9.08984375" style="18" customWidth="1"/>
    <col min="48" max="48" width="10.36328125" style="18" customWidth="1"/>
    <col min="49" max="49" width="9.08984375" style="22" hidden="1" customWidth="1"/>
    <col min="50" max="51" width="10.6328125" style="22" hidden="1" customWidth="1"/>
    <col min="52" max="52" width="9.08984375" style="22" hidden="1" customWidth="1"/>
    <col min="53" max="53" width="13.90625" style="23" bestFit="1" customWidth="1"/>
    <col min="54" max="54" width="17.453125" style="23" bestFit="1" customWidth="1"/>
    <col min="55" max="55" width="25.6328125" style="23" bestFit="1" customWidth="1"/>
    <col min="56" max="56" width="13.54296875" style="24" hidden="1" customWidth="1"/>
    <col min="57" max="57" width="23.453125" style="23" bestFit="1" customWidth="1"/>
    <col min="58" max="58" width="37.54296875" style="18" customWidth="1"/>
    <col min="59" max="59" width="192.36328125" style="18" customWidth="1"/>
    <col min="60" max="16384" width="8.81640625" style="18"/>
  </cols>
  <sheetData>
    <row r="1" spans="1:57" x14ac:dyDescent="0.35">
      <c r="A1" s="18" t="s">
        <v>1045</v>
      </c>
      <c r="B1" s="18" t="s">
        <v>1</v>
      </c>
      <c r="C1" s="19" t="s">
        <v>1044</v>
      </c>
      <c r="D1" s="18" t="s">
        <v>2</v>
      </c>
      <c r="E1" s="18" t="s">
        <v>3</v>
      </c>
      <c r="F1" s="18" t="s">
        <v>4</v>
      </c>
      <c r="G1" s="18" t="s">
        <v>5</v>
      </c>
      <c r="H1" s="18" t="s">
        <v>6</v>
      </c>
      <c r="I1" s="18" t="s">
        <v>7</v>
      </c>
      <c r="J1" s="18" t="s">
        <v>8</v>
      </c>
      <c r="K1" s="18" t="s">
        <v>9</v>
      </c>
      <c r="L1" s="18" t="s">
        <v>13</v>
      </c>
      <c r="M1" s="18" t="s">
        <v>14</v>
      </c>
      <c r="N1" s="18" t="s">
        <v>15</v>
      </c>
      <c r="O1" s="18" t="s">
        <v>1170</v>
      </c>
      <c r="P1" s="18" t="s">
        <v>17</v>
      </c>
      <c r="Q1" s="18" t="s">
        <v>19</v>
      </c>
      <c r="R1" s="18" t="s">
        <v>20</v>
      </c>
      <c r="S1" s="18" t="s">
        <v>21</v>
      </c>
      <c r="T1" s="18" t="s">
        <v>22</v>
      </c>
      <c r="U1" s="18" t="s">
        <v>23</v>
      </c>
      <c r="V1" s="20" t="s">
        <v>25</v>
      </c>
      <c r="W1" s="18" t="s">
        <v>26</v>
      </c>
      <c r="X1" s="20" t="s">
        <v>27</v>
      </c>
      <c r="Y1" s="20" t="s">
        <v>1191</v>
      </c>
      <c r="Z1" s="18" t="s">
        <v>28</v>
      </c>
      <c r="AA1" s="20" t="s">
        <v>29</v>
      </c>
      <c r="AB1" s="20" t="s">
        <v>31</v>
      </c>
      <c r="AC1" s="20" t="s">
        <v>32</v>
      </c>
      <c r="AD1" s="20" t="s">
        <v>33</v>
      </c>
      <c r="AE1" s="18" t="s">
        <v>34</v>
      </c>
      <c r="AF1" s="18" t="s">
        <v>35</v>
      </c>
      <c r="AG1" s="20" t="s">
        <v>36</v>
      </c>
      <c r="AH1" s="20" t="s">
        <v>37</v>
      </c>
      <c r="AI1" s="20" t="s">
        <v>38</v>
      </c>
      <c r="AJ1" s="20" t="s">
        <v>39</v>
      </c>
      <c r="AK1" s="18" t="s">
        <v>40</v>
      </c>
      <c r="AL1" s="18" t="s">
        <v>41</v>
      </c>
      <c r="AM1" s="18" t="s">
        <v>42</v>
      </c>
      <c r="AN1" s="18" t="s">
        <v>43</v>
      </c>
      <c r="AO1" s="18" t="s">
        <v>44</v>
      </c>
      <c r="AP1" s="18" t="s">
        <v>45</v>
      </c>
      <c r="AQ1" s="18" t="s">
        <v>46</v>
      </c>
      <c r="AR1" s="18" t="s">
        <v>47</v>
      </c>
      <c r="AS1" s="21" t="s">
        <v>876</v>
      </c>
      <c r="AT1" s="18" t="s">
        <v>866</v>
      </c>
      <c r="AU1" s="18" t="s">
        <v>892</v>
      </c>
      <c r="AV1" s="18" t="s">
        <v>891</v>
      </c>
      <c r="AW1" s="22" t="s">
        <v>874</v>
      </c>
      <c r="AX1" s="22" t="s">
        <v>879</v>
      </c>
      <c r="AY1" s="22" t="s">
        <v>878</v>
      </c>
      <c r="AZ1" s="22" t="s">
        <v>877</v>
      </c>
      <c r="BA1" s="23" t="s">
        <v>1029</v>
      </c>
      <c r="BB1" s="23" t="s">
        <v>884</v>
      </c>
      <c r="BC1" s="23" t="s">
        <v>888</v>
      </c>
      <c r="BD1" s="24" t="s">
        <v>1028</v>
      </c>
      <c r="BE1" s="23" t="s">
        <v>1030</v>
      </c>
    </row>
    <row r="2" spans="1:57" x14ac:dyDescent="0.35">
      <c r="A2" s="18">
        <v>17</v>
      </c>
      <c r="B2" s="18">
        <v>17</v>
      </c>
      <c r="C2" s="19">
        <f>BA2+BB2+BC2+BE2</f>
        <v>7</v>
      </c>
      <c r="D2" s="18" t="s">
        <v>48</v>
      </c>
      <c r="E2" s="18" t="s">
        <v>49</v>
      </c>
      <c r="F2" s="18">
        <v>26</v>
      </c>
      <c r="G2" s="18" t="s">
        <v>50</v>
      </c>
      <c r="I2" s="18" t="s">
        <v>51</v>
      </c>
      <c r="J2" s="18" t="s">
        <v>52</v>
      </c>
      <c r="K2" s="18" t="s">
        <v>53</v>
      </c>
      <c r="L2" s="18" t="s">
        <v>813</v>
      </c>
      <c r="M2" s="18">
        <v>21</v>
      </c>
      <c r="N2" s="18" t="s">
        <v>55</v>
      </c>
      <c r="P2" s="18" t="s">
        <v>56</v>
      </c>
      <c r="Q2" s="18" t="s">
        <v>58</v>
      </c>
      <c r="R2" s="18" t="s">
        <v>59</v>
      </c>
      <c r="S2" s="18" t="s">
        <v>60</v>
      </c>
      <c r="T2" s="18" t="s">
        <v>59</v>
      </c>
      <c r="U2" s="18" t="s">
        <v>61</v>
      </c>
      <c r="V2" s="20">
        <v>43892</v>
      </c>
      <c r="W2" s="18" t="s">
        <v>53</v>
      </c>
      <c r="X2" s="20">
        <v>43895</v>
      </c>
      <c r="Y2" s="20" t="s">
        <v>1192</v>
      </c>
      <c r="Z2" s="18" t="s">
        <v>62</v>
      </c>
      <c r="AA2" s="20">
        <v>43890</v>
      </c>
      <c r="AB2" s="18"/>
      <c r="AC2" s="20">
        <v>43895</v>
      </c>
      <c r="AD2" s="20">
        <v>43895</v>
      </c>
      <c r="AE2" s="18" t="s">
        <v>63</v>
      </c>
      <c r="AF2" s="18" t="s">
        <v>63</v>
      </c>
      <c r="AG2" s="20">
        <v>43896</v>
      </c>
      <c r="AH2" s="20">
        <v>43895</v>
      </c>
      <c r="AI2" s="20">
        <v>43896</v>
      </c>
      <c r="AJ2" s="20">
        <v>43895</v>
      </c>
      <c r="AK2" s="18" t="s">
        <v>302</v>
      </c>
      <c r="AL2" s="18" t="s">
        <v>65</v>
      </c>
      <c r="AM2" s="20">
        <v>43895</v>
      </c>
      <c r="AN2" s="18" t="s">
        <v>1132</v>
      </c>
      <c r="AO2" s="18" t="s">
        <v>1132</v>
      </c>
      <c r="AQ2" s="18" t="s">
        <v>1200</v>
      </c>
      <c r="AR2" s="18" t="s">
        <v>69</v>
      </c>
      <c r="AS2" s="25">
        <f>X2-V2</f>
        <v>3</v>
      </c>
      <c r="AT2" s="18">
        <f>AJ2-V2</f>
        <v>3</v>
      </c>
      <c r="AU2" s="18" t="s">
        <v>1048</v>
      </c>
      <c r="AV2" s="18" t="s">
        <v>893</v>
      </c>
      <c r="AW2" s="22">
        <f>X2-V2</f>
        <v>3</v>
      </c>
      <c r="AX2" s="22">
        <f t="shared" ref="AX2:AX13" si="0">AD2-X2</f>
        <v>0</v>
      </c>
      <c r="AY2" s="22">
        <f>AM2-AD2</f>
        <v>0</v>
      </c>
      <c r="BA2" s="23">
        <v>3</v>
      </c>
      <c r="BB2" s="23">
        <v>2</v>
      </c>
      <c r="BC2" s="23">
        <v>0</v>
      </c>
      <c r="BD2" s="24">
        <v>10</v>
      </c>
      <c r="BE2" s="23">
        <v>2</v>
      </c>
    </row>
    <row r="3" spans="1:57" x14ac:dyDescent="0.35">
      <c r="A3" s="18">
        <v>18</v>
      </c>
      <c r="B3" s="18">
        <v>18</v>
      </c>
      <c r="C3" s="19">
        <f t="shared" ref="C3:C66" si="1">BA3+BB3+BC3+BE3</f>
        <v>4</v>
      </c>
      <c r="D3" s="18" t="s">
        <v>70</v>
      </c>
      <c r="E3" s="43" t="s">
        <v>71</v>
      </c>
      <c r="F3" s="18">
        <v>27</v>
      </c>
      <c r="K3" s="18" t="s">
        <v>72</v>
      </c>
      <c r="L3" s="18" t="s">
        <v>813</v>
      </c>
      <c r="O3" s="18" t="s">
        <v>75</v>
      </c>
      <c r="P3" s="18" t="s">
        <v>76</v>
      </c>
      <c r="Q3" s="18" t="s">
        <v>78</v>
      </c>
      <c r="R3" s="18" t="s">
        <v>79</v>
      </c>
      <c r="S3" s="18" t="s">
        <v>80</v>
      </c>
      <c r="T3" s="18" t="s">
        <v>81</v>
      </c>
      <c r="U3" s="18" t="s">
        <v>82</v>
      </c>
      <c r="V3" s="20">
        <v>43894</v>
      </c>
      <c r="W3" s="18" t="s">
        <v>471</v>
      </c>
      <c r="X3" s="20">
        <v>43894</v>
      </c>
      <c r="Y3" s="20" t="s">
        <v>1192</v>
      </c>
      <c r="Z3" s="18" t="s">
        <v>83</v>
      </c>
      <c r="AA3" s="20">
        <v>43890</v>
      </c>
      <c r="AB3" s="18"/>
      <c r="AC3" s="20">
        <v>43894</v>
      </c>
      <c r="AD3" s="20">
        <v>43894</v>
      </c>
      <c r="AE3" s="18" t="s">
        <v>84</v>
      </c>
      <c r="AF3" s="18" t="s">
        <v>63</v>
      </c>
      <c r="AG3" s="20">
        <v>43896</v>
      </c>
      <c r="AH3" s="20">
        <v>43897</v>
      </c>
      <c r="AI3" s="20">
        <v>43897</v>
      </c>
      <c r="AJ3" s="20">
        <v>43897</v>
      </c>
      <c r="AK3" s="18" t="s">
        <v>302</v>
      </c>
      <c r="AL3" s="18" t="s">
        <v>65</v>
      </c>
      <c r="AM3" s="20">
        <v>43894</v>
      </c>
      <c r="AN3" s="18" t="s">
        <v>85</v>
      </c>
      <c r="AO3" s="18" t="s">
        <v>86</v>
      </c>
      <c r="AQ3" s="18" t="s">
        <v>87</v>
      </c>
      <c r="AR3" s="18" t="s">
        <v>87</v>
      </c>
      <c r="AS3" s="25">
        <f>X3-V3</f>
        <v>0</v>
      </c>
      <c r="AT3" s="18">
        <f>AJ3-V3</f>
        <v>3</v>
      </c>
      <c r="AU3" s="18" t="s">
        <v>1049</v>
      </c>
      <c r="AV3" s="18" t="s">
        <v>893</v>
      </c>
      <c r="AW3" s="22">
        <f>X3-V3</f>
        <v>0</v>
      </c>
      <c r="AX3" s="22">
        <f t="shared" si="0"/>
        <v>0</v>
      </c>
      <c r="AY3" s="22">
        <f t="shared" ref="AY3:AY66" si="2">AM3-AD3</f>
        <v>0</v>
      </c>
      <c r="BA3" s="23">
        <v>0</v>
      </c>
      <c r="BB3" s="23">
        <v>2</v>
      </c>
      <c r="BC3" s="23">
        <v>0</v>
      </c>
      <c r="BD3" s="24">
        <v>7</v>
      </c>
      <c r="BE3" s="23">
        <v>2</v>
      </c>
    </row>
    <row r="4" spans="1:57" x14ac:dyDescent="0.35">
      <c r="A4" s="18">
        <v>19</v>
      </c>
      <c r="B4" s="18">
        <v>20</v>
      </c>
      <c r="C4" s="19">
        <f t="shared" si="1"/>
        <v>3</v>
      </c>
      <c r="D4" s="18" t="s">
        <v>93</v>
      </c>
      <c r="E4" s="18" t="s">
        <v>71</v>
      </c>
      <c r="F4" s="18">
        <v>27</v>
      </c>
      <c r="G4" s="18" t="s">
        <v>94</v>
      </c>
      <c r="J4" s="18" t="s">
        <v>52</v>
      </c>
      <c r="K4" s="18" t="s">
        <v>53</v>
      </c>
      <c r="L4" s="18" t="s">
        <v>813</v>
      </c>
      <c r="M4" s="18">
        <v>17</v>
      </c>
      <c r="P4" s="18" t="s">
        <v>95</v>
      </c>
      <c r="Q4" s="18" t="s">
        <v>96</v>
      </c>
      <c r="V4" s="20" t="s">
        <v>1050</v>
      </c>
      <c r="W4" s="18" t="s">
        <v>53</v>
      </c>
      <c r="X4" s="20">
        <v>43896</v>
      </c>
      <c r="Y4" s="20" t="s">
        <v>1193</v>
      </c>
      <c r="AA4" s="20" t="s">
        <v>1050</v>
      </c>
      <c r="AB4" s="18"/>
      <c r="AC4" s="20">
        <v>43896</v>
      </c>
      <c r="AD4" s="20">
        <v>43896</v>
      </c>
      <c r="AE4" s="18" t="s">
        <v>66</v>
      </c>
      <c r="AF4" s="18" t="s">
        <v>66</v>
      </c>
      <c r="AG4" s="20">
        <v>43897</v>
      </c>
      <c r="AH4" s="20">
        <v>43897</v>
      </c>
      <c r="AI4" s="20">
        <v>43896</v>
      </c>
      <c r="AJ4" s="20">
        <v>43896</v>
      </c>
      <c r="AK4" s="18" t="s">
        <v>302</v>
      </c>
      <c r="AL4" s="18" t="s">
        <v>65</v>
      </c>
      <c r="AM4" s="20">
        <v>43897</v>
      </c>
      <c r="AN4" s="18" t="s">
        <v>1132</v>
      </c>
      <c r="AO4" s="18" t="s">
        <v>1132</v>
      </c>
      <c r="AR4" s="18" t="s">
        <v>69</v>
      </c>
      <c r="AS4" s="25"/>
      <c r="AU4" s="18" t="s">
        <v>1050</v>
      </c>
      <c r="AV4" s="18" t="s">
        <v>875</v>
      </c>
      <c r="AX4" s="24">
        <f t="shared" si="0"/>
        <v>0</v>
      </c>
      <c r="AY4" s="24">
        <f t="shared" si="2"/>
        <v>1</v>
      </c>
      <c r="AZ4" s="22">
        <v>0</v>
      </c>
      <c r="BA4" s="23">
        <v>0</v>
      </c>
      <c r="BB4" s="23">
        <v>1</v>
      </c>
      <c r="BC4" s="23">
        <v>0</v>
      </c>
      <c r="BD4" s="24">
        <v>9</v>
      </c>
      <c r="BE4" s="23">
        <v>2</v>
      </c>
    </row>
    <row r="5" spans="1:57" x14ac:dyDescent="0.35">
      <c r="A5" s="18">
        <v>20</v>
      </c>
      <c r="B5" s="18">
        <v>19</v>
      </c>
      <c r="C5" s="19">
        <f t="shared" si="1"/>
        <v>3</v>
      </c>
      <c r="D5" s="18" t="s">
        <v>88</v>
      </c>
      <c r="E5" s="18" t="s">
        <v>49</v>
      </c>
      <c r="F5" s="18">
        <v>64</v>
      </c>
      <c r="I5" s="18" t="s">
        <v>51</v>
      </c>
      <c r="J5" s="18" t="s">
        <v>52</v>
      </c>
      <c r="K5" s="18" t="s">
        <v>53</v>
      </c>
      <c r="L5" s="18" t="s">
        <v>813</v>
      </c>
      <c r="M5" s="18">
        <v>17</v>
      </c>
      <c r="P5" s="18" t="s">
        <v>90</v>
      </c>
      <c r="Q5" s="18" t="s">
        <v>91</v>
      </c>
      <c r="V5" s="20" t="s">
        <v>1050</v>
      </c>
      <c r="W5" s="18" t="s">
        <v>53</v>
      </c>
      <c r="X5" s="20">
        <v>43896</v>
      </c>
      <c r="Y5" s="20" t="s">
        <v>1193</v>
      </c>
      <c r="AA5" s="20" t="s">
        <v>1050</v>
      </c>
      <c r="AB5" s="18" t="s">
        <v>92</v>
      </c>
      <c r="AC5" s="20">
        <v>43896</v>
      </c>
      <c r="AD5" s="20">
        <v>43896</v>
      </c>
      <c r="AE5" s="18" t="s">
        <v>66</v>
      </c>
      <c r="AF5" s="18" t="s">
        <v>66</v>
      </c>
      <c r="AG5" s="20">
        <v>43897</v>
      </c>
      <c r="AH5" s="20">
        <v>43897</v>
      </c>
      <c r="AI5" s="20">
        <v>43897</v>
      </c>
      <c r="AJ5" s="20">
        <v>43896</v>
      </c>
      <c r="AK5" s="18" t="s">
        <v>302</v>
      </c>
      <c r="AL5" s="18" t="s">
        <v>65</v>
      </c>
      <c r="AM5" s="20">
        <v>43896</v>
      </c>
      <c r="AN5" s="18" t="s">
        <v>1132</v>
      </c>
      <c r="AO5" s="18" t="s">
        <v>1132</v>
      </c>
      <c r="AR5" s="18" t="s">
        <v>69</v>
      </c>
      <c r="AS5" s="25"/>
      <c r="AV5" s="18" t="s">
        <v>875</v>
      </c>
      <c r="AX5" s="24">
        <f t="shared" si="0"/>
        <v>0</v>
      </c>
      <c r="AY5" s="24">
        <f t="shared" si="2"/>
        <v>0</v>
      </c>
      <c r="AZ5" s="22">
        <v>0</v>
      </c>
      <c r="BA5" s="23">
        <v>0</v>
      </c>
      <c r="BB5" s="23">
        <v>1</v>
      </c>
      <c r="BC5" s="23">
        <v>0</v>
      </c>
      <c r="BD5" s="24">
        <v>6</v>
      </c>
      <c r="BE5" s="23">
        <v>2</v>
      </c>
    </row>
    <row r="6" spans="1:57" x14ac:dyDescent="0.35">
      <c r="A6" s="18">
        <v>21</v>
      </c>
      <c r="B6" s="18">
        <v>21</v>
      </c>
      <c r="C6" s="19">
        <f t="shared" si="1"/>
        <v>8</v>
      </c>
      <c r="D6" s="18" t="s">
        <v>97</v>
      </c>
      <c r="E6" s="18" t="s">
        <v>71</v>
      </c>
      <c r="F6" s="18">
        <v>61</v>
      </c>
      <c r="I6" s="18" t="s">
        <v>51</v>
      </c>
      <c r="J6" s="18" t="s">
        <v>52</v>
      </c>
      <c r="K6" s="18" t="s">
        <v>53</v>
      </c>
      <c r="L6" s="18" t="s">
        <v>813</v>
      </c>
      <c r="N6" s="18" t="s">
        <v>55</v>
      </c>
      <c r="P6" s="18" t="s">
        <v>98</v>
      </c>
      <c r="Q6" s="18" t="s">
        <v>100</v>
      </c>
      <c r="R6" s="18" t="s">
        <v>59</v>
      </c>
      <c r="S6" s="18" t="s">
        <v>60</v>
      </c>
      <c r="T6" s="18" t="s">
        <v>59</v>
      </c>
      <c r="U6" s="18" t="s">
        <v>61</v>
      </c>
      <c r="V6" s="20">
        <v>43892</v>
      </c>
      <c r="W6" s="18" t="s">
        <v>53</v>
      </c>
      <c r="X6" s="20">
        <v>43897</v>
      </c>
      <c r="Y6" s="20" t="s">
        <v>1192</v>
      </c>
      <c r="Z6" s="18" t="s">
        <v>101</v>
      </c>
      <c r="AA6" s="20">
        <v>43896</v>
      </c>
      <c r="AB6" s="18"/>
      <c r="AC6" s="20">
        <v>43897</v>
      </c>
      <c r="AD6" s="20">
        <v>43897</v>
      </c>
      <c r="AE6" s="18" t="s">
        <v>66</v>
      </c>
      <c r="AF6" s="18" t="s">
        <v>66</v>
      </c>
      <c r="AG6" s="20">
        <v>43897</v>
      </c>
      <c r="AH6" s="20">
        <v>43898</v>
      </c>
      <c r="AI6" s="20">
        <v>43897</v>
      </c>
      <c r="AJ6" s="20">
        <v>43896</v>
      </c>
      <c r="AK6" s="18" t="s">
        <v>302</v>
      </c>
      <c r="AL6" s="18" t="s">
        <v>65</v>
      </c>
      <c r="AM6" s="20">
        <v>43896</v>
      </c>
      <c r="AN6" s="18" t="s">
        <v>1132</v>
      </c>
      <c r="AO6" s="18" t="s">
        <v>1132</v>
      </c>
      <c r="AR6" s="18" t="s">
        <v>69</v>
      </c>
      <c r="AS6" s="25">
        <f t="shared" ref="AS6:AS13" si="3">X6-V6</f>
        <v>5</v>
      </c>
      <c r="AT6" s="18">
        <f>AJ6-V6</f>
        <v>4</v>
      </c>
      <c r="AU6" s="18" t="s">
        <v>1048</v>
      </c>
      <c r="AV6" s="18" t="s">
        <v>893</v>
      </c>
      <c r="AW6" s="22">
        <f t="shared" ref="AW6:AW13" si="4">X6-V6</f>
        <v>5</v>
      </c>
      <c r="AX6" s="22">
        <f t="shared" si="0"/>
        <v>0</v>
      </c>
      <c r="AY6" s="22">
        <f t="shared" si="2"/>
        <v>-1</v>
      </c>
      <c r="BA6" s="23">
        <v>2</v>
      </c>
      <c r="BB6" s="23">
        <v>2</v>
      </c>
      <c r="BC6" s="23">
        <v>1</v>
      </c>
      <c r="BD6" s="24">
        <v>47</v>
      </c>
      <c r="BE6" s="23">
        <v>3</v>
      </c>
    </row>
    <row r="7" spans="1:57" x14ac:dyDescent="0.35">
      <c r="A7" s="18">
        <v>22</v>
      </c>
      <c r="B7" s="18">
        <v>22</v>
      </c>
      <c r="C7" s="19">
        <f t="shared" si="1"/>
        <v>4</v>
      </c>
      <c r="E7" s="18" t="s">
        <v>71</v>
      </c>
      <c r="F7" s="18">
        <v>60</v>
      </c>
      <c r="J7" s="18" t="s">
        <v>103</v>
      </c>
      <c r="K7" s="18" t="s">
        <v>104</v>
      </c>
      <c r="L7" s="18" t="s">
        <v>60</v>
      </c>
      <c r="N7" s="18" t="s">
        <v>55</v>
      </c>
      <c r="P7" s="18" t="s">
        <v>106</v>
      </c>
      <c r="Q7" s="18" t="s">
        <v>107</v>
      </c>
      <c r="R7" s="18" t="s">
        <v>108</v>
      </c>
      <c r="S7" s="18" t="s">
        <v>60</v>
      </c>
      <c r="T7" s="18" t="s">
        <v>59</v>
      </c>
      <c r="U7" s="18" t="s">
        <v>61</v>
      </c>
      <c r="V7" s="20">
        <v>43892</v>
      </c>
      <c r="W7" s="18" t="s">
        <v>104</v>
      </c>
      <c r="X7" s="20">
        <v>43898</v>
      </c>
      <c r="Y7" s="20" t="s">
        <v>1193</v>
      </c>
      <c r="AA7" s="20" t="s">
        <v>1050</v>
      </c>
      <c r="AB7" s="18"/>
      <c r="AC7" s="20">
        <v>43897</v>
      </c>
      <c r="AD7" s="20">
        <v>43897</v>
      </c>
      <c r="AE7" s="18" t="s">
        <v>109</v>
      </c>
      <c r="AF7" s="18" t="s">
        <v>110</v>
      </c>
      <c r="AG7" s="20">
        <v>43898</v>
      </c>
      <c r="AH7" s="20">
        <v>43898</v>
      </c>
      <c r="AI7" s="20">
        <v>43898</v>
      </c>
      <c r="AJ7" s="20">
        <v>43898</v>
      </c>
      <c r="AK7" s="18" t="s">
        <v>302</v>
      </c>
      <c r="AL7" s="18" t="s">
        <v>65</v>
      </c>
      <c r="AM7" s="20">
        <v>43898</v>
      </c>
      <c r="AN7" s="18" t="s">
        <v>109</v>
      </c>
      <c r="AO7" s="18" t="s">
        <v>111</v>
      </c>
      <c r="AP7" s="20">
        <v>43917</v>
      </c>
      <c r="AQ7" s="18" t="s">
        <v>87</v>
      </c>
      <c r="AR7" s="18" t="s">
        <v>87</v>
      </c>
      <c r="AS7" s="25">
        <f t="shared" si="3"/>
        <v>6</v>
      </c>
      <c r="AT7" s="18">
        <f>AJ7-V7</f>
        <v>6</v>
      </c>
      <c r="AU7" s="18" t="s">
        <v>1051</v>
      </c>
      <c r="AV7" s="18" t="s">
        <v>893</v>
      </c>
      <c r="AW7" s="22">
        <f t="shared" si="4"/>
        <v>6</v>
      </c>
      <c r="AX7" s="22">
        <f t="shared" si="0"/>
        <v>-1</v>
      </c>
      <c r="AY7" s="22">
        <f t="shared" si="2"/>
        <v>1</v>
      </c>
      <c r="BA7" s="23">
        <v>2</v>
      </c>
      <c r="BB7" s="23">
        <v>1</v>
      </c>
      <c r="BC7" s="23">
        <v>0</v>
      </c>
      <c r="BD7" s="24">
        <v>2</v>
      </c>
      <c r="BE7" s="23">
        <v>1</v>
      </c>
    </row>
    <row r="8" spans="1:57" x14ac:dyDescent="0.35">
      <c r="A8" s="18">
        <v>23</v>
      </c>
      <c r="B8" s="18">
        <v>23</v>
      </c>
      <c r="C8" s="19">
        <f t="shared" si="1"/>
        <v>4</v>
      </c>
      <c r="E8" s="18" t="s">
        <v>71</v>
      </c>
      <c r="F8" s="18">
        <v>66</v>
      </c>
      <c r="J8" s="18" t="s">
        <v>103</v>
      </c>
      <c r="K8" s="18" t="s">
        <v>104</v>
      </c>
      <c r="L8" s="18" t="s">
        <v>60</v>
      </c>
      <c r="N8" s="18" t="s">
        <v>55</v>
      </c>
      <c r="P8" s="18" t="s">
        <v>106</v>
      </c>
      <c r="Q8" s="18" t="s">
        <v>107</v>
      </c>
      <c r="R8" s="18" t="s">
        <v>108</v>
      </c>
      <c r="S8" s="18" t="s">
        <v>60</v>
      </c>
      <c r="T8" s="18" t="s">
        <v>59</v>
      </c>
      <c r="U8" s="18" t="s">
        <v>61</v>
      </c>
      <c r="V8" s="20">
        <v>43892</v>
      </c>
      <c r="W8" s="18" t="s">
        <v>104</v>
      </c>
      <c r="X8" s="20">
        <v>43898</v>
      </c>
      <c r="Y8" s="20" t="s">
        <v>1193</v>
      </c>
      <c r="AA8" s="20" t="s">
        <v>1050</v>
      </c>
      <c r="AB8" s="18"/>
      <c r="AC8" s="20">
        <v>43897</v>
      </c>
      <c r="AD8" s="20">
        <v>43897</v>
      </c>
      <c r="AE8" s="18" t="s">
        <v>109</v>
      </c>
      <c r="AF8" s="18" t="s">
        <v>110</v>
      </c>
      <c r="AG8" s="20">
        <v>43898</v>
      </c>
      <c r="AH8" s="20">
        <v>43898</v>
      </c>
      <c r="AI8" s="20">
        <v>43898</v>
      </c>
      <c r="AJ8" s="20">
        <v>43898</v>
      </c>
      <c r="AK8" s="18" t="s">
        <v>302</v>
      </c>
      <c r="AL8" s="18" t="s">
        <v>65</v>
      </c>
      <c r="AM8" s="20">
        <v>43898</v>
      </c>
      <c r="AN8" s="18" t="s">
        <v>109</v>
      </c>
      <c r="AO8" s="18" t="s">
        <v>111</v>
      </c>
      <c r="AP8" s="20">
        <v>43917</v>
      </c>
      <c r="AQ8" s="18" t="s">
        <v>87</v>
      </c>
      <c r="AR8" s="18" t="s">
        <v>87</v>
      </c>
      <c r="AS8" s="25">
        <f t="shared" si="3"/>
        <v>6</v>
      </c>
      <c r="AT8" s="18">
        <f>AJ8-V8</f>
        <v>6</v>
      </c>
      <c r="AU8" s="18" t="s">
        <v>1051</v>
      </c>
      <c r="AV8" s="18" t="s">
        <v>893</v>
      </c>
      <c r="AW8" s="22">
        <f t="shared" si="4"/>
        <v>6</v>
      </c>
      <c r="AX8" s="22">
        <f t="shared" si="0"/>
        <v>-1</v>
      </c>
      <c r="AY8" s="22">
        <f t="shared" si="2"/>
        <v>1</v>
      </c>
      <c r="BA8" s="23">
        <v>2</v>
      </c>
      <c r="BB8" s="23">
        <v>1</v>
      </c>
      <c r="BC8" s="23">
        <v>0</v>
      </c>
      <c r="BD8" s="24">
        <v>2</v>
      </c>
      <c r="BE8" s="23">
        <v>1</v>
      </c>
    </row>
    <row r="9" spans="1:57" x14ac:dyDescent="0.35">
      <c r="A9" s="18">
        <v>24</v>
      </c>
      <c r="B9" s="18">
        <v>29</v>
      </c>
      <c r="C9" s="19">
        <f t="shared" si="1"/>
        <v>5</v>
      </c>
      <c r="D9" s="18" t="s">
        <v>122</v>
      </c>
      <c r="E9" s="18" t="s">
        <v>71</v>
      </c>
      <c r="F9" s="18">
        <v>58</v>
      </c>
      <c r="J9" s="18" t="s">
        <v>123</v>
      </c>
      <c r="K9" s="18" t="s">
        <v>124</v>
      </c>
      <c r="L9" s="18" t="s">
        <v>60</v>
      </c>
      <c r="N9" s="18" t="s">
        <v>55</v>
      </c>
      <c r="P9" s="18" t="s">
        <v>125</v>
      </c>
      <c r="Q9" s="18" t="s">
        <v>127</v>
      </c>
      <c r="R9" s="18" t="s">
        <v>59</v>
      </c>
      <c r="S9" s="18" t="s">
        <v>60</v>
      </c>
      <c r="T9" s="18" t="s">
        <v>128</v>
      </c>
      <c r="U9" s="18" t="s">
        <v>61</v>
      </c>
      <c r="V9" s="20">
        <v>43892</v>
      </c>
      <c r="W9" s="18" t="s">
        <v>53</v>
      </c>
      <c r="X9" s="20">
        <v>43897</v>
      </c>
      <c r="Y9" s="20" t="s">
        <v>1193</v>
      </c>
      <c r="AA9" s="20" t="s">
        <v>1050</v>
      </c>
      <c r="AB9" s="18"/>
      <c r="AC9" s="20">
        <v>43897</v>
      </c>
      <c r="AD9" s="20">
        <v>43897</v>
      </c>
      <c r="AE9" s="18" t="s">
        <v>129</v>
      </c>
      <c r="AF9" s="18" t="s">
        <v>66</v>
      </c>
      <c r="AG9" s="20">
        <v>43898</v>
      </c>
      <c r="AH9" s="20">
        <v>43898</v>
      </c>
      <c r="AI9" s="20">
        <v>43898</v>
      </c>
      <c r="AJ9" s="20">
        <v>43897</v>
      </c>
      <c r="AK9" s="18" t="s">
        <v>302</v>
      </c>
      <c r="AL9" s="18" t="s">
        <v>65</v>
      </c>
      <c r="AM9" s="20">
        <v>43897</v>
      </c>
      <c r="AN9" s="18" t="s">
        <v>1132</v>
      </c>
      <c r="AO9" s="18" t="s">
        <v>1132</v>
      </c>
      <c r="AR9" s="18" t="s">
        <v>69</v>
      </c>
      <c r="AS9" s="25">
        <f t="shared" si="3"/>
        <v>5</v>
      </c>
      <c r="AT9" s="18">
        <f>AJ9-V9</f>
        <v>5</v>
      </c>
      <c r="AU9" s="18" t="s">
        <v>1052</v>
      </c>
      <c r="AV9" s="18" t="s">
        <v>893</v>
      </c>
      <c r="AW9" s="22">
        <f t="shared" si="4"/>
        <v>5</v>
      </c>
      <c r="AX9" s="22">
        <f t="shared" si="0"/>
        <v>0</v>
      </c>
      <c r="AY9" s="22">
        <f t="shared" si="2"/>
        <v>0</v>
      </c>
      <c r="BA9" s="23">
        <v>2</v>
      </c>
      <c r="BB9" s="23">
        <v>1</v>
      </c>
      <c r="BC9" s="23">
        <v>0</v>
      </c>
      <c r="BD9" s="24">
        <v>8</v>
      </c>
      <c r="BE9" s="23">
        <v>2</v>
      </c>
    </row>
    <row r="10" spans="1:57" x14ac:dyDescent="0.35">
      <c r="A10" s="18">
        <v>25</v>
      </c>
      <c r="B10" s="18">
        <v>28</v>
      </c>
      <c r="C10" s="19">
        <f t="shared" si="1"/>
        <v>5</v>
      </c>
      <c r="D10" s="18" t="s">
        <v>130</v>
      </c>
      <c r="E10" s="18" t="s">
        <v>71</v>
      </c>
      <c r="F10" s="18">
        <v>74</v>
      </c>
      <c r="J10" s="18" t="s">
        <v>123</v>
      </c>
      <c r="K10" s="18" t="s">
        <v>124</v>
      </c>
      <c r="L10" s="18" t="s">
        <v>60</v>
      </c>
      <c r="N10" s="18" t="s">
        <v>55</v>
      </c>
      <c r="P10" s="18" t="s">
        <v>131</v>
      </c>
      <c r="Q10" s="18" t="s">
        <v>132</v>
      </c>
      <c r="R10" s="18" t="s">
        <v>59</v>
      </c>
      <c r="S10" s="18" t="s">
        <v>60</v>
      </c>
      <c r="T10" s="18" t="s">
        <v>133</v>
      </c>
      <c r="U10" s="18" t="s">
        <v>61</v>
      </c>
      <c r="V10" s="20">
        <v>43892</v>
      </c>
      <c r="W10" s="18" t="s">
        <v>53</v>
      </c>
      <c r="X10" s="20">
        <v>43898</v>
      </c>
      <c r="Y10" s="20" t="s">
        <v>1193</v>
      </c>
      <c r="AA10" s="20" t="s">
        <v>1050</v>
      </c>
      <c r="AB10" s="18"/>
      <c r="AC10" s="20">
        <v>43897</v>
      </c>
      <c r="AD10" s="20">
        <v>43897</v>
      </c>
      <c r="AE10" s="18" t="s">
        <v>129</v>
      </c>
      <c r="AF10" s="18" t="s">
        <v>66</v>
      </c>
      <c r="AG10" s="20">
        <v>43898</v>
      </c>
      <c r="AH10" s="20">
        <v>43898</v>
      </c>
      <c r="AI10" s="20">
        <v>43898</v>
      </c>
      <c r="AJ10" s="20">
        <v>43898</v>
      </c>
      <c r="AK10" s="18" t="s">
        <v>302</v>
      </c>
      <c r="AL10" s="18" t="s">
        <v>65</v>
      </c>
      <c r="AM10" s="20">
        <v>43898</v>
      </c>
      <c r="AN10" s="18" t="s">
        <v>1132</v>
      </c>
      <c r="AO10" s="18" t="s">
        <v>1132</v>
      </c>
      <c r="AR10" s="18" t="s">
        <v>69</v>
      </c>
      <c r="AS10" s="25">
        <f t="shared" si="3"/>
        <v>6</v>
      </c>
      <c r="AT10" s="18">
        <f>AJ10-V10</f>
        <v>6</v>
      </c>
      <c r="AU10" s="18" t="s">
        <v>1053</v>
      </c>
      <c r="AV10" s="18" t="s">
        <v>893</v>
      </c>
      <c r="AW10" s="22">
        <f t="shared" si="4"/>
        <v>6</v>
      </c>
      <c r="AX10" s="22">
        <f t="shared" si="0"/>
        <v>-1</v>
      </c>
      <c r="AY10" s="22">
        <f t="shared" si="2"/>
        <v>1</v>
      </c>
      <c r="BA10" s="23">
        <v>2</v>
      </c>
      <c r="BB10" s="23">
        <v>1</v>
      </c>
      <c r="BC10" s="23">
        <v>0</v>
      </c>
      <c r="BD10" s="24">
        <v>6</v>
      </c>
      <c r="BE10" s="23">
        <v>2</v>
      </c>
    </row>
    <row r="11" spans="1:57" x14ac:dyDescent="0.35">
      <c r="A11" s="18">
        <v>26</v>
      </c>
      <c r="B11" s="18">
        <v>27</v>
      </c>
      <c r="C11" s="19">
        <f t="shared" si="1"/>
        <v>5</v>
      </c>
      <c r="D11" s="18" t="s">
        <v>136</v>
      </c>
      <c r="E11" s="18" t="s">
        <v>71</v>
      </c>
      <c r="F11" s="18">
        <v>67</v>
      </c>
      <c r="J11" s="18" t="s">
        <v>123</v>
      </c>
      <c r="K11" s="18" t="s">
        <v>124</v>
      </c>
      <c r="L11" s="18" t="s">
        <v>60</v>
      </c>
      <c r="N11" s="18" t="s">
        <v>55</v>
      </c>
      <c r="P11" s="18" t="s">
        <v>137</v>
      </c>
      <c r="Q11" s="18" t="s">
        <v>132</v>
      </c>
      <c r="R11" s="18" t="s">
        <v>59</v>
      </c>
      <c r="S11" s="18" t="s">
        <v>60</v>
      </c>
      <c r="T11" s="18" t="s">
        <v>138</v>
      </c>
      <c r="U11" s="18" t="s">
        <v>61</v>
      </c>
      <c r="V11" s="20">
        <v>43892</v>
      </c>
      <c r="W11" s="18" t="s">
        <v>53</v>
      </c>
      <c r="X11" s="20">
        <v>43897</v>
      </c>
      <c r="Y11" s="20" t="s">
        <v>1193</v>
      </c>
      <c r="AA11" s="20" t="s">
        <v>1050</v>
      </c>
      <c r="AC11" s="20">
        <v>43897</v>
      </c>
      <c r="AD11" s="20">
        <v>43897</v>
      </c>
      <c r="AE11" s="18" t="s">
        <v>129</v>
      </c>
      <c r="AF11" s="18" t="s">
        <v>66</v>
      </c>
      <c r="AG11" s="20">
        <v>43898</v>
      </c>
      <c r="AH11" s="20">
        <v>43898</v>
      </c>
      <c r="AI11" s="20" t="s">
        <v>1050</v>
      </c>
      <c r="AJ11" s="20" t="s">
        <v>1050</v>
      </c>
      <c r="AK11" s="18" t="s">
        <v>302</v>
      </c>
      <c r="AL11" s="18" t="s">
        <v>65</v>
      </c>
      <c r="AM11" s="20">
        <v>43898</v>
      </c>
      <c r="AN11" s="18" t="s">
        <v>1132</v>
      </c>
      <c r="AO11" s="18" t="s">
        <v>1132</v>
      </c>
      <c r="AQ11" s="18" t="s">
        <v>68</v>
      </c>
      <c r="AR11" s="18" t="s">
        <v>69</v>
      </c>
      <c r="AS11" s="25">
        <f t="shared" si="3"/>
        <v>5</v>
      </c>
      <c r="AU11" s="18" t="s">
        <v>1054</v>
      </c>
      <c r="AV11" s="18" t="s">
        <v>893</v>
      </c>
      <c r="AW11" s="22">
        <f t="shared" si="4"/>
        <v>5</v>
      </c>
      <c r="AX11" s="22">
        <f t="shared" si="0"/>
        <v>0</v>
      </c>
      <c r="AY11" s="22">
        <f t="shared" si="2"/>
        <v>1</v>
      </c>
      <c r="BA11" s="23">
        <v>2</v>
      </c>
      <c r="BB11" s="23">
        <v>1</v>
      </c>
      <c r="BC11" s="23">
        <v>0</v>
      </c>
      <c r="BD11" s="24">
        <v>6</v>
      </c>
      <c r="BE11" s="23">
        <v>2</v>
      </c>
    </row>
    <row r="12" spans="1:57" x14ac:dyDescent="0.35">
      <c r="A12" s="18">
        <v>27</v>
      </c>
      <c r="B12" s="18">
        <v>26</v>
      </c>
      <c r="C12" s="19">
        <f t="shared" si="1"/>
        <v>5</v>
      </c>
      <c r="D12" s="18" t="s">
        <v>139</v>
      </c>
      <c r="E12" s="18" t="s">
        <v>49</v>
      </c>
      <c r="F12" s="18">
        <v>50</v>
      </c>
      <c r="J12" s="18" t="s">
        <v>123</v>
      </c>
      <c r="K12" s="18" t="s">
        <v>124</v>
      </c>
      <c r="L12" s="18" t="s">
        <v>140</v>
      </c>
      <c r="N12" s="18" t="s">
        <v>55</v>
      </c>
      <c r="P12" s="18" t="s">
        <v>131</v>
      </c>
      <c r="Q12" s="18" t="s">
        <v>141</v>
      </c>
      <c r="R12" s="18" t="s">
        <v>59</v>
      </c>
      <c r="S12" s="18" t="s">
        <v>60</v>
      </c>
      <c r="T12" s="18" t="s">
        <v>142</v>
      </c>
      <c r="U12" s="18" t="s">
        <v>61</v>
      </c>
      <c r="V12" s="20">
        <v>43892</v>
      </c>
      <c r="W12" s="18" t="s">
        <v>53</v>
      </c>
      <c r="X12" s="20">
        <v>43897</v>
      </c>
      <c r="Y12" s="20" t="s">
        <v>1193</v>
      </c>
      <c r="AA12" s="20" t="s">
        <v>1050</v>
      </c>
      <c r="AC12" s="20">
        <v>43897</v>
      </c>
      <c r="AD12" s="20">
        <v>43897</v>
      </c>
      <c r="AE12" s="18" t="s">
        <v>129</v>
      </c>
      <c r="AF12" s="18" t="s">
        <v>66</v>
      </c>
      <c r="AG12" s="20">
        <v>43898</v>
      </c>
      <c r="AH12" s="20">
        <v>43898</v>
      </c>
      <c r="AI12" s="20" t="s">
        <v>1050</v>
      </c>
      <c r="AJ12" s="20" t="s">
        <v>1050</v>
      </c>
      <c r="AK12" s="18" t="s">
        <v>302</v>
      </c>
      <c r="AL12" s="18" t="s">
        <v>65</v>
      </c>
      <c r="AM12" s="20">
        <v>43898</v>
      </c>
      <c r="AN12" s="18" t="s">
        <v>1132</v>
      </c>
      <c r="AO12" s="18" t="s">
        <v>1132</v>
      </c>
      <c r="AQ12" s="18" t="s">
        <v>1200</v>
      </c>
      <c r="AR12" s="18" t="s">
        <v>69</v>
      </c>
      <c r="AS12" s="25">
        <f t="shared" si="3"/>
        <v>5</v>
      </c>
      <c r="AU12" s="18" t="s">
        <v>1055</v>
      </c>
      <c r="AV12" s="18" t="s">
        <v>893</v>
      </c>
      <c r="AW12" s="22">
        <f t="shared" si="4"/>
        <v>5</v>
      </c>
      <c r="AX12" s="22">
        <f t="shared" si="0"/>
        <v>0</v>
      </c>
      <c r="AY12" s="22">
        <f t="shared" si="2"/>
        <v>1</v>
      </c>
      <c r="BA12" s="23">
        <v>2</v>
      </c>
      <c r="BB12" s="23">
        <v>1</v>
      </c>
      <c r="BC12" s="23">
        <v>0</v>
      </c>
      <c r="BD12" s="24">
        <v>8</v>
      </c>
      <c r="BE12" s="23">
        <v>2</v>
      </c>
    </row>
    <row r="13" spans="1:57" x14ac:dyDescent="0.35">
      <c r="A13" s="18">
        <v>28</v>
      </c>
      <c r="B13" s="18">
        <v>24</v>
      </c>
      <c r="C13" s="19">
        <f t="shared" si="1"/>
        <v>5</v>
      </c>
      <c r="E13" s="18" t="s">
        <v>71</v>
      </c>
      <c r="F13" s="18">
        <v>69</v>
      </c>
      <c r="K13" s="18" t="s">
        <v>113</v>
      </c>
      <c r="L13" s="18" t="s">
        <v>60</v>
      </c>
      <c r="N13" s="18" t="s">
        <v>55</v>
      </c>
      <c r="P13" s="18" t="s">
        <v>114</v>
      </c>
      <c r="Q13" s="18" t="s">
        <v>116</v>
      </c>
      <c r="R13" s="18" t="s">
        <v>59</v>
      </c>
      <c r="S13" s="18" t="s">
        <v>60</v>
      </c>
      <c r="T13" s="18" t="s">
        <v>117</v>
      </c>
      <c r="U13" s="18" t="s">
        <v>61</v>
      </c>
      <c r="V13" s="20">
        <v>43892</v>
      </c>
      <c r="W13" s="18" t="s">
        <v>113</v>
      </c>
      <c r="X13" s="20">
        <v>43897</v>
      </c>
      <c r="Y13" s="20" t="s">
        <v>1192</v>
      </c>
      <c r="Z13" s="18" t="s">
        <v>118</v>
      </c>
      <c r="AA13" s="20">
        <v>43897</v>
      </c>
      <c r="AB13" s="18" t="s">
        <v>119</v>
      </c>
      <c r="AC13" s="20">
        <v>43897</v>
      </c>
      <c r="AD13" s="20">
        <v>43897</v>
      </c>
      <c r="AE13" s="18" t="s">
        <v>120</v>
      </c>
      <c r="AF13" s="18" t="s">
        <v>63</v>
      </c>
      <c r="AG13" s="20">
        <v>43899</v>
      </c>
      <c r="AH13" s="20">
        <v>43898</v>
      </c>
      <c r="AI13" s="20">
        <v>43897</v>
      </c>
      <c r="AJ13" s="20">
        <v>43897</v>
      </c>
      <c r="AK13" s="18" t="s">
        <v>302</v>
      </c>
      <c r="AL13" s="18" t="s">
        <v>65</v>
      </c>
      <c r="AM13" s="20">
        <v>43898</v>
      </c>
      <c r="AN13" s="18" t="s">
        <v>121</v>
      </c>
      <c r="AO13" s="18" t="s">
        <v>67</v>
      </c>
      <c r="AQ13" s="18" t="s">
        <v>68</v>
      </c>
      <c r="AR13" s="18" t="s">
        <v>69</v>
      </c>
      <c r="AS13" s="25">
        <f t="shared" si="3"/>
        <v>5</v>
      </c>
      <c r="AT13" s="18">
        <f>AJ13-V13</f>
        <v>5</v>
      </c>
      <c r="AU13" s="18" t="s">
        <v>1056</v>
      </c>
      <c r="AV13" s="18" t="s">
        <v>893</v>
      </c>
      <c r="AW13" s="22">
        <f t="shared" si="4"/>
        <v>5</v>
      </c>
      <c r="AX13" s="22">
        <f t="shared" si="0"/>
        <v>0</v>
      </c>
      <c r="AY13" s="22">
        <f t="shared" si="2"/>
        <v>1</v>
      </c>
      <c r="BA13" s="23">
        <v>2</v>
      </c>
      <c r="BB13" s="23">
        <v>2</v>
      </c>
      <c r="BC13" s="23">
        <v>0</v>
      </c>
      <c r="BD13" s="24">
        <v>5</v>
      </c>
      <c r="BE13" s="23">
        <v>1</v>
      </c>
    </row>
    <row r="14" spans="1:57" x14ac:dyDescent="0.35">
      <c r="A14" s="18">
        <v>29</v>
      </c>
      <c r="B14" s="18">
        <v>25</v>
      </c>
      <c r="C14" s="19">
        <f t="shared" si="1"/>
        <v>4</v>
      </c>
      <c r="E14" s="18" t="s">
        <v>49</v>
      </c>
      <c r="F14" s="18">
        <v>70</v>
      </c>
      <c r="K14" s="18" t="s">
        <v>113</v>
      </c>
      <c r="L14" s="18" t="s">
        <v>60</v>
      </c>
      <c r="N14" s="18" t="s">
        <v>55</v>
      </c>
      <c r="P14" s="18" t="s">
        <v>134</v>
      </c>
      <c r="Q14" s="18" t="s">
        <v>116</v>
      </c>
      <c r="R14" s="18" t="s">
        <v>59</v>
      </c>
      <c r="S14" s="18" t="s">
        <v>60</v>
      </c>
      <c r="T14" s="18" t="s">
        <v>135</v>
      </c>
      <c r="U14" s="18" t="s">
        <v>61</v>
      </c>
      <c r="V14" s="20">
        <v>43892</v>
      </c>
      <c r="W14" s="18" t="s">
        <v>113</v>
      </c>
      <c r="X14" s="20">
        <v>43897</v>
      </c>
      <c r="Y14" s="20" t="s">
        <v>1193</v>
      </c>
      <c r="AA14" s="20" t="s">
        <v>1050</v>
      </c>
      <c r="AB14" s="18"/>
      <c r="AC14" s="20">
        <v>43897</v>
      </c>
      <c r="AD14" s="20">
        <v>43897</v>
      </c>
      <c r="AE14" s="18" t="s">
        <v>120</v>
      </c>
      <c r="AF14" s="18" t="s">
        <v>63</v>
      </c>
      <c r="AG14" s="20">
        <v>43899</v>
      </c>
      <c r="AH14" s="20">
        <v>43898</v>
      </c>
      <c r="AI14" s="20">
        <v>43897</v>
      </c>
      <c r="AJ14" s="20">
        <v>43897</v>
      </c>
      <c r="AK14" s="18" t="s">
        <v>302</v>
      </c>
      <c r="AL14" s="18" t="s">
        <v>65</v>
      </c>
      <c r="AM14" s="20">
        <v>43898</v>
      </c>
      <c r="AN14" s="18" t="s">
        <v>121</v>
      </c>
      <c r="AO14" s="18" t="s">
        <v>67</v>
      </c>
      <c r="AR14" s="18" t="s">
        <v>69</v>
      </c>
      <c r="AS14" s="25"/>
      <c r="AT14" s="18">
        <f>AJ14-V14</f>
        <v>5</v>
      </c>
      <c r="AU14" s="18" t="s">
        <v>1057</v>
      </c>
      <c r="AV14" s="18" t="s">
        <v>893</v>
      </c>
      <c r="AY14" s="22">
        <f t="shared" si="2"/>
        <v>1</v>
      </c>
      <c r="BA14" s="23">
        <v>2</v>
      </c>
      <c r="BB14" s="23">
        <v>1</v>
      </c>
      <c r="BC14" s="23">
        <v>0</v>
      </c>
      <c r="BD14" s="24">
        <v>4</v>
      </c>
      <c r="BE14" s="23">
        <v>1</v>
      </c>
    </row>
    <row r="15" spans="1:57" x14ac:dyDescent="0.35">
      <c r="A15" s="18">
        <v>30</v>
      </c>
      <c r="B15" s="18">
        <v>30</v>
      </c>
      <c r="C15" s="19">
        <f t="shared" si="1"/>
        <v>4</v>
      </c>
      <c r="E15" s="18" t="s">
        <v>49</v>
      </c>
      <c r="F15" s="18">
        <v>66</v>
      </c>
      <c r="K15" s="18" t="s">
        <v>143</v>
      </c>
      <c r="L15" s="18" t="s">
        <v>60</v>
      </c>
      <c r="N15" s="18" t="s">
        <v>55</v>
      </c>
      <c r="P15" s="18" t="s">
        <v>145</v>
      </c>
      <c r="Q15" s="18" t="s">
        <v>147</v>
      </c>
      <c r="R15" s="18" t="s">
        <v>59</v>
      </c>
      <c r="S15" s="18" t="s">
        <v>60</v>
      </c>
      <c r="T15" s="18" t="s">
        <v>148</v>
      </c>
      <c r="U15" s="18" t="s">
        <v>61</v>
      </c>
      <c r="V15" s="20">
        <v>43892</v>
      </c>
      <c r="W15" s="18" t="s">
        <v>143</v>
      </c>
      <c r="X15" s="20">
        <v>43897</v>
      </c>
      <c r="Y15" s="20" t="s">
        <v>1193</v>
      </c>
      <c r="AA15" s="20" t="s">
        <v>1050</v>
      </c>
      <c r="AC15" s="20">
        <v>43897</v>
      </c>
      <c r="AD15" s="20">
        <v>43897</v>
      </c>
      <c r="AE15" s="18" t="s">
        <v>149</v>
      </c>
      <c r="AF15" s="18" t="s">
        <v>110</v>
      </c>
      <c r="AG15" s="20">
        <v>43898</v>
      </c>
      <c r="AH15" s="20">
        <v>43898</v>
      </c>
      <c r="AI15" s="20" t="s">
        <v>1050</v>
      </c>
      <c r="AJ15" s="20" t="s">
        <v>1050</v>
      </c>
      <c r="AK15" s="18" t="s">
        <v>302</v>
      </c>
      <c r="AL15" s="18" t="s">
        <v>65</v>
      </c>
      <c r="AM15" s="20">
        <v>43897</v>
      </c>
      <c r="AN15" s="18" t="s">
        <v>150</v>
      </c>
      <c r="AO15" s="18" t="s">
        <v>151</v>
      </c>
      <c r="AR15" s="18" t="s">
        <v>69</v>
      </c>
      <c r="AS15" s="25">
        <f>X15-V15</f>
        <v>5</v>
      </c>
      <c r="AU15" s="18" t="s">
        <v>1058</v>
      </c>
      <c r="AV15" s="18" t="s">
        <v>893</v>
      </c>
      <c r="AW15" s="22">
        <f>X15-V15</f>
        <v>5</v>
      </c>
      <c r="AX15" s="22">
        <f t="shared" ref="AX15:AX20" si="5">AD15-X15</f>
        <v>0</v>
      </c>
      <c r="AY15" s="22">
        <f t="shared" si="2"/>
        <v>0</v>
      </c>
      <c r="BA15" s="23">
        <v>2</v>
      </c>
      <c r="BB15" s="23">
        <v>1</v>
      </c>
      <c r="BC15" s="23">
        <v>0</v>
      </c>
      <c r="BD15" s="24">
        <v>2</v>
      </c>
      <c r="BE15" s="23">
        <v>1</v>
      </c>
    </row>
    <row r="16" spans="1:57" x14ac:dyDescent="0.35">
      <c r="A16" s="18">
        <v>31</v>
      </c>
      <c r="B16" s="18">
        <v>31</v>
      </c>
      <c r="C16" s="19">
        <f t="shared" si="1"/>
        <v>4</v>
      </c>
      <c r="E16" s="18" t="s">
        <v>71</v>
      </c>
      <c r="F16" s="18">
        <v>49</v>
      </c>
      <c r="K16" s="18" t="s">
        <v>152</v>
      </c>
      <c r="L16" s="18" t="s">
        <v>60</v>
      </c>
      <c r="N16" s="18" t="s">
        <v>55</v>
      </c>
      <c r="O16" s="18" t="s">
        <v>153</v>
      </c>
      <c r="P16" s="18" t="s">
        <v>154</v>
      </c>
      <c r="Q16" s="18" t="s">
        <v>156</v>
      </c>
      <c r="R16" s="18" t="s">
        <v>59</v>
      </c>
      <c r="S16" s="18" t="s">
        <v>60</v>
      </c>
      <c r="T16" s="18" t="s">
        <v>157</v>
      </c>
      <c r="U16" s="18" t="s">
        <v>61</v>
      </c>
      <c r="V16" s="20">
        <v>43892</v>
      </c>
      <c r="W16" s="18" t="s">
        <v>143</v>
      </c>
      <c r="X16" s="20">
        <v>43899</v>
      </c>
      <c r="Y16" s="20" t="s">
        <v>1193</v>
      </c>
      <c r="AA16" s="20" t="s">
        <v>1050</v>
      </c>
      <c r="AB16" s="18"/>
      <c r="AC16" s="20">
        <v>43898</v>
      </c>
      <c r="AD16" s="20">
        <v>43898</v>
      </c>
      <c r="AE16" s="18" t="s">
        <v>158</v>
      </c>
      <c r="AF16" s="18" t="s">
        <v>110</v>
      </c>
      <c r="AG16" s="20">
        <v>43898</v>
      </c>
      <c r="AH16" s="20">
        <v>43899</v>
      </c>
      <c r="AI16" s="20">
        <v>43899</v>
      </c>
      <c r="AJ16" s="20">
        <v>43899</v>
      </c>
      <c r="AK16" s="18" t="s">
        <v>302</v>
      </c>
      <c r="AL16" s="18" t="s">
        <v>65</v>
      </c>
      <c r="AM16" s="20">
        <v>43898</v>
      </c>
      <c r="AN16" s="18" t="s">
        <v>150</v>
      </c>
      <c r="AO16" s="18" t="s">
        <v>151</v>
      </c>
      <c r="AQ16" s="18" t="s">
        <v>159</v>
      </c>
      <c r="AR16" s="18" t="s">
        <v>69</v>
      </c>
      <c r="AS16" s="25">
        <f>X16-V16</f>
        <v>7</v>
      </c>
      <c r="AT16" s="18">
        <f>AJ16-V16</f>
        <v>7</v>
      </c>
      <c r="AU16" s="18" t="s">
        <v>1059</v>
      </c>
      <c r="AV16" s="18" t="s">
        <v>893</v>
      </c>
      <c r="AW16" s="22">
        <f>X16-V16</f>
        <v>7</v>
      </c>
      <c r="AX16" s="22">
        <f t="shared" si="5"/>
        <v>-1</v>
      </c>
      <c r="AY16" s="22">
        <f t="shared" si="2"/>
        <v>0</v>
      </c>
      <c r="BA16" s="23">
        <v>2</v>
      </c>
      <c r="BB16" s="23">
        <v>1</v>
      </c>
      <c r="BC16" s="23">
        <v>0</v>
      </c>
      <c r="BD16" s="24">
        <v>4</v>
      </c>
      <c r="BE16" s="23">
        <v>1</v>
      </c>
    </row>
    <row r="17" spans="1:57" x14ac:dyDescent="0.35">
      <c r="A17" s="18">
        <v>32</v>
      </c>
      <c r="B17" s="18">
        <v>32</v>
      </c>
      <c r="C17" s="19">
        <f t="shared" si="1"/>
        <v>3</v>
      </c>
      <c r="E17" s="18" t="s">
        <v>49</v>
      </c>
      <c r="F17" s="18">
        <v>24</v>
      </c>
      <c r="K17" s="18" t="s">
        <v>160</v>
      </c>
      <c r="L17" s="18" t="s">
        <v>813</v>
      </c>
      <c r="M17" s="18">
        <v>17</v>
      </c>
      <c r="P17" s="18" t="s">
        <v>162</v>
      </c>
      <c r="Q17" s="18" t="s">
        <v>163</v>
      </c>
      <c r="R17" s="18" t="s">
        <v>164</v>
      </c>
      <c r="S17" s="18" t="s">
        <v>60</v>
      </c>
      <c r="T17" s="18" t="s">
        <v>165</v>
      </c>
      <c r="U17" s="18" t="s">
        <v>166</v>
      </c>
      <c r="V17" s="20">
        <v>43899</v>
      </c>
      <c r="W17" s="18" t="s">
        <v>160</v>
      </c>
      <c r="X17" s="20">
        <v>43899</v>
      </c>
      <c r="Y17" s="20" t="s">
        <v>1192</v>
      </c>
      <c r="Z17" s="18" t="s">
        <v>167</v>
      </c>
      <c r="AA17" s="20">
        <v>43892</v>
      </c>
      <c r="AB17" s="18"/>
      <c r="AC17" s="20">
        <v>43899</v>
      </c>
      <c r="AD17" s="20">
        <v>43899</v>
      </c>
      <c r="AE17" s="18" t="s">
        <v>168</v>
      </c>
      <c r="AF17" s="18" t="s">
        <v>169</v>
      </c>
      <c r="AG17" s="20">
        <v>43899</v>
      </c>
      <c r="AH17" s="20">
        <v>43899</v>
      </c>
      <c r="AI17" s="20">
        <v>43899</v>
      </c>
      <c r="AJ17" s="20">
        <v>43899</v>
      </c>
      <c r="AK17" s="18" t="s">
        <v>302</v>
      </c>
      <c r="AL17" s="18" t="s">
        <v>65</v>
      </c>
      <c r="AM17" s="20">
        <v>43899</v>
      </c>
      <c r="AN17" s="18" t="s">
        <v>303</v>
      </c>
      <c r="AO17" s="18" t="s">
        <v>170</v>
      </c>
      <c r="AQ17" s="18" t="s">
        <v>171</v>
      </c>
      <c r="AR17" s="18" t="s">
        <v>69</v>
      </c>
      <c r="AS17" s="25">
        <f>X17-V17</f>
        <v>0</v>
      </c>
      <c r="AT17" s="18">
        <f>AJ17-V17</f>
        <v>0</v>
      </c>
      <c r="AU17" s="18" t="s">
        <v>1060</v>
      </c>
      <c r="AV17" s="18" t="s">
        <v>893</v>
      </c>
      <c r="AW17" s="22">
        <f>X17-V17</f>
        <v>0</v>
      </c>
      <c r="AX17" s="22">
        <f t="shared" si="5"/>
        <v>0</v>
      </c>
      <c r="AY17" s="22">
        <f t="shared" si="2"/>
        <v>0</v>
      </c>
      <c r="BA17" s="23">
        <v>0</v>
      </c>
      <c r="BB17" s="23">
        <v>2</v>
      </c>
      <c r="BC17" s="23">
        <v>0</v>
      </c>
      <c r="BD17" s="24">
        <v>1</v>
      </c>
      <c r="BE17" s="23">
        <v>1</v>
      </c>
    </row>
    <row r="18" spans="1:57" x14ac:dyDescent="0.35">
      <c r="A18" s="18">
        <v>33</v>
      </c>
      <c r="B18" s="18">
        <v>33</v>
      </c>
      <c r="C18" s="19">
        <f t="shared" si="1"/>
        <v>4</v>
      </c>
      <c r="E18" s="18" t="s">
        <v>71</v>
      </c>
      <c r="F18" s="18">
        <v>58</v>
      </c>
      <c r="L18" s="18" t="s">
        <v>60</v>
      </c>
      <c r="M18" s="18" t="s">
        <v>105</v>
      </c>
      <c r="N18" s="18" t="s">
        <v>55</v>
      </c>
      <c r="P18" s="18" t="s">
        <v>174</v>
      </c>
      <c r="Q18" s="18" t="s">
        <v>175</v>
      </c>
      <c r="R18" s="18" t="s">
        <v>59</v>
      </c>
      <c r="S18" s="18" t="s">
        <v>60</v>
      </c>
      <c r="T18" s="18" t="s">
        <v>59</v>
      </c>
      <c r="U18" s="18" t="s">
        <v>61</v>
      </c>
      <c r="V18" s="20">
        <v>43892</v>
      </c>
      <c r="W18" s="18" t="s">
        <v>143</v>
      </c>
      <c r="X18" s="20">
        <v>43899</v>
      </c>
      <c r="Y18" s="20" t="s">
        <v>1193</v>
      </c>
      <c r="AA18" s="20" t="s">
        <v>1050</v>
      </c>
      <c r="AC18" s="20">
        <v>43899</v>
      </c>
      <c r="AD18" s="20">
        <v>43899</v>
      </c>
      <c r="AE18" s="18" t="s">
        <v>158</v>
      </c>
      <c r="AF18" s="18" t="s">
        <v>110</v>
      </c>
      <c r="AG18" s="20">
        <v>43900</v>
      </c>
      <c r="AH18" s="20">
        <v>43900</v>
      </c>
      <c r="AI18" s="20">
        <v>43900</v>
      </c>
      <c r="AJ18" s="20" t="s">
        <v>1050</v>
      </c>
      <c r="AK18" s="18" t="s">
        <v>302</v>
      </c>
      <c r="AL18" s="18" t="s">
        <v>65</v>
      </c>
      <c r="AM18" s="20">
        <v>43900</v>
      </c>
      <c r="AN18" s="18" t="s">
        <v>150</v>
      </c>
      <c r="AO18" s="18" t="s">
        <v>151</v>
      </c>
      <c r="AP18" s="20">
        <v>43918</v>
      </c>
      <c r="AQ18" s="24" t="s">
        <v>87</v>
      </c>
      <c r="AR18" s="18" t="s">
        <v>87</v>
      </c>
      <c r="AS18" s="25">
        <f>X18-V18</f>
        <v>7</v>
      </c>
      <c r="AU18" s="18" t="s">
        <v>1048</v>
      </c>
      <c r="AV18" s="18" t="s">
        <v>893</v>
      </c>
      <c r="AW18" s="22">
        <f>X18-V18</f>
        <v>7</v>
      </c>
      <c r="AX18" s="22">
        <f t="shared" si="5"/>
        <v>0</v>
      </c>
      <c r="AY18" s="22">
        <f t="shared" si="2"/>
        <v>1</v>
      </c>
      <c r="BA18" s="23">
        <v>2</v>
      </c>
      <c r="BB18" s="23">
        <v>1</v>
      </c>
      <c r="BC18" s="23">
        <v>0</v>
      </c>
      <c r="BD18" s="24">
        <v>2</v>
      </c>
      <c r="BE18" s="23">
        <v>1</v>
      </c>
    </row>
    <row r="19" spans="1:57" x14ac:dyDescent="0.35">
      <c r="A19" s="18">
        <v>34</v>
      </c>
      <c r="B19" s="18">
        <v>34</v>
      </c>
      <c r="C19" s="19">
        <f t="shared" si="1"/>
        <v>5</v>
      </c>
      <c r="E19" s="18" t="s">
        <v>49</v>
      </c>
      <c r="F19" s="18">
        <v>51</v>
      </c>
      <c r="G19" s="18" t="s">
        <v>176</v>
      </c>
      <c r="K19" s="18" t="s">
        <v>177</v>
      </c>
      <c r="L19" s="18" t="s">
        <v>813</v>
      </c>
      <c r="N19" s="18" t="s">
        <v>178</v>
      </c>
      <c r="P19" s="18" t="s">
        <v>179</v>
      </c>
      <c r="Q19" s="18" t="s">
        <v>181</v>
      </c>
      <c r="R19" s="18" t="s">
        <v>182</v>
      </c>
      <c r="S19" s="18" t="s">
        <v>183</v>
      </c>
      <c r="T19" s="18" t="s">
        <v>182</v>
      </c>
      <c r="U19" s="18" t="s">
        <v>166</v>
      </c>
      <c r="V19" s="20">
        <v>43892</v>
      </c>
      <c r="W19" s="18" t="s">
        <v>177</v>
      </c>
      <c r="X19" s="20">
        <v>43899</v>
      </c>
      <c r="Y19" s="20" t="s">
        <v>1193</v>
      </c>
      <c r="AA19" s="20" t="s">
        <v>1050</v>
      </c>
      <c r="AB19" s="18"/>
      <c r="AC19" s="20">
        <v>43899</v>
      </c>
      <c r="AD19" s="20">
        <v>43899</v>
      </c>
      <c r="AE19" s="18" t="s">
        <v>184</v>
      </c>
      <c r="AF19" s="18" t="s">
        <v>110</v>
      </c>
      <c r="AG19" s="20">
        <v>43899</v>
      </c>
      <c r="AH19" s="20">
        <v>43900</v>
      </c>
      <c r="AI19" s="20" t="s">
        <v>1050</v>
      </c>
      <c r="AJ19" s="20">
        <v>43899</v>
      </c>
      <c r="AK19" s="18" t="s">
        <v>302</v>
      </c>
      <c r="AL19" s="18" t="s">
        <v>65</v>
      </c>
      <c r="AM19" s="20">
        <v>43899</v>
      </c>
      <c r="AN19" s="18" t="s">
        <v>184</v>
      </c>
      <c r="AO19" s="18" t="s">
        <v>185</v>
      </c>
      <c r="AR19" s="18" t="s">
        <v>69</v>
      </c>
      <c r="AS19" s="25">
        <f>X19-V19</f>
        <v>7</v>
      </c>
      <c r="AT19" s="18">
        <f>AJ19-V19</f>
        <v>7</v>
      </c>
      <c r="AU19" s="18" t="s">
        <v>1061</v>
      </c>
      <c r="AV19" s="18" t="s">
        <v>893</v>
      </c>
      <c r="AW19" s="22">
        <f>X19-V19</f>
        <v>7</v>
      </c>
      <c r="AX19" s="22">
        <f t="shared" si="5"/>
        <v>0</v>
      </c>
      <c r="AY19" s="22">
        <f t="shared" si="2"/>
        <v>0</v>
      </c>
      <c r="BA19" s="23">
        <v>2</v>
      </c>
      <c r="BB19" s="23">
        <v>1</v>
      </c>
      <c r="BC19" s="23">
        <v>0</v>
      </c>
      <c r="BD19" s="24">
        <v>8</v>
      </c>
      <c r="BE19" s="23">
        <v>2</v>
      </c>
    </row>
    <row r="20" spans="1:57" x14ac:dyDescent="0.35">
      <c r="A20" s="18">
        <v>35</v>
      </c>
      <c r="B20" s="18">
        <v>35</v>
      </c>
      <c r="C20" s="19">
        <f t="shared" si="1"/>
        <v>4</v>
      </c>
      <c r="E20" s="18" t="s">
        <v>49</v>
      </c>
      <c r="F20" s="18">
        <v>29</v>
      </c>
      <c r="G20" s="18" t="s">
        <v>186</v>
      </c>
      <c r="J20" s="18" t="s">
        <v>103</v>
      </c>
      <c r="K20" s="18" t="s">
        <v>104</v>
      </c>
      <c r="L20" s="18" t="s">
        <v>813</v>
      </c>
      <c r="M20" s="18" t="s">
        <v>1166</v>
      </c>
      <c r="P20" s="18" t="s">
        <v>189</v>
      </c>
      <c r="Q20" s="18" t="s">
        <v>190</v>
      </c>
      <c r="V20" s="20" t="s">
        <v>1050</v>
      </c>
      <c r="W20" s="18" t="s">
        <v>104</v>
      </c>
      <c r="X20" s="20">
        <v>43899</v>
      </c>
      <c r="Y20" s="20" t="s">
        <v>1193</v>
      </c>
      <c r="AA20" s="20" t="s">
        <v>1050</v>
      </c>
      <c r="AB20" s="18"/>
      <c r="AC20" s="20">
        <v>43901</v>
      </c>
      <c r="AD20" s="20">
        <v>43901</v>
      </c>
      <c r="AE20" s="18" t="s">
        <v>191</v>
      </c>
      <c r="AF20" s="18" t="s">
        <v>110</v>
      </c>
      <c r="AG20" s="20">
        <v>43900</v>
      </c>
      <c r="AH20" s="20">
        <v>43901</v>
      </c>
      <c r="AI20" s="20">
        <v>43901</v>
      </c>
      <c r="AJ20" s="20">
        <v>43901</v>
      </c>
      <c r="AK20" s="18" t="s">
        <v>302</v>
      </c>
      <c r="AL20" s="18" t="s">
        <v>65</v>
      </c>
      <c r="AM20" s="20">
        <v>43901</v>
      </c>
      <c r="AN20" s="18" t="s">
        <v>109</v>
      </c>
      <c r="AO20" s="18" t="s">
        <v>111</v>
      </c>
      <c r="AP20" s="20">
        <v>43917</v>
      </c>
      <c r="AQ20" s="18" t="s">
        <v>87</v>
      </c>
      <c r="AR20" s="18" t="s">
        <v>87</v>
      </c>
      <c r="AS20" s="25"/>
      <c r="AU20" s="18" t="s">
        <v>1050</v>
      </c>
      <c r="AV20" s="18" t="s">
        <v>875</v>
      </c>
      <c r="AX20" s="24">
        <f t="shared" si="5"/>
        <v>2</v>
      </c>
      <c r="AY20" s="24">
        <f t="shared" si="2"/>
        <v>0</v>
      </c>
      <c r="AZ20" s="22">
        <v>0</v>
      </c>
      <c r="BA20" s="23">
        <v>0</v>
      </c>
      <c r="BB20" s="23">
        <v>1</v>
      </c>
      <c r="BC20" s="23">
        <v>1</v>
      </c>
      <c r="BD20" s="24">
        <v>9</v>
      </c>
      <c r="BE20" s="23">
        <v>2</v>
      </c>
    </row>
    <row r="21" spans="1:57" x14ac:dyDescent="0.35">
      <c r="A21" s="18">
        <v>36</v>
      </c>
      <c r="B21" s="18">
        <v>37</v>
      </c>
      <c r="C21" s="19">
        <f t="shared" si="1"/>
        <v>3</v>
      </c>
      <c r="E21" s="18" t="s">
        <v>49</v>
      </c>
      <c r="F21" s="18">
        <v>37</v>
      </c>
      <c r="J21" s="18" t="s">
        <v>192</v>
      </c>
      <c r="K21" s="18" t="s">
        <v>177</v>
      </c>
      <c r="L21" s="18" t="s">
        <v>813</v>
      </c>
      <c r="M21" s="18">
        <v>34</v>
      </c>
      <c r="P21" s="18" t="s">
        <v>194</v>
      </c>
      <c r="Q21" s="18" t="s">
        <v>195</v>
      </c>
      <c r="V21" s="20" t="s">
        <v>1050</v>
      </c>
      <c r="W21" s="18" t="s">
        <v>177</v>
      </c>
      <c r="X21" s="20" t="s">
        <v>1050</v>
      </c>
      <c r="Y21" s="20" t="s">
        <v>1192</v>
      </c>
      <c r="Z21" s="18" t="s">
        <v>196</v>
      </c>
      <c r="AA21" s="20">
        <v>43900</v>
      </c>
      <c r="AB21" s="18"/>
      <c r="AC21" s="20">
        <v>43901</v>
      </c>
      <c r="AD21" s="20">
        <v>43901</v>
      </c>
      <c r="AE21" s="18" t="s">
        <v>184</v>
      </c>
      <c r="AF21" s="18" t="s">
        <v>110</v>
      </c>
      <c r="AG21" s="20">
        <v>43901</v>
      </c>
      <c r="AH21" s="20">
        <v>43901</v>
      </c>
      <c r="AI21" s="20">
        <v>43900</v>
      </c>
      <c r="AJ21" s="20">
        <v>43901</v>
      </c>
      <c r="AK21" s="18" t="s">
        <v>302</v>
      </c>
      <c r="AL21" s="18" t="s">
        <v>65</v>
      </c>
      <c r="AM21" s="20">
        <v>43901</v>
      </c>
      <c r="AN21" s="18" t="s">
        <v>184</v>
      </c>
      <c r="AO21" s="18" t="s">
        <v>185</v>
      </c>
      <c r="AR21" s="18" t="s">
        <v>69</v>
      </c>
      <c r="AS21" s="25"/>
      <c r="AU21" s="18" t="s">
        <v>1050</v>
      </c>
      <c r="AV21" s="18" t="s">
        <v>875</v>
      </c>
      <c r="AX21" s="24"/>
      <c r="AY21" s="24">
        <f t="shared" si="2"/>
        <v>0</v>
      </c>
      <c r="AZ21" s="22">
        <v>0</v>
      </c>
      <c r="BA21" s="23">
        <v>0</v>
      </c>
      <c r="BB21" s="23">
        <v>2</v>
      </c>
      <c r="BC21" s="23">
        <v>0</v>
      </c>
      <c r="BD21" s="24">
        <v>2</v>
      </c>
      <c r="BE21" s="23">
        <v>1</v>
      </c>
    </row>
    <row r="22" spans="1:57" x14ac:dyDescent="0.35">
      <c r="A22" s="18">
        <v>37</v>
      </c>
      <c r="B22" s="18">
        <v>36</v>
      </c>
      <c r="C22" s="19">
        <f t="shared" si="1"/>
        <v>3</v>
      </c>
      <c r="E22" s="18" t="s">
        <v>49</v>
      </c>
      <c r="F22" s="18">
        <v>64</v>
      </c>
      <c r="J22" s="18" t="s">
        <v>197</v>
      </c>
      <c r="K22" s="18" t="s">
        <v>177</v>
      </c>
      <c r="L22" s="18" t="s">
        <v>813</v>
      </c>
      <c r="M22" s="18">
        <v>34</v>
      </c>
      <c r="P22" s="18" t="s">
        <v>198</v>
      </c>
      <c r="Q22" s="18" t="s">
        <v>199</v>
      </c>
      <c r="V22" s="20" t="s">
        <v>1050</v>
      </c>
      <c r="W22" s="18" t="s">
        <v>177</v>
      </c>
      <c r="X22" s="20" t="s">
        <v>1050</v>
      </c>
      <c r="Y22" s="20" t="s">
        <v>1192</v>
      </c>
      <c r="Z22" s="18" t="s">
        <v>196</v>
      </c>
      <c r="AA22" s="20">
        <v>43900</v>
      </c>
      <c r="AB22" s="18"/>
      <c r="AC22" s="20">
        <v>43901</v>
      </c>
      <c r="AD22" s="20">
        <v>43901</v>
      </c>
      <c r="AE22" s="18" t="s">
        <v>184</v>
      </c>
      <c r="AF22" s="18" t="s">
        <v>110</v>
      </c>
      <c r="AG22" s="20">
        <v>43901</v>
      </c>
      <c r="AH22" s="20">
        <v>43901</v>
      </c>
      <c r="AI22" s="20">
        <v>43900</v>
      </c>
      <c r="AJ22" s="20">
        <v>43901</v>
      </c>
      <c r="AK22" s="18" t="s">
        <v>302</v>
      </c>
      <c r="AL22" s="18" t="s">
        <v>65</v>
      </c>
      <c r="AM22" s="20">
        <v>43901</v>
      </c>
      <c r="AN22" s="18" t="s">
        <v>184</v>
      </c>
      <c r="AO22" s="18" t="s">
        <v>185</v>
      </c>
      <c r="AR22" s="18" t="s">
        <v>69</v>
      </c>
      <c r="AS22" s="25"/>
      <c r="AU22" s="18" t="s">
        <v>1050</v>
      </c>
      <c r="AV22" s="18" t="s">
        <v>875</v>
      </c>
      <c r="AX22" s="24"/>
      <c r="AY22" s="24">
        <f t="shared" si="2"/>
        <v>0</v>
      </c>
      <c r="AZ22" s="22">
        <v>0</v>
      </c>
      <c r="BA22" s="23">
        <v>0</v>
      </c>
      <c r="BB22" s="23">
        <v>2</v>
      </c>
      <c r="BC22" s="23">
        <v>0</v>
      </c>
      <c r="BD22" s="24">
        <v>2</v>
      </c>
      <c r="BE22" s="23">
        <v>1</v>
      </c>
    </row>
    <row r="23" spans="1:57" x14ac:dyDescent="0.35">
      <c r="A23" s="18">
        <v>38</v>
      </c>
      <c r="B23" s="18">
        <v>38</v>
      </c>
      <c r="C23" s="19">
        <f t="shared" si="1"/>
        <v>3</v>
      </c>
      <c r="E23" s="18" t="s">
        <v>49</v>
      </c>
      <c r="F23" s="18">
        <v>28</v>
      </c>
      <c r="J23" s="18" t="s">
        <v>197</v>
      </c>
      <c r="K23" s="18" t="s">
        <v>177</v>
      </c>
      <c r="L23" s="18" t="s">
        <v>813</v>
      </c>
      <c r="M23" s="18">
        <v>34</v>
      </c>
      <c r="P23" s="18" t="s">
        <v>200</v>
      </c>
      <c r="Q23" s="18" t="s">
        <v>201</v>
      </c>
      <c r="V23" s="20" t="s">
        <v>1050</v>
      </c>
      <c r="W23" s="18" t="s">
        <v>177</v>
      </c>
      <c r="X23" s="20" t="s">
        <v>1050</v>
      </c>
      <c r="Y23" s="20" t="s">
        <v>1192</v>
      </c>
      <c r="Z23" s="18" t="s">
        <v>202</v>
      </c>
      <c r="AA23" s="20">
        <v>43900</v>
      </c>
      <c r="AB23" s="18"/>
      <c r="AC23" s="20">
        <v>43901</v>
      </c>
      <c r="AD23" s="20">
        <v>43901</v>
      </c>
      <c r="AE23" s="18" t="s">
        <v>184</v>
      </c>
      <c r="AF23" s="18" t="s">
        <v>110</v>
      </c>
      <c r="AG23" s="20">
        <v>43901</v>
      </c>
      <c r="AH23" s="20">
        <v>43901</v>
      </c>
      <c r="AI23" s="20">
        <v>43900</v>
      </c>
      <c r="AJ23" s="20">
        <v>43901</v>
      </c>
      <c r="AK23" s="18" t="s">
        <v>302</v>
      </c>
      <c r="AL23" s="18" t="s">
        <v>65</v>
      </c>
      <c r="AM23" s="20">
        <v>43900</v>
      </c>
      <c r="AN23" s="18" t="s">
        <v>184</v>
      </c>
      <c r="AO23" s="18" t="s">
        <v>185</v>
      </c>
      <c r="AR23" s="18" t="s">
        <v>69</v>
      </c>
      <c r="AS23" s="25"/>
      <c r="AU23" s="18" t="s">
        <v>1050</v>
      </c>
      <c r="AV23" s="18" t="s">
        <v>875</v>
      </c>
      <c r="AX23" s="24"/>
      <c r="AY23" s="24">
        <f t="shared" si="2"/>
        <v>-1</v>
      </c>
      <c r="AZ23" s="22">
        <v>0</v>
      </c>
      <c r="BA23" s="23">
        <v>0</v>
      </c>
      <c r="BB23" s="23">
        <v>2</v>
      </c>
      <c r="BC23" s="23">
        <v>0</v>
      </c>
      <c r="BD23" s="24">
        <v>2</v>
      </c>
      <c r="BE23" s="23">
        <v>1</v>
      </c>
    </row>
    <row r="24" spans="1:57" x14ac:dyDescent="0.35">
      <c r="A24" s="18">
        <v>39</v>
      </c>
      <c r="B24" s="18">
        <v>39</v>
      </c>
      <c r="C24" s="19">
        <f t="shared" si="1"/>
        <v>4</v>
      </c>
      <c r="E24" s="18" t="s">
        <v>71</v>
      </c>
      <c r="F24" s="18">
        <v>25</v>
      </c>
      <c r="G24" s="18" t="s">
        <v>203</v>
      </c>
      <c r="I24" s="18" t="s">
        <v>204</v>
      </c>
      <c r="J24" s="18" t="s">
        <v>205</v>
      </c>
      <c r="K24" s="18" t="s">
        <v>53</v>
      </c>
      <c r="L24" s="18" t="s">
        <v>813</v>
      </c>
      <c r="M24" s="18">
        <v>24</v>
      </c>
      <c r="O24" s="18" t="s">
        <v>207</v>
      </c>
      <c r="Q24" s="18" t="s">
        <v>209</v>
      </c>
      <c r="V24" s="20" t="s">
        <v>1050</v>
      </c>
      <c r="W24" s="18" t="s">
        <v>53</v>
      </c>
      <c r="X24" s="20" t="s">
        <v>1050</v>
      </c>
      <c r="Y24" s="20" t="s">
        <v>1192</v>
      </c>
      <c r="Z24" s="18" t="s">
        <v>210</v>
      </c>
      <c r="AA24" s="20">
        <v>43898</v>
      </c>
      <c r="AB24" s="18"/>
      <c r="AC24" s="20">
        <v>43901</v>
      </c>
      <c r="AD24" s="20">
        <v>43901</v>
      </c>
      <c r="AE24" s="18" t="s">
        <v>66</v>
      </c>
      <c r="AF24" s="18" t="s">
        <v>63</v>
      </c>
      <c r="AG24" s="20">
        <v>43901</v>
      </c>
      <c r="AH24" s="20">
        <v>43902</v>
      </c>
      <c r="AI24" s="20" t="s">
        <v>1050</v>
      </c>
      <c r="AJ24" s="20" t="s">
        <v>1050</v>
      </c>
      <c r="AK24" s="18" t="s">
        <v>302</v>
      </c>
      <c r="AL24" s="18" t="s">
        <v>65</v>
      </c>
      <c r="AM24" s="20">
        <v>43900</v>
      </c>
      <c r="AN24" s="18" t="s">
        <v>1132</v>
      </c>
      <c r="AO24" s="18" t="s">
        <v>1132</v>
      </c>
      <c r="AP24" s="18" t="s">
        <v>159</v>
      </c>
      <c r="AR24" s="18" t="s">
        <v>69</v>
      </c>
      <c r="AS24" s="25"/>
      <c r="AU24" s="18" t="s">
        <v>1050</v>
      </c>
      <c r="AV24" s="18" t="s">
        <v>875</v>
      </c>
      <c r="AX24" s="24"/>
      <c r="AY24" s="24">
        <f t="shared" si="2"/>
        <v>-1</v>
      </c>
      <c r="AZ24" s="22">
        <v>0</v>
      </c>
      <c r="BA24" s="23">
        <v>0</v>
      </c>
      <c r="BB24" s="23">
        <v>2</v>
      </c>
      <c r="BC24" s="23">
        <v>1</v>
      </c>
      <c r="BD24" s="24">
        <v>3</v>
      </c>
      <c r="BE24" s="23">
        <v>1</v>
      </c>
    </row>
    <row r="25" spans="1:57" x14ac:dyDescent="0.35">
      <c r="A25" s="18">
        <v>40</v>
      </c>
      <c r="B25" s="18">
        <v>40</v>
      </c>
      <c r="C25" s="19">
        <f t="shared" si="1"/>
        <v>2</v>
      </c>
      <c r="E25" s="18" t="s">
        <v>49</v>
      </c>
      <c r="F25" s="18">
        <v>2</v>
      </c>
      <c r="J25" s="18" t="s">
        <v>197</v>
      </c>
      <c r="K25" s="18" t="s">
        <v>177</v>
      </c>
      <c r="L25" s="18" t="s">
        <v>813</v>
      </c>
      <c r="M25" s="18">
        <v>34</v>
      </c>
      <c r="P25" s="18" t="s">
        <v>213</v>
      </c>
      <c r="Q25" s="18" t="s">
        <v>214</v>
      </c>
      <c r="V25" s="20" t="s">
        <v>1050</v>
      </c>
      <c r="W25" s="18" t="s">
        <v>177</v>
      </c>
      <c r="X25" s="20">
        <v>43901</v>
      </c>
      <c r="Y25" s="20" t="s">
        <v>1193</v>
      </c>
      <c r="AA25" s="20" t="s">
        <v>1050</v>
      </c>
      <c r="AB25" s="18"/>
      <c r="AC25" s="20">
        <v>43901</v>
      </c>
      <c r="AD25" s="20">
        <v>43902</v>
      </c>
      <c r="AE25" s="18" t="s">
        <v>184</v>
      </c>
      <c r="AF25" s="18" t="s">
        <v>110</v>
      </c>
      <c r="AG25" s="20">
        <v>43901</v>
      </c>
      <c r="AH25" s="20">
        <v>43902</v>
      </c>
      <c r="AI25" s="20">
        <v>43901</v>
      </c>
      <c r="AJ25" s="20">
        <v>43901</v>
      </c>
      <c r="AK25" s="18" t="s">
        <v>302</v>
      </c>
      <c r="AL25" s="18" t="s">
        <v>65</v>
      </c>
      <c r="AM25" s="20">
        <v>43901</v>
      </c>
      <c r="AN25" s="18" t="s">
        <v>184</v>
      </c>
      <c r="AO25" s="18" t="s">
        <v>185</v>
      </c>
      <c r="AR25" s="18" t="s">
        <v>69</v>
      </c>
      <c r="AS25" s="25"/>
      <c r="AU25" s="18" t="s">
        <v>1050</v>
      </c>
      <c r="AV25" s="18" t="s">
        <v>875</v>
      </c>
      <c r="AX25" s="24">
        <f t="shared" ref="AX25:AX40" si="6">AD25-X25</f>
        <v>1</v>
      </c>
      <c r="AY25" s="24">
        <f t="shared" si="2"/>
        <v>-1</v>
      </c>
      <c r="AZ25" s="22">
        <v>0</v>
      </c>
      <c r="BA25" s="23">
        <v>0</v>
      </c>
      <c r="BB25" s="23">
        <v>1</v>
      </c>
      <c r="BC25" s="23">
        <v>0</v>
      </c>
      <c r="BD25" s="24">
        <v>2</v>
      </c>
      <c r="BE25" s="23">
        <v>1</v>
      </c>
    </row>
    <row r="26" spans="1:57" x14ac:dyDescent="0.35">
      <c r="A26" s="18">
        <v>41</v>
      </c>
      <c r="B26" s="18">
        <v>41</v>
      </c>
      <c r="C26" s="19">
        <f t="shared" si="1"/>
        <v>2</v>
      </c>
      <c r="E26" s="18" t="s">
        <v>71</v>
      </c>
      <c r="F26" s="18">
        <v>59</v>
      </c>
      <c r="J26" s="18" t="s">
        <v>197</v>
      </c>
      <c r="K26" s="18" t="s">
        <v>177</v>
      </c>
      <c r="L26" s="18" t="s">
        <v>813</v>
      </c>
      <c r="M26" s="18">
        <v>34</v>
      </c>
      <c r="P26" s="18" t="s">
        <v>213</v>
      </c>
      <c r="Q26" s="18" t="s">
        <v>214</v>
      </c>
      <c r="V26" s="20" t="s">
        <v>1050</v>
      </c>
      <c r="W26" s="18" t="s">
        <v>177</v>
      </c>
      <c r="X26" s="20">
        <v>43901</v>
      </c>
      <c r="Y26" s="20" t="s">
        <v>1193</v>
      </c>
      <c r="AA26" s="20" t="s">
        <v>1050</v>
      </c>
      <c r="AB26" s="18"/>
      <c r="AC26" s="20">
        <v>43901</v>
      </c>
      <c r="AD26" s="20">
        <v>43902</v>
      </c>
      <c r="AE26" s="18" t="s">
        <v>184</v>
      </c>
      <c r="AF26" s="18" t="s">
        <v>110</v>
      </c>
      <c r="AG26" s="20">
        <v>43901</v>
      </c>
      <c r="AH26" s="20">
        <v>43902</v>
      </c>
      <c r="AI26" s="20">
        <v>43901</v>
      </c>
      <c r="AJ26" s="20">
        <v>43901</v>
      </c>
      <c r="AK26" s="18" t="s">
        <v>302</v>
      </c>
      <c r="AL26" s="18" t="s">
        <v>65</v>
      </c>
      <c r="AM26" s="20">
        <v>43901</v>
      </c>
      <c r="AN26" s="18" t="s">
        <v>184</v>
      </c>
      <c r="AO26" s="18" t="s">
        <v>185</v>
      </c>
      <c r="AR26" s="18" t="s">
        <v>69</v>
      </c>
      <c r="AS26" s="25"/>
      <c r="AU26" s="18" t="s">
        <v>1050</v>
      </c>
      <c r="AV26" s="18" t="s">
        <v>875</v>
      </c>
      <c r="AX26" s="24">
        <f t="shared" si="6"/>
        <v>1</v>
      </c>
      <c r="AY26" s="24">
        <f t="shared" si="2"/>
        <v>-1</v>
      </c>
      <c r="AZ26" s="22">
        <v>0</v>
      </c>
      <c r="BA26" s="23">
        <v>0</v>
      </c>
      <c r="BB26" s="23">
        <v>1</v>
      </c>
      <c r="BC26" s="23">
        <v>0</v>
      </c>
      <c r="BD26" s="24">
        <v>2</v>
      </c>
      <c r="BE26" s="23">
        <v>1</v>
      </c>
    </row>
    <row r="27" spans="1:57" x14ac:dyDescent="0.35">
      <c r="A27" s="18">
        <v>42</v>
      </c>
      <c r="B27" s="18">
        <v>42</v>
      </c>
      <c r="C27" s="19">
        <f t="shared" si="1"/>
        <v>2</v>
      </c>
      <c r="E27" s="18" t="s">
        <v>71</v>
      </c>
      <c r="F27" s="18">
        <v>28</v>
      </c>
      <c r="J27" s="18" t="s">
        <v>197</v>
      </c>
      <c r="K27" s="18" t="s">
        <v>177</v>
      </c>
      <c r="L27" s="18" t="s">
        <v>813</v>
      </c>
      <c r="M27" s="18">
        <v>34</v>
      </c>
      <c r="P27" s="18" t="s">
        <v>213</v>
      </c>
      <c r="Q27" s="18" t="s">
        <v>214</v>
      </c>
      <c r="V27" s="20" t="s">
        <v>1050</v>
      </c>
      <c r="W27" s="18" t="s">
        <v>177</v>
      </c>
      <c r="X27" s="20">
        <v>43901</v>
      </c>
      <c r="Y27" s="20" t="s">
        <v>1193</v>
      </c>
      <c r="AA27" s="20" t="s">
        <v>1050</v>
      </c>
      <c r="AB27" s="18"/>
      <c r="AC27" s="20">
        <v>43901</v>
      </c>
      <c r="AD27" s="20">
        <v>43902</v>
      </c>
      <c r="AE27" s="18" t="s">
        <v>184</v>
      </c>
      <c r="AF27" s="18" t="s">
        <v>110</v>
      </c>
      <c r="AG27" s="20">
        <v>43901</v>
      </c>
      <c r="AH27" s="20">
        <v>43902</v>
      </c>
      <c r="AI27" s="20">
        <v>43901</v>
      </c>
      <c r="AJ27" s="20">
        <v>43901</v>
      </c>
      <c r="AK27" s="18" t="s">
        <v>302</v>
      </c>
      <c r="AL27" s="18" t="s">
        <v>65</v>
      </c>
      <c r="AM27" s="20">
        <v>43901</v>
      </c>
      <c r="AN27" s="18" t="s">
        <v>184</v>
      </c>
      <c r="AO27" s="18" t="s">
        <v>185</v>
      </c>
      <c r="AR27" s="18" t="s">
        <v>69</v>
      </c>
      <c r="AS27" s="25"/>
      <c r="AU27" s="18" t="s">
        <v>1050</v>
      </c>
      <c r="AV27" s="18" t="s">
        <v>875</v>
      </c>
      <c r="AX27" s="24">
        <f t="shared" si="6"/>
        <v>1</v>
      </c>
      <c r="AY27" s="24">
        <f t="shared" si="2"/>
        <v>-1</v>
      </c>
      <c r="AZ27" s="22">
        <v>0</v>
      </c>
      <c r="BA27" s="23">
        <v>0</v>
      </c>
      <c r="BB27" s="23">
        <v>1</v>
      </c>
      <c r="BC27" s="23">
        <v>0</v>
      </c>
      <c r="BD27" s="24">
        <v>2</v>
      </c>
      <c r="BE27" s="23">
        <v>1</v>
      </c>
    </row>
    <row r="28" spans="1:57" x14ac:dyDescent="0.35">
      <c r="A28" s="18">
        <v>43</v>
      </c>
      <c r="B28" s="18">
        <v>44</v>
      </c>
      <c r="C28" s="19">
        <f t="shared" si="1"/>
        <v>2</v>
      </c>
      <c r="E28" s="18" t="s">
        <v>71</v>
      </c>
      <c r="F28" s="18">
        <v>13</v>
      </c>
      <c r="J28" s="18" t="s">
        <v>192</v>
      </c>
      <c r="K28" s="18" t="s">
        <v>177</v>
      </c>
      <c r="L28" s="18" t="s">
        <v>813</v>
      </c>
      <c r="M28" s="18">
        <v>37</v>
      </c>
      <c r="P28" s="18" t="s">
        <v>220</v>
      </c>
      <c r="Q28" s="18" t="s">
        <v>221</v>
      </c>
      <c r="V28" s="20" t="s">
        <v>1050</v>
      </c>
      <c r="W28" s="18" t="s">
        <v>177</v>
      </c>
      <c r="X28" s="20">
        <v>43901</v>
      </c>
      <c r="Y28" s="20" t="s">
        <v>1193</v>
      </c>
      <c r="AA28" s="20" t="s">
        <v>1050</v>
      </c>
      <c r="AB28" s="18"/>
      <c r="AC28" s="20">
        <v>43901</v>
      </c>
      <c r="AD28" s="20">
        <v>43902</v>
      </c>
      <c r="AE28" s="18" t="s">
        <v>184</v>
      </c>
      <c r="AF28" s="18" t="s">
        <v>110</v>
      </c>
      <c r="AG28" s="20">
        <v>43901</v>
      </c>
      <c r="AH28" s="20">
        <v>43902</v>
      </c>
      <c r="AI28" s="20">
        <v>43901</v>
      </c>
      <c r="AJ28" s="20">
        <v>43901</v>
      </c>
      <c r="AK28" s="18" t="s">
        <v>302</v>
      </c>
      <c r="AL28" s="18" t="s">
        <v>65</v>
      </c>
      <c r="AM28" s="20">
        <v>43901</v>
      </c>
      <c r="AN28" s="18" t="s">
        <v>184</v>
      </c>
      <c r="AO28" s="18" t="s">
        <v>185</v>
      </c>
      <c r="AR28" s="18" t="s">
        <v>69</v>
      </c>
      <c r="AS28" s="25"/>
      <c r="AU28" s="18" t="s">
        <v>1050</v>
      </c>
      <c r="AV28" s="18" t="s">
        <v>875</v>
      </c>
      <c r="AX28" s="24">
        <f t="shared" si="6"/>
        <v>1</v>
      </c>
      <c r="AY28" s="24">
        <f t="shared" si="2"/>
        <v>-1</v>
      </c>
      <c r="AZ28" s="22">
        <v>0</v>
      </c>
      <c r="BA28" s="23">
        <v>0</v>
      </c>
      <c r="BB28" s="23">
        <v>1</v>
      </c>
      <c r="BC28" s="23">
        <v>0</v>
      </c>
      <c r="BD28" s="24">
        <v>2</v>
      </c>
      <c r="BE28" s="23">
        <v>1</v>
      </c>
    </row>
    <row r="29" spans="1:57" x14ac:dyDescent="0.35">
      <c r="A29" s="18">
        <v>44</v>
      </c>
      <c r="B29" s="18">
        <v>43</v>
      </c>
      <c r="C29" s="19">
        <f t="shared" si="1"/>
        <v>2</v>
      </c>
      <c r="E29" s="18" t="s">
        <v>49</v>
      </c>
      <c r="F29" s="18">
        <v>47</v>
      </c>
      <c r="J29" s="18" t="s">
        <v>197</v>
      </c>
      <c r="K29" s="18" t="s">
        <v>177</v>
      </c>
      <c r="L29" s="18" t="s">
        <v>813</v>
      </c>
      <c r="M29" s="18">
        <v>38</v>
      </c>
      <c r="P29" s="18" t="s">
        <v>217</v>
      </c>
      <c r="Q29" s="18" t="s">
        <v>218</v>
      </c>
      <c r="V29" s="20" t="s">
        <v>1050</v>
      </c>
      <c r="W29" s="18" t="s">
        <v>177</v>
      </c>
      <c r="X29" s="20">
        <v>43901</v>
      </c>
      <c r="Y29" s="20" t="s">
        <v>1193</v>
      </c>
      <c r="AA29" s="20" t="s">
        <v>1050</v>
      </c>
      <c r="AB29" s="18"/>
      <c r="AC29" s="20">
        <v>43901</v>
      </c>
      <c r="AD29" s="20">
        <v>43902</v>
      </c>
      <c r="AE29" s="18" t="s">
        <v>184</v>
      </c>
      <c r="AF29" s="18" t="s">
        <v>110</v>
      </c>
      <c r="AG29" s="20">
        <v>43901</v>
      </c>
      <c r="AH29" s="20">
        <v>43902</v>
      </c>
      <c r="AI29" s="20">
        <v>43901</v>
      </c>
      <c r="AJ29" s="20">
        <v>43901</v>
      </c>
      <c r="AK29" s="18" t="s">
        <v>302</v>
      </c>
      <c r="AL29" s="18" t="s">
        <v>65</v>
      </c>
      <c r="AM29" s="20">
        <v>43901</v>
      </c>
      <c r="AN29" s="18" t="s">
        <v>184</v>
      </c>
      <c r="AO29" s="18" t="s">
        <v>185</v>
      </c>
      <c r="AR29" s="18" t="s">
        <v>69</v>
      </c>
      <c r="AS29" s="25"/>
      <c r="AU29" s="18" t="s">
        <v>1050</v>
      </c>
      <c r="AV29" s="18" t="s">
        <v>875</v>
      </c>
      <c r="AX29" s="24">
        <f t="shared" si="6"/>
        <v>1</v>
      </c>
      <c r="AY29" s="24">
        <f t="shared" si="2"/>
        <v>-1</v>
      </c>
      <c r="AZ29" s="22">
        <v>0</v>
      </c>
      <c r="BA29" s="23">
        <v>0</v>
      </c>
      <c r="BB29" s="23">
        <v>1</v>
      </c>
      <c r="BC29" s="23">
        <v>0</v>
      </c>
      <c r="BD29" s="24">
        <v>2</v>
      </c>
      <c r="BE29" s="23">
        <v>1</v>
      </c>
    </row>
    <row r="30" spans="1:57" x14ac:dyDescent="0.35">
      <c r="A30" s="18">
        <v>45</v>
      </c>
      <c r="B30" s="18">
        <v>45</v>
      </c>
      <c r="C30" s="19">
        <f t="shared" si="1"/>
        <v>3</v>
      </c>
      <c r="E30" s="18" t="s">
        <v>71</v>
      </c>
      <c r="F30" s="18">
        <v>25</v>
      </c>
      <c r="I30" s="18" t="s">
        <v>222</v>
      </c>
      <c r="J30" s="18" t="s">
        <v>223</v>
      </c>
      <c r="K30" s="18" t="s">
        <v>160</v>
      </c>
      <c r="L30" s="18" t="s">
        <v>813</v>
      </c>
      <c r="M30" s="18">
        <v>34</v>
      </c>
      <c r="O30" s="18" t="s">
        <v>224</v>
      </c>
      <c r="P30" s="18" t="s">
        <v>225</v>
      </c>
      <c r="Q30" s="18" t="s">
        <v>227</v>
      </c>
      <c r="V30" s="20" t="s">
        <v>1050</v>
      </c>
      <c r="W30" s="18" t="s">
        <v>160</v>
      </c>
      <c r="X30" s="20">
        <v>43902</v>
      </c>
      <c r="Y30" s="20" t="s">
        <v>1192</v>
      </c>
      <c r="Z30" s="18" t="s">
        <v>228</v>
      </c>
      <c r="AA30" s="20">
        <v>43902</v>
      </c>
      <c r="AB30" s="18"/>
      <c r="AC30" s="20">
        <v>43902</v>
      </c>
      <c r="AD30" s="20">
        <v>43902</v>
      </c>
      <c r="AE30" s="18" t="s">
        <v>229</v>
      </c>
      <c r="AF30" s="18" t="s">
        <v>169</v>
      </c>
      <c r="AG30" s="20">
        <v>43902</v>
      </c>
      <c r="AH30" s="20">
        <v>43903</v>
      </c>
      <c r="AI30" s="20">
        <v>44168</v>
      </c>
      <c r="AJ30" s="20">
        <v>43902</v>
      </c>
      <c r="AK30" s="18" t="s">
        <v>302</v>
      </c>
      <c r="AL30" s="18" t="s">
        <v>65</v>
      </c>
      <c r="AM30" s="20">
        <v>43902</v>
      </c>
      <c r="AN30" s="18" t="s">
        <v>1226</v>
      </c>
      <c r="AO30" s="18" t="s">
        <v>230</v>
      </c>
      <c r="AQ30" s="18" t="s">
        <v>87</v>
      </c>
      <c r="AR30" s="18" t="s">
        <v>87</v>
      </c>
      <c r="AS30" s="25"/>
      <c r="AU30" s="18" t="s">
        <v>1050</v>
      </c>
      <c r="AV30" s="18" t="s">
        <v>875</v>
      </c>
      <c r="AX30" s="24">
        <f t="shared" si="6"/>
        <v>0</v>
      </c>
      <c r="AY30" s="24">
        <f t="shared" si="2"/>
        <v>0</v>
      </c>
      <c r="AZ30" s="22">
        <v>0</v>
      </c>
      <c r="BA30" s="23">
        <v>0</v>
      </c>
      <c r="BB30" s="23">
        <v>2</v>
      </c>
      <c r="BC30" s="23">
        <v>0</v>
      </c>
      <c r="BD30" s="24">
        <v>3</v>
      </c>
      <c r="BE30" s="23">
        <v>1</v>
      </c>
    </row>
    <row r="31" spans="1:57" x14ac:dyDescent="0.35">
      <c r="A31" s="18">
        <v>46</v>
      </c>
      <c r="B31" s="18">
        <v>46</v>
      </c>
      <c r="C31" s="19">
        <f t="shared" si="1"/>
        <v>5</v>
      </c>
      <c r="E31" s="18" t="s">
        <v>49</v>
      </c>
      <c r="F31" s="18">
        <v>30</v>
      </c>
      <c r="H31" s="18" t="s">
        <v>231</v>
      </c>
      <c r="I31" s="18" t="s">
        <v>231</v>
      </c>
      <c r="J31" s="18" t="s">
        <v>232</v>
      </c>
      <c r="K31" s="18" t="s">
        <v>53</v>
      </c>
      <c r="L31" s="18" t="s">
        <v>813</v>
      </c>
      <c r="N31" s="18" t="s">
        <v>234</v>
      </c>
      <c r="O31" s="18" t="s">
        <v>235</v>
      </c>
      <c r="P31" s="18" t="s">
        <v>236</v>
      </c>
      <c r="Q31" s="18" t="s">
        <v>238</v>
      </c>
      <c r="R31" s="18" t="s">
        <v>59</v>
      </c>
      <c r="S31" s="18" t="s">
        <v>60</v>
      </c>
      <c r="T31" s="18" t="s">
        <v>59</v>
      </c>
      <c r="U31" s="18" t="s">
        <v>61</v>
      </c>
      <c r="V31" s="20">
        <v>43899</v>
      </c>
      <c r="W31" s="18" t="s">
        <v>53</v>
      </c>
      <c r="X31" s="20">
        <v>43901</v>
      </c>
      <c r="Y31" s="20" t="s">
        <v>1192</v>
      </c>
      <c r="Z31" s="18" t="s">
        <v>239</v>
      </c>
      <c r="AA31" s="20">
        <v>43900</v>
      </c>
      <c r="AB31" s="18"/>
      <c r="AC31" s="20">
        <v>43903</v>
      </c>
      <c r="AD31" s="20">
        <v>43903</v>
      </c>
      <c r="AE31" s="18" t="s">
        <v>66</v>
      </c>
      <c r="AF31" s="18" t="s">
        <v>63</v>
      </c>
      <c r="AG31" s="20">
        <v>43903</v>
      </c>
      <c r="AH31" s="20">
        <v>43903</v>
      </c>
      <c r="AI31" s="20">
        <v>43903</v>
      </c>
      <c r="AJ31" s="20">
        <v>43901</v>
      </c>
      <c r="AK31" s="18" t="s">
        <v>302</v>
      </c>
      <c r="AL31" s="18" t="s">
        <v>65</v>
      </c>
      <c r="AM31" s="20">
        <v>43901</v>
      </c>
      <c r="AN31" s="18" t="s">
        <v>1132</v>
      </c>
      <c r="AO31" s="18" t="s">
        <v>1132</v>
      </c>
      <c r="AQ31" s="18" t="s">
        <v>159</v>
      </c>
      <c r="AR31" s="18" t="s">
        <v>69</v>
      </c>
      <c r="AS31" s="25">
        <f>X31-V31</f>
        <v>2</v>
      </c>
      <c r="AT31" s="18">
        <f>AJ31-V31</f>
        <v>2</v>
      </c>
      <c r="AU31" s="18" t="s">
        <v>1048</v>
      </c>
      <c r="AV31" s="18" t="s">
        <v>893</v>
      </c>
      <c r="AW31" s="22">
        <f>X31-V31</f>
        <v>2</v>
      </c>
      <c r="AX31" s="22">
        <f t="shared" si="6"/>
        <v>2</v>
      </c>
      <c r="AY31" s="22">
        <f t="shared" si="2"/>
        <v>-2</v>
      </c>
      <c r="BA31" s="23">
        <v>2</v>
      </c>
      <c r="BB31" s="23">
        <v>2</v>
      </c>
      <c r="BC31" s="23">
        <v>0</v>
      </c>
      <c r="BD31" s="24">
        <v>2</v>
      </c>
      <c r="BE31" s="23">
        <v>1</v>
      </c>
    </row>
    <row r="32" spans="1:57" x14ac:dyDescent="0.35">
      <c r="A32" s="18">
        <v>47</v>
      </c>
      <c r="B32" s="18">
        <v>47</v>
      </c>
      <c r="C32" s="19">
        <f t="shared" si="1"/>
        <v>2</v>
      </c>
      <c r="E32" s="18" t="s">
        <v>49</v>
      </c>
      <c r="F32" s="18">
        <v>43</v>
      </c>
      <c r="I32" s="18" t="s">
        <v>51</v>
      </c>
      <c r="J32" s="18" t="s">
        <v>52</v>
      </c>
      <c r="K32" s="18" t="s">
        <v>53</v>
      </c>
      <c r="L32" s="18" t="s">
        <v>813</v>
      </c>
      <c r="M32" s="18" t="s">
        <v>1171</v>
      </c>
      <c r="O32" s="18" t="s">
        <v>241</v>
      </c>
      <c r="P32" s="18" t="s">
        <v>242</v>
      </c>
      <c r="Q32" s="18" t="s">
        <v>243</v>
      </c>
      <c r="V32" s="20" t="s">
        <v>1050</v>
      </c>
      <c r="W32" s="18" t="s">
        <v>53</v>
      </c>
      <c r="X32" s="20">
        <v>43895</v>
      </c>
      <c r="Y32" s="20" t="s">
        <v>1193</v>
      </c>
      <c r="AA32" s="20" t="s">
        <v>1050</v>
      </c>
      <c r="AB32" s="18"/>
      <c r="AC32" s="20">
        <v>43896</v>
      </c>
      <c r="AD32" s="20">
        <v>43896</v>
      </c>
      <c r="AE32" s="18" t="s">
        <v>66</v>
      </c>
      <c r="AF32" s="18" t="s">
        <v>63</v>
      </c>
      <c r="AG32" s="20">
        <v>43903</v>
      </c>
      <c r="AH32" s="20">
        <v>43903</v>
      </c>
      <c r="AI32" s="20">
        <v>43896</v>
      </c>
      <c r="AJ32" s="20">
        <v>43896</v>
      </c>
      <c r="AK32" s="18" t="s">
        <v>302</v>
      </c>
      <c r="AL32" s="18" t="s">
        <v>65</v>
      </c>
      <c r="AM32" s="20">
        <v>43896</v>
      </c>
      <c r="AN32" s="18" t="s">
        <v>1132</v>
      </c>
      <c r="AO32" s="18" t="s">
        <v>1132</v>
      </c>
      <c r="AQ32" s="18" t="s">
        <v>159</v>
      </c>
      <c r="AR32" s="18" t="s">
        <v>69</v>
      </c>
      <c r="AS32" s="25"/>
      <c r="AU32" s="18" t="s">
        <v>1050</v>
      </c>
      <c r="AV32" s="18" t="s">
        <v>875</v>
      </c>
      <c r="AX32" s="24">
        <f t="shared" si="6"/>
        <v>1</v>
      </c>
      <c r="AY32" s="24">
        <f t="shared" si="2"/>
        <v>0</v>
      </c>
      <c r="AZ32" s="22">
        <v>0</v>
      </c>
      <c r="BA32" s="23">
        <v>0</v>
      </c>
      <c r="BB32" s="23">
        <v>1</v>
      </c>
      <c r="BC32" s="23">
        <v>0</v>
      </c>
      <c r="BD32" s="24">
        <v>2</v>
      </c>
      <c r="BE32" s="23">
        <v>1</v>
      </c>
    </row>
    <row r="33" spans="1:57" x14ac:dyDescent="0.35">
      <c r="A33" s="18">
        <v>48</v>
      </c>
      <c r="B33" s="18">
        <v>48</v>
      </c>
      <c r="C33" s="19">
        <f t="shared" si="1"/>
        <v>1</v>
      </c>
      <c r="E33" s="18" t="s">
        <v>71</v>
      </c>
      <c r="F33" s="18">
        <v>31</v>
      </c>
      <c r="I33" s="18" t="s">
        <v>244</v>
      </c>
      <c r="J33" s="18" t="s">
        <v>245</v>
      </c>
      <c r="K33" s="18" t="s">
        <v>160</v>
      </c>
      <c r="L33" s="18" t="s">
        <v>813</v>
      </c>
      <c r="M33" s="18" t="s">
        <v>248</v>
      </c>
      <c r="O33" s="18" t="s">
        <v>249</v>
      </c>
      <c r="P33" s="18" t="s">
        <v>250</v>
      </c>
      <c r="Q33" s="18" t="s">
        <v>251</v>
      </c>
      <c r="V33" s="20" t="s">
        <v>1050</v>
      </c>
      <c r="W33" s="18" t="s">
        <v>160</v>
      </c>
      <c r="X33" s="20">
        <v>43901</v>
      </c>
      <c r="Y33" s="20" t="s">
        <v>1193</v>
      </c>
      <c r="AA33" s="20" t="s">
        <v>1050</v>
      </c>
      <c r="AB33" s="18"/>
      <c r="AC33" s="20">
        <v>43903</v>
      </c>
      <c r="AD33" s="20">
        <v>43903</v>
      </c>
      <c r="AE33" s="18" t="s">
        <v>168</v>
      </c>
      <c r="AF33" s="18" t="s">
        <v>169</v>
      </c>
      <c r="AG33" s="20">
        <v>43904</v>
      </c>
      <c r="AH33" s="20">
        <v>43904</v>
      </c>
      <c r="AI33" s="20">
        <v>43903</v>
      </c>
      <c r="AJ33" s="20">
        <v>43903</v>
      </c>
      <c r="AK33" s="18" t="s">
        <v>302</v>
      </c>
      <c r="AL33" s="18" t="s">
        <v>65</v>
      </c>
      <c r="AM33" s="20">
        <v>43903</v>
      </c>
      <c r="AN33" s="18" t="s">
        <v>303</v>
      </c>
      <c r="AO33" s="18" t="s">
        <v>230</v>
      </c>
      <c r="AQ33" s="18" t="s">
        <v>159</v>
      </c>
      <c r="AR33" s="18" t="s">
        <v>69</v>
      </c>
      <c r="AS33" s="25"/>
      <c r="AU33" s="18" t="s">
        <v>1050</v>
      </c>
      <c r="AV33" s="18" t="s">
        <v>875</v>
      </c>
      <c r="AX33" s="24">
        <f t="shared" si="6"/>
        <v>2</v>
      </c>
      <c r="AY33" s="24">
        <f t="shared" si="2"/>
        <v>0</v>
      </c>
      <c r="AZ33" s="22">
        <v>0</v>
      </c>
      <c r="BA33" s="23">
        <v>0</v>
      </c>
      <c r="BB33" s="23">
        <v>1</v>
      </c>
      <c r="BC33" s="23">
        <v>0</v>
      </c>
      <c r="BD33" s="24">
        <v>0</v>
      </c>
      <c r="BE33" s="23">
        <v>0</v>
      </c>
    </row>
    <row r="34" spans="1:57" x14ac:dyDescent="0.35">
      <c r="A34" s="18">
        <v>49</v>
      </c>
      <c r="B34" s="18">
        <v>49</v>
      </c>
      <c r="C34" s="19">
        <f t="shared" si="1"/>
        <v>4</v>
      </c>
      <c r="E34" s="18" t="s">
        <v>71</v>
      </c>
      <c r="F34" s="18">
        <v>71</v>
      </c>
      <c r="K34" s="18" t="s">
        <v>143</v>
      </c>
      <c r="L34" s="18" t="s">
        <v>60</v>
      </c>
      <c r="M34" s="18">
        <v>30</v>
      </c>
      <c r="N34" s="18" t="s">
        <v>55</v>
      </c>
      <c r="O34" s="18" t="s">
        <v>253</v>
      </c>
      <c r="P34" s="18" t="s">
        <v>254</v>
      </c>
      <c r="Q34" s="18" t="s">
        <v>255</v>
      </c>
      <c r="R34" s="18" t="s">
        <v>59</v>
      </c>
      <c r="S34" s="18" t="s">
        <v>60</v>
      </c>
      <c r="T34" s="18" t="s">
        <v>59</v>
      </c>
      <c r="U34" s="18" t="s">
        <v>61</v>
      </c>
      <c r="V34" s="20">
        <v>43892</v>
      </c>
      <c r="W34" s="18" t="s">
        <v>143</v>
      </c>
      <c r="X34" s="20">
        <v>43898</v>
      </c>
      <c r="Y34" s="20" t="s">
        <v>1193</v>
      </c>
      <c r="AA34" s="20" t="s">
        <v>1050</v>
      </c>
      <c r="AB34" s="18"/>
      <c r="AC34" s="20">
        <v>43904</v>
      </c>
      <c r="AD34" s="20">
        <v>43904</v>
      </c>
      <c r="AE34" s="18" t="s">
        <v>149</v>
      </c>
      <c r="AF34" s="18" t="s">
        <v>110</v>
      </c>
      <c r="AG34" s="20">
        <v>43904</v>
      </c>
      <c r="AH34" s="20">
        <v>43904</v>
      </c>
      <c r="AI34" s="20">
        <v>43904</v>
      </c>
      <c r="AJ34" s="20">
        <v>43898</v>
      </c>
      <c r="AK34" s="18" t="s">
        <v>302</v>
      </c>
      <c r="AL34" s="18" t="s">
        <v>65</v>
      </c>
      <c r="AM34" s="20">
        <v>43897</v>
      </c>
      <c r="AN34" s="18" t="s">
        <v>150</v>
      </c>
      <c r="AO34" s="18" t="s">
        <v>256</v>
      </c>
      <c r="AR34" s="18" t="s">
        <v>69</v>
      </c>
      <c r="AS34" s="25">
        <f>X34-V34</f>
        <v>6</v>
      </c>
      <c r="AT34" s="18">
        <f>AJ34-V34</f>
        <v>6</v>
      </c>
      <c r="AU34" s="18" t="s">
        <v>1048</v>
      </c>
      <c r="AV34" s="18" t="s">
        <v>893</v>
      </c>
      <c r="AW34" s="22">
        <f>X34-V34</f>
        <v>6</v>
      </c>
      <c r="AX34" s="22">
        <f t="shared" si="6"/>
        <v>6</v>
      </c>
      <c r="AY34" s="22">
        <f t="shared" si="2"/>
        <v>-7</v>
      </c>
      <c r="BA34" s="23">
        <v>2</v>
      </c>
      <c r="BB34" s="23">
        <v>1</v>
      </c>
      <c r="BC34" s="23">
        <v>0</v>
      </c>
      <c r="BD34" s="24">
        <v>4</v>
      </c>
      <c r="BE34" s="23">
        <v>1</v>
      </c>
    </row>
    <row r="35" spans="1:57" x14ac:dyDescent="0.35">
      <c r="A35" s="18">
        <v>50</v>
      </c>
      <c r="B35" s="18">
        <v>52</v>
      </c>
      <c r="C35" s="19">
        <f t="shared" si="1"/>
        <v>2</v>
      </c>
      <c r="E35" s="18" t="s">
        <v>49</v>
      </c>
      <c r="F35" s="18">
        <v>24</v>
      </c>
      <c r="I35" s="18" t="s">
        <v>266</v>
      </c>
      <c r="J35" s="18" t="s">
        <v>123</v>
      </c>
      <c r="K35" s="18" t="s">
        <v>124</v>
      </c>
      <c r="L35" s="18" t="s">
        <v>813</v>
      </c>
      <c r="N35" s="18" t="s">
        <v>234</v>
      </c>
      <c r="P35" s="18" t="s">
        <v>267</v>
      </c>
      <c r="Q35" s="18" t="s">
        <v>268</v>
      </c>
      <c r="S35" s="18" t="s">
        <v>60</v>
      </c>
      <c r="T35" s="18" t="s">
        <v>59</v>
      </c>
      <c r="U35" s="18" t="s">
        <v>61</v>
      </c>
      <c r="V35" s="20" t="s">
        <v>1050</v>
      </c>
      <c r="W35" s="18" t="s">
        <v>124</v>
      </c>
      <c r="X35" s="20">
        <v>43899</v>
      </c>
      <c r="Y35" s="20" t="s">
        <v>1193</v>
      </c>
      <c r="AA35" s="20" t="s">
        <v>1050</v>
      </c>
      <c r="AB35" s="18"/>
      <c r="AC35" s="20">
        <v>43903</v>
      </c>
      <c r="AD35" s="20">
        <v>43903</v>
      </c>
      <c r="AE35" s="18" t="s">
        <v>269</v>
      </c>
      <c r="AF35" s="18" t="s">
        <v>63</v>
      </c>
      <c r="AG35" s="20">
        <v>43903</v>
      </c>
      <c r="AH35" s="20">
        <v>43904</v>
      </c>
      <c r="AI35" s="20">
        <v>43904</v>
      </c>
      <c r="AJ35" s="20">
        <v>43903</v>
      </c>
      <c r="AK35" s="18" t="s">
        <v>302</v>
      </c>
      <c r="AL35" s="18" t="s">
        <v>65</v>
      </c>
      <c r="AM35" s="20">
        <v>43903</v>
      </c>
      <c r="AN35" s="18" t="s">
        <v>270</v>
      </c>
      <c r="AO35" s="18" t="s">
        <v>271</v>
      </c>
      <c r="AQ35" s="18" t="s">
        <v>159</v>
      </c>
      <c r="AR35" s="18" t="s">
        <v>69</v>
      </c>
      <c r="AS35" s="25"/>
      <c r="AU35" s="18" t="s">
        <v>59</v>
      </c>
      <c r="AV35" s="18" t="s">
        <v>893</v>
      </c>
      <c r="AX35" s="22">
        <f t="shared" si="6"/>
        <v>4</v>
      </c>
      <c r="AY35" s="22">
        <f t="shared" si="2"/>
        <v>0</v>
      </c>
      <c r="BA35" s="23">
        <v>0</v>
      </c>
      <c r="BB35" s="23">
        <v>1</v>
      </c>
      <c r="BC35" s="23">
        <v>0</v>
      </c>
      <c r="BD35" s="24">
        <v>2</v>
      </c>
      <c r="BE35" s="23">
        <v>1</v>
      </c>
    </row>
    <row r="36" spans="1:57" x14ac:dyDescent="0.35">
      <c r="A36" s="18">
        <v>51</v>
      </c>
      <c r="B36" s="18">
        <v>50</v>
      </c>
      <c r="C36" s="19">
        <f t="shared" si="1"/>
        <v>4</v>
      </c>
      <c r="E36" s="18" t="s">
        <v>71</v>
      </c>
      <c r="F36" s="18">
        <v>50</v>
      </c>
      <c r="I36" s="18" t="s">
        <v>257</v>
      </c>
      <c r="J36" s="18" t="s">
        <v>52</v>
      </c>
      <c r="K36" s="18" t="s">
        <v>53</v>
      </c>
      <c r="L36" s="18" t="s">
        <v>813</v>
      </c>
      <c r="N36" s="18" t="s">
        <v>259</v>
      </c>
      <c r="O36" s="18" t="s">
        <v>260</v>
      </c>
      <c r="P36" s="18" t="s">
        <v>261</v>
      </c>
      <c r="Q36" s="18" t="s">
        <v>1169</v>
      </c>
      <c r="S36" s="18" t="s">
        <v>263</v>
      </c>
      <c r="T36" s="18" t="s">
        <v>264</v>
      </c>
      <c r="U36" s="18" t="s">
        <v>61</v>
      </c>
      <c r="V36" s="20">
        <v>43900</v>
      </c>
      <c r="W36" s="18" t="s">
        <v>53</v>
      </c>
      <c r="X36" s="20">
        <v>43903</v>
      </c>
      <c r="Y36" s="20" t="s">
        <v>1192</v>
      </c>
      <c r="Z36" s="18" t="s">
        <v>265</v>
      </c>
      <c r="AA36" s="20">
        <v>43901</v>
      </c>
      <c r="AC36" s="20">
        <v>43903</v>
      </c>
      <c r="AD36" s="20">
        <v>43903</v>
      </c>
      <c r="AE36" s="18" t="s">
        <v>66</v>
      </c>
      <c r="AF36" s="18" t="s">
        <v>63</v>
      </c>
      <c r="AG36" s="20">
        <v>43904</v>
      </c>
      <c r="AH36" s="20">
        <v>43904</v>
      </c>
      <c r="AI36" s="20">
        <v>43903</v>
      </c>
      <c r="AJ36" s="20">
        <v>43903</v>
      </c>
      <c r="AK36" s="18" t="s">
        <v>302</v>
      </c>
      <c r="AL36" s="18" t="s">
        <v>65</v>
      </c>
      <c r="AM36" s="20">
        <v>43903</v>
      </c>
      <c r="AN36" s="18" t="s">
        <v>1132</v>
      </c>
      <c r="AO36" s="18" t="s">
        <v>1132</v>
      </c>
      <c r="AQ36" s="18" t="s">
        <v>159</v>
      </c>
      <c r="AR36" s="18" t="s">
        <v>69</v>
      </c>
      <c r="AS36" s="25"/>
      <c r="AT36" s="18">
        <f>AJ36-V36</f>
        <v>3</v>
      </c>
      <c r="AU36" s="18" t="s">
        <v>264</v>
      </c>
      <c r="AV36" s="18" t="s">
        <v>893</v>
      </c>
      <c r="AX36" s="22">
        <f t="shared" si="6"/>
        <v>0</v>
      </c>
      <c r="AY36" s="22">
        <f t="shared" si="2"/>
        <v>0</v>
      </c>
      <c r="BA36" s="23">
        <v>2</v>
      </c>
      <c r="BB36" s="23">
        <v>2</v>
      </c>
      <c r="BC36" s="23">
        <v>0</v>
      </c>
      <c r="BD36" s="24">
        <v>0</v>
      </c>
      <c r="BE36" s="23">
        <v>0</v>
      </c>
    </row>
    <row r="37" spans="1:57" x14ac:dyDescent="0.35">
      <c r="A37" s="18">
        <v>52</v>
      </c>
      <c r="B37" s="18">
        <v>51</v>
      </c>
      <c r="C37" s="19">
        <f t="shared" si="1"/>
        <v>3</v>
      </c>
      <c r="E37" s="18" t="s">
        <v>49</v>
      </c>
      <c r="F37" s="18">
        <v>22</v>
      </c>
      <c r="I37" s="18" t="s">
        <v>272</v>
      </c>
      <c r="J37" s="18" t="s">
        <v>273</v>
      </c>
      <c r="K37" s="18" t="s">
        <v>53</v>
      </c>
      <c r="L37" s="18" t="s">
        <v>813</v>
      </c>
      <c r="N37" s="18" t="s">
        <v>274</v>
      </c>
      <c r="O37" s="18" t="s">
        <v>275</v>
      </c>
      <c r="P37" s="18" t="s">
        <v>276</v>
      </c>
      <c r="Q37" s="18" t="s">
        <v>277</v>
      </c>
      <c r="R37" s="18" t="s">
        <v>278</v>
      </c>
      <c r="S37" s="18" t="s">
        <v>279</v>
      </c>
      <c r="T37" s="18" t="s">
        <v>278</v>
      </c>
      <c r="U37" s="18" t="s">
        <v>61</v>
      </c>
      <c r="V37" s="20">
        <v>43903</v>
      </c>
      <c r="W37" s="18" t="s">
        <v>53</v>
      </c>
      <c r="X37" s="20">
        <v>43899</v>
      </c>
      <c r="Y37" s="20" t="s">
        <v>1192</v>
      </c>
      <c r="Z37" s="18" t="s">
        <v>280</v>
      </c>
      <c r="AA37" s="20">
        <v>43901</v>
      </c>
      <c r="AB37" s="18"/>
      <c r="AC37" s="20">
        <v>43903</v>
      </c>
      <c r="AD37" s="20">
        <v>43903</v>
      </c>
      <c r="AE37" s="18" t="s">
        <v>66</v>
      </c>
      <c r="AF37" s="18" t="s">
        <v>63</v>
      </c>
      <c r="AG37" s="20">
        <v>43903</v>
      </c>
      <c r="AH37" s="20">
        <v>43904</v>
      </c>
      <c r="AI37" s="20">
        <v>43904</v>
      </c>
      <c r="AJ37" s="20">
        <v>43903</v>
      </c>
      <c r="AK37" s="18" t="s">
        <v>302</v>
      </c>
      <c r="AL37" s="18" t="s">
        <v>65</v>
      </c>
      <c r="AM37" s="20">
        <v>43903</v>
      </c>
      <c r="AN37" s="18" t="s">
        <v>1132</v>
      </c>
      <c r="AO37" s="18" t="s">
        <v>1132</v>
      </c>
      <c r="AQ37" s="18" t="s">
        <v>159</v>
      </c>
      <c r="AR37" s="18" t="s">
        <v>69</v>
      </c>
      <c r="AS37" s="25">
        <f>X37-V37</f>
        <v>-4</v>
      </c>
      <c r="AT37" s="18">
        <f>AJ37-V37</f>
        <v>0</v>
      </c>
      <c r="AU37" s="18" t="s">
        <v>1062</v>
      </c>
      <c r="AV37" s="18" t="s">
        <v>893</v>
      </c>
      <c r="AW37" s="22">
        <f>X37-V37</f>
        <v>-4</v>
      </c>
      <c r="AX37" s="22">
        <f t="shared" si="6"/>
        <v>4</v>
      </c>
      <c r="AY37" s="22">
        <f t="shared" si="2"/>
        <v>0</v>
      </c>
      <c r="BA37" s="23">
        <v>0</v>
      </c>
      <c r="BB37" s="23">
        <v>2</v>
      </c>
      <c r="BC37" s="23">
        <v>0</v>
      </c>
      <c r="BD37" s="24">
        <v>4</v>
      </c>
      <c r="BE37" s="23">
        <v>1</v>
      </c>
    </row>
    <row r="38" spans="1:57" x14ac:dyDescent="0.35">
      <c r="A38" s="18">
        <v>53</v>
      </c>
      <c r="B38" s="18">
        <v>53</v>
      </c>
      <c r="C38" s="19">
        <f t="shared" si="1"/>
        <v>5</v>
      </c>
      <c r="E38" s="18" t="s">
        <v>71</v>
      </c>
      <c r="F38" s="18">
        <v>53</v>
      </c>
      <c r="J38" s="18" t="s">
        <v>281</v>
      </c>
      <c r="K38" s="18" t="s">
        <v>160</v>
      </c>
      <c r="L38" s="18" t="s">
        <v>283</v>
      </c>
      <c r="N38" s="18" t="s">
        <v>284</v>
      </c>
      <c r="P38" s="18" t="s">
        <v>285</v>
      </c>
      <c r="Q38" s="18" t="s">
        <v>286</v>
      </c>
      <c r="R38" s="18" t="s">
        <v>287</v>
      </c>
      <c r="S38" s="18" t="s">
        <v>279</v>
      </c>
      <c r="T38" s="18" t="s">
        <v>287</v>
      </c>
      <c r="U38" s="18" t="s">
        <v>166</v>
      </c>
      <c r="V38" s="20">
        <v>43900</v>
      </c>
      <c r="W38" s="18" t="s">
        <v>160</v>
      </c>
      <c r="X38" s="20">
        <v>43903</v>
      </c>
      <c r="Y38" s="20" t="s">
        <v>1192</v>
      </c>
      <c r="Z38" s="18" t="s">
        <v>288</v>
      </c>
      <c r="AA38" s="20">
        <v>43903</v>
      </c>
      <c r="AB38" s="18"/>
      <c r="AC38" s="20">
        <v>43903</v>
      </c>
      <c r="AD38" s="20">
        <v>43903</v>
      </c>
      <c r="AE38" s="18" t="s">
        <v>168</v>
      </c>
      <c r="AF38" s="18" t="s">
        <v>169</v>
      </c>
      <c r="AG38" s="20">
        <v>43904</v>
      </c>
      <c r="AH38" s="20">
        <v>43904</v>
      </c>
      <c r="AI38" s="20">
        <v>43903</v>
      </c>
      <c r="AJ38" s="20">
        <v>43903</v>
      </c>
      <c r="AK38" s="18" t="s">
        <v>302</v>
      </c>
      <c r="AL38" s="18" t="s">
        <v>65</v>
      </c>
      <c r="AM38" s="20">
        <v>43903</v>
      </c>
      <c r="AN38" s="18" t="s">
        <v>1226</v>
      </c>
      <c r="AO38" s="18" t="s">
        <v>170</v>
      </c>
      <c r="AQ38" s="18" t="s">
        <v>87</v>
      </c>
      <c r="AR38" s="18" t="s">
        <v>87</v>
      </c>
      <c r="AS38" s="25">
        <f>X38-V38</f>
        <v>3</v>
      </c>
      <c r="AT38" s="18">
        <f>AJ38-V38</f>
        <v>3</v>
      </c>
      <c r="AU38" s="18" t="s">
        <v>1063</v>
      </c>
      <c r="AV38" s="18" t="s">
        <v>893</v>
      </c>
      <c r="AW38" s="22">
        <f>X38-V38</f>
        <v>3</v>
      </c>
      <c r="AX38" s="22">
        <f t="shared" si="6"/>
        <v>0</v>
      </c>
      <c r="AY38" s="22">
        <f t="shared" si="2"/>
        <v>0</v>
      </c>
      <c r="BA38" s="23">
        <v>2</v>
      </c>
      <c r="BB38" s="23">
        <v>2</v>
      </c>
      <c r="BC38" s="23">
        <v>0</v>
      </c>
      <c r="BD38" s="24">
        <v>1</v>
      </c>
      <c r="BE38" s="23">
        <v>1</v>
      </c>
    </row>
    <row r="39" spans="1:57" x14ac:dyDescent="0.35">
      <c r="A39" s="18">
        <v>54</v>
      </c>
      <c r="B39" s="18">
        <v>54</v>
      </c>
      <c r="C39" s="19">
        <f t="shared" si="1"/>
        <v>5</v>
      </c>
      <c r="E39" s="18" t="s">
        <v>71</v>
      </c>
      <c r="F39" s="18">
        <v>33</v>
      </c>
      <c r="J39" s="18" t="s">
        <v>289</v>
      </c>
      <c r="K39" s="18" t="s">
        <v>160</v>
      </c>
      <c r="L39" s="18" t="s">
        <v>290</v>
      </c>
      <c r="N39" s="18" t="s">
        <v>291</v>
      </c>
      <c r="O39" s="18" t="s">
        <v>292</v>
      </c>
      <c r="P39" s="18" t="s">
        <v>293</v>
      </c>
      <c r="Q39" s="18" t="s">
        <v>294</v>
      </c>
      <c r="R39" s="18" t="s">
        <v>295</v>
      </c>
      <c r="S39" s="18" t="s">
        <v>296</v>
      </c>
      <c r="T39" s="18" t="s">
        <v>297</v>
      </c>
      <c r="U39" s="18" t="s">
        <v>298</v>
      </c>
      <c r="V39" s="20">
        <v>43898</v>
      </c>
      <c r="W39" s="18" t="s">
        <v>160</v>
      </c>
      <c r="X39" s="20">
        <v>43904</v>
      </c>
      <c r="Y39" s="20" t="s">
        <v>1192</v>
      </c>
      <c r="Z39" s="18" t="s">
        <v>196</v>
      </c>
      <c r="AA39" s="20">
        <v>43904</v>
      </c>
      <c r="AB39" s="18"/>
      <c r="AC39" s="20">
        <v>43904</v>
      </c>
      <c r="AD39" s="20">
        <v>43904</v>
      </c>
      <c r="AE39" s="18" t="s">
        <v>168</v>
      </c>
      <c r="AF39" s="18" t="s">
        <v>169</v>
      </c>
      <c r="AG39" s="20">
        <v>43905</v>
      </c>
      <c r="AH39" s="20">
        <v>43905</v>
      </c>
      <c r="AI39" s="20">
        <v>43904</v>
      </c>
      <c r="AJ39" s="20">
        <v>43904</v>
      </c>
      <c r="AK39" s="18" t="s">
        <v>302</v>
      </c>
      <c r="AL39" s="18" t="s">
        <v>65</v>
      </c>
      <c r="AM39" s="20">
        <v>43905</v>
      </c>
      <c r="AN39" s="18" t="s">
        <v>303</v>
      </c>
      <c r="AO39" s="18" t="s">
        <v>303</v>
      </c>
      <c r="AR39" s="18" t="s">
        <v>69</v>
      </c>
      <c r="AS39" s="25">
        <f>X39-V39</f>
        <v>6</v>
      </c>
      <c r="AT39" s="18">
        <f>AJ39-V39</f>
        <v>6</v>
      </c>
      <c r="AU39" s="18" t="s">
        <v>1064</v>
      </c>
      <c r="AV39" s="18" t="s">
        <v>893</v>
      </c>
      <c r="AW39" s="22">
        <f>X39-V39</f>
        <v>6</v>
      </c>
      <c r="AX39" s="22">
        <f t="shared" si="6"/>
        <v>0</v>
      </c>
      <c r="AY39" s="22">
        <f t="shared" si="2"/>
        <v>1</v>
      </c>
      <c r="BA39" s="23">
        <v>2</v>
      </c>
      <c r="BB39" s="23">
        <v>2</v>
      </c>
      <c r="BC39" s="23">
        <v>0</v>
      </c>
      <c r="BD39" s="24">
        <v>5</v>
      </c>
      <c r="BE39" s="23">
        <v>1</v>
      </c>
    </row>
    <row r="40" spans="1:57" x14ac:dyDescent="0.35">
      <c r="A40" s="18">
        <v>55</v>
      </c>
      <c r="B40" s="18">
        <v>55</v>
      </c>
      <c r="C40" s="19">
        <f t="shared" si="1"/>
        <v>2</v>
      </c>
      <c r="E40" s="18" t="s">
        <v>71</v>
      </c>
      <c r="F40" s="18">
        <v>35</v>
      </c>
      <c r="K40" s="18" t="s">
        <v>53</v>
      </c>
      <c r="L40" s="18" t="s">
        <v>263</v>
      </c>
      <c r="N40" s="18" t="s">
        <v>304</v>
      </c>
      <c r="P40" s="18" t="s">
        <v>305</v>
      </c>
      <c r="Q40" s="18" t="s">
        <v>307</v>
      </c>
      <c r="R40" s="18" t="s">
        <v>308</v>
      </c>
      <c r="S40" s="18" t="s">
        <v>263</v>
      </c>
      <c r="T40" s="18" t="s">
        <v>308</v>
      </c>
      <c r="U40" s="18" t="s">
        <v>61</v>
      </c>
      <c r="V40" s="20">
        <v>43904</v>
      </c>
      <c r="W40" s="18" t="s">
        <v>53</v>
      </c>
      <c r="X40" s="20">
        <v>43904</v>
      </c>
      <c r="Y40" s="20" t="s">
        <v>1193</v>
      </c>
      <c r="AA40" s="20" t="s">
        <v>1050</v>
      </c>
      <c r="AB40" s="18"/>
      <c r="AC40" s="20">
        <v>43904</v>
      </c>
      <c r="AD40" s="20">
        <v>43904</v>
      </c>
      <c r="AE40" s="18" t="s">
        <v>66</v>
      </c>
      <c r="AF40" s="18" t="s">
        <v>63</v>
      </c>
      <c r="AG40" s="20">
        <v>43905</v>
      </c>
      <c r="AH40" s="20">
        <v>43905</v>
      </c>
      <c r="AI40" s="20">
        <v>43905</v>
      </c>
      <c r="AJ40" s="20">
        <v>43904</v>
      </c>
      <c r="AK40" s="18" t="s">
        <v>302</v>
      </c>
      <c r="AL40" s="18" t="s">
        <v>65</v>
      </c>
      <c r="AM40" s="20">
        <v>43904</v>
      </c>
      <c r="AN40" s="18" t="s">
        <v>1132</v>
      </c>
      <c r="AO40" s="18" t="s">
        <v>1132</v>
      </c>
      <c r="AR40" s="18" t="s">
        <v>69</v>
      </c>
      <c r="AS40" s="25">
        <f>X40-V40</f>
        <v>0</v>
      </c>
      <c r="AT40" s="18">
        <f>AJ40-V40</f>
        <v>0</v>
      </c>
      <c r="AU40" s="18" t="s">
        <v>1065</v>
      </c>
      <c r="AV40" s="18" t="s">
        <v>893</v>
      </c>
      <c r="AW40" s="22">
        <f>X40-V40</f>
        <v>0</v>
      </c>
      <c r="AX40" s="22">
        <f t="shared" si="6"/>
        <v>0</v>
      </c>
      <c r="AY40" s="22">
        <f t="shared" si="2"/>
        <v>0</v>
      </c>
      <c r="BA40" s="23">
        <v>0</v>
      </c>
      <c r="BB40" s="23">
        <v>1</v>
      </c>
      <c r="BC40" s="23">
        <v>0</v>
      </c>
      <c r="BD40" s="24">
        <v>2</v>
      </c>
      <c r="BE40" s="23">
        <v>1</v>
      </c>
    </row>
    <row r="41" spans="1:57" x14ac:dyDescent="0.35">
      <c r="A41" s="18">
        <v>56</v>
      </c>
      <c r="B41" s="18">
        <v>56</v>
      </c>
      <c r="C41" s="19">
        <f t="shared" si="1"/>
        <v>4</v>
      </c>
      <c r="E41" s="18" t="s">
        <v>71</v>
      </c>
      <c r="F41" s="18">
        <v>30</v>
      </c>
      <c r="J41" s="18" t="s">
        <v>310</v>
      </c>
      <c r="K41" s="18" t="s">
        <v>53</v>
      </c>
      <c r="L41" s="18" t="s">
        <v>60</v>
      </c>
      <c r="N41" s="18" t="s">
        <v>234</v>
      </c>
      <c r="O41" s="18" t="s">
        <v>311</v>
      </c>
      <c r="P41" s="18" t="s">
        <v>312</v>
      </c>
      <c r="Q41" s="18" t="s">
        <v>313</v>
      </c>
      <c r="S41" s="18" t="s">
        <v>60</v>
      </c>
      <c r="T41" s="18" t="s">
        <v>59</v>
      </c>
      <c r="U41" s="18" t="s">
        <v>61</v>
      </c>
      <c r="V41" s="20">
        <v>43899</v>
      </c>
      <c r="W41" s="18" t="s">
        <v>53</v>
      </c>
      <c r="X41" s="20" t="s">
        <v>1050</v>
      </c>
      <c r="Y41" s="20" t="s">
        <v>1193</v>
      </c>
      <c r="AA41" s="20" t="s">
        <v>1050</v>
      </c>
      <c r="AC41" s="20">
        <v>43904</v>
      </c>
      <c r="AD41" s="20">
        <v>43904</v>
      </c>
      <c r="AE41" s="18" t="s">
        <v>314</v>
      </c>
      <c r="AF41" s="18" t="s">
        <v>63</v>
      </c>
      <c r="AG41" s="20">
        <v>43905</v>
      </c>
      <c r="AH41" s="20">
        <v>43905</v>
      </c>
      <c r="AI41" s="20">
        <v>43904</v>
      </c>
      <c r="AJ41" s="20" t="s">
        <v>1050</v>
      </c>
      <c r="AK41" s="18" t="s">
        <v>302</v>
      </c>
      <c r="AL41" s="18" t="s">
        <v>65</v>
      </c>
      <c r="AM41" s="20">
        <v>43904</v>
      </c>
      <c r="AN41" s="18" t="s">
        <v>1132</v>
      </c>
      <c r="AO41" s="18" t="s">
        <v>1132</v>
      </c>
      <c r="AR41" s="18" t="s">
        <v>69</v>
      </c>
      <c r="AS41" s="25"/>
      <c r="AU41" s="18" t="s">
        <v>59</v>
      </c>
      <c r="AV41" s="18" t="s">
        <v>893</v>
      </c>
      <c r="AY41" s="22">
        <f t="shared" si="2"/>
        <v>0</v>
      </c>
      <c r="BA41" s="23">
        <v>2</v>
      </c>
      <c r="BB41" s="23">
        <v>1</v>
      </c>
      <c r="BC41" s="23">
        <v>0</v>
      </c>
      <c r="BD41" s="24">
        <v>5</v>
      </c>
      <c r="BE41" s="23">
        <v>1</v>
      </c>
    </row>
    <row r="42" spans="1:57" x14ac:dyDescent="0.35">
      <c r="A42" s="18">
        <v>57</v>
      </c>
      <c r="B42" s="18">
        <v>57</v>
      </c>
      <c r="C42" s="19">
        <f t="shared" si="1"/>
        <v>3</v>
      </c>
      <c r="E42" s="18" t="s">
        <v>71</v>
      </c>
      <c r="F42" s="18">
        <v>66</v>
      </c>
      <c r="K42" s="18" t="s">
        <v>152</v>
      </c>
      <c r="L42" s="18" t="s">
        <v>60</v>
      </c>
      <c r="M42" s="18">
        <v>46</v>
      </c>
      <c r="N42" s="18" t="s">
        <v>234</v>
      </c>
      <c r="O42" s="18" t="s">
        <v>315</v>
      </c>
      <c r="P42" s="18" t="s">
        <v>316</v>
      </c>
      <c r="Q42" s="18" t="s">
        <v>318</v>
      </c>
      <c r="R42" s="18" t="s">
        <v>59</v>
      </c>
      <c r="S42" s="18" t="s">
        <v>60</v>
      </c>
      <c r="T42" s="18" t="s">
        <v>59</v>
      </c>
      <c r="U42" s="18" t="s">
        <v>61</v>
      </c>
      <c r="V42" s="20">
        <v>43899</v>
      </c>
      <c r="W42" s="18" t="s">
        <v>152</v>
      </c>
      <c r="X42" s="20" t="s">
        <v>1050</v>
      </c>
      <c r="Y42" s="20" t="s">
        <v>1193</v>
      </c>
      <c r="AA42" s="20" t="s">
        <v>1050</v>
      </c>
      <c r="AC42" s="20">
        <v>43904</v>
      </c>
      <c r="AD42" s="20">
        <v>43904</v>
      </c>
      <c r="AE42" s="18" t="s">
        <v>158</v>
      </c>
      <c r="AF42" s="18" t="s">
        <v>110</v>
      </c>
      <c r="AG42" s="20">
        <v>43905</v>
      </c>
      <c r="AH42" s="20">
        <v>43905</v>
      </c>
      <c r="AI42" s="20">
        <v>43899</v>
      </c>
      <c r="AJ42" s="20">
        <v>43899</v>
      </c>
      <c r="AK42" s="18" t="s">
        <v>302</v>
      </c>
      <c r="AL42" s="18" t="s">
        <v>65</v>
      </c>
      <c r="AM42" s="20">
        <v>43906</v>
      </c>
      <c r="AN42" s="18" t="s">
        <v>319</v>
      </c>
      <c r="AO42" s="18" t="s">
        <v>320</v>
      </c>
      <c r="AR42" s="18" t="s">
        <v>69</v>
      </c>
      <c r="AS42" s="25"/>
      <c r="AT42" s="18">
        <f t="shared" ref="AT42:AT49" si="7">AJ42-V42</f>
        <v>0</v>
      </c>
      <c r="AU42" s="18" t="s">
        <v>1048</v>
      </c>
      <c r="AV42" s="18" t="s">
        <v>893</v>
      </c>
      <c r="AY42" s="22">
        <f t="shared" si="2"/>
        <v>2</v>
      </c>
      <c r="BA42" s="23">
        <v>0</v>
      </c>
      <c r="BB42" s="23">
        <v>1</v>
      </c>
      <c r="BC42" s="23">
        <v>0</v>
      </c>
      <c r="BD42" s="24">
        <v>9</v>
      </c>
      <c r="BE42" s="23">
        <v>2</v>
      </c>
    </row>
    <row r="43" spans="1:57" x14ac:dyDescent="0.35">
      <c r="A43" s="18">
        <v>58</v>
      </c>
      <c r="B43" s="18">
        <v>58</v>
      </c>
      <c r="C43" s="19">
        <f t="shared" si="1"/>
        <v>3</v>
      </c>
      <c r="E43" s="18" t="s">
        <v>49</v>
      </c>
      <c r="F43" s="18">
        <v>26</v>
      </c>
      <c r="G43" s="18" t="s">
        <v>321</v>
      </c>
      <c r="I43" s="18" t="s">
        <v>322</v>
      </c>
      <c r="J43" s="18" t="s">
        <v>52</v>
      </c>
      <c r="K43" s="18" t="s">
        <v>53</v>
      </c>
      <c r="L43" s="18" t="s">
        <v>813</v>
      </c>
      <c r="N43" s="18" t="s">
        <v>324</v>
      </c>
      <c r="O43" s="18" t="s">
        <v>325</v>
      </c>
      <c r="P43" s="18" t="s">
        <v>326</v>
      </c>
      <c r="Q43" s="18" t="s">
        <v>327</v>
      </c>
      <c r="S43" s="18" t="s">
        <v>263</v>
      </c>
      <c r="T43" s="18" t="s">
        <v>328</v>
      </c>
      <c r="U43" s="18" t="s">
        <v>61</v>
      </c>
      <c r="V43" s="20">
        <v>43905</v>
      </c>
      <c r="W43" s="18" t="s">
        <v>53</v>
      </c>
      <c r="X43" s="20" t="s">
        <v>1050</v>
      </c>
      <c r="Y43" s="20" t="s">
        <v>1193</v>
      </c>
      <c r="AA43" s="20" t="s">
        <v>1050</v>
      </c>
      <c r="AC43" s="20">
        <v>43905</v>
      </c>
      <c r="AD43" s="20">
        <v>43905</v>
      </c>
      <c r="AE43" s="18" t="s">
        <v>66</v>
      </c>
      <c r="AF43" s="18" t="s">
        <v>63</v>
      </c>
      <c r="AG43" s="20">
        <v>43905</v>
      </c>
      <c r="AH43" s="20">
        <v>43906</v>
      </c>
      <c r="AI43" s="20">
        <v>43906</v>
      </c>
      <c r="AJ43" s="20">
        <v>43906</v>
      </c>
      <c r="AK43" s="18" t="s">
        <v>302</v>
      </c>
      <c r="AL43" s="18" t="s">
        <v>65</v>
      </c>
      <c r="AM43" s="20">
        <v>43906</v>
      </c>
      <c r="AN43" s="18" t="s">
        <v>1132</v>
      </c>
      <c r="AO43" s="18" t="s">
        <v>1132</v>
      </c>
      <c r="AR43" s="18" t="s">
        <v>69</v>
      </c>
      <c r="AS43" s="25"/>
      <c r="AT43" s="18">
        <f t="shared" si="7"/>
        <v>1</v>
      </c>
      <c r="AU43" s="18" t="s">
        <v>328</v>
      </c>
      <c r="AV43" s="18" t="s">
        <v>893</v>
      </c>
      <c r="AY43" s="22">
        <f t="shared" si="2"/>
        <v>1</v>
      </c>
      <c r="BA43" s="23">
        <v>1</v>
      </c>
      <c r="BB43" s="23">
        <v>1</v>
      </c>
      <c r="BC43" s="23">
        <v>0</v>
      </c>
      <c r="BD43" s="24">
        <v>4</v>
      </c>
      <c r="BE43" s="23">
        <v>1</v>
      </c>
    </row>
    <row r="44" spans="1:57" x14ac:dyDescent="0.35">
      <c r="A44" s="18">
        <v>59</v>
      </c>
      <c r="B44" s="18">
        <v>59</v>
      </c>
      <c r="C44" s="19">
        <f t="shared" si="1"/>
        <v>5</v>
      </c>
      <c r="E44" s="18" t="s">
        <v>49</v>
      </c>
      <c r="F44" s="18">
        <v>30</v>
      </c>
      <c r="I44" s="18" t="s">
        <v>331</v>
      </c>
      <c r="J44" s="18" t="s">
        <v>332</v>
      </c>
      <c r="K44" s="18" t="s">
        <v>53</v>
      </c>
      <c r="L44" s="18" t="s">
        <v>813</v>
      </c>
      <c r="M44" s="18" t="s">
        <v>105</v>
      </c>
      <c r="N44" s="18" t="s">
        <v>55</v>
      </c>
      <c r="O44" s="18" t="s">
        <v>334</v>
      </c>
      <c r="P44" s="18" t="s">
        <v>335</v>
      </c>
      <c r="Q44" s="18" t="s">
        <v>337</v>
      </c>
      <c r="R44" s="18" t="s">
        <v>59</v>
      </c>
      <c r="S44" s="18" t="s">
        <v>60</v>
      </c>
      <c r="T44" s="18" t="s">
        <v>59</v>
      </c>
      <c r="U44" s="18" t="s">
        <v>61</v>
      </c>
      <c r="V44" s="20">
        <v>43892</v>
      </c>
      <c r="W44" s="18" t="s">
        <v>53</v>
      </c>
      <c r="X44" s="20" t="s">
        <v>1050</v>
      </c>
      <c r="Y44" s="20" t="s">
        <v>1192</v>
      </c>
      <c r="Z44" s="18" t="s">
        <v>338</v>
      </c>
      <c r="AA44" s="20">
        <v>43904</v>
      </c>
      <c r="AC44" s="20">
        <v>43905</v>
      </c>
      <c r="AD44" s="20">
        <v>43905</v>
      </c>
      <c r="AE44" s="18" t="s">
        <v>66</v>
      </c>
      <c r="AF44" s="18" t="s">
        <v>63</v>
      </c>
      <c r="AG44" s="20">
        <v>43905</v>
      </c>
      <c r="AH44" s="20">
        <v>43906</v>
      </c>
      <c r="AI44" s="20">
        <v>43905</v>
      </c>
      <c r="AJ44" s="20">
        <v>43905</v>
      </c>
      <c r="AK44" s="18" t="s">
        <v>302</v>
      </c>
      <c r="AL44" s="18" t="s">
        <v>65</v>
      </c>
      <c r="AM44" s="20">
        <v>43905</v>
      </c>
      <c r="AN44" s="18" t="s">
        <v>1132</v>
      </c>
      <c r="AO44" s="18" t="s">
        <v>1132</v>
      </c>
      <c r="AR44" s="18" t="s">
        <v>69</v>
      </c>
      <c r="AS44" s="25"/>
      <c r="AT44" s="18">
        <f t="shared" si="7"/>
        <v>13</v>
      </c>
      <c r="AU44" s="18" t="s">
        <v>1048</v>
      </c>
      <c r="AV44" s="18" t="s">
        <v>893</v>
      </c>
      <c r="AY44" s="22">
        <f t="shared" si="2"/>
        <v>0</v>
      </c>
      <c r="BA44" s="23">
        <v>2</v>
      </c>
      <c r="BB44" s="23">
        <v>2</v>
      </c>
      <c r="BC44" s="23">
        <v>0</v>
      </c>
      <c r="BD44" s="24">
        <v>3</v>
      </c>
      <c r="BE44" s="23">
        <v>1</v>
      </c>
    </row>
    <row r="45" spans="1:57" x14ac:dyDescent="0.35">
      <c r="A45" s="18">
        <v>60</v>
      </c>
      <c r="B45" s="18">
        <v>60</v>
      </c>
      <c r="C45" s="19">
        <f t="shared" si="1"/>
        <v>4</v>
      </c>
      <c r="E45" s="18" t="s">
        <v>71</v>
      </c>
      <c r="F45" s="18">
        <v>29</v>
      </c>
      <c r="K45" s="18" t="s">
        <v>53</v>
      </c>
      <c r="L45" s="18" t="s">
        <v>263</v>
      </c>
      <c r="M45" s="18">
        <v>50</v>
      </c>
      <c r="N45" s="26" t="s">
        <v>1172</v>
      </c>
      <c r="O45" s="18" t="s">
        <v>341</v>
      </c>
      <c r="P45" s="18" t="s">
        <v>342</v>
      </c>
      <c r="Q45" s="18" t="s">
        <v>343</v>
      </c>
      <c r="S45" s="18" t="s">
        <v>263</v>
      </c>
      <c r="T45" s="18" t="s">
        <v>308</v>
      </c>
      <c r="U45" s="18" t="s">
        <v>61</v>
      </c>
      <c r="V45" s="20">
        <v>43899</v>
      </c>
      <c r="W45" s="18" t="s">
        <v>53</v>
      </c>
      <c r="X45" s="20">
        <v>43905</v>
      </c>
      <c r="Y45" s="20" t="s">
        <v>1193</v>
      </c>
      <c r="AA45" s="20" t="s">
        <v>1050</v>
      </c>
      <c r="AB45" s="18"/>
      <c r="AC45" s="20">
        <v>43905</v>
      </c>
      <c r="AD45" s="20">
        <v>43905</v>
      </c>
      <c r="AE45" s="18" t="s">
        <v>66</v>
      </c>
      <c r="AF45" s="18" t="s">
        <v>63</v>
      </c>
      <c r="AG45" s="20">
        <v>43906</v>
      </c>
      <c r="AH45" s="20">
        <v>43906</v>
      </c>
      <c r="AI45" s="20">
        <v>43905</v>
      </c>
      <c r="AJ45" s="20">
        <v>43905</v>
      </c>
      <c r="AK45" s="18" t="s">
        <v>302</v>
      </c>
      <c r="AL45" s="18" t="s">
        <v>65</v>
      </c>
      <c r="AM45" s="20">
        <v>43904</v>
      </c>
      <c r="AN45" s="18" t="s">
        <v>1132</v>
      </c>
      <c r="AO45" s="18" t="s">
        <v>1132</v>
      </c>
      <c r="AR45" s="18" t="s">
        <v>69</v>
      </c>
      <c r="AS45" s="25">
        <f>X45-V45</f>
        <v>6</v>
      </c>
      <c r="AT45" s="18">
        <f t="shared" si="7"/>
        <v>6</v>
      </c>
      <c r="AU45" s="18" t="s">
        <v>308</v>
      </c>
      <c r="AV45" s="18" t="s">
        <v>893</v>
      </c>
      <c r="AW45" s="22">
        <f>X45-V45</f>
        <v>6</v>
      </c>
      <c r="AX45" s="22">
        <f t="shared" ref="AX45:AX75" si="8">AD45-X45</f>
        <v>0</v>
      </c>
      <c r="AY45" s="22">
        <f t="shared" si="2"/>
        <v>-1</v>
      </c>
      <c r="BA45" s="23">
        <v>2</v>
      </c>
      <c r="BB45" s="23">
        <v>1</v>
      </c>
      <c r="BC45" s="23">
        <v>0</v>
      </c>
      <c r="BD45" s="24">
        <v>4</v>
      </c>
      <c r="BE45" s="23">
        <v>1</v>
      </c>
    </row>
    <row r="46" spans="1:57" x14ac:dyDescent="0.35">
      <c r="A46" s="18">
        <v>61</v>
      </c>
      <c r="B46" s="18">
        <v>61</v>
      </c>
      <c r="C46" s="19">
        <f t="shared" si="1"/>
        <v>5</v>
      </c>
      <c r="E46" s="18" t="s">
        <v>71</v>
      </c>
      <c r="F46" s="18">
        <v>42</v>
      </c>
      <c r="H46" s="18" t="s">
        <v>344</v>
      </c>
      <c r="I46" s="18" t="s">
        <v>345</v>
      </c>
      <c r="J46" s="18" t="s">
        <v>346</v>
      </c>
      <c r="K46" s="18" t="s">
        <v>347</v>
      </c>
      <c r="L46" s="18" t="s">
        <v>813</v>
      </c>
      <c r="N46" s="18" t="s">
        <v>348</v>
      </c>
      <c r="P46" s="18" t="s">
        <v>349</v>
      </c>
      <c r="Q46" s="18" t="s">
        <v>350</v>
      </c>
      <c r="R46" s="18" t="s">
        <v>351</v>
      </c>
      <c r="S46" s="18" t="s">
        <v>352</v>
      </c>
      <c r="T46" s="18" t="s">
        <v>351</v>
      </c>
      <c r="U46" s="18" t="s">
        <v>166</v>
      </c>
      <c r="V46" s="20">
        <v>43894</v>
      </c>
      <c r="W46" s="18" t="s">
        <v>347</v>
      </c>
      <c r="X46" s="20">
        <v>43905</v>
      </c>
      <c r="Y46" s="20" t="s">
        <v>1192</v>
      </c>
      <c r="Z46" s="18" t="s">
        <v>353</v>
      </c>
      <c r="AA46" s="20">
        <v>43900</v>
      </c>
      <c r="AB46" s="18"/>
      <c r="AC46" s="20">
        <v>43905</v>
      </c>
      <c r="AD46" s="20">
        <v>43905</v>
      </c>
      <c r="AE46" s="18" t="s">
        <v>354</v>
      </c>
      <c r="AF46" s="18" t="s">
        <v>110</v>
      </c>
      <c r="AG46" s="20">
        <v>43905</v>
      </c>
      <c r="AH46" s="20">
        <v>43906</v>
      </c>
      <c r="AI46" s="20">
        <v>43906</v>
      </c>
      <c r="AJ46" s="20">
        <v>43905</v>
      </c>
      <c r="AK46" s="18" t="s">
        <v>302</v>
      </c>
      <c r="AL46" s="18" t="s">
        <v>65</v>
      </c>
      <c r="AM46" s="20">
        <v>43905</v>
      </c>
      <c r="AN46" s="18" t="s">
        <v>354</v>
      </c>
      <c r="AO46" s="18" t="s">
        <v>355</v>
      </c>
      <c r="AR46" s="18" t="s">
        <v>69</v>
      </c>
      <c r="AS46" s="25">
        <f>X46-V46</f>
        <v>11</v>
      </c>
      <c r="AT46" s="18">
        <f t="shared" si="7"/>
        <v>11</v>
      </c>
      <c r="AU46" s="18" t="s">
        <v>1066</v>
      </c>
      <c r="AV46" s="18" t="s">
        <v>893</v>
      </c>
      <c r="AW46" s="22">
        <f>X46-V46</f>
        <v>11</v>
      </c>
      <c r="AX46" s="22">
        <f t="shared" si="8"/>
        <v>0</v>
      </c>
      <c r="AY46" s="22">
        <f t="shared" si="2"/>
        <v>0</v>
      </c>
      <c r="BA46" s="23">
        <v>2</v>
      </c>
      <c r="BB46" s="23">
        <v>2</v>
      </c>
      <c r="BC46" s="23">
        <v>0</v>
      </c>
      <c r="BD46" s="24">
        <v>3</v>
      </c>
      <c r="BE46" s="23">
        <v>1</v>
      </c>
    </row>
    <row r="47" spans="1:57" x14ac:dyDescent="0.35">
      <c r="A47" s="18">
        <v>62</v>
      </c>
      <c r="B47" s="18">
        <v>62</v>
      </c>
      <c r="C47" s="19">
        <f t="shared" si="1"/>
        <v>2</v>
      </c>
      <c r="E47" s="18" t="s">
        <v>71</v>
      </c>
      <c r="F47" s="18">
        <v>18</v>
      </c>
      <c r="G47" s="18" t="s">
        <v>321</v>
      </c>
      <c r="J47" s="18" t="s">
        <v>310</v>
      </c>
      <c r="K47" s="18" t="s">
        <v>53</v>
      </c>
      <c r="L47" s="18" t="s">
        <v>813</v>
      </c>
      <c r="N47" s="18" t="s">
        <v>356</v>
      </c>
      <c r="O47" s="18" t="s">
        <v>357</v>
      </c>
      <c r="P47" s="18" t="s">
        <v>358</v>
      </c>
      <c r="Q47" s="18" t="s">
        <v>359</v>
      </c>
      <c r="S47" s="18" t="s">
        <v>60</v>
      </c>
      <c r="T47" s="18" t="s">
        <v>133</v>
      </c>
      <c r="U47" s="18" t="s">
        <v>82</v>
      </c>
      <c r="V47" s="20">
        <v>43906</v>
      </c>
      <c r="W47" s="18" t="s">
        <v>124</v>
      </c>
      <c r="X47" s="20">
        <v>43906</v>
      </c>
      <c r="Y47" s="20" t="s">
        <v>1193</v>
      </c>
      <c r="AA47" s="20" t="s">
        <v>1050</v>
      </c>
      <c r="AB47" s="18"/>
      <c r="AC47" s="20">
        <v>43906</v>
      </c>
      <c r="AD47" s="20">
        <v>43906</v>
      </c>
      <c r="AE47" s="18" t="s">
        <v>360</v>
      </c>
      <c r="AF47" s="18" t="s">
        <v>63</v>
      </c>
      <c r="AG47" s="20">
        <v>43906</v>
      </c>
      <c r="AH47" s="20">
        <v>43907</v>
      </c>
      <c r="AI47" s="20">
        <v>43906</v>
      </c>
      <c r="AJ47" s="20">
        <v>43906</v>
      </c>
      <c r="AK47" s="18" t="s">
        <v>302</v>
      </c>
      <c r="AL47" s="18" t="s">
        <v>65</v>
      </c>
      <c r="AM47" s="20">
        <v>43906</v>
      </c>
      <c r="AN47" s="18" t="s">
        <v>360</v>
      </c>
      <c r="AO47" s="18" t="s">
        <v>361</v>
      </c>
      <c r="AQ47" s="18" t="s">
        <v>159</v>
      </c>
      <c r="AR47" s="18" t="s">
        <v>69</v>
      </c>
      <c r="AS47" s="25">
        <f>X47-V47</f>
        <v>0</v>
      </c>
      <c r="AT47" s="18">
        <f t="shared" si="7"/>
        <v>0</v>
      </c>
      <c r="AU47" s="18" t="s">
        <v>133</v>
      </c>
      <c r="AV47" s="18" t="s">
        <v>893</v>
      </c>
      <c r="AW47" s="22">
        <f>X47-V47</f>
        <v>0</v>
      </c>
      <c r="AX47" s="22">
        <f t="shared" si="8"/>
        <v>0</v>
      </c>
      <c r="AY47" s="22">
        <f t="shared" si="2"/>
        <v>0</v>
      </c>
      <c r="BA47" s="23">
        <v>0</v>
      </c>
      <c r="BB47" s="23">
        <v>1</v>
      </c>
      <c r="BC47" s="23">
        <v>0</v>
      </c>
      <c r="BD47" s="24">
        <v>3</v>
      </c>
      <c r="BE47" s="23">
        <v>1</v>
      </c>
    </row>
    <row r="48" spans="1:57" x14ac:dyDescent="0.35">
      <c r="A48" s="18">
        <v>63</v>
      </c>
      <c r="B48" s="18">
        <v>63</v>
      </c>
      <c r="C48" s="19">
        <f t="shared" si="1"/>
        <v>2</v>
      </c>
      <c r="E48" s="18" t="s">
        <v>49</v>
      </c>
      <c r="F48" s="18">
        <v>20</v>
      </c>
      <c r="G48" s="18" t="s">
        <v>321</v>
      </c>
      <c r="J48" s="18" t="s">
        <v>205</v>
      </c>
      <c r="K48" s="18" t="s">
        <v>53</v>
      </c>
      <c r="L48" s="18" t="s">
        <v>813</v>
      </c>
      <c r="N48" s="18" t="s">
        <v>363</v>
      </c>
      <c r="O48" s="18" t="s">
        <v>357</v>
      </c>
      <c r="P48" s="18" t="s">
        <v>364</v>
      </c>
      <c r="Q48" s="18" t="s">
        <v>365</v>
      </c>
      <c r="R48" s="18" t="s">
        <v>366</v>
      </c>
      <c r="S48" s="18" t="s">
        <v>367</v>
      </c>
      <c r="T48" s="18" t="s">
        <v>368</v>
      </c>
      <c r="U48" s="18" t="s">
        <v>61</v>
      </c>
      <c r="V48" s="20">
        <v>43905</v>
      </c>
      <c r="W48" s="18" t="s">
        <v>53</v>
      </c>
      <c r="X48" s="20">
        <v>43905</v>
      </c>
      <c r="Y48" s="20" t="s">
        <v>1193</v>
      </c>
      <c r="AA48" s="20" t="s">
        <v>1050</v>
      </c>
      <c r="AB48" s="18"/>
      <c r="AC48" s="20">
        <v>43906</v>
      </c>
      <c r="AD48" s="20">
        <v>43906</v>
      </c>
      <c r="AE48" s="18" t="s">
        <v>369</v>
      </c>
      <c r="AF48" s="18" t="s">
        <v>63</v>
      </c>
      <c r="AG48" s="20">
        <v>43906</v>
      </c>
      <c r="AH48" s="20">
        <v>43907</v>
      </c>
      <c r="AI48" s="20">
        <v>43906</v>
      </c>
      <c r="AJ48" s="20">
        <v>43906</v>
      </c>
      <c r="AK48" s="18" t="s">
        <v>302</v>
      </c>
      <c r="AL48" s="18" t="s">
        <v>65</v>
      </c>
      <c r="AM48" s="20">
        <v>43906</v>
      </c>
      <c r="AN48" s="18" t="s">
        <v>1132</v>
      </c>
      <c r="AO48" s="18" t="s">
        <v>1132</v>
      </c>
      <c r="AR48" s="18" t="s">
        <v>69</v>
      </c>
      <c r="AS48" s="25">
        <f>X48-V48</f>
        <v>0</v>
      </c>
      <c r="AT48" s="18">
        <f t="shared" si="7"/>
        <v>1</v>
      </c>
      <c r="AU48" s="18" t="s">
        <v>1067</v>
      </c>
      <c r="AV48" s="18" t="s">
        <v>893</v>
      </c>
      <c r="AW48" s="22">
        <f>X48-V48</f>
        <v>0</v>
      </c>
      <c r="AX48" s="22">
        <f t="shared" si="8"/>
        <v>1</v>
      </c>
      <c r="AY48" s="22">
        <f t="shared" si="2"/>
        <v>0</v>
      </c>
      <c r="BA48" s="23">
        <v>0</v>
      </c>
      <c r="BB48" s="23">
        <v>1</v>
      </c>
      <c r="BC48" s="23">
        <v>0</v>
      </c>
      <c r="BD48" s="24">
        <v>3</v>
      </c>
      <c r="BE48" s="23">
        <v>1</v>
      </c>
    </row>
    <row r="49" spans="1:57" x14ac:dyDescent="0.35">
      <c r="A49" s="18">
        <v>64</v>
      </c>
      <c r="B49" s="18">
        <v>64</v>
      </c>
      <c r="C49" s="19">
        <f t="shared" si="1"/>
        <v>3</v>
      </c>
      <c r="E49" s="18" t="s">
        <v>49</v>
      </c>
      <c r="F49" s="18">
        <v>36</v>
      </c>
      <c r="I49" s="18" t="s">
        <v>371</v>
      </c>
      <c r="J49" s="18" t="s">
        <v>372</v>
      </c>
      <c r="K49" s="18" t="s">
        <v>160</v>
      </c>
      <c r="L49" s="18" t="s">
        <v>813</v>
      </c>
      <c r="N49" s="18" t="s">
        <v>375</v>
      </c>
      <c r="O49" s="18" t="s">
        <v>376</v>
      </c>
      <c r="P49" s="18" t="s">
        <v>377</v>
      </c>
      <c r="Q49" s="18" t="s">
        <v>379</v>
      </c>
      <c r="R49" s="18" t="s">
        <v>380</v>
      </c>
      <c r="S49" s="18" t="s">
        <v>381</v>
      </c>
      <c r="T49" s="18" t="s">
        <v>380</v>
      </c>
      <c r="U49" s="18" t="s">
        <v>166</v>
      </c>
      <c r="V49" s="20">
        <v>43902</v>
      </c>
      <c r="W49" s="18" t="s">
        <v>160</v>
      </c>
      <c r="X49" s="20">
        <v>43905</v>
      </c>
      <c r="Y49" s="20" t="s">
        <v>1193</v>
      </c>
      <c r="AA49" s="20" t="s">
        <v>1050</v>
      </c>
      <c r="AB49" s="18" t="s">
        <v>383</v>
      </c>
      <c r="AC49" s="20">
        <v>43906</v>
      </c>
      <c r="AD49" s="20">
        <v>43906</v>
      </c>
      <c r="AE49" s="18" t="s">
        <v>384</v>
      </c>
      <c r="AF49" s="18" t="s">
        <v>169</v>
      </c>
      <c r="AG49" s="20">
        <v>43907</v>
      </c>
      <c r="AH49" s="20">
        <v>43907</v>
      </c>
      <c r="AI49" s="20">
        <v>43907</v>
      </c>
      <c r="AJ49" s="20">
        <v>43905</v>
      </c>
      <c r="AK49" s="18" t="s">
        <v>302</v>
      </c>
      <c r="AL49" s="18" t="s">
        <v>65</v>
      </c>
      <c r="AM49" s="20">
        <v>43907</v>
      </c>
      <c r="AN49" s="18" t="s">
        <v>1226</v>
      </c>
      <c r="AO49" s="18" t="s">
        <v>230</v>
      </c>
      <c r="AQ49" s="24" t="s">
        <v>87</v>
      </c>
      <c r="AR49" s="18" t="s">
        <v>87</v>
      </c>
      <c r="AS49" s="25">
        <f>X49-V49</f>
        <v>3</v>
      </c>
      <c r="AT49" s="18">
        <f t="shared" si="7"/>
        <v>3</v>
      </c>
      <c r="AU49" s="18" t="s">
        <v>1068</v>
      </c>
      <c r="AV49" s="18" t="s">
        <v>893</v>
      </c>
      <c r="AW49" s="22">
        <f>X49-V49</f>
        <v>3</v>
      </c>
      <c r="AX49" s="22">
        <f t="shared" si="8"/>
        <v>1</v>
      </c>
      <c r="AY49" s="22">
        <f t="shared" si="2"/>
        <v>1</v>
      </c>
      <c r="BA49" s="23">
        <v>2</v>
      </c>
      <c r="BB49" s="23">
        <v>1</v>
      </c>
      <c r="BC49" s="23">
        <v>0</v>
      </c>
      <c r="BD49" s="24">
        <v>0</v>
      </c>
      <c r="BE49" s="23">
        <v>0</v>
      </c>
    </row>
    <row r="50" spans="1:57" x14ac:dyDescent="0.35">
      <c r="A50" s="18">
        <v>65</v>
      </c>
      <c r="B50" s="18">
        <v>65</v>
      </c>
      <c r="C50" s="19">
        <f t="shared" si="1"/>
        <v>1</v>
      </c>
      <c r="E50" s="18" t="s">
        <v>49</v>
      </c>
      <c r="F50" s="18">
        <v>28</v>
      </c>
      <c r="I50" s="18" t="s">
        <v>222</v>
      </c>
      <c r="J50" s="18" t="s">
        <v>386</v>
      </c>
      <c r="K50" s="18" t="s">
        <v>160</v>
      </c>
      <c r="L50" s="18" t="s">
        <v>813</v>
      </c>
      <c r="M50" s="18" t="s">
        <v>388</v>
      </c>
      <c r="O50" s="18" t="s">
        <v>390</v>
      </c>
      <c r="P50" s="18" t="s">
        <v>391</v>
      </c>
      <c r="Q50" s="18" t="s">
        <v>392</v>
      </c>
      <c r="V50" s="20" t="s">
        <v>1050</v>
      </c>
      <c r="W50" s="18" t="s">
        <v>160</v>
      </c>
      <c r="X50" s="20">
        <v>43903</v>
      </c>
      <c r="Y50" s="20" t="s">
        <v>1193</v>
      </c>
      <c r="AA50" s="20" t="s">
        <v>1050</v>
      </c>
      <c r="AB50" s="18"/>
      <c r="AC50" s="20">
        <v>43903</v>
      </c>
      <c r="AD50" s="20">
        <v>43903</v>
      </c>
      <c r="AE50" s="18" t="s">
        <v>229</v>
      </c>
      <c r="AF50" s="18" t="s">
        <v>169</v>
      </c>
      <c r="AG50" s="20">
        <v>43907</v>
      </c>
      <c r="AH50" s="20">
        <v>43907</v>
      </c>
      <c r="AI50" s="20">
        <v>43907</v>
      </c>
      <c r="AJ50" s="20">
        <v>43903</v>
      </c>
      <c r="AK50" s="18" t="s">
        <v>302</v>
      </c>
      <c r="AL50" s="18" t="s">
        <v>65</v>
      </c>
      <c r="AM50" s="20">
        <v>43903</v>
      </c>
      <c r="AN50" s="18" t="s">
        <v>1226</v>
      </c>
      <c r="AO50" s="18" t="s">
        <v>394</v>
      </c>
      <c r="AQ50" s="24" t="s">
        <v>87</v>
      </c>
      <c r="AR50" s="18" t="s">
        <v>87</v>
      </c>
      <c r="AS50" s="25"/>
      <c r="AU50" s="18" t="s">
        <v>1050</v>
      </c>
      <c r="AV50" s="18" t="s">
        <v>875</v>
      </c>
      <c r="AX50" s="24">
        <f t="shared" si="8"/>
        <v>0</v>
      </c>
      <c r="AY50" s="24">
        <f t="shared" si="2"/>
        <v>0</v>
      </c>
      <c r="AZ50" s="22">
        <v>0</v>
      </c>
      <c r="BA50" s="23">
        <v>0</v>
      </c>
      <c r="BB50" s="23">
        <v>1</v>
      </c>
      <c r="BC50" s="23">
        <v>0</v>
      </c>
      <c r="BD50" s="24">
        <v>0</v>
      </c>
      <c r="BE50" s="23">
        <v>0</v>
      </c>
    </row>
    <row r="51" spans="1:57" x14ac:dyDescent="0.35">
      <c r="A51" s="18">
        <v>66</v>
      </c>
      <c r="B51" s="18">
        <v>66</v>
      </c>
      <c r="C51" s="19">
        <f t="shared" si="1"/>
        <v>4</v>
      </c>
      <c r="E51" s="18" t="s">
        <v>49</v>
      </c>
      <c r="F51" s="18">
        <v>21</v>
      </c>
      <c r="I51" s="18" t="s">
        <v>395</v>
      </c>
      <c r="J51" s="18" t="s">
        <v>396</v>
      </c>
      <c r="K51" s="18" t="s">
        <v>160</v>
      </c>
      <c r="L51" s="18" t="s">
        <v>813</v>
      </c>
      <c r="N51" s="18" t="s">
        <v>397</v>
      </c>
      <c r="O51" s="18" t="s">
        <v>398</v>
      </c>
      <c r="P51" s="18" t="s">
        <v>399</v>
      </c>
      <c r="Q51" s="18" t="s">
        <v>400</v>
      </c>
      <c r="R51" s="18" t="s">
        <v>401</v>
      </c>
      <c r="S51" s="18" t="s">
        <v>402</v>
      </c>
      <c r="T51" s="18" t="s">
        <v>403</v>
      </c>
      <c r="U51" s="18" t="s">
        <v>166</v>
      </c>
      <c r="V51" s="20">
        <v>43906</v>
      </c>
      <c r="W51" s="18" t="s">
        <v>160</v>
      </c>
      <c r="X51" s="20">
        <v>43906</v>
      </c>
      <c r="Y51" s="20" t="s">
        <v>1193</v>
      </c>
      <c r="AA51" s="20" t="s">
        <v>1050</v>
      </c>
      <c r="AC51" s="20">
        <v>43904</v>
      </c>
      <c r="AD51" s="20">
        <v>43904</v>
      </c>
      <c r="AE51" s="18" t="s">
        <v>404</v>
      </c>
      <c r="AF51" s="18" t="s">
        <v>169</v>
      </c>
      <c r="AG51" s="20">
        <v>43907</v>
      </c>
      <c r="AH51" s="20">
        <v>43907</v>
      </c>
      <c r="AI51" s="20" t="s">
        <v>1050</v>
      </c>
      <c r="AJ51" s="20" t="s">
        <v>1050</v>
      </c>
      <c r="AK51" s="18" t="s">
        <v>302</v>
      </c>
      <c r="AL51" s="18" t="s">
        <v>65</v>
      </c>
      <c r="AM51" s="20">
        <v>43907</v>
      </c>
      <c r="AN51" s="18" t="s">
        <v>230</v>
      </c>
      <c r="AO51" s="18" t="s">
        <v>230</v>
      </c>
      <c r="AR51" s="18" t="s">
        <v>69</v>
      </c>
      <c r="AS51" s="25">
        <f t="shared" ref="AS51:AS70" si="9">X51-V51</f>
        <v>0</v>
      </c>
      <c r="AU51" s="18" t="s">
        <v>1069</v>
      </c>
      <c r="AV51" s="18" t="s">
        <v>893</v>
      </c>
      <c r="AW51" s="22">
        <f t="shared" ref="AW51:AW70" si="10">X51-V51</f>
        <v>0</v>
      </c>
      <c r="AX51" s="22">
        <f t="shared" si="8"/>
        <v>-2</v>
      </c>
      <c r="AY51" s="22">
        <f t="shared" si="2"/>
        <v>3</v>
      </c>
      <c r="BA51" s="23">
        <v>2</v>
      </c>
      <c r="BB51" s="23">
        <v>1</v>
      </c>
      <c r="BC51" s="23">
        <v>0</v>
      </c>
      <c r="BD51" s="24">
        <v>3</v>
      </c>
      <c r="BE51" s="23">
        <v>1</v>
      </c>
    </row>
    <row r="52" spans="1:57" x14ac:dyDescent="0.35">
      <c r="A52" s="18">
        <v>67</v>
      </c>
      <c r="B52" s="18">
        <v>67</v>
      </c>
      <c r="C52" s="19">
        <f t="shared" si="1"/>
        <v>4</v>
      </c>
      <c r="E52" s="18" t="s">
        <v>71</v>
      </c>
      <c r="F52" s="18">
        <v>36</v>
      </c>
      <c r="H52" s="18" t="s">
        <v>344</v>
      </c>
      <c r="I52" s="18" t="s">
        <v>345</v>
      </c>
      <c r="J52" s="18" t="s">
        <v>346</v>
      </c>
      <c r="K52" s="18" t="s">
        <v>347</v>
      </c>
      <c r="L52" s="18" t="s">
        <v>813</v>
      </c>
      <c r="M52" s="18">
        <v>61</v>
      </c>
      <c r="O52" s="18" t="s">
        <v>406</v>
      </c>
      <c r="P52" s="18" t="s">
        <v>407</v>
      </c>
      <c r="Q52" s="18" t="s">
        <v>406</v>
      </c>
      <c r="R52" s="18" t="s">
        <v>351</v>
      </c>
      <c r="S52" s="18" t="s">
        <v>352</v>
      </c>
      <c r="T52" s="18" t="s">
        <v>351</v>
      </c>
      <c r="U52" s="18" t="s">
        <v>166</v>
      </c>
      <c r="V52" s="20">
        <v>43894</v>
      </c>
      <c r="W52" s="18" t="s">
        <v>347</v>
      </c>
      <c r="X52" s="20">
        <v>43908</v>
      </c>
      <c r="Y52" s="20" t="s">
        <v>1193</v>
      </c>
      <c r="AA52" s="20" t="s">
        <v>1050</v>
      </c>
      <c r="AB52" s="18"/>
      <c r="AC52" s="20">
        <v>43907</v>
      </c>
      <c r="AD52" s="20">
        <v>43907</v>
      </c>
      <c r="AE52" s="18" t="s">
        <v>354</v>
      </c>
      <c r="AF52" s="18" t="s">
        <v>110</v>
      </c>
      <c r="AG52" s="20">
        <v>43908</v>
      </c>
      <c r="AH52" s="20">
        <v>43908</v>
      </c>
      <c r="AI52" s="20">
        <v>43908</v>
      </c>
      <c r="AJ52" s="20">
        <v>43908</v>
      </c>
      <c r="AK52" s="18" t="s">
        <v>302</v>
      </c>
      <c r="AL52" s="18" t="s">
        <v>65</v>
      </c>
      <c r="AM52" s="20">
        <v>43907</v>
      </c>
      <c r="AN52" s="18" t="s">
        <v>354</v>
      </c>
      <c r="AO52" s="18" t="s">
        <v>408</v>
      </c>
      <c r="AR52" s="18" t="s">
        <v>69</v>
      </c>
      <c r="AS52" s="25">
        <f t="shared" si="9"/>
        <v>14</v>
      </c>
      <c r="AT52" s="18">
        <f t="shared" ref="AT52:AT66" si="11">AJ52-V52</f>
        <v>14</v>
      </c>
      <c r="AU52" s="18" t="s">
        <v>1066</v>
      </c>
      <c r="AV52" s="18" t="s">
        <v>893</v>
      </c>
      <c r="AW52" s="22">
        <f t="shared" si="10"/>
        <v>14</v>
      </c>
      <c r="AX52" s="22">
        <f t="shared" si="8"/>
        <v>-1</v>
      </c>
      <c r="AY52" s="22">
        <f t="shared" si="2"/>
        <v>0</v>
      </c>
      <c r="BA52" s="23">
        <v>2</v>
      </c>
      <c r="BB52" s="23">
        <v>1</v>
      </c>
      <c r="BC52" s="23">
        <v>0</v>
      </c>
      <c r="BD52" s="24">
        <v>3</v>
      </c>
      <c r="BE52" s="23">
        <v>1</v>
      </c>
    </row>
    <row r="53" spans="1:57" x14ac:dyDescent="0.35">
      <c r="A53" s="18">
        <v>68</v>
      </c>
      <c r="B53" s="18">
        <v>68</v>
      </c>
      <c r="C53" s="19">
        <f t="shared" si="1"/>
        <v>1</v>
      </c>
      <c r="E53" s="18" t="s">
        <v>71</v>
      </c>
      <c r="F53" s="18">
        <v>41</v>
      </c>
      <c r="K53" s="18" t="s">
        <v>104</v>
      </c>
      <c r="L53" s="18" t="s">
        <v>183</v>
      </c>
      <c r="N53" s="18" t="s">
        <v>409</v>
      </c>
      <c r="P53" s="18" t="s">
        <v>410</v>
      </c>
      <c r="Q53" s="18" t="s">
        <v>411</v>
      </c>
      <c r="R53" s="18" t="s">
        <v>412</v>
      </c>
      <c r="S53" s="18" t="s">
        <v>413</v>
      </c>
      <c r="T53" s="18" t="s">
        <v>414</v>
      </c>
      <c r="U53" s="18" t="s">
        <v>104</v>
      </c>
      <c r="V53" s="20">
        <v>43904</v>
      </c>
      <c r="W53" s="18" t="s">
        <v>104</v>
      </c>
      <c r="X53" s="20">
        <v>43904</v>
      </c>
      <c r="Y53" s="20" t="s">
        <v>1193</v>
      </c>
      <c r="AA53" s="20" t="s">
        <v>1050</v>
      </c>
      <c r="AB53" s="18"/>
      <c r="AC53" s="20">
        <v>43911</v>
      </c>
      <c r="AD53" s="20">
        <v>43911</v>
      </c>
      <c r="AE53" s="18" t="s">
        <v>415</v>
      </c>
      <c r="AF53" s="18" t="s">
        <v>110</v>
      </c>
      <c r="AG53" s="20">
        <v>43907</v>
      </c>
      <c r="AH53" s="20">
        <v>43908</v>
      </c>
      <c r="AI53" s="20">
        <v>43908</v>
      </c>
      <c r="AJ53" s="20">
        <v>43908</v>
      </c>
      <c r="AK53" s="18" t="s">
        <v>302</v>
      </c>
      <c r="AL53" s="18" t="s">
        <v>65</v>
      </c>
      <c r="AM53" s="20">
        <v>43907</v>
      </c>
      <c r="AN53" s="18" t="s">
        <v>415</v>
      </c>
      <c r="AO53" s="18" t="s">
        <v>109</v>
      </c>
      <c r="AR53" s="18" t="s">
        <v>69</v>
      </c>
      <c r="AS53" s="25">
        <f t="shared" si="9"/>
        <v>0</v>
      </c>
      <c r="AT53" s="18">
        <f t="shared" si="11"/>
        <v>4</v>
      </c>
      <c r="AU53" s="18" t="s">
        <v>1070</v>
      </c>
      <c r="AV53" s="18" t="s">
        <v>893</v>
      </c>
      <c r="AW53" s="22">
        <f t="shared" si="10"/>
        <v>0</v>
      </c>
      <c r="AX53" s="22">
        <f t="shared" si="8"/>
        <v>7</v>
      </c>
      <c r="AY53" s="22">
        <f t="shared" si="2"/>
        <v>-4</v>
      </c>
      <c r="BA53" s="23">
        <v>0</v>
      </c>
      <c r="BB53" s="23">
        <v>1</v>
      </c>
      <c r="BC53" s="23">
        <v>0</v>
      </c>
      <c r="BD53" s="24">
        <v>0</v>
      </c>
      <c r="BE53" s="23">
        <v>0</v>
      </c>
    </row>
    <row r="54" spans="1:57" x14ac:dyDescent="0.35">
      <c r="A54" s="18">
        <v>69</v>
      </c>
      <c r="B54" s="18">
        <v>69</v>
      </c>
      <c r="C54" s="19">
        <f t="shared" si="1"/>
        <v>5</v>
      </c>
      <c r="E54" s="18" t="s">
        <v>71</v>
      </c>
      <c r="F54" s="18">
        <v>30</v>
      </c>
      <c r="J54" s="18" t="s">
        <v>416</v>
      </c>
      <c r="K54" s="18" t="s">
        <v>53</v>
      </c>
      <c r="L54" s="18" t="s">
        <v>418</v>
      </c>
      <c r="N54" s="18" t="s">
        <v>419</v>
      </c>
      <c r="O54" s="18" t="s">
        <v>420</v>
      </c>
      <c r="P54" s="18" t="s">
        <v>421</v>
      </c>
      <c r="Q54" s="18" t="s">
        <v>422</v>
      </c>
      <c r="R54" s="18" t="s">
        <v>423</v>
      </c>
      <c r="S54" s="18" t="s">
        <v>424</v>
      </c>
      <c r="T54" s="18" t="s">
        <v>423</v>
      </c>
      <c r="U54" s="18" t="s">
        <v>61</v>
      </c>
      <c r="V54" s="20">
        <v>43903</v>
      </c>
      <c r="W54" s="18" t="s">
        <v>53</v>
      </c>
      <c r="X54" s="20">
        <v>43905</v>
      </c>
      <c r="Y54" s="20" t="s">
        <v>1192</v>
      </c>
      <c r="Z54" s="18" t="s">
        <v>196</v>
      </c>
      <c r="AA54" s="20">
        <v>43905</v>
      </c>
      <c r="AB54" s="18"/>
      <c r="AC54" s="20">
        <v>43906</v>
      </c>
      <c r="AD54" s="20">
        <v>43906</v>
      </c>
      <c r="AE54" s="18" t="s">
        <v>66</v>
      </c>
      <c r="AF54" s="18" t="s">
        <v>63</v>
      </c>
      <c r="AG54" s="20">
        <v>43906</v>
      </c>
      <c r="AH54" s="20">
        <v>43908</v>
      </c>
      <c r="AI54" s="20">
        <v>43905</v>
      </c>
      <c r="AJ54" s="20">
        <v>43905</v>
      </c>
      <c r="AK54" s="18" t="s">
        <v>302</v>
      </c>
      <c r="AL54" s="18" t="s">
        <v>65</v>
      </c>
      <c r="AM54" s="20">
        <v>43906</v>
      </c>
      <c r="AN54" s="18" t="s">
        <v>1132</v>
      </c>
      <c r="AO54" s="18" t="s">
        <v>1132</v>
      </c>
      <c r="AQ54" s="18" t="s">
        <v>159</v>
      </c>
      <c r="AR54" s="18" t="s">
        <v>69</v>
      </c>
      <c r="AS54" s="25">
        <f t="shared" si="9"/>
        <v>2</v>
      </c>
      <c r="AT54" s="18">
        <f t="shared" si="11"/>
        <v>2</v>
      </c>
      <c r="AU54" s="18" t="s">
        <v>1071</v>
      </c>
      <c r="AV54" s="18" t="s">
        <v>893</v>
      </c>
      <c r="AW54" s="22">
        <f t="shared" si="10"/>
        <v>2</v>
      </c>
      <c r="AX54" s="22">
        <f t="shared" si="8"/>
        <v>1</v>
      </c>
      <c r="AY54" s="22">
        <f t="shared" si="2"/>
        <v>0</v>
      </c>
      <c r="BA54" s="23">
        <v>2</v>
      </c>
      <c r="BB54" s="23">
        <v>2</v>
      </c>
      <c r="BC54" s="23">
        <v>0</v>
      </c>
      <c r="BD54" s="24">
        <v>5</v>
      </c>
      <c r="BE54" s="23">
        <v>1</v>
      </c>
    </row>
    <row r="55" spans="1:57" x14ac:dyDescent="0.35">
      <c r="A55" s="18">
        <v>70</v>
      </c>
      <c r="B55" s="18">
        <v>70</v>
      </c>
      <c r="C55" s="19">
        <f t="shared" si="1"/>
        <v>2</v>
      </c>
      <c r="E55" s="18" t="s">
        <v>71</v>
      </c>
      <c r="F55" s="18">
        <v>19</v>
      </c>
      <c r="G55" s="18" t="s">
        <v>321</v>
      </c>
      <c r="J55" s="18" t="s">
        <v>232</v>
      </c>
      <c r="K55" s="18" t="s">
        <v>53</v>
      </c>
      <c r="L55" s="18" t="s">
        <v>813</v>
      </c>
      <c r="N55" s="18" t="s">
        <v>427</v>
      </c>
      <c r="O55" s="18" t="s">
        <v>357</v>
      </c>
      <c r="P55" s="18" t="s">
        <v>428</v>
      </c>
      <c r="Q55" s="18" t="s">
        <v>429</v>
      </c>
      <c r="R55" s="18" t="s">
        <v>430</v>
      </c>
      <c r="S55" s="18" t="s">
        <v>431</v>
      </c>
      <c r="T55" s="18" t="s">
        <v>430</v>
      </c>
      <c r="U55" s="18" t="s">
        <v>61</v>
      </c>
      <c r="V55" s="20">
        <v>43906</v>
      </c>
      <c r="W55" s="18" t="s">
        <v>53</v>
      </c>
      <c r="X55" s="20">
        <v>43906</v>
      </c>
      <c r="Y55" s="20" t="s">
        <v>1193</v>
      </c>
      <c r="AA55" s="20" t="s">
        <v>1050</v>
      </c>
      <c r="AB55" s="18"/>
      <c r="AC55" s="20">
        <v>43906</v>
      </c>
      <c r="AD55" s="20">
        <v>43906</v>
      </c>
      <c r="AE55" s="18" t="s">
        <v>404</v>
      </c>
      <c r="AF55" s="18" t="s">
        <v>63</v>
      </c>
      <c r="AG55" s="20">
        <v>43908</v>
      </c>
      <c r="AH55" s="20">
        <v>43908</v>
      </c>
      <c r="AI55" s="20">
        <v>43906</v>
      </c>
      <c r="AJ55" s="20">
        <v>43906</v>
      </c>
      <c r="AK55" s="18" t="s">
        <v>302</v>
      </c>
      <c r="AL55" s="18" t="s">
        <v>65</v>
      </c>
      <c r="AM55" s="20">
        <v>43908</v>
      </c>
      <c r="AN55" s="18" t="s">
        <v>1132</v>
      </c>
      <c r="AO55" s="18" t="s">
        <v>1132</v>
      </c>
      <c r="AQ55" s="18" t="s">
        <v>159</v>
      </c>
      <c r="AR55" s="18" t="s">
        <v>69</v>
      </c>
      <c r="AS55" s="25">
        <f t="shared" si="9"/>
        <v>0</v>
      </c>
      <c r="AT55" s="18">
        <f t="shared" si="11"/>
        <v>0</v>
      </c>
      <c r="AU55" s="18" t="s">
        <v>1072</v>
      </c>
      <c r="AV55" s="18" t="s">
        <v>893</v>
      </c>
      <c r="AW55" s="22">
        <f t="shared" si="10"/>
        <v>0</v>
      </c>
      <c r="AX55" s="22">
        <f t="shared" si="8"/>
        <v>0</v>
      </c>
      <c r="AY55" s="22">
        <f t="shared" si="2"/>
        <v>2</v>
      </c>
      <c r="BA55" s="23">
        <v>0</v>
      </c>
      <c r="BB55" s="23">
        <v>1</v>
      </c>
      <c r="BC55" s="23">
        <v>0</v>
      </c>
      <c r="BD55" s="24">
        <v>3</v>
      </c>
      <c r="BE55" s="23">
        <v>1</v>
      </c>
    </row>
    <row r="56" spans="1:57" x14ac:dyDescent="0.35">
      <c r="A56" s="18">
        <v>71</v>
      </c>
      <c r="B56" s="18">
        <v>71</v>
      </c>
      <c r="C56" s="19">
        <f t="shared" si="1"/>
        <v>2</v>
      </c>
      <c r="E56" s="18" t="s">
        <v>49</v>
      </c>
      <c r="F56" s="18">
        <v>19</v>
      </c>
      <c r="J56" s="18" t="s">
        <v>416</v>
      </c>
      <c r="K56" s="18" t="s">
        <v>53</v>
      </c>
      <c r="L56" s="18" t="s">
        <v>813</v>
      </c>
      <c r="N56" s="18" t="s">
        <v>427</v>
      </c>
      <c r="O56" s="18" t="s">
        <v>357</v>
      </c>
      <c r="P56" s="18" t="s">
        <v>433</v>
      </c>
      <c r="Q56" s="18" t="s">
        <v>429</v>
      </c>
      <c r="R56" s="18" t="s">
        <v>430</v>
      </c>
      <c r="S56" s="18" t="s">
        <v>431</v>
      </c>
      <c r="T56" s="18" t="s">
        <v>430</v>
      </c>
      <c r="U56" s="18" t="s">
        <v>61</v>
      </c>
      <c r="V56" s="20">
        <v>43906</v>
      </c>
      <c r="W56" s="18" t="s">
        <v>53</v>
      </c>
      <c r="X56" s="20">
        <v>43906</v>
      </c>
      <c r="Y56" s="20" t="s">
        <v>1193</v>
      </c>
      <c r="AA56" s="20" t="s">
        <v>1050</v>
      </c>
      <c r="AB56" s="18"/>
      <c r="AC56" s="20">
        <v>43906</v>
      </c>
      <c r="AD56" s="20">
        <v>43906</v>
      </c>
      <c r="AE56" s="18" t="s">
        <v>404</v>
      </c>
      <c r="AF56" s="18" t="s">
        <v>63</v>
      </c>
      <c r="AG56" s="20">
        <v>43908</v>
      </c>
      <c r="AH56" s="20">
        <v>43908</v>
      </c>
      <c r="AI56" s="20">
        <v>43906</v>
      </c>
      <c r="AJ56" s="20">
        <v>43906</v>
      </c>
      <c r="AK56" s="18" t="s">
        <v>302</v>
      </c>
      <c r="AL56" s="18" t="s">
        <v>65</v>
      </c>
      <c r="AM56" s="20">
        <v>43908</v>
      </c>
      <c r="AN56" s="18" t="s">
        <v>1132</v>
      </c>
      <c r="AO56" s="18" t="s">
        <v>1132</v>
      </c>
      <c r="AQ56" s="18" t="s">
        <v>159</v>
      </c>
      <c r="AR56" s="18" t="s">
        <v>69</v>
      </c>
      <c r="AS56" s="25">
        <f t="shared" si="9"/>
        <v>0</v>
      </c>
      <c r="AT56" s="18">
        <f t="shared" si="11"/>
        <v>0</v>
      </c>
      <c r="AU56" s="18" t="s">
        <v>1072</v>
      </c>
      <c r="AV56" s="18" t="s">
        <v>893</v>
      </c>
      <c r="AW56" s="22">
        <f t="shared" si="10"/>
        <v>0</v>
      </c>
      <c r="AX56" s="22">
        <f t="shared" si="8"/>
        <v>0</v>
      </c>
      <c r="AY56" s="22">
        <f t="shared" si="2"/>
        <v>2</v>
      </c>
      <c r="BA56" s="23">
        <v>0</v>
      </c>
      <c r="BB56" s="23">
        <v>1</v>
      </c>
      <c r="BC56" s="23">
        <v>0</v>
      </c>
      <c r="BD56" s="24">
        <v>3</v>
      </c>
      <c r="BE56" s="23">
        <v>1</v>
      </c>
    </row>
    <row r="57" spans="1:57" x14ac:dyDescent="0.35">
      <c r="A57" s="18">
        <v>72</v>
      </c>
      <c r="B57" s="18">
        <v>72</v>
      </c>
      <c r="C57" s="19">
        <f t="shared" si="1"/>
        <v>4</v>
      </c>
      <c r="E57" s="18" t="s">
        <v>49</v>
      </c>
      <c r="F57" s="18">
        <v>25</v>
      </c>
      <c r="K57" s="18" t="s">
        <v>53</v>
      </c>
      <c r="L57" s="18" t="s">
        <v>263</v>
      </c>
      <c r="M57" s="18">
        <v>60</v>
      </c>
      <c r="N57" s="26" t="s">
        <v>1172</v>
      </c>
      <c r="O57" s="18" t="s">
        <v>435</v>
      </c>
      <c r="P57" s="18" t="s">
        <v>342</v>
      </c>
      <c r="Q57" s="18" t="s">
        <v>437</v>
      </c>
      <c r="S57" s="18" t="s">
        <v>263</v>
      </c>
      <c r="T57" s="18" t="s">
        <v>308</v>
      </c>
      <c r="U57" s="18" t="s">
        <v>61</v>
      </c>
      <c r="V57" s="20">
        <v>43899</v>
      </c>
      <c r="W57" s="18" t="s">
        <v>53</v>
      </c>
      <c r="X57" s="20">
        <v>43905</v>
      </c>
      <c r="Y57" s="20" t="s">
        <v>1193</v>
      </c>
      <c r="AA57" s="20" t="s">
        <v>1050</v>
      </c>
      <c r="AB57" s="18"/>
      <c r="AC57" s="20">
        <v>43905</v>
      </c>
      <c r="AD57" s="20">
        <v>43905</v>
      </c>
      <c r="AE57" s="18" t="s">
        <v>66</v>
      </c>
      <c r="AF57" s="18" t="s">
        <v>63</v>
      </c>
      <c r="AG57" s="20">
        <v>43907</v>
      </c>
      <c r="AH57" s="20">
        <v>43908</v>
      </c>
      <c r="AI57" s="20">
        <v>43908</v>
      </c>
      <c r="AJ57" s="20">
        <v>43908</v>
      </c>
      <c r="AK57" s="18" t="s">
        <v>302</v>
      </c>
      <c r="AL57" s="18" t="s">
        <v>65</v>
      </c>
      <c r="AM57" s="20">
        <v>43907</v>
      </c>
      <c r="AN57" s="18" t="s">
        <v>1132</v>
      </c>
      <c r="AO57" s="18" t="s">
        <v>1132</v>
      </c>
      <c r="AQ57" s="18" t="s">
        <v>159</v>
      </c>
      <c r="AR57" s="18" t="s">
        <v>69</v>
      </c>
      <c r="AS57" s="25">
        <f t="shared" si="9"/>
        <v>6</v>
      </c>
      <c r="AT57" s="18">
        <f t="shared" si="11"/>
        <v>9</v>
      </c>
      <c r="AU57" s="18" t="s">
        <v>308</v>
      </c>
      <c r="AV57" s="18" t="s">
        <v>893</v>
      </c>
      <c r="AW57" s="22">
        <f t="shared" si="10"/>
        <v>6</v>
      </c>
      <c r="AX57" s="22">
        <f t="shared" si="8"/>
        <v>0</v>
      </c>
      <c r="AY57" s="22">
        <f t="shared" si="2"/>
        <v>2</v>
      </c>
      <c r="BA57" s="23">
        <v>2</v>
      </c>
      <c r="BB57" s="23">
        <v>1</v>
      </c>
      <c r="BC57" s="23">
        <v>0</v>
      </c>
      <c r="BD57" s="24">
        <v>3</v>
      </c>
      <c r="BE57" s="23">
        <v>1</v>
      </c>
    </row>
    <row r="58" spans="1:57" x14ac:dyDescent="0.35">
      <c r="A58" s="18">
        <v>73</v>
      </c>
      <c r="B58" s="18">
        <v>73</v>
      </c>
      <c r="C58" s="19">
        <f t="shared" si="1"/>
        <v>4</v>
      </c>
      <c r="E58" s="18" t="s">
        <v>71</v>
      </c>
      <c r="F58" s="18">
        <v>11</v>
      </c>
      <c r="J58" s="18" t="s">
        <v>439</v>
      </c>
      <c r="K58" s="18" t="s">
        <v>440</v>
      </c>
      <c r="L58" s="18" t="s">
        <v>813</v>
      </c>
      <c r="N58" s="18" t="s">
        <v>234</v>
      </c>
      <c r="O58" s="18" t="s">
        <v>357</v>
      </c>
      <c r="P58" s="18" t="s">
        <v>441</v>
      </c>
      <c r="Q58" s="18" t="s">
        <v>443</v>
      </c>
      <c r="R58" s="18" t="s">
        <v>59</v>
      </c>
      <c r="S58" s="18" t="s">
        <v>60</v>
      </c>
      <c r="T58" s="18" t="s">
        <v>59</v>
      </c>
      <c r="U58" s="18" t="s">
        <v>61</v>
      </c>
      <c r="V58" s="20">
        <v>43899</v>
      </c>
      <c r="W58" s="18" t="s">
        <v>440</v>
      </c>
      <c r="X58" s="20">
        <v>43903</v>
      </c>
      <c r="Y58" s="20" t="s">
        <v>1193</v>
      </c>
      <c r="AA58" s="20" t="s">
        <v>1050</v>
      </c>
      <c r="AB58" s="18"/>
      <c r="AC58" s="20">
        <v>43903</v>
      </c>
      <c r="AD58" s="20">
        <v>43903</v>
      </c>
      <c r="AE58" s="18" t="s">
        <v>444</v>
      </c>
      <c r="AF58" s="18" t="s">
        <v>63</v>
      </c>
      <c r="AG58" s="20">
        <v>43907</v>
      </c>
      <c r="AH58" s="20">
        <v>43908</v>
      </c>
      <c r="AI58" s="20">
        <v>43908</v>
      </c>
      <c r="AJ58" s="20">
        <v>43908</v>
      </c>
      <c r="AK58" s="18" t="s">
        <v>302</v>
      </c>
      <c r="AL58" s="18" t="s">
        <v>65</v>
      </c>
      <c r="AM58" s="20">
        <v>43907</v>
      </c>
      <c r="AN58" s="18" t="s">
        <v>445</v>
      </c>
      <c r="AO58" s="18" t="s">
        <v>445</v>
      </c>
      <c r="AQ58" s="18" t="s">
        <v>159</v>
      </c>
      <c r="AR58" s="18" t="s">
        <v>69</v>
      </c>
      <c r="AS58" s="25">
        <f t="shared" si="9"/>
        <v>4</v>
      </c>
      <c r="AT58" s="18">
        <f t="shared" si="11"/>
        <v>9</v>
      </c>
      <c r="AU58" s="18" t="s">
        <v>1048</v>
      </c>
      <c r="AV58" s="18" t="s">
        <v>893</v>
      </c>
      <c r="AW58" s="22">
        <f t="shared" si="10"/>
        <v>4</v>
      </c>
      <c r="AX58" s="22">
        <f t="shared" si="8"/>
        <v>0</v>
      </c>
      <c r="AY58" s="22">
        <f t="shared" si="2"/>
        <v>4</v>
      </c>
      <c r="BA58" s="23">
        <v>2</v>
      </c>
      <c r="BB58" s="23">
        <v>1</v>
      </c>
      <c r="BC58" s="23">
        <v>0</v>
      </c>
      <c r="BD58" s="24">
        <v>3</v>
      </c>
      <c r="BE58" s="23">
        <v>1</v>
      </c>
    </row>
    <row r="59" spans="1:57" x14ac:dyDescent="0.35">
      <c r="A59" s="18">
        <v>74</v>
      </c>
      <c r="B59" s="18">
        <v>74</v>
      </c>
      <c r="C59" s="19">
        <f t="shared" si="1"/>
        <v>2</v>
      </c>
      <c r="E59" s="18" t="s">
        <v>71</v>
      </c>
      <c r="F59" s="18">
        <v>23</v>
      </c>
      <c r="J59" s="18" t="s">
        <v>446</v>
      </c>
      <c r="K59" s="18" t="s">
        <v>447</v>
      </c>
      <c r="L59" s="18" t="s">
        <v>813</v>
      </c>
      <c r="N59" s="18" t="s">
        <v>448</v>
      </c>
      <c r="O59" s="18" t="s">
        <v>449</v>
      </c>
      <c r="P59" s="18" t="s">
        <v>450</v>
      </c>
      <c r="Q59" s="18" t="s">
        <v>451</v>
      </c>
      <c r="R59" s="18" t="s">
        <v>308</v>
      </c>
      <c r="S59" s="18" t="s">
        <v>263</v>
      </c>
      <c r="T59" s="18" t="s">
        <v>328</v>
      </c>
      <c r="U59" s="18" t="s">
        <v>61</v>
      </c>
      <c r="V59" s="20">
        <v>43906</v>
      </c>
      <c r="W59" s="18" t="s">
        <v>452</v>
      </c>
      <c r="X59" s="20">
        <v>43906</v>
      </c>
      <c r="Y59" s="20" t="s">
        <v>1193</v>
      </c>
      <c r="AA59" s="20" t="s">
        <v>1050</v>
      </c>
      <c r="AB59" s="18"/>
      <c r="AC59" s="20">
        <v>43906</v>
      </c>
      <c r="AD59" s="20">
        <v>43906</v>
      </c>
      <c r="AE59" s="45" t="s">
        <v>1196</v>
      </c>
      <c r="AF59" s="18" t="s">
        <v>63</v>
      </c>
      <c r="AG59" s="20">
        <v>43907</v>
      </c>
      <c r="AH59" s="20">
        <v>43908</v>
      </c>
      <c r="AI59" s="20">
        <v>43908</v>
      </c>
      <c r="AJ59" s="20">
        <v>43908</v>
      </c>
      <c r="AK59" s="18" t="s">
        <v>302</v>
      </c>
      <c r="AL59" s="18" t="s">
        <v>65</v>
      </c>
      <c r="AM59" s="20">
        <v>43906</v>
      </c>
      <c r="AN59" s="45" t="s">
        <v>1195</v>
      </c>
      <c r="AQ59" s="18" t="s">
        <v>159</v>
      </c>
      <c r="AR59" s="18" t="s">
        <v>69</v>
      </c>
      <c r="AS59" s="25">
        <f t="shared" si="9"/>
        <v>0</v>
      </c>
      <c r="AT59" s="18">
        <f t="shared" si="11"/>
        <v>2</v>
      </c>
      <c r="AU59" s="18" t="s">
        <v>1073</v>
      </c>
      <c r="AV59" s="18" t="s">
        <v>893</v>
      </c>
      <c r="AW59" s="22">
        <f t="shared" si="10"/>
        <v>0</v>
      </c>
      <c r="AX59" s="22">
        <f t="shared" si="8"/>
        <v>0</v>
      </c>
      <c r="AY59" s="22">
        <f t="shared" si="2"/>
        <v>0</v>
      </c>
      <c r="BA59" s="23">
        <v>0</v>
      </c>
      <c r="BB59" s="23">
        <v>1</v>
      </c>
      <c r="BC59" s="23">
        <v>0</v>
      </c>
      <c r="BD59" s="24">
        <v>3</v>
      </c>
      <c r="BE59" s="23">
        <v>1</v>
      </c>
    </row>
    <row r="60" spans="1:57" x14ac:dyDescent="0.35">
      <c r="A60" s="18">
        <v>75</v>
      </c>
      <c r="B60" s="18">
        <v>75</v>
      </c>
      <c r="C60" s="19">
        <f t="shared" si="1"/>
        <v>2</v>
      </c>
      <c r="E60" s="18" t="s">
        <v>49</v>
      </c>
      <c r="F60" s="18">
        <v>40</v>
      </c>
      <c r="J60" s="18" t="s">
        <v>453</v>
      </c>
      <c r="K60" s="18" t="s">
        <v>160</v>
      </c>
      <c r="L60" s="18" t="s">
        <v>813</v>
      </c>
      <c r="N60" s="18" t="s">
        <v>455</v>
      </c>
      <c r="O60" s="18" t="s">
        <v>357</v>
      </c>
      <c r="P60" s="18" t="s">
        <v>456</v>
      </c>
      <c r="Q60" s="18" t="s">
        <v>457</v>
      </c>
      <c r="R60" s="18" t="s">
        <v>458</v>
      </c>
      <c r="S60" s="18" t="s">
        <v>60</v>
      </c>
      <c r="T60" s="18" t="s">
        <v>459</v>
      </c>
      <c r="U60" s="18" t="s">
        <v>166</v>
      </c>
      <c r="V60" s="20">
        <v>43905</v>
      </c>
      <c r="W60" s="18" t="s">
        <v>160</v>
      </c>
      <c r="X60" s="20">
        <v>43905</v>
      </c>
      <c r="Y60" s="20" t="s">
        <v>1193</v>
      </c>
      <c r="AA60" s="20" t="s">
        <v>1050</v>
      </c>
      <c r="AB60" s="18"/>
      <c r="AC60" s="20">
        <v>43905</v>
      </c>
      <c r="AD60" s="20">
        <v>43905</v>
      </c>
      <c r="AE60" s="18" t="s">
        <v>460</v>
      </c>
      <c r="AF60" s="18" t="s">
        <v>169</v>
      </c>
      <c r="AG60" s="20">
        <v>43907</v>
      </c>
      <c r="AH60" s="20">
        <v>43908</v>
      </c>
      <c r="AI60" s="20">
        <v>43907</v>
      </c>
      <c r="AJ60" s="20">
        <v>43905</v>
      </c>
      <c r="AK60" s="18" t="s">
        <v>302</v>
      </c>
      <c r="AL60" s="18" t="s">
        <v>65</v>
      </c>
      <c r="AM60" s="20">
        <v>43907</v>
      </c>
      <c r="AN60" s="18" t="s">
        <v>230</v>
      </c>
      <c r="AO60" s="18" t="s">
        <v>230</v>
      </c>
      <c r="AQ60" s="18" t="s">
        <v>159</v>
      </c>
      <c r="AR60" s="18" t="s">
        <v>69</v>
      </c>
      <c r="AS60" s="25">
        <f t="shared" si="9"/>
        <v>0</v>
      </c>
      <c r="AT60" s="18">
        <f t="shared" si="11"/>
        <v>0</v>
      </c>
      <c r="AU60" s="18" t="s">
        <v>1074</v>
      </c>
      <c r="AV60" s="18" t="s">
        <v>893</v>
      </c>
      <c r="AW60" s="22">
        <f t="shared" si="10"/>
        <v>0</v>
      </c>
      <c r="AX60" s="22">
        <f t="shared" si="8"/>
        <v>0</v>
      </c>
      <c r="AY60" s="22">
        <f t="shared" si="2"/>
        <v>2</v>
      </c>
      <c r="BA60" s="23">
        <v>0</v>
      </c>
      <c r="BB60" s="23">
        <v>1</v>
      </c>
      <c r="BC60" s="23">
        <v>0</v>
      </c>
      <c r="BD60" s="24">
        <v>3</v>
      </c>
      <c r="BE60" s="23">
        <v>1</v>
      </c>
    </row>
    <row r="61" spans="1:57" x14ac:dyDescent="0.35">
      <c r="A61" s="18">
        <v>76</v>
      </c>
      <c r="B61" s="18">
        <v>76</v>
      </c>
      <c r="C61" s="19">
        <f t="shared" si="1"/>
        <v>6</v>
      </c>
      <c r="E61" s="18" t="s">
        <v>71</v>
      </c>
      <c r="F61" s="18">
        <v>52</v>
      </c>
      <c r="L61" s="18" t="s">
        <v>263</v>
      </c>
      <c r="N61" s="18" t="s">
        <v>461</v>
      </c>
      <c r="O61" s="18" t="s">
        <v>462</v>
      </c>
      <c r="P61" s="18" t="s">
        <v>463</v>
      </c>
      <c r="Q61" s="18" t="s">
        <v>465</v>
      </c>
      <c r="R61" s="18" t="s">
        <v>466</v>
      </c>
      <c r="S61" s="18" t="s">
        <v>467</v>
      </c>
      <c r="T61" s="18" t="s">
        <v>468</v>
      </c>
      <c r="U61" s="18" t="s">
        <v>469</v>
      </c>
      <c r="V61" s="20">
        <v>43900</v>
      </c>
      <c r="W61" s="18" t="s">
        <v>53</v>
      </c>
      <c r="X61" s="20">
        <v>43909</v>
      </c>
      <c r="Y61" s="20" t="s">
        <v>1193</v>
      </c>
      <c r="AA61" s="20" t="s">
        <v>1050</v>
      </c>
      <c r="AB61" s="18"/>
      <c r="AC61" s="20">
        <v>43906</v>
      </c>
      <c r="AD61" s="20">
        <v>43906</v>
      </c>
      <c r="AE61" s="18" t="s">
        <v>66</v>
      </c>
      <c r="AF61" s="18" t="s">
        <v>63</v>
      </c>
      <c r="AG61" s="20">
        <v>43906</v>
      </c>
      <c r="AH61" s="20">
        <v>43908</v>
      </c>
      <c r="AI61" s="20" t="s">
        <v>1050</v>
      </c>
      <c r="AJ61" s="20">
        <v>43909</v>
      </c>
      <c r="AK61" s="18" t="s">
        <v>302</v>
      </c>
      <c r="AL61" s="18" t="s">
        <v>65</v>
      </c>
      <c r="AM61" s="20">
        <v>43906</v>
      </c>
      <c r="AN61" s="18" t="s">
        <v>1132</v>
      </c>
      <c r="AO61" s="18" t="s">
        <v>425</v>
      </c>
      <c r="AQ61" s="18" t="s">
        <v>159</v>
      </c>
      <c r="AR61" s="18" t="s">
        <v>69</v>
      </c>
      <c r="AS61" s="25">
        <f t="shared" si="9"/>
        <v>9</v>
      </c>
      <c r="AT61" s="18">
        <f t="shared" si="11"/>
        <v>9</v>
      </c>
      <c r="AU61" s="18" t="s">
        <v>1075</v>
      </c>
      <c r="AV61" s="18" t="s">
        <v>893</v>
      </c>
      <c r="AW61" s="22">
        <f t="shared" si="10"/>
        <v>9</v>
      </c>
      <c r="AX61" s="22">
        <f t="shared" si="8"/>
        <v>-3</v>
      </c>
      <c r="AY61" s="22">
        <f t="shared" si="2"/>
        <v>0</v>
      </c>
      <c r="BA61" s="23">
        <v>2</v>
      </c>
      <c r="BB61" s="23">
        <v>1</v>
      </c>
      <c r="BC61" s="23">
        <v>0</v>
      </c>
      <c r="BD61" s="24">
        <v>11</v>
      </c>
      <c r="BE61" s="23">
        <v>3</v>
      </c>
    </row>
    <row r="62" spans="1:57" x14ac:dyDescent="0.35">
      <c r="A62" s="18">
        <v>77</v>
      </c>
      <c r="B62" s="18">
        <v>77</v>
      </c>
      <c r="C62" s="19">
        <f t="shared" si="1"/>
        <v>1</v>
      </c>
      <c r="E62" s="18" t="s">
        <v>49</v>
      </c>
      <c r="F62" s="18">
        <v>25</v>
      </c>
      <c r="G62" s="18" t="s">
        <v>321</v>
      </c>
      <c r="J62" s="18" t="s">
        <v>473</v>
      </c>
      <c r="K62" s="18" t="s">
        <v>53</v>
      </c>
      <c r="L62" s="18" t="s">
        <v>813</v>
      </c>
      <c r="N62" s="18" t="s">
        <v>475</v>
      </c>
      <c r="O62" s="18" t="s">
        <v>357</v>
      </c>
      <c r="P62" s="18" t="s">
        <v>476</v>
      </c>
      <c r="Q62" s="18" t="s">
        <v>478</v>
      </c>
      <c r="R62" s="18" t="s">
        <v>479</v>
      </c>
      <c r="S62" s="18" t="s">
        <v>480</v>
      </c>
      <c r="T62" s="18" t="s">
        <v>481</v>
      </c>
      <c r="U62" s="18" t="s">
        <v>61</v>
      </c>
      <c r="V62" s="20">
        <v>43907</v>
      </c>
      <c r="W62" s="18" t="s">
        <v>53</v>
      </c>
      <c r="X62" s="20">
        <v>43907</v>
      </c>
      <c r="Y62" s="20" t="s">
        <v>1193</v>
      </c>
      <c r="AA62" s="20" t="s">
        <v>1050</v>
      </c>
      <c r="AB62" s="18"/>
      <c r="AC62" s="20">
        <v>43908</v>
      </c>
      <c r="AD62" s="20">
        <v>43908</v>
      </c>
      <c r="AE62" s="18" t="s">
        <v>404</v>
      </c>
      <c r="AF62" s="18" t="s">
        <v>63</v>
      </c>
      <c r="AG62" s="20">
        <v>43908</v>
      </c>
      <c r="AH62" s="20">
        <v>43909</v>
      </c>
      <c r="AI62" s="20">
        <v>43908</v>
      </c>
      <c r="AJ62" s="20">
        <v>43908</v>
      </c>
      <c r="AK62" s="18" t="s">
        <v>302</v>
      </c>
      <c r="AL62" s="18" t="s">
        <v>65</v>
      </c>
      <c r="AM62" s="20">
        <v>43908</v>
      </c>
      <c r="AN62" s="18" t="s">
        <v>1132</v>
      </c>
      <c r="AO62" s="18" t="s">
        <v>425</v>
      </c>
      <c r="AQ62" s="18" t="s">
        <v>159</v>
      </c>
      <c r="AR62" s="18" t="s">
        <v>69</v>
      </c>
      <c r="AS62" s="25">
        <f t="shared" si="9"/>
        <v>0</v>
      </c>
      <c r="AT62" s="18">
        <f t="shared" si="11"/>
        <v>1</v>
      </c>
      <c r="AU62" s="18" t="s">
        <v>1076</v>
      </c>
      <c r="AV62" s="18" t="s">
        <v>893</v>
      </c>
      <c r="AW62" s="22">
        <f t="shared" si="10"/>
        <v>0</v>
      </c>
      <c r="AX62" s="22">
        <f t="shared" si="8"/>
        <v>1</v>
      </c>
      <c r="AY62" s="22">
        <f t="shared" si="2"/>
        <v>0</v>
      </c>
      <c r="BA62" s="23">
        <v>0</v>
      </c>
      <c r="BB62" s="23">
        <v>1</v>
      </c>
      <c r="BC62" s="23">
        <v>0</v>
      </c>
      <c r="BD62" s="24">
        <v>0</v>
      </c>
      <c r="BE62" s="23">
        <v>0</v>
      </c>
    </row>
    <row r="63" spans="1:57" x14ac:dyDescent="0.35">
      <c r="A63" s="18">
        <v>78</v>
      </c>
      <c r="B63" s="18">
        <v>78</v>
      </c>
      <c r="C63" s="19">
        <f t="shared" si="1"/>
        <v>1</v>
      </c>
      <c r="E63" s="18" t="s">
        <v>71</v>
      </c>
      <c r="F63" s="18">
        <v>22</v>
      </c>
      <c r="G63" s="18" t="s">
        <v>321</v>
      </c>
      <c r="J63" s="18" t="s">
        <v>273</v>
      </c>
      <c r="K63" s="18" t="s">
        <v>53</v>
      </c>
      <c r="L63" s="18" t="s">
        <v>813</v>
      </c>
      <c r="N63" s="18" t="s">
        <v>483</v>
      </c>
      <c r="O63" s="18" t="s">
        <v>357</v>
      </c>
      <c r="P63" s="18" t="s">
        <v>484</v>
      </c>
      <c r="Q63" s="18" t="s">
        <v>485</v>
      </c>
      <c r="R63" s="18" t="s">
        <v>486</v>
      </c>
      <c r="S63" s="18" t="s">
        <v>487</v>
      </c>
      <c r="T63" s="18" t="s">
        <v>486</v>
      </c>
      <c r="U63" s="18" t="s">
        <v>53</v>
      </c>
      <c r="V63" s="20">
        <v>43907</v>
      </c>
      <c r="W63" s="18" t="s">
        <v>53</v>
      </c>
      <c r="X63" s="20">
        <v>43907</v>
      </c>
      <c r="Y63" s="20" t="s">
        <v>1193</v>
      </c>
      <c r="AA63" s="20" t="s">
        <v>1050</v>
      </c>
      <c r="AB63" s="18"/>
      <c r="AC63" s="20">
        <v>43908</v>
      </c>
      <c r="AD63" s="20">
        <v>43908</v>
      </c>
      <c r="AE63" s="18" t="s">
        <v>404</v>
      </c>
      <c r="AF63" s="18" t="s">
        <v>63</v>
      </c>
      <c r="AG63" s="20">
        <v>43908</v>
      </c>
      <c r="AH63" s="20">
        <v>43909</v>
      </c>
      <c r="AI63" s="20">
        <v>43908</v>
      </c>
      <c r="AJ63" s="20">
        <v>43908</v>
      </c>
      <c r="AK63" s="18" t="s">
        <v>302</v>
      </c>
      <c r="AL63" s="18" t="s">
        <v>65</v>
      </c>
      <c r="AM63" s="20">
        <v>43907</v>
      </c>
      <c r="AN63" s="18" t="s">
        <v>1132</v>
      </c>
      <c r="AO63" s="18" t="s">
        <v>425</v>
      </c>
      <c r="AQ63" s="18" t="s">
        <v>159</v>
      </c>
      <c r="AR63" s="18" t="s">
        <v>69</v>
      </c>
      <c r="AS63" s="25">
        <f t="shared" si="9"/>
        <v>0</v>
      </c>
      <c r="AT63" s="18">
        <f t="shared" si="11"/>
        <v>1</v>
      </c>
      <c r="AU63" s="18" t="s">
        <v>1077</v>
      </c>
      <c r="AV63" s="18" t="s">
        <v>893</v>
      </c>
      <c r="AW63" s="22">
        <f t="shared" si="10"/>
        <v>0</v>
      </c>
      <c r="AX63" s="22">
        <f t="shared" si="8"/>
        <v>1</v>
      </c>
      <c r="AY63" s="22">
        <f t="shared" si="2"/>
        <v>-1</v>
      </c>
      <c r="BA63" s="23">
        <v>0</v>
      </c>
      <c r="BB63" s="23">
        <v>1</v>
      </c>
      <c r="BC63" s="23">
        <v>0</v>
      </c>
      <c r="BD63" s="24">
        <v>0</v>
      </c>
      <c r="BE63" s="23">
        <v>0</v>
      </c>
    </row>
    <row r="64" spans="1:57" x14ac:dyDescent="0.35">
      <c r="A64" s="18">
        <v>79</v>
      </c>
      <c r="B64" s="18">
        <v>79</v>
      </c>
      <c r="C64" s="19">
        <f t="shared" si="1"/>
        <v>2</v>
      </c>
      <c r="E64" s="18" t="s">
        <v>49</v>
      </c>
      <c r="F64" s="18">
        <v>48</v>
      </c>
      <c r="J64" s="18" t="s">
        <v>488</v>
      </c>
      <c r="K64" s="18" t="s">
        <v>489</v>
      </c>
      <c r="L64" s="18" t="s">
        <v>813</v>
      </c>
      <c r="M64" s="18">
        <v>80</v>
      </c>
      <c r="O64" s="18" t="s">
        <v>357</v>
      </c>
      <c r="P64" s="18" t="s">
        <v>492</v>
      </c>
      <c r="Q64" s="18" t="s">
        <v>494</v>
      </c>
      <c r="R64" s="18" t="s">
        <v>495</v>
      </c>
      <c r="S64" s="18" t="s">
        <v>60</v>
      </c>
      <c r="T64" s="18" t="s">
        <v>496</v>
      </c>
      <c r="U64" s="18" t="s">
        <v>166</v>
      </c>
      <c r="V64" s="20">
        <v>43905</v>
      </c>
      <c r="W64" s="18" t="s">
        <v>160</v>
      </c>
      <c r="X64" s="20">
        <v>43905</v>
      </c>
      <c r="Y64" s="20" t="s">
        <v>1192</v>
      </c>
      <c r="Z64" s="18" t="s">
        <v>202</v>
      </c>
      <c r="AA64" s="20">
        <v>43906</v>
      </c>
      <c r="AB64" s="18"/>
      <c r="AC64" s="20">
        <v>43906</v>
      </c>
      <c r="AD64" s="20">
        <v>43906</v>
      </c>
      <c r="AE64" s="18" t="s">
        <v>230</v>
      </c>
      <c r="AF64" s="18" t="s">
        <v>169</v>
      </c>
      <c r="AG64" s="20">
        <v>43907</v>
      </c>
      <c r="AH64" s="20">
        <v>43908</v>
      </c>
      <c r="AI64" s="20">
        <v>43907</v>
      </c>
      <c r="AJ64" s="20">
        <v>43908</v>
      </c>
      <c r="AK64" s="18" t="s">
        <v>302</v>
      </c>
      <c r="AL64" s="18" t="s">
        <v>65</v>
      </c>
      <c r="AM64" s="20">
        <v>43907</v>
      </c>
      <c r="AN64" s="18" t="s">
        <v>1226</v>
      </c>
      <c r="AO64" s="18" t="s">
        <v>497</v>
      </c>
      <c r="AQ64" s="18" t="s">
        <v>87</v>
      </c>
      <c r="AR64" s="18" t="s">
        <v>87</v>
      </c>
      <c r="AS64" s="25">
        <f t="shared" si="9"/>
        <v>0</v>
      </c>
      <c r="AT64" s="18">
        <f t="shared" si="11"/>
        <v>3</v>
      </c>
      <c r="AU64" s="18" t="s">
        <v>1078</v>
      </c>
      <c r="AV64" s="18" t="s">
        <v>893</v>
      </c>
      <c r="AW64" s="22">
        <f t="shared" si="10"/>
        <v>0</v>
      </c>
      <c r="AX64" s="22">
        <f t="shared" si="8"/>
        <v>1</v>
      </c>
      <c r="AY64" s="22">
        <f t="shared" si="2"/>
        <v>1</v>
      </c>
      <c r="BA64" s="23">
        <v>0</v>
      </c>
      <c r="BB64" s="23">
        <v>2</v>
      </c>
      <c r="BC64" s="23">
        <v>0</v>
      </c>
      <c r="BD64" s="24">
        <v>0</v>
      </c>
      <c r="BE64" s="23">
        <v>0</v>
      </c>
    </row>
    <row r="65" spans="1:57" x14ac:dyDescent="0.35">
      <c r="A65" s="18">
        <v>80</v>
      </c>
      <c r="B65" s="18">
        <v>80</v>
      </c>
      <c r="C65" s="19">
        <f t="shared" si="1"/>
        <v>1</v>
      </c>
      <c r="E65" s="18" t="s">
        <v>71</v>
      </c>
      <c r="F65" s="18">
        <v>18</v>
      </c>
      <c r="J65" s="18" t="s">
        <v>488</v>
      </c>
      <c r="K65" s="18" t="s">
        <v>489</v>
      </c>
      <c r="L65" s="18" t="s">
        <v>813</v>
      </c>
      <c r="M65" s="18">
        <v>79</v>
      </c>
      <c r="O65" s="18" t="s">
        <v>357</v>
      </c>
      <c r="P65" s="18" t="s">
        <v>492</v>
      </c>
      <c r="Q65" s="18" t="s">
        <v>499</v>
      </c>
      <c r="R65" s="18" t="s">
        <v>495</v>
      </c>
      <c r="S65" s="18" t="s">
        <v>60</v>
      </c>
      <c r="T65" s="18" t="s">
        <v>500</v>
      </c>
      <c r="U65" s="18" t="s">
        <v>166</v>
      </c>
      <c r="V65" s="20">
        <v>43905</v>
      </c>
      <c r="W65" s="18" t="s">
        <v>160</v>
      </c>
      <c r="X65" s="20">
        <v>43905</v>
      </c>
      <c r="Y65" s="20" t="s">
        <v>1193</v>
      </c>
      <c r="AA65" s="20" t="s">
        <v>1050</v>
      </c>
      <c r="AB65" s="18"/>
      <c r="AC65" s="20">
        <v>43906</v>
      </c>
      <c r="AD65" s="20">
        <v>43906</v>
      </c>
      <c r="AE65" s="18" t="s">
        <v>230</v>
      </c>
      <c r="AF65" s="18" t="s">
        <v>169</v>
      </c>
      <c r="AG65" s="20">
        <v>43908</v>
      </c>
      <c r="AH65" s="20">
        <v>43908</v>
      </c>
      <c r="AI65" s="20">
        <v>43907</v>
      </c>
      <c r="AJ65" s="20">
        <v>43908</v>
      </c>
      <c r="AK65" s="18" t="s">
        <v>302</v>
      </c>
      <c r="AL65" s="18" t="s">
        <v>65</v>
      </c>
      <c r="AM65" s="20">
        <v>43908</v>
      </c>
      <c r="AN65" s="18" t="s">
        <v>230</v>
      </c>
      <c r="AO65" s="18" t="s">
        <v>497</v>
      </c>
      <c r="AQ65" s="18" t="s">
        <v>159</v>
      </c>
      <c r="AR65" s="18" t="s">
        <v>69</v>
      </c>
      <c r="AS65" s="25">
        <f t="shared" si="9"/>
        <v>0</v>
      </c>
      <c r="AT65" s="18">
        <f t="shared" si="11"/>
        <v>3</v>
      </c>
      <c r="AU65" s="18" t="s">
        <v>1079</v>
      </c>
      <c r="AV65" s="18" t="s">
        <v>893</v>
      </c>
      <c r="AW65" s="22">
        <f t="shared" si="10"/>
        <v>0</v>
      </c>
      <c r="AX65" s="22">
        <f t="shared" si="8"/>
        <v>1</v>
      </c>
      <c r="AY65" s="22">
        <f t="shared" si="2"/>
        <v>2</v>
      </c>
      <c r="BA65" s="23">
        <v>0</v>
      </c>
      <c r="BB65" s="23">
        <v>1</v>
      </c>
      <c r="BC65" s="23">
        <v>0</v>
      </c>
      <c r="BD65" s="24">
        <v>0</v>
      </c>
      <c r="BE65" s="23">
        <v>0</v>
      </c>
    </row>
    <row r="66" spans="1:57" x14ac:dyDescent="0.35">
      <c r="A66" s="18">
        <v>81</v>
      </c>
      <c r="B66" s="18">
        <v>81</v>
      </c>
      <c r="C66" s="19">
        <f t="shared" si="1"/>
        <v>2</v>
      </c>
      <c r="E66" s="18" t="s">
        <v>71</v>
      </c>
      <c r="F66" s="18">
        <v>20</v>
      </c>
      <c r="J66" s="18" t="s">
        <v>501</v>
      </c>
      <c r="K66" s="18" t="s">
        <v>502</v>
      </c>
      <c r="L66" s="18" t="s">
        <v>813</v>
      </c>
      <c r="N66" s="18" t="s">
        <v>503</v>
      </c>
      <c r="O66" s="18" t="s">
        <v>357</v>
      </c>
      <c r="P66" s="18" t="s">
        <v>504</v>
      </c>
      <c r="Q66" s="18" t="s">
        <v>506</v>
      </c>
      <c r="R66" s="18" t="s">
        <v>507</v>
      </c>
      <c r="S66" s="18" t="s">
        <v>508</v>
      </c>
      <c r="T66" s="18" t="s">
        <v>509</v>
      </c>
      <c r="U66" s="18" t="s">
        <v>166</v>
      </c>
      <c r="V66" s="20">
        <v>43905</v>
      </c>
      <c r="W66" s="18" t="s">
        <v>160</v>
      </c>
      <c r="X66" s="20">
        <v>43905</v>
      </c>
      <c r="Y66" s="20" t="s">
        <v>1193</v>
      </c>
      <c r="AA66" s="20" t="s">
        <v>1050</v>
      </c>
      <c r="AB66" s="18"/>
      <c r="AC66" s="20">
        <v>43905</v>
      </c>
      <c r="AD66" s="20">
        <v>43905</v>
      </c>
      <c r="AE66" s="18" t="s">
        <v>510</v>
      </c>
      <c r="AF66" s="18" t="s">
        <v>169</v>
      </c>
      <c r="AG66" s="20">
        <v>43909</v>
      </c>
      <c r="AH66" s="20">
        <v>43909</v>
      </c>
      <c r="AI66" s="20">
        <v>43909</v>
      </c>
      <c r="AJ66" s="20">
        <v>43909</v>
      </c>
      <c r="AK66" s="18" t="s">
        <v>302</v>
      </c>
      <c r="AL66" s="18" t="s">
        <v>65</v>
      </c>
      <c r="AM66" s="20">
        <v>43909</v>
      </c>
      <c r="AN66" s="18" t="s">
        <v>510</v>
      </c>
      <c r="AO66" s="18" t="s">
        <v>230</v>
      </c>
      <c r="AQ66" s="18" t="s">
        <v>159</v>
      </c>
      <c r="AR66" s="18" t="s">
        <v>69</v>
      </c>
      <c r="AS66" s="25">
        <f t="shared" si="9"/>
        <v>0</v>
      </c>
      <c r="AT66" s="18">
        <f t="shared" si="11"/>
        <v>4</v>
      </c>
      <c r="AU66" s="18" t="s">
        <v>1080</v>
      </c>
      <c r="AV66" s="18" t="s">
        <v>893</v>
      </c>
      <c r="AW66" s="22">
        <f t="shared" si="10"/>
        <v>0</v>
      </c>
      <c r="AX66" s="22">
        <f t="shared" si="8"/>
        <v>0</v>
      </c>
      <c r="AY66" s="22">
        <f t="shared" si="2"/>
        <v>4</v>
      </c>
      <c r="BA66" s="23">
        <v>0</v>
      </c>
      <c r="BB66" s="23">
        <v>1</v>
      </c>
      <c r="BC66" s="23">
        <v>0</v>
      </c>
      <c r="BD66" s="24">
        <v>2</v>
      </c>
      <c r="BE66" s="23">
        <v>1</v>
      </c>
    </row>
    <row r="67" spans="1:57" x14ac:dyDescent="0.35">
      <c r="A67" s="18">
        <v>82</v>
      </c>
      <c r="B67" s="18">
        <v>82</v>
      </c>
      <c r="C67" s="19">
        <f t="shared" ref="C67:C130" si="12">BA67+BB67+BC67+BE67</f>
        <v>2</v>
      </c>
      <c r="E67" s="18" t="s">
        <v>49</v>
      </c>
      <c r="F67" s="18">
        <v>16</v>
      </c>
      <c r="J67" s="18" t="s">
        <v>511</v>
      </c>
      <c r="K67" s="18" t="s">
        <v>160</v>
      </c>
      <c r="L67" s="18" t="s">
        <v>813</v>
      </c>
      <c r="N67" s="18" t="s">
        <v>514</v>
      </c>
      <c r="O67" s="18" t="s">
        <v>357</v>
      </c>
      <c r="P67" s="18" t="s">
        <v>515</v>
      </c>
      <c r="Q67" s="18" t="s">
        <v>516</v>
      </c>
      <c r="R67" s="18" t="s">
        <v>517</v>
      </c>
      <c r="S67" s="18" t="s">
        <v>518</v>
      </c>
      <c r="T67" s="18" t="s">
        <v>519</v>
      </c>
      <c r="U67" s="18" t="s">
        <v>166</v>
      </c>
      <c r="V67" s="20">
        <v>43905</v>
      </c>
      <c r="W67" s="18" t="s">
        <v>160</v>
      </c>
      <c r="X67" s="20">
        <v>43905</v>
      </c>
      <c r="Y67" s="20" t="s">
        <v>1193</v>
      </c>
      <c r="AA67" s="20" t="s">
        <v>1050</v>
      </c>
      <c r="AB67" s="18"/>
      <c r="AC67" s="20">
        <v>43905</v>
      </c>
      <c r="AD67" s="20">
        <v>43905</v>
      </c>
      <c r="AE67" s="18" t="s">
        <v>510</v>
      </c>
      <c r="AF67" s="18" t="s">
        <v>169</v>
      </c>
      <c r="AG67" s="20">
        <v>43909</v>
      </c>
      <c r="AH67" s="20">
        <v>43909</v>
      </c>
      <c r="AI67" s="20">
        <v>43909</v>
      </c>
      <c r="AJ67" s="20" t="s">
        <v>1050</v>
      </c>
      <c r="AK67" s="18" t="s">
        <v>302</v>
      </c>
      <c r="AL67" s="18" t="s">
        <v>65</v>
      </c>
      <c r="AM67" s="20">
        <v>43909</v>
      </c>
      <c r="AN67" s="18" t="s">
        <v>510</v>
      </c>
      <c r="AO67" s="18" t="s">
        <v>230</v>
      </c>
      <c r="AQ67" s="18" t="s">
        <v>159</v>
      </c>
      <c r="AR67" s="18" t="s">
        <v>69</v>
      </c>
      <c r="AS67" s="25">
        <f t="shared" si="9"/>
        <v>0</v>
      </c>
      <c r="AU67" s="18" t="s">
        <v>1081</v>
      </c>
      <c r="AV67" s="18" t="s">
        <v>893</v>
      </c>
      <c r="AW67" s="22">
        <f t="shared" si="10"/>
        <v>0</v>
      </c>
      <c r="AX67" s="22">
        <f t="shared" si="8"/>
        <v>0</v>
      </c>
      <c r="AY67" s="22">
        <f t="shared" ref="AY67:AY76" si="13">AM67-AD67</f>
        <v>4</v>
      </c>
      <c r="BA67" s="23">
        <v>0</v>
      </c>
      <c r="BB67" s="23">
        <v>1</v>
      </c>
      <c r="BC67" s="23">
        <v>0</v>
      </c>
      <c r="BD67" s="24">
        <v>4</v>
      </c>
      <c r="BE67" s="23">
        <v>1</v>
      </c>
    </row>
    <row r="68" spans="1:57" x14ac:dyDescent="0.35">
      <c r="A68" s="18">
        <v>83</v>
      </c>
      <c r="B68" s="18">
        <v>83</v>
      </c>
      <c r="C68" s="19">
        <f t="shared" si="12"/>
        <v>2</v>
      </c>
      <c r="E68" s="18" t="s">
        <v>49</v>
      </c>
      <c r="F68" s="18">
        <v>50</v>
      </c>
      <c r="J68" s="18" t="s">
        <v>521</v>
      </c>
      <c r="K68" s="18" t="s">
        <v>160</v>
      </c>
      <c r="L68" s="18" t="s">
        <v>183</v>
      </c>
      <c r="N68" s="18" t="s">
        <v>523</v>
      </c>
      <c r="O68" s="18" t="s">
        <v>357</v>
      </c>
      <c r="P68" s="18" t="s">
        <v>524</v>
      </c>
      <c r="Q68" s="18" t="s">
        <v>526</v>
      </c>
      <c r="R68" s="18" t="s">
        <v>466</v>
      </c>
      <c r="S68" s="18" t="s">
        <v>527</v>
      </c>
      <c r="T68" s="18" t="s">
        <v>466</v>
      </c>
      <c r="U68" s="18" t="s">
        <v>166</v>
      </c>
      <c r="V68" s="20">
        <v>43905</v>
      </c>
      <c r="W68" s="18" t="s">
        <v>160</v>
      </c>
      <c r="X68" s="20">
        <v>43905</v>
      </c>
      <c r="Y68" s="20" t="s">
        <v>1193</v>
      </c>
      <c r="AA68" s="20" t="s">
        <v>1050</v>
      </c>
      <c r="AB68" s="18"/>
      <c r="AC68" s="20">
        <v>43905</v>
      </c>
      <c r="AD68" s="20">
        <v>43905</v>
      </c>
      <c r="AE68" s="18" t="s">
        <v>510</v>
      </c>
      <c r="AF68" s="18" t="s">
        <v>169</v>
      </c>
      <c r="AG68" s="20">
        <v>43909</v>
      </c>
      <c r="AH68" s="20">
        <v>43909</v>
      </c>
      <c r="AI68" s="20">
        <v>43909</v>
      </c>
      <c r="AJ68" s="20" t="s">
        <v>1050</v>
      </c>
      <c r="AK68" s="18" t="s">
        <v>302</v>
      </c>
      <c r="AL68" s="18" t="s">
        <v>65</v>
      </c>
      <c r="AM68" s="20">
        <v>43909</v>
      </c>
      <c r="AN68" s="18" t="s">
        <v>510</v>
      </c>
      <c r="AO68" s="18" t="s">
        <v>230</v>
      </c>
      <c r="AQ68" s="18" t="s">
        <v>159</v>
      </c>
      <c r="AR68" s="18" t="s">
        <v>69</v>
      </c>
      <c r="AS68" s="25">
        <f t="shared" si="9"/>
        <v>0</v>
      </c>
      <c r="AU68" s="18" t="s">
        <v>1082</v>
      </c>
      <c r="AV68" s="18" t="s">
        <v>893</v>
      </c>
      <c r="AW68" s="22">
        <f t="shared" si="10"/>
        <v>0</v>
      </c>
      <c r="AX68" s="22">
        <f t="shared" si="8"/>
        <v>0</v>
      </c>
      <c r="AY68" s="22">
        <f t="shared" si="13"/>
        <v>4</v>
      </c>
      <c r="BA68" s="23">
        <v>0</v>
      </c>
      <c r="BB68" s="23">
        <v>1</v>
      </c>
      <c r="BC68" s="23">
        <v>0</v>
      </c>
      <c r="BD68" s="24">
        <v>2</v>
      </c>
      <c r="BE68" s="23">
        <v>1</v>
      </c>
    </row>
    <row r="69" spans="1:57" x14ac:dyDescent="0.35">
      <c r="A69" s="18">
        <v>84</v>
      </c>
      <c r="B69" s="18">
        <v>84</v>
      </c>
      <c r="C69" s="19">
        <f t="shared" si="12"/>
        <v>2</v>
      </c>
      <c r="E69" s="18" t="s">
        <v>71</v>
      </c>
      <c r="F69" s="18">
        <v>21</v>
      </c>
      <c r="G69" s="18" t="s">
        <v>321</v>
      </c>
      <c r="J69" s="18" t="s">
        <v>528</v>
      </c>
      <c r="K69" s="18" t="s">
        <v>53</v>
      </c>
      <c r="L69" s="18" t="s">
        <v>813</v>
      </c>
      <c r="N69" s="18" t="s">
        <v>529</v>
      </c>
      <c r="O69" s="18" t="s">
        <v>357</v>
      </c>
      <c r="P69" s="18" t="s">
        <v>530</v>
      </c>
      <c r="Q69" s="18" t="s">
        <v>531</v>
      </c>
      <c r="R69" s="18" t="s">
        <v>59</v>
      </c>
      <c r="S69" s="18" t="s">
        <v>60</v>
      </c>
      <c r="T69" s="18" t="s">
        <v>532</v>
      </c>
      <c r="U69" s="18" t="s">
        <v>61</v>
      </c>
      <c r="V69" s="20">
        <v>43908</v>
      </c>
      <c r="W69" s="18" t="s">
        <v>53</v>
      </c>
      <c r="X69" s="20">
        <v>43908</v>
      </c>
      <c r="Y69" s="20" t="s">
        <v>1193</v>
      </c>
      <c r="AA69" s="20" t="s">
        <v>1050</v>
      </c>
      <c r="AB69" s="18"/>
      <c r="AC69" s="20">
        <v>43908</v>
      </c>
      <c r="AD69" s="20">
        <v>43909</v>
      </c>
      <c r="AE69" s="18" t="s">
        <v>404</v>
      </c>
      <c r="AF69" s="18" t="s">
        <v>63</v>
      </c>
      <c r="AG69" s="20">
        <v>43908</v>
      </c>
      <c r="AH69" s="20">
        <v>43909</v>
      </c>
      <c r="AI69" s="20">
        <v>43908</v>
      </c>
      <c r="AJ69" s="20">
        <v>43908</v>
      </c>
      <c r="AK69" s="18" t="s">
        <v>302</v>
      </c>
      <c r="AL69" s="18" t="s">
        <v>65</v>
      </c>
      <c r="AM69" s="20">
        <v>43908</v>
      </c>
      <c r="AN69" s="18" t="s">
        <v>1132</v>
      </c>
      <c r="AO69" s="18" t="s">
        <v>425</v>
      </c>
      <c r="AQ69" s="18" t="s">
        <v>159</v>
      </c>
      <c r="AR69" s="18" t="s">
        <v>69</v>
      </c>
      <c r="AS69" s="25">
        <f t="shared" si="9"/>
        <v>0</v>
      </c>
      <c r="AT69" s="18">
        <f>AJ69-V69</f>
        <v>0</v>
      </c>
      <c r="AU69" s="18" t="s">
        <v>1083</v>
      </c>
      <c r="AV69" s="18" t="s">
        <v>893</v>
      </c>
      <c r="AW69" s="22">
        <f t="shared" si="10"/>
        <v>0</v>
      </c>
      <c r="AX69" s="22">
        <f t="shared" si="8"/>
        <v>1</v>
      </c>
      <c r="AY69" s="22">
        <f t="shared" si="13"/>
        <v>-1</v>
      </c>
      <c r="BA69" s="23">
        <v>0</v>
      </c>
      <c r="BB69" s="23">
        <v>1</v>
      </c>
      <c r="BC69" s="23">
        <v>0</v>
      </c>
      <c r="BD69" s="24">
        <v>2</v>
      </c>
      <c r="BE69" s="23">
        <v>1</v>
      </c>
    </row>
    <row r="70" spans="1:57" x14ac:dyDescent="0.35">
      <c r="A70" s="18">
        <v>85</v>
      </c>
      <c r="B70" s="18">
        <v>85</v>
      </c>
      <c r="C70" s="19">
        <f t="shared" si="12"/>
        <v>2</v>
      </c>
      <c r="E70" s="18" t="s">
        <v>71</v>
      </c>
      <c r="F70" s="18">
        <v>20</v>
      </c>
      <c r="G70" s="18" t="s">
        <v>321</v>
      </c>
      <c r="J70" s="18" t="s">
        <v>52</v>
      </c>
      <c r="K70" s="18" t="s">
        <v>53</v>
      </c>
      <c r="L70" s="18" t="s">
        <v>813</v>
      </c>
      <c r="N70" s="18" t="s">
        <v>529</v>
      </c>
      <c r="O70" s="18" t="s">
        <v>357</v>
      </c>
      <c r="P70" s="18" t="s">
        <v>530</v>
      </c>
      <c r="Q70" s="18" t="s">
        <v>533</v>
      </c>
      <c r="R70" s="18" t="s">
        <v>59</v>
      </c>
      <c r="S70" s="18" t="s">
        <v>60</v>
      </c>
      <c r="T70" s="18" t="s">
        <v>534</v>
      </c>
      <c r="U70" s="18" t="s">
        <v>61</v>
      </c>
      <c r="V70" s="20">
        <v>43908</v>
      </c>
      <c r="W70" s="18" t="s">
        <v>53</v>
      </c>
      <c r="X70" s="20">
        <v>43908</v>
      </c>
      <c r="Y70" s="20" t="s">
        <v>1193</v>
      </c>
      <c r="AA70" s="20" t="s">
        <v>1050</v>
      </c>
      <c r="AB70" s="18"/>
      <c r="AC70" s="20">
        <v>43908</v>
      </c>
      <c r="AD70" s="20">
        <v>43909</v>
      </c>
      <c r="AE70" s="18" t="s">
        <v>404</v>
      </c>
      <c r="AF70" s="18" t="s">
        <v>63</v>
      </c>
      <c r="AG70" s="20">
        <v>43909</v>
      </c>
      <c r="AH70" s="20">
        <v>43909</v>
      </c>
      <c r="AI70" s="20">
        <v>43908</v>
      </c>
      <c r="AJ70" s="20">
        <v>43908</v>
      </c>
      <c r="AK70" s="18" t="s">
        <v>302</v>
      </c>
      <c r="AL70" s="18" t="s">
        <v>65</v>
      </c>
      <c r="AM70" s="20">
        <v>43908</v>
      </c>
      <c r="AN70" s="18" t="s">
        <v>404</v>
      </c>
      <c r="AO70" s="18" t="s">
        <v>425</v>
      </c>
      <c r="AQ70" s="18" t="s">
        <v>159</v>
      </c>
      <c r="AR70" s="18" t="s">
        <v>69</v>
      </c>
      <c r="AS70" s="25">
        <f t="shared" si="9"/>
        <v>0</v>
      </c>
      <c r="AT70" s="18">
        <f>AJ70-V70</f>
        <v>0</v>
      </c>
      <c r="AU70" s="18" t="s">
        <v>1084</v>
      </c>
      <c r="AV70" s="18" t="s">
        <v>893</v>
      </c>
      <c r="AW70" s="22">
        <f t="shared" si="10"/>
        <v>0</v>
      </c>
      <c r="AX70" s="22">
        <f t="shared" si="8"/>
        <v>1</v>
      </c>
      <c r="AY70" s="22">
        <f t="shared" si="13"/>
        <v>-1</v>
      </c>
      <c r="BA70" s="23">
        <v>0</v>
      </c>
      <c r="BB70" s="23">
        <v>1</v>
      </c>
      <c r="BC70" s="23">
        <v>0</v>
      </c>
      <c r="BD70" s="24">
        <v>2</v>
      </c>
      <c r="BE70" s="23">
        <v>1</v>
      </c>
    </row>
    <row r="71" spans="1:57" x14ac:dyDescent="0.35">
      <c r="A71" s="18">
        <v>86</v>
      </c>
      <c r="B71" s="18">
        <v>86</v>
      </c>
      <c r="C71" s="19">
        <f t="shared" si="12"/>
        <v>7</v>
      </c>
      <c r="E71" s="18" t="s">
        <v>49</v>
      </c>
      <c r="F71" s="18">
        <v>54</v>
      </c>
      <c r="G71" s="18" t="s">
        <v>535</v>
      </c>
      <c r="K71" s="18" t="s">
        <v>53</v>
      </c>
      <c r="L71" s="18" t="s">
        <v>813</v>
      </c>
      <c r="M71" s="18">
        <v>87</v>
      </c>
      <c r="N71" s="18" t="s">
        <v>537</v>
      </c>
      <c r="P71" s="18" t="s">
        <v>538</v>
      </c>
      <c r="Q71" s="18" t="s">
        <v>540</v>
      </c>
      <c r="R71" s="18" t="s">
        <v>541</v>
      </c>
      <c r="S71" s="18" t="s">
        <v>542</v>
      </c>
      <c r="T71" s="18" t="s">
        <v>543</v>
      </c>
      <c r="U71" s="18" t="s">
        <v>544</v>
      </c>
      <c r="V71" s="20">
        <v>43896</v>
      </c>
      <c r="W71" s="18" t="s">
        <v>53</v>
      </c>
      <c r="X71" s="20">
        <v>43909</v>
      </c>
      <c r="Y71" s="20" t="s">
        <v>1192</v>
      </c>
      <c r="Z71" s="18" t="s">
        <v>545</v>
      </c>
      <c r="AA71" s="20">
        <v>43901</v>
      </c>
      <c r="AB71" s="18" t="s">
        <v>546</v>
      </c>
      <c r="AC71" s="20">
        <v>43909</v>
      </c>
      <c r="AD71" s="20">
        <v>43909</v>
      </c>
      <c r="AE71" s="18" t="s">
        <v>66</v>
      </c>
      <c r="AF71" s="18" t="s">
        <v>63</v>
      </c>
      <c r="AG71" s="20">
        <v>43906</v>
      </c>
      <c r="AH71" s="20">
        <v>43910</v>
      </c>
      <c r="AI71" s="20">
        <v>43909</v>
      </c>
      <c r="AJ71" s="20">
        <v>43909</v>
      </c>
      <c r="AK71" s="18" t="s">
        <v>302</v>
      </c>
      <c r="AL71" s="18" t="s">
        <v>65</v>
      </c>
      <c r="AM71" s="20">
        <v>43906</v>
      </c>
      <c r="AN71" s="18" t="s">
        <v>1132</v>
      </c>
      <c r="AO71" s="18" t="s">
        <v>425</v>
      </c>
      <c r="AR71" s="18" t="s">
        <v>69</v>
      </c>
      <c r="AS71" s="25"/>
      <c r="AU71" s="18" t="s">
        <v>1085</v>
      </c>
      <c r="AV71" s="18" t="s">
        <v>875</v>
      </c>
      <c r="AX71" s="22">
        <f t="shared" si="8"/>
        <v>0</v>
      </c>
      <c r="AY71" s="22">
        <f t="shared" si="13"/>
        <v>-3</v>
      </c>
      <c r="AZ71" s="22">
        <v>2</v>
      </c>
      <c r="BA71" s="23">
        <v>2</v>
      </c>
      <c r="BB71" s="23">
        <v>2</v>
      </c>
      <c r="BC71" s="23">
        <v>1</v>
      </c>
      <c r="BD71" s="24">
        <v>9</v>
      </c>
      <c r="BE71" s="23">
        <v>2</v>
      </c>
    </row>
    <row r="72" spans="1:57" x14ac:dyDescent="0.35">
      <c r="A72" s="18">
        <v>87</v>
      </c>
      <c r="B72" s="18">
        <v>87</v>
      </c>
      <c r="C72" s="19">
        <f t="shared" si="12"/>
        <v>3</v>
      </c>
      <c r="E72" s="18" t="s">
        <v>49</v>
      </c>
      <c r="F72" s="18">
        <v>34</v>
      </c>
      <c r="G72" s="18" t="s">
        <v>535</v>
      </c>
      <c r="K72" s="18" t="s">
        <v>53</v>
      </c>
      <c r="L72" s="18" t="s">
        <v>813</v>
      </c>
      <c r="M72" s="18">
        <v>86</v>
      </c>
      <c r="P72" s="18" t="s">
        <v>547</v>
      </c>
      <c r="Q72" s="18" t="s">
        <v>548</v>
      </c>
      <c r="V72" s="20" t="s">
        <v>1050</v>
      </c>
      <c r="W72" s="18" t="s">
        <v>53</v>
      </c>
      <c r="X72" s="20">
        <v>43908</v>
      </c>
      <c r="Y72" s="20" t="s">
        <v>1192</v>
      </c>
      <c r="Z72" s="18" t="s">
        <v>549</v>
      </c>
      <c r="AA72" s="20">
        <v>43908</v>
      </c>
      <c r="AB72" s="18"/>
      <c r="AC72" s="20">
        <v>43909</v>
      </c>
      <c r="AD72" s="20">
        <v>43909</v>
      </c>
      <c r="AE72" s="18" t="s">
        <v>66</v>
      </c>
      <c r="AF72" s="18" t="s">
        <v>63</v>
      </c>
      <c r="AG72" s="20">
        <v>43909</v>
      </c>
      <c r="AH72" s="20">
        <v>43910</v>
      </c>
      <c r="AI72" s="20">
        <v>43908</v>
      </c>
      <c r="AJ72" s="20">
        <v>43908</v>
      </c>
      <c r="AK72" s="18" t="s">
        <v>302</v>
      </c>
      <c r="AL72" s="18" t="s">
        <v>65</v>
      </c>
      <c r="AM72" s="20">
        <v>43908</v>
      </c>
      <c r="AN72" s="18" t="s">
        <v>1132</v>
      </c>
      <c r="AO72" s="18" t="s">
        <v>425</v>
      </c>
      <c r="AR72" s="18" t="s">
        <v>69</v>
      </c>
      <c r="AS72" s="25"/>
      <c r="AU72" s="18" t="s">
        <v>1050</v>
      </c>
      <c r="AV72" s="18" t="s">
        <v>875</v>
      </c>
      <c r="AX72" s="24">
        <f t="shared" si="8"/>
        <v>1</v>
      </c>
      <c r="AY72" s="24">
        <f t="shared" si="13"/>
        <v>-1</v>
      </c>
      <c r="AZ72" s="22">
        <v>0</v>
      </c>
      <c r="BA72" s="23">
        <v>0</v>
      </c>
      <c r="BB72" s="23">
        <v>2</v>
      </c>
      <c r="BC72" s="23">
        <v>1</v>
      </c>
      <c r="BD72" s="24">
        <v>0</v>
      </c>
      <c r="BE72" s="23">
        <v>0</v>
      </c>
    </row>
    <row r="73" spans="1:57" x14ac:dyDescent="0.35">
      <c r="A73" s="18">
        <v>88</v>
      </c>
      <c r="B73" s="18">
        <v>88</v>
      </c>
      <c r="C73" s="19">
        <f t="shared" si="12"/>
        <v>4</v>
      </c>
      <c r="E73" s="18" t="s">
        <v>49</v>
      </c>
      <c r="F73" s="18">
        <v>25</v>
      </c>
      <c r="G73" s="18" t="s">
        <v>321</v>
      </c>
      <c r="I73" s="18" t="s">
        <v>550</v>
      </c>
      <c r="J73" s="18" t="s">
        <v>551</v>
      </c>
      <c r="K73" s="18" t="s">
        <v>53</v>
      </c>
      <c r="L73" s="18" t="s">
        <v>813</v>
      </c>
      <c r="N73" s="18" t="s">
        <v>1147</v>
      </c>
      <c r="O73" s="18" t="s">
        <v>553</v>
      </c>
      <c r="P73" s="18" t="s">
        <v>554</v>
      </c>
      <c r="Q73" s="18" t="s">
        <v>556</v>
      </c>
      <c r="S73" s="18" t="s">
        <v>60</v>
      </c>
      <c r="T73" s="18" t="s">
        <v>59</v>
      </c>
      <c r="U73" s="18" t="s">
        <v>61</v>
      </c>
      <c r="V73" s="20">
        <v>43902</v>
      </c>
      <c r="W73" s="18" t="s">
        <v>53</v>
      </c>
      <c r="X73" s="20">
        <v>43902</v>
      </c>
      <c r="Y73" s="20" t="s">
        <v>1192</v>
      </c>
      <c r="Z73" s="18" t="s">
        <v>557</v>
      </c>
      <c r="AA73" s="20">
        <v>43906</v>
      </c>
      <c r="AB73" s="18"/>
      <c r="AC73" s="20">
        <v>43906</v>
      </c>
      <c r="AD73" s="20">
        <v>43906</v>
      </c>
      <c r="AE73" s="18" t="s">
        <v>404</v>
      </c>
      <c r="AG73" s="20">
        <v>43908</v>
      </c>
      <c r="AH73" s="20">
        <v>43910</v>
      </c>
      <c r="AI73" s="20">
        <v>43906</v>
      </c>
      <c r="AJ73" s="20">
        <v>43906</v>
      </c>
      <c r="AK73" s="18" t="s">
        <v>302</v>
      </c>
      <c r="AL73" s="18" t="s">
        <v>65</v>
      </c>
      <c r="AM73" s="20">
        <v>43908</v>
      </c>
      <c r="AN73" s="18" t="s">
        <v>1132</v>
      </c>
      <c r="AO73" s="18" t="s">
        <v>425</v>
      </c>
      <c r="AQ73" s="18" t="s">
        <v>159</v>
      </c>
      <c r="AR73" s="18" t="s">
        <v>69</v>
      </c>
      <c r="AS73" s="25">
        <f>X73-V73</f>
        <v>0</v>
      </c>
      <c r="AT73" s="18">
        <f>AJ73-V73</f>
        <v>4</v>
      </c>
      <c r="AU73" s="18" t="s">
        <v>59</v>
      </c>
      <c r="AV73" s="18" t="s">
        <v>893</v>
      </c>
      <c r="AW73" s="22">
        <f>X73-V73</f>
        <v>0</v>
      </c>
      <c r="AX73" s="22">
        <f t="shared" si="8"/>
        <v>4</v>
      </c>
      <c r="AY73" s="22">
        <f t="shared" si="13"/>
        <v>2</v>
      </c>
      <c r="BA73" s="23">
        <v>0</v>
      </c>
      <c r="BB73" s="23">
        <v>2</v>
      </c>
      <c r="BC73" s="23">
        <v>0</v>
      </c>
      <c r="BD73" s="24">
        <v>6</v>
      </c>
      <c r="BE73" s="23">
        <v>2</v>
      </c>
    </row>
    <row r="74" spans="1:57" x14ac:dyDescent="0.35">
      <c r="A74" s="18">
        <v>89</v>
      </c>
      <c r="B74" s="18">
        <v>89</v>
      </c>
      <c r="C74" s="19">
        <f t="shared" si="12"/>
        <v>2</v>
      </c>
      <c r="E74" s="18" t="s">
        <v>49</v>
      </c>
      <c r="F74" s="18">
        <v>22</v>
      </c>
      <c r="J74" s="18" t="s">
        <v>396</v>
      </c>
      <c r="K74" s="18" t="s">
        <v>160</v>
      </c>
      <c r="L74" s="18" t="s">
        <v>813</v>
      </c>
      <c r="N74" s="18" t="s">
        <v>560</v>
      </c>
      <c r="P74" s="18" t="s">
        <v>561</v>
      </c>
      <c r="Q74" s="18" t="s">
        <v>562</v>
      </c>
      <c r="R74" s="18" t="s">
        <v>563</v>
      </c>
      <c r="S74" s="18" t="s">
        <v>564</v>
      </c>
      <c r="T74" s="18" t="s">
        <v>565</v>
      </c>
      <c r="U74" s="18" t="s">
        <v>166</v>
      </c>
      <c r="V74" s="20">
        <v>43907</v>
      </c>
      <c r="W74" s="18" t="s">
        <v>160</v>
      </c>
      <c r="X74" s="20">
        <v>43907</v>
      </c>
      <c r="Y74" s="20" t="s">
        <v>1193</v>
      </c>
      <c r="AA74" s="20" t="s">
        <v>1050</v>
      </c>
      <c r="AB74" s="18"/>
      <c r="AC74" s="20">
        <v>43908</v>
      </c>
      <c r="AD74" s="20">
        <v>43908</v>
      </c>
      <c r="AE74" s="18" t="s">
        <v>169</v>
      </c>
      <c r="AF74" s="18" t="s">
        <v>169</v>
      </c>
      <c r="AG74" s="20">
        <v>43909</v>
      </c>
      <c r="AH74" s="20">
        <v>43910</v>
      </c>
      <c r="AI74" s="20">
        <v>43908</v>
      </c>
      <c r="AJ74" s="20">
        <v>43908</v>
      </c>
      <c r="AK74" s="18" t="s">
        <v>302</v>
      </c>
      <c r="AL74" s="18" t="s">
        <v>65</v>
      </c>
      <c r="AM74" s="20">
        <v>43909</v>
      </c>
      <c r="AN74" s="18" t="s">
        <v>230</v>
      </c>
      <c r="AO74" s="18" t="s">
        <v>230</v>
      </c>
      <c r="AR74" s="18" t="s">
        <v>69</v>
      </c>
      <c r="AS74" s="25">
        <f>X74-V74</f>
        <v>0</v>
      </c>
      <c r="AT74" s="18">
        <f>AJ74-V74</f>
        <v>1</v>
      </c>
      <c r="AU74" s="18" t="s">
        <v>1086</v>
      </c>
      <c r="AV74" s="18" t="s">
        <v>893</v>
      </c>
      <c r="AW74" s="22">
        <f>X74-V74</f>
        <v>0</v>
      </c>
      <c r="AX74" s="22">
        <f t="shared" si="8"/>
        <v>1</v>
      </c>
      <c r="AY74" s="22">
        <f t="shared" si="13"/>
        <v>1</v>
      </c>
      <c r="BA74" s="23">
        <v>0</v>
      </c>
      <c r="BB74" s="23">
        <v>1</v>
      </c>
      <c r="BC74" s="23">
        <v>0</v>
      </c>
      <c r="BD74" s="24">
        <v>5</v>
      </c>
      <c r="BE74" s="23">
        <v>1</v>
      </c>
    </row>
    <row r="75" spans="1:57" x14ac:dyDescent="0.35">
      <c r="A75" s="18">
        <v>90</v>
      </c>
      <c r="B75" s="18">
        <v>90</v>
      </c>
      <c r="C75" s="19">
        <f t="shared" si="12"/>
        <v>3</v>
      </c>
      <c r="E75" s="18" t="s">
        <v>49</v>
      </c>
      <c r="F75" s="18">
        <v>21</v>
      </c>
      <c r="J75" s="18" t="s">
        <v>521</v>
      </c>
      <c r="K75" s="18" t="s">
        <v>160</v>
      </c>
      <c r="L75" s="18" t="s">
        <v>813</v>
      </c>
      <c r="N75" s="18" t="s">
        <v>568</v>
      </c>
      <c r="P75" s="18" t="s">
        <v>569</v>
      </c>
      <c r="Q75" s="18" t="s">
        <v>570</v>
      </c>
      <c r="R75" s="18" t="s">
        <v>571</v>
      </c>
      <c r="S75" s="18" t="s">
        <v>572</v>
      </c>
      <c r="T75" s="18" t="s">
        <v>573</v>
      </c>
      <c r="U75" s="18" t="s">
        <v>166</v>
      </c>
      <c r="V75" s="20">
        <v>43906</v>
      </c>
      <c r="W75" s="18" t="s">
        <v>160</v>
      </c>
      <c r="X75" s="20">
        <v>43906</v>
      </c>
      <c r="Y75" s="20" t="s">
        <v>1192</v>
      </c>
      <c r="Z75" s="18" t="s">
        <v>574</v>
      </c>
      <c r="AA75" s="20">
        <v>43906</v>
      </c>
      <c r="AB75" s="18"/>
      <c r="AC75" s="20">
        <v>43906</v>
      </c>
      <c r="AD75" s="20">
        <v>43906</v>
      </c>
      <c r="AE75" s="18" t="s">
        <v>169</v>
      </c>
      <c r="AF75" s="18" t="s">
        <v>169</v>
      </c>
      <c r="AG75" s="20">
        <v>43909</v>
      </c>
      <c r="AH75" s="20">
        <v>43910</v>
      </c>
      <c r="AI75" s="20" t="s">
        <v>1050</v>
      </c>
      <c r="AJ75" s="20">
        <v>43906</v>
      </c>
      <c r="AK75" s="18" t="s">
        <v>302</v>
      </c>
      <c r="AL75" s="18" t="s">
        <v>65</v>
      </c>
      <c r="AM75" s="20">
        <v>43909</v>
      </c>
      <c r="AN75" s="18" t="s">
        <v>1226</v>
      </c>
      <c r="AQ75" s="18" t="s">
        <v>87</v>
      </c>
      <c r="AR75" s="18" t="s">
        <v>87</v>
      </c>
      <c r="AS75" s="25">
        <f>X75-V75</f>
        <v>0</v>
      </c>
      <c r="AT75" s="18">
        <f>AJ75-V75</f>
        <v>0</v>
      </c>
      <c r="AU75" s="18" t="s">
        <v>1087</v>
      </c>
      <c r="AV75" s="18" t="s">
        <v>893</v>
      </c>
      <c r="AW75" s="22">
        <f>X75-V75</f>
        <v>0</v>
      </c>
      <c r="AX75" s="22">
        <f t="shared" si="8"/>
        <v>0</v>
      </c>
      <c r="AY75" s="22">
        <f t="shared" si="13"/>
        <v>3</v>
      </c>
      <c r="BA75" s="23">
        <v>0</v>
      </c>
      <c r="BB75" s="23">
        <v>2</v>
      </c>
      <c r="BC75" s="23">
        <v>0</v>
      </c>
      <c r="BD75" s="24">
        <v>5</v>
      </c>
      <c r="BE75" s="23">
        <v>1</v>
      </c>
    </row>
    <row r="76" spans="1:57" x14ac:dyDescent="0.35">
      <c r="A76" s="18">
        <v>91</v>
      </c>
      <c r="B76" s="18">
        <v>91</v>
      </c>
      <c r="C76" s="19">
        <f t="shared" si="12"/>
        <v>7</v>
      </c>
      <c r="E76" s="18" t="s">
        <v>71</v>
      </c>
      <c r="F76" s="18">
        <v>43</v>
      </c>
      <c r="G76" s="18" t="s">
        <v>577</v>
      </c>
      <c r="L76" s="18" t="s">
        <v>60</v>
      </c>
      <c r="N76" s="18" t="s">
        <v>578</v>
      </c>
      <c r="O76" s="18" t="s">
        <v>579</v>
      </c>
      <c r="P76" s="18" t="s">
        <v>580</v>
      </c>
      <c r="Q76" s="18" t="s">
        <v>582</v>
      </c>
      <c r="R76" s="18" t="s">
        <v>583</v>
      </c>
      <c r="S76" s="18" t="s">
        <v>584</v>
      </c>
      <c r="T76" s="18" t="s">
        <v>585</v>
      </c>
      <c r="U76" s="18" t="s">
        <v>586</v>
      </c>
      <c r="V76" s="20">
        <v>43869</v>
      </c>
      <c r="W76" s="18" t="s">
        <v>160</v>
      </c>
      <c r="X76" s="20" t="s">
        <v>1050</v>
      </c>
      <c r="Y76" s="20" t="s">
        <v>1192</v>
      </c>
      <c r="Z76" s="18" t="s">
        <v>202</v>
      </c>
      <c r="AA76" s="20">
        <v>43907</v>
      </c>
      <c r="AC76" s="20">
        <v>43908</v>
      </c>
      <c r="AD76" s="20">
        <v>43908</v>
      </c>
      <c r="AE76" s="18" t="s">
        <v>587</v>
      </c>
      <c r="AF76" s="18" t="s">
        <v>588</v>
      </c>
      <c r="AG76" s="20">
        <v>43909</v>
      </c>
      <c r="AH76" s="20">
        <v>43910</v>
      </c>
      <c r="AI76" s="20">
        <v>43908</v>
      </c>
      <c r="AJ76" s="20">
        <v>43908</v>
      </c>
      <c r="AK76" s="18" t="s">
        <v>302</v>
      </c>
      <c r="AL76" s="18" t="s">
        <v>65</v>
      </c>
      <c r="AM76" s="20">
        <v>43908</v>
      </c>
      <c r="AN76" s="18" t="s">
        <v>303</v>
      </c>
      <c r="AO76" s="18" t="s">
        <v>394</v>
      </c>
      <c r="AR76" s="18" t="s">
        <v>69</v>
      </c>
      <c r="AS76" s="25"/>
      <c r="AU76" s="18" t="s">
        <v>1088</v>
      </c>
      <c r="AV76" s="18" t="s">
        <v>893</v>
      </c>
      <c r="AW76" s="22">
        <v>2</v>
      </c>
      <c r="AY76" s="22">
        <f t="shared" si="13"/>
        <v>0</v>
      </c>
      <c r="BA76" s="23">
        <v>2</v>
      </c>
      <c r="BB76" s="23">
        <v>2</v>
      </c>
      <c r="BC76" s="23">
        <v>1</v>
      </c>
      <c r="BD76" s="24">
        <v>6</v>
      </c>
      <c r="BE76" s="23">
        <v>2</v>
      </c>
    </row>
    <row r="77" spans="1:57" x14ac:dyDescent="0.35">
      <c r="A77" s="18">
        <v>92</v>
      </c>
      <c r="B77" s="18">
        <v>92</v>
      </c>
      <c r="C77" s="19">
        <f t="shared" si="12"/>
        <v>5</v>
      </c>
      <c r="E77" s="18" t="s">
        <v>71</v>
      </c>
      <c r="F77" s="18">
        <v>21</v>
      </c>
      <c r="G77" s="18" t="s">
        <v>321</v>
      </c>
      <c r="J77" s="18" t="s">
        <v>589</v>
      </c>
      <c r="K77" s="18" t="s">
        <v>590</v>
      </c>
      <c r="L77" s="18" t="s">
        <v>813</v>
      </c>
      <c r="P77" s="18" t="s">
        <v>591</v>
      </c>
      <c r="Q77" s="18" t="s">
        <v>592</v>
      </c>
      <c r="R77" s="18" t="s">
        <v>593</v>
      </c>
      <c r="V77" s="20">
        <v>43906</v>
      </c>
      <c r="W77" s="18" t="s">
        <v>160</v>
      </c>
      <c r="X77" s="20" t="s">
        <v>1050</v>
      </c>
      <c r="Y77" s="20" t="s">
        <v>1192</v>
      </c>
      <c r="Z77" s="18" t="s">
        <v>594</v>
      </c>
      <c r="AA77" s="20">
        <v>43907</v>
      </c>
      <c r="AC77" s="20">
        <v>43908</v>
      </c>
      <c r="AD77" s="20">
        <v>43908</v>
      </c>
      <c r="AE77" s="18" t="s">
        <v>229</v>
      </c>
      <c r="AF77" s="18" t="s">
        <v>588</v>
      </c>
      <c r="AG77" s="20" t="s">
        <v>1050</v>
      </c>
      <c r="AH77" s="20">
        <v>43910</v>
      </c>
      <c r="AI77" s="20">
        <v>43909</v>
      </c>
      <c r="AJ77" s="20">
        <v>43908</v>
      </c>
      <c r="AL77" s="18" t="s">
        <v>65</v>
      </c>
      <c r="AM77" s="20" t="s">
        <v>1050</v>
      </c>
      <c r="AN77" s="18" t="s">
        <v>230</v>
      </c>
      <c r="AR77" s="18" t="s">
        <v>69</v>
      </c>
      <c r="AS77" s="25"/>
      <c r="AT77" s="18">
        <f t="shared" ref="AT77:AT91" si="14">AJ77-V77</f>
        <v>2</v>
      </c>
      <c r="AU77" s="18" t="s">
        <v>593</v>
      </c>
      <c r="AV77" s="18" t="s">
        <v>893</v>
      </c>
      <c r="BA77" s="23">
        <v>2</v>
      </c>
      <c r="BB77" s="23">
        <v>2</v>
      </c>
      <c r="BC77" s="23">
        <v>0</v>
      </c>
      <c r="BD77" s="24">
        <v>5</v>
      </c>
      <c r="BE77" s="23">
        <v>1</v>
      </c>
    </row>
    <row r="78" spans="1:57" x14ac:dyDescent="0.35">
      <c r="A78" s="18">
        <v>93</v>
      </c>
      <c r="B78" s="18">
        <v>93</v>
      </c>
      <c r="C78" s="19">
        <f t="shared" si="12"/>
        <v>2</v>
      </c>
      <c r="E78" s="18" t="s">
        <v>71</v>
      </c>
      <c r="F78" s="18">
        <v>20</v>
      </c>
      <c r="G78" s="18" t="s">
        <v>321</v>
      </c>
      <c r="J78" s="18" t="s">
        <v>528</v>
      </c>
      <c r="K78" s="18" t="s">
        <v>53</v>
      </c>
      <c r="L78" s="18" t="s">
        <v>813</v>
      </c>
      <c r="P78" s="18" t="s">
        <v>595</v>
      </c>
      <c r="Q78" s="18" t="s">
        <v>596</v>
      </c>
      <c r="R78" s="18" t="s">
        <v>61</v>
      </c>
      <c r="V78" s="20">
        <v>43908</v>
      </c>
      <c r="W78" s="18" t="s">
        <v>53</v>
      </c>
      <c r="X78" s="20">
        <v>43908</v>
      </c>
      <c r="Y78" s="20" t="s">
        <v>1193</v>
      </c>
      <c r="AA78" s="20" t="s">
        <v>1050</v>
      </c>
      <c r="AB78" s="18"/>
      <c r="AC78" s="20">
        <v>43908</v>
      </c>
      <c r="AD78" s="20">
        <v>43908</v>
      </c>
      <c r="AE78" s="18" t="s">
        <v>404</v>
      </c>
      <c r="AF78" s="18" t="s">
        <v>63</v>
      </c>
      <c r="AG78" s="20" t="s">
        <v>1050</v>
      </c>
      <c r="AH78" s="20">
        <v>43911</v>
      </c>
      <c r="AI78" s="20">
        <v>43910</v>
      </c>
      <c r="AJ78" s="20">
        <v>43910</v>
      </c>
      <c r="AL78" s="18" t="s">
        <v>65</v>
      </c>
      <c r="AM78" s="20" t="s">
        <v>1050</v>
      </c>
      <c r="AN78" s="18" t="s">
        <v>1132</v>
      </c>
      <c r="AQ78" s="18" t="s">
        <v>159</v>
      </c>
      <c r="AR78" s="18" t="s">
        <v>69</v>
      </c>
      <c r="AS78" s="25">
        <f t="shared" ref="AS78:AS91" si="15">X78-V78</f>
        <v>0</v>
      </c>
      <c r="AT78" s="18">
        <f t="shared" si="14"/>
        <v>2</v>
      </c>
      <c r="AU78" s="18" t="s">
        <v>61</v>
      </c>
      <c r="AV78" s="18" t="s">
        <v>893</v>
      </c>
      <c r="AW78" s="22">
        <f t="shared" ref="AW78:AW91" si="16">X78-V78</f>
        <v>0</v>
      </c>
      <c r="AX78" s="22">
        <f t="shared" ref="AX78:AX121" si="17">AD78-X78</f>
        <v>0</v>
      </c>
      <c r="BA78" s="23">
        <v>0</v>
      </c>
      <c r="BB78" s="23">
        <v>1</v>
      </c>
      <c r="BC78" s="23">
        <v>0</v>
      </c>
      <c r="BD78" s="24">
        <v>5</v>
      </c>
      <c r="BE78" s="23">
        <v>1</v>
      </c>
    </row>
    <row r="79" spans="1:57" x14ac:dyDescent="0.35">
      <c r="A79" s="18">
        <v>94</v>
      </c>
      <c r="B79" s="18">
        <v>94</v>
      </c>
      <c r="C79" s="19">
        <f t="shared" si="12"/>
        <v>2</v>
      </c>
      <c r="E79" s="18" t="s">
        <v>49</v>
      </c>
      <c r="F79" s="18">
        <v>64</v>
      </c>
      <c r="K79" s="18" t="s">
        <v>597</v>
      </c>
      <c r="L79" s="18" t="s">
        <v>813</v>
      </c>
      <c r="M79" s="18">
        <v>93</v>
      </c>
      <c r="P79" s="18" t="s">
        <v>598</v>
      </c>
      <c r="Q79" s="18" t="s">
        <v>600</v>
      </c>
      <c r="R79" s="18" t="s">
        <v>423</v>
      </c>
      <c r="V79" s="20">
        <v>43908</v>
      </c>
      <c r="W79" s="18" t="s">
        <v>53</v>
      </c>
      <c r="X79" s="20">
        <v>43908</v>
      </c>
      <c r="Y79" s="20" t="s">
        <v>1193</v>
      </c>
      <c r="AA79" s="20" t="s">
        <v>1050</v>
      </c>
      <c r="AB79" s="18"/>
      <c r="AC79" s="20">
        <v>43908</v>
      </c>
      <c r="AD79" s="20">
        <v>43908</v>
      </c>
      <c r="AE79" s="18" t="s">
        <v>404</v>
      </c>
      <c r="AF79" s="18" t="s">
        <v>63</v>
      </c>
      <c r="AG79" s="20" t="s">
        <v>1050</v>
      </c>
      <c r="AH79" s="20">
        <v>43911</v>
      </c>
      <c r="AI79" s="20">
        <v>43910</v>
      </c>
      <c r="AJ79" s="20">
        <v>43910</v>
      </c>
      <c r="AL79" s="18" t="s">
        <v>65</v>
      </c>
      <c r="AM79" s="20" t="s">
        <v>1050</v>
      </c>
      <c r="AN79" s="18" t="s">
        <v>1132</v>
      </c>
      <c r="AQ79" s="18" t="s">
        <v>159</v>
      </c>
      <c r="AR79" s="18" t="s">
        <v>69</v>
      </c>
      <c r="AS79" s="25">
        <f t="shared" si="15"/>
        <v>0</v>
      </c>
      <c r="AT79" s="18">
        <f t="shared" si="14"/>
        <v>2</v>
      </c>
      <c r="AU79" s="18" t="s">
        <v>423</v>
      </c>
      <c r="AV79" s="18" t="s">
        <v>893</v>
      </c>
      <c r="AW79" s="22">
        <f t="shared" si="16"/>
        <v>0</v>
      </c>
      <c r="AX79" s="22">
        <f t="shared" si="17"/>
        <v>0</v>
      </c>
      <c r="BA79" s="23">
        <v>0</v>
      </c>
      <c r="BB79" s="23">
        <v>1</v>
      </c>
      <c r="BC79" s="23">
        <v>0</v>
      </c>
      <c r="BD79" s="24">
        <v>5</v>
      </c>
      <c r="BE79" s="23">
        <v>1</v>
      </c>
    </row>
    <row r="80" spans="1:57" x14ac:dyDescent="0.35">
      <c r="A80" s="18">
        <v>95</v>
      </c>
      <c r="B80" s="18">
        <v>95</v>
      </c>
      <c r="C80" s="19">
        <f t="shared" si="12"/>
        <v>3</v>
      </c>
      <c r="E80" s="18" t="s">
        <v>71</v>
      </c>
      <c r="F80" s="18">
        <v>20</v>
      </c>
      <c r="G80" s="18" t="s">
        <v>321</v>
      </c>
      <c r="J80" s="18" t="s">
        <v>386</v>
      </c>
      <c r="K80" s="18" t="s">
        <v>160</v>
      </c>
      <c r="L80" s="18" t="s">
        <v>813</v>
      </c>
      <c r="P80" s="18" t="s">
        <v>601</v>
      </c>
      <c r="Q80" s="18" t="s">
        <v>602</v>
      </c>
      <c r="R80" s="18" t="s">
        <v>509</v>
      </c>
      <c r="V80" s="20">
        <v>43908</v>
      </c>
      <c r="W80" s="18" t="s">
        <v>160</v>
      </c>
      <c r="X80" s="20">
        <v>43908</v>
      </c>
      <c r="Y80" s="20" t="s">
        <v>1192</v>
      </c>
      <c r="Z80" s="18" t="s">
        <v>603</v>
      </c>
      <c r="AA80" s="20">
        <v>43908</v>
      </c>
      <c r="AB80" s="18"/>
      <c r="AC80" s="20">
        <v>43908</v>
      </c>
      <c r="AD80" s="20">
        <v>43908</v>
      </c>
      <c r="AE80" s="18" t="s">
        <v>604</v>
      </c>
      <c r="AF80" s="18" t="s">
        <v>588</v>
      </c>
      <c r="AG80" s="20" t="s">
        <v>1050</v>
      </c>
      <c r="AH80" s="20">
        <v>43912</v>
      </c>
      <c r="AI80" s="20">
        <v>43912</v>
      </c>
      <c r="AJ80" s="20">
        <v>43912</v>
      </c>
      <c r="AL80" s="18" t="s">
        <v>65</v>
      </c>
      <c r="AM80" s="20" t="s">
        <v>1050</v>
      </c>
      <c r="AN80" s="18" t="s">
        <v>230</v>
      </c>
      <c r="AR80" s="18" t="s">
        <v>69</v>
      </c>
      <c r="AS80" s="25">
        <f t="shared" si="15"/>
        <v>0</v>
      </c>
      <c r="AT80" s="18">
        <f t="shared" si="14"/>
        <v>4</v>
      </c>
      <c r="AU80" s="18" t="s">
        <v>509</v>
      </c>
      <c r="AV80" s="18" t="s">
        <v>893</v>
      </c>
      <c r="AW80" s="22">
        <f t="shared" si="16"/>
        <v>0</v>
      </c>
      <c r="AX80" s="22">
        <f t="shared" si="17"/>
        <v>0</v>
      </c>
      <c r="BA80" s="23">
        <v>0</v>
      </c>
      <c r="BB80" s="23">
        <v>2</v>
      </c>
      <c r="BC80" s="23">
        <v>0</v>
      </c>
      <c r="BD80" s="24">
        <v>3</v>
      </c>
      <c r="BE80" s="23">
        <v>1</v>
      </c>
    </row>
    <row r="81" spans="1:57" x14ac:dyDescent="0.35">
      <c r="A81" s="18">
        <v>96</v>
      </c>
      <c r="B81" s="18">
        <v>96</v>
      </c>
      <c r="C81" s="19">
        <f t="shared" si="12"/>
        <v>3</v>
      </c>
      <c r="E81" s="18" t="s">
        <v>49</v>
      </c>
      <c r="F81" s="18">
        <v>21</v>
      </c>
      <c r="J81" s="18" t="s">
        <v>373</v>
      </c>
      <c r="K81" s="18" t="s">
        <v>160</v>
      </c>
      <c r="L81" s="18" t="s">
        <v>813</v>
      </c>
      <c r="P81" s="18" t="s">
        <v>606</v>
      </c>
      <c r="Q81" s="18" t="s">
        <v>608</v>
      </c>
      <c r="R81" s="18" t="s">
        <v>380</v>
      </c>
      <c r="V81" s="20">
        <v>43909</v>
      </c>
      <c r="W81" s="18" t="s">
        <v>160</v>
      </c>
      <c r="X81" s="20">
        <v>43910</v>
      </c>
      <c r="Y81" s="20" t="s">
        <v>1193</v>
      </c>
      <c r="AA81" s="20" t="s">
        <v>1050</v>
      </c>
      <c r="AB81" s="18"/>
      <c r="AC81" s="20">
        <v>43910</v>
      </c>
      <c r="AD81" s="20">
        <v>43910</v>
      </c>
      <c r="AE81" s="18" t="s">
        <v>587</v>
      </c>
      <c r="AF81" s="18" t="s">
        <v>611</v>
      </c>
      <c r="AG81" s="20" t="s">
        <v>1050</v>
      </c>
      <c r="AH81" s="20">
        <v>43912</v>
      </c>
      <c r="AI81" s="20">
        <v>43911</v>
      </c>
      <c r="AJ81" s="20">
        <v>43911</v>
      </c>
      <c r="AL81" s="18" t="s">
        <v>65</v>
      </c>
      <c r="AM81" s="20" t="s">
        <v>1050</v>
      </c>
      <c r="AN81" s="18" t="s">
        <v>303</v>
      </c>
      <c r="AR81" s="18" t="s">
        <v>69</v>
      </c>
      <c r="AS81" s="25">
        <f t="shared" si="15"/>
        <v>1</v>
      </c>
      <c r="AT81" s="18">
        <f t="shared" si="14"/>
        <v>2</v>
      </c>
      <c r="AU81" s="18" t="s">
        <v>380</v>
      </c>
      <c r="AV81" s="18" t="s">
        <v>893</v>
      </c>
      <c r="AW81" s="22">
        <f t="shared" si="16"/>
        <v>1</v>
      </c>
      <c r="AX81" s="22">
        <f t="shared" si="17"/>
        <v>0</v>
      </c>
      <c r="BA81" s="23">
        <v>1</v>
      </c>
      <c r="BB81" s="23">
        <v>1</v>
      </c>
      <c r="BC81" s="23">
        <v>0</v>
      </c>
      <c r="BD81" s="24">
        <v>3</v>
      </c>
      <c r="BE81" s="23">
        <v>1</v>
      </c>
    </row>
    <row r="82" spans="1:57" x14ac:dyDescent="0.35">
      <c r="A82" s="18">
        <v>97</v>
      </c>
      <c r="B82" s="18">
        <v>97</v>
      </c>
      <c r="C82" s="19">
        <f t="shared" si="12"/>
        <v>4</v>
      </c>
      <c r="E82" s="18" t="s">
        <v>71</v>
      </c>
      <c r="F82" s="18">
        <v>34</v>
      </c>
      <c r="J82" s="18" t="s">
        <v>613</v>
      </c>
      <c r="K82" s="18" t="s">
        <v>160</v>
      </c>
      <c r="L82" s="18" t="s">
        <v>60</v>
      </c>
      <c r="M82" s="18">
        <v>91</v>
      </c>
      <c r="N82" s="24" t="s">
        <v>1167</v>
      </c>
      <c r="P82" s="18" t="s">
        <v>614</v>
      </c>
      <c r="Q82" s="18" t="s">
        <v>615</v>
      </c>
      <c r="R82" s="18" t="s">
        <v>616</v>
      </c>
      <c r="V82" s="20">
        <v>43905</v>
      </c>
      <c r="W82" s="18" t="s">
        <v>160</v>
      </c>
      <c r="X82" s="20">
        <v>43910</v>
      </c>
      <c r="Y82" s="20" t="s">
        <v>1193</v>
      </c>
      <c r="AA82" s="20" t="s">
        <v>1050</v>
      </c>
      <c r="AB82" s="18"/>
      <c r="AC82" s="20">
        <v>43910</v>
      </c>
      <c r="AD82" s="20">
        <v>43910</v>
      </c>
      <c r="AE82" s="18" t="s">
        <v>587</v>
      </c>
      <c r="AF82" s="18" t="s">
        <v>611</v>
      </c>
      <c r="AG82" s="20" t="s">
        <v>1050</v>
      </c>
      <c r="AH82" s="20">
        <v>43912</v>
      </c>
      <c r="AI82" s="20">
        <v>43911</v>
      </c>
      <c r="AJ82" s="20">
        <v>43911</v>
      </c>
      <c r="AL82" s="18" t="s">
        <v>65</v>
      </c>
      <c r="AM82" s="20" t="s">
        <v>1050</v>
      </c>
      <c r="AN82" s="18" t="s">
        <v>303</v>
      </c>
      <c r="AR82" s="18" t="s">
        <v>69</v>
      </c>
      <c r="AS82" s="25">
        <f t="shared" si="15"/>
        <v>5</v>
      </c>
      <c r="AT82" s="18">
        <f t="shared" si="14"/>
        <v>6</v>
      </c>
      <c r="AU82" s="18" t="s">
        <v>616</v>
      </c>
      <c r="AV82" s="18" t="s">
        <v>893</v>
      </c>
      <c r="AW82" s="22">
        <f t="shared" si="16"/>
        <v>5</v>
      </c>
      <c r="AX82" s="22">
        <f t="shared" si="17"/>
        <v>0</v>
      </c>
      <c r="BA82" s="23">
        <v>2</v>
      </c>
      <c r="BB82" s="23">
        <v>1</v>
      </c>
      <c r="BC82" s="23">
        <v>0</v>
      </c>
      <c r="BD82" s="24">
        <v>3</v>
      </c>
      <c r="BE82" s="23">
        <v>1</v>
      </c>
    </row>
    <row r="83" spans="1:57" x14ac:dyDescent="0.35">
      <c r="A83" s="18">
        <v>98</v>
      </c>
      <c r="B83" s="18">
        <v>98</v>
      </c>
      <c r="C83" s="19">
        <f t="shared" si="12"/>
        <v>5</v>
      </c>
      <c r="E83" s="18" t="s">
        <v>71</v>
      </c>
      <c r="F83" s="18">
        <v>34</v>
      </c>
      <c r="J83" s="18" t="s">
        <v>613</v>
      </c>
      <c r="K83" s="18" t="s">
        <v>160</v>
      </c>
      <c r="L83" s="18" t="s">
        <v>60</v>
      </c>
      <c r="M83" s="18" t="s">
        <v>617</v>
      </c>
      <c r="N83" s="24" t="s">
        <v>1167</v>
      </c>
      <c r="P83" s="18" t="s">
        <v>618</v>
      </c>
      <c r="Q83" s="18" t="s">
        <v>619</v>
      </c>
      <c r="R83" s="18" t="s">
        <v>616</v>
      </c>
      <c r="V83" s="20">
        <v>43905</v>
      </c>
      <c r="W83" s="18" t="s">
        <v>160</v>
      </c>
      <c r="X83" s="20">
        <v>43910</v>
      </c>
      <c r="Y83" s="20" t="s">
        <v>1193</v>
      </c>
      <c r="AA83" s="20" t="s">
        <v>1050</v>
      </c>
      <c r="AB83" s="18"/>
      <c r="AC83" s="20">
        <v>43910</v>
      </c>
      <c r="AD83" s="20">
        <v>43910</v>
      </c>
      <c r="AE83" s="18" t="s">
        <v>587</v>
      </c>
      <c r="AF83" s="18" t="s">
        <v>611</v>
      </c>
      <c r="AG83" s="20" t="s">
        <v>1050</v>
      </c>
      <c r="AH83" s="20">
        <v>43912</v>
      </c>
      <c r="AI83" s="20">
        <v>43911</v>
      </c>
      <c r="AJ83" s="20">
        <v>43911</v>
      </c>
      <c r="AL83" s="18" t="s">
        <v>65</v>
      </c>
      <c r="AM83" s="20" t="s">
        <v>1050</v>
      </c>
      <c r="AN83" s="18" t="s">
        <v>303</v>
      </c>
      <c r="AR83" s="18" t="s">
        <v>69</v>
      </c>
      <c r="AS83" s="25">
        <f t="shared" si="15"/>
        <v>5</v>
      </c>
      <c r="AT83" s="18">
        <f t="shared" si="14"/>
        <v>6</v>
      </c>
      <c r="AU83" s="18" t="s">
        <v>616</v>
      </c>
      <c r="AV83" s="18" t="s">
        <v>893</v>
      </c>
      <c r="AW83" s="22">
        <f t="shared" si="16"/>
        <v>5</v>
      </c>
      <c r="AX83" s="22">
        <f t="shared" si="17"/>
        <v>0</v>
      </c>
      <c r="BA83" s="23">
        <v>2</v>
      </c>
      <c r="BB83" s="23">
        <v>1</v>
      </c>
      <c r="BC83" s="23">
        <v>0</v>
      </c>
      <c r="BD83" s="24">
        <v>10</v>
      </c>
      <c r="BE83" s="23">
        <v>2</v>
      </c>
    </row>
    <row r="84" spans="1:57" x14ac:dyDescent="0.35">
      <c r="A84" s="18">
        <v>99</v>
      </c>
      <c r="B84" s="18">
        <v>99</v>
      </c>
      <c r="C84" s="19">
        <f t="shared" si="12"/>
        <v>2</v>
      </c>
      <c r="E84" s="18" t="s">
        <v>71</v>
      </c>
      <c r="F84" s="18">
        <v>29</v>
      </c>
      <c r="J84" s="18" t="s">
        <v>521</v>
      </c>
      <c r="K84" s="18" t="s">
        <v>160</v>
      </c>
      <c r="L84" s="18" t="s">
        <v>813</v>
      </c>
      <c r="P84" s="18" t="s">
        <v>620</v>
      </c>
      <c r="Q84" s="18" t="s">
        <v>621</v>
      </c>
      <c r="R84" s="18" t="s">
        <v>509</v>
      </c>
      <c r="V84" s="20">
        <v>43908</v>
      </c>
      <c r="W84" s="18" t="s">
        <v>160</v>
      </c>
      <c r="X84" s="20">
        <v>43908</v>
      </c>
      <c r="Y84" s="20" t="s">
        <v>1193</v>
      </c>
      <c r="AA84" s="20" t="s">
        <v>1050</v>
      </c>
      <c r="AB84" s="18"/>
      <c r="AC84" s="20">
        <v>43911</v>
      </c>
      <c r="AD84" s="20">
        <v>43911</v>
      </c>
      <c r="AE84" s="18" t="s">
        <v>604</v>
      </c>
      <c r="AF84" s="18" t="s">
        <v>611</v>
      </c>
      <c r="AG84" s="20" t="s">
        <v>1050</v>
      </c>
      <c r="AH84" s="20">
        <v>43912</v>
      </c>
      <c r="AI84" s="20">
        <v>43911</v>
      </c>
      <c r="AJ84" s="20">
        <v>43911</v>
      </c>
      <c r="AL84" s="18" t="s">
        <v>65</v>
      </c>
      <c r="AM84" s="20" t="s">
        <v>1050</v>
      </c>
      <c r="AN84" s="18" t="s">
        <v>604</v>
      </c>
      <c r="AR84" s="18" t="s">
        <v>69</v>
      </c>
      <c r="AS84" s="25">
        <f t="shared" si="15"/>
        <v>0</v>
      </c>
      <c r="AT84" s="18">
        <f t="shared" si="14"/>
        <v>3</v>
      </c>
      <c r="AU84" s="18" t="s">
        <v>509</v>
      </c>
      <c r="AV84" s="18" t="s">
        <v>893</v>
      </c>
      <c r="AW84" s="22">
        <f t="shared" si="16"/>
        <v>0</v>
      </c>
      <c r="AX84" s="22">
        <f t="shared" si="17"/>
        <v>3</v>
      </c>
      <c r="BA84" s="23">
        <v>0</v>
      </c>
      <c r="BB84" s="23">
        <v>1</v>
      </c>
      <c r="BC84" s="23">
        <v>0</v>
      </c>
      <c r="BD84" s="24">
        <v>3</v>
      </c>
      <c r="BE84" s="23">
        <v>1</v>
      </c>
    </row>
    <row r="85" spans="1:57" x14ac:dyDescent="0.35">
      <c r="A85" s="18">
        <v>100</v>
      </c>
      <c r="B85" s="18">
        <v>100</v>
      </c>
      <c r="C85" s="19">
        <f t="shared" si="12"/>
        <v>5</v>
      </c>
      <c r="E85" s="18" t="s">
        <v>71</v>
      </c>
      <c r="F85" s="18">
        <v>55</v>
      </c>
      <c r="J85" s="18" t="s">
        <v>373</v>
      </c>
      <c r="K85" s="18" t="s">
        <v>160</v>
      </c>
      <c r="L85" s="18" t="s">
        <v>813</v>
      </c>
      <c r="N85" s="24" t="s">
        <v>1168</v>
      </c>
      <c r="P85" s="18" t="s">
        <v>622</v>
      </c>
      <c r="Q85" s="18" t="s">
        <v>623</v>
      </c>
      <c r="R85" s="18" t="s">
        <v>624</v>
      </c>
      <c r="V85" s="20">
        <v>43893</v>
      </c>
      <c r="W85" s="18" t="s">
        <v>160</v>
      </c>
      <c r="X85" s="20">
        <v>43908</v>
      </c>
      <c r="Y85" s="20" t="s">
        <v>1193</v>
      </c>
      <c r="AA85" s="20" t="s">
        <v>1050</v>
      </c>
      <c r="AB85" s="18"/>
      <c r="AC85" s="20">
        <v>43908</v>
      </c>
      <c r="AD85" s="20">
        <v>43908</v>
      </c>
      <c r="AE85" s="18" t="s">
        <v>625</v>
      </c>
      <c r="AF85" s="18" t="s">
        <v>611</v>
      </c>
      <c r="AG85" s="20" t="s">
        <v>1050</v>
      </c>
      <c r="AH85" s="20">
        <v>43912</v>
      </c>
      <c r="AI85" s="20">
        <v>43912</v>
      </c>
      <c r="AJ85" s="20">
        <v>43912</v>
      </c>
      <c r="AL85" s="18" t="s">
        <v>65</v>
      </c>
      <c r="AM85" s="20" t="s">
        <v>1050</v>
      </c>
      <c r="AN85" s="18" t="s">
        <v>303</v>
      </c>
      <c r="AR85" s="18" t="s">
        <v>69</v>
      </c>
      <c r="AS85" s="25">
        <f t="shared" si="15"/>
        <v>15</v>
      </c>
      <c r="AT85" s="18">
        <f t="shared" si="14"/>
        <v>19</v>
      </c>
      <c r="AU85" s="18" t="s">
        <v>624</v>
      </c>
      <c r="AV85" s="18" t="s">
        <v>893</v>
      </c>
      <c r="AW85" s="22">
        <f t="shared" si="16"/>
        <v>15</v>
      </c>
      <c r="AX85" s="22">
        <f t="shared" si="17"/>
        <v>0</v>
      </c>
      <c r="BA85" s="23">
        <v>2</v>
      </c>
      <c r="BB85" s="23">
        <v>1</v>
      </c>
      <c r="BC85" s="23">
        <v>0</v>
      </c>
      <c r="BD85" s="24">
        <v>8</v>
      </c>
      <c r="BE85" s="23">
        <v>2</v>
      </c>
    </row>
    <row r="86" spans="1:57" x14ac:dyDescent="0.35">
      <c r="A86" s="18">
        <v>101</v>
      </c>
      <c r="B86" s="18">
        <v>101</v>
      </c>
      <c r="C86" s="19">
        <f t="shared" si="12"/>
        <v>2</v>
      </c>
      <c r="E86" s="18" t="s">
        <v>49</v>
      </c>
      <c r="F86" s="18">
        <v>26</v>
      </c>
      <c r="J86" s="18" t="s">
        <v>627</v>
      </c>
      <c r="K86" s="18" t="s">
        <v>628</v>
      </c>
      <c r="L86" s="18" t="s">
        <v>813</v>
      </c>
      <c r="O86" s="18" t="s">
        <v>357</v>
      </c>
      <c r="P86" s="18" t="s">
        <v>629</v>
      </c>
      <c r="Q86" s="18" t="s">
        <v>631</v>
      </c>
      <c r="R86" s="18" t="s">
        <v>632</v>
      </c>
      <c r="V86" s="20">
        <v>43908</v>
      </c>
      <c r="W86" s="18" t="s">
        <v>160</v>
      </c>
      <c r="X86" s="20">
        <v>43908</v>
      </c>
      <c r="Y86" s="20" t="s">
        <v>1193</v>
      </c>
      <c r="AA86" s="20" t="s">
        <v>1050</v>
      </c>
      <c r="AB86" s="18"/>
      <c r="AC86" s="20">
        <v>43908</v>
      </c>
      <c r="AD86" s="20">
        <v>43908</v>
      </c>
      <c r="AE86" s="18" t="s">
        <v>634</v>
      </c>
      <c r="AF86" s="18" t="s">
        <v>611</v>
      </c>
      <c r="AG86" s="20" t="s">
        <v>1050</v>
      </c>
      <c r="AH86" s="20">
        <v>43912</v>
      </c>
      <c r="AI86" s="20">
        <v>43912</v>
      </c>
      <c r="AJ86" s="20">
        <v>43912</v>
      </c>
      <c r="AL86" s="18" t="s">
        <v>65</v>
      </c>
      <c r="AM86" s="20" t="s">
        <v>1050</v>
      </c>
      <c r="AN86" s="18" t="s">
        <v>303</v>
      </c>
      <c r="AR86" s="18" t="s">
        <v>69</v>
      </c>
      <c r="AS86" s="25">
        <f t="shared" si="15"/>
        <v>0</v>
      </c>
      <c r="AT86" s="18">
        <f t="shared" si="14"/>
        <v>4</v>
      </c>
      <c r="AU86" s="18" t="s">
        <v>632</v>
      </c>
      <c r="AV86" s="18" t="s">
        <v>893</v>
      </c>
      <c r="AW86" s="22">
        <f t="shared" si="16"/>
        <v>0</v>
      </c>
      <c r="AX86" s="22">
        <f t="shared" si="17"/>
        <v>0</v>
      </c>
      <c r="BA86" s="23">
        <v>0</v>
      </c>
      <c r="BB86" s="23">
        <v>1</v>
      </c>
      <c r="BC86" s="23">
        <v>0</v>
      </c>
      <c r="BD86" s="24">
        <v>3</v>
      </c>
      <c r="BE86" s="23">
        <v>1</v>
      </c>
    </row>
    <row r="87" spans="1:57" x14ac:dyDescent="0.35">
      <c r="A87" s="18">
        <v>102</v>
      </c>
      <c r="B87" s="18">
        <v>102</v>
      </c>
      <c r="C87" s="19">
        <f t="shared" si="12"/>
        <v>2</v>
      </c>
      <c r="E87" s="18" t="s">
        <v>49</v>
      </c>
      <c r="F87" s="18">
        <v>9</v>
      </c>
      <c r="J87" s="18" t="s">
        <v>310</v>
      </c>
      <c r="K87" s="18" t="s">
        <v>53</v>
      </c>
      <c r="L87" s="18" t="s">
        <v>813</v>
      </c>
      <c r="O87" s="18" t="s">
        <v>357</v>
      </c>
      <c r="P87" s="18" t="s">
        <v>629</v>
      </c>
      <c r="Q87" s="18" t="s">
        <v>631</v>
      </c>
      <c r="R87" s="18" t="s">
        <v>632</v>
      </c>
      <c r="V87" s="20">
        <v>43908</v>
      </c>
      <c r="W87" s="18" t="s">
        <v>160</v>
      </c>
      <c r="X87" s="20">
        <v>43908</v>
      </c>
      <c r="Y87" s="20" t="s">
        <v>1193</v>
      </c>
      <c r="AA87" s="20" t="s">
        <v>1050</v>
      </c>
      <c r="AB87" s="18"/>
      <c r="AC87" s="20">
        <v>43908</v>
      </c>
      <c r="AD87" s="20">
        <v>43908</v>
      </c>
      <c r="AE87" s="18" t="s">
        <v>634</v>
      </c>
      <c r="AF87" s="18" t="s">
        <v>611</v>
      </c>
      <c r="AG87" s="20" t="s">
        <v>1050</v>
      </c>
      <c r="AH87" s="20">
        <v>43912</v>
      </c>
      <c r="AI87" s="20">
        <v>43912</v>
      </c>
      <c r="AJ87" s="20">
        <v>43912</v>
      </c>
      <c r="AL87" s="18" t="s">
        <v>65</v>
      </c>
      <c r="AM87" s="20" t="s">
        <v>1050</v>
      </c>
      <c r="AN87" s="18" t="s">
        <v>303</v>
      </c>
      <c r="AR87" s="18" t="s">
        <v>69</v>
      </c>
      <c r="AS87" s="25">
        <f t="shared" si="15"/>
        <v>0</v>
      </c>
      <c r="AT87" s="18">
        <f t="shared" si="14"/>
        <v>4</v>
      </c>
      <c r="AU87" s="18" t="s">
        <v>632</v>
      </c>
      <c r="AV87" s="18" t="s">
        <v>893</v>
      </c>
      <c r="AW87" s="22">
        <f t="shared" si="16"/>
        <v>0</v>
      </c>
      <c r="AX87" s="22">
        <f t="shared" si="17"/>
        <v>0</v>
      </c>
      <c r="BA87" s="23">
        <v>0</v>
      </c>
      <c r="BB87" s="23">
        <v>1</v>
      </c>
      <c r="BC87" s="23">
        <v>0</v>
      </c>
      <c r="BD87" s="24">
        <v>3</v>
      </c>
      <c r="BE87" s="23">
        <v>1</v>
      </c>
    </row>
    <row r="88" spans="1:57" x14ac:dyDescent="0.35">
      <c r="A88" s="18">
        <v>103</v>
      </c>
      <c r="B88" s="18">
        <v>103</v>
      </c>
      <c r="C88" s="19">
        <f t="shared" si="12"/>
        <v>2</v>
      </c>
      <c r="E88" s="18" t="s">
        <v>71</v>
      </c>
      <c r="F88" s="18">
        <v>22</v>
      </c>
      <c r="J88" s="18" t="s">
        <v>635</v>
      </c>
      <c r="K88" s="18" t="s">
        <v>160</v>
      </c>
      <c r="L88" s="18" t="s">
        <v>813</v>
      </c>
      <c r="O88" s="18" t="s">
        <v>357</v>
      </c>
      <c r="P88" s="18" t="s">
        <v>629</v>
      </c>
      <c r="Q88" s="18" t="s">
        <v>631</v>
      </c>
      <c r="R88" s="18" t="s">
        <v>632</v>
      </c>
      <c r="V88" s="20">
        <v>43908</v>
      </c>
      <c r="W88" s="18" t="s">
        <v>160</v>
      </c>
      <c r="X88" s="20">
        <v>43908</v>
      </c>
      <c r="Y88" s="20" t="s">
        <v>1193</v>
      </c>
      <c r="AA88" s="20" t="s">
        <v>1050</v>
      </c>
      <c r="AB88" s="18"/>
      <c r="AC88" s="20">
        <v>43908</v>
      </c>
      <c r="AD88" s="20">
        <v>43908</v>
      </c>
      <c r="AE88" s="18" t="s">
        <v>634</v>
      </c>
      <c r="AF88" s="18" t="s">
        <v>611</v>
      </c>
      <c r="AG88" s="20" t="s">
        <v>1050</v>
      </c>
      <c r="AH88" s="20">
        <v>43912</v>
      </c>
      <c r="AI88" s="20">
        <v>43912</v>
      </c>
      <c r="AJ88" s="20">
        <v>43912</v>
      </c>
      <c r="AL88" s="18" t="s">
        <v>65</v>
      </c>
      <c r="AM88" s="20" t="s">
        <v>1050</v>
      </c>
      <c r="AN88" s="18" t="s">
        <v>303</v>
      </c>
      <c r="AR88" s="18" t="s">
        <v>69</v>
      </c>
      <c r="AS88" s="25">
        <f t="shared" si="15"/>
        <v>0</v>
      </c>
      <c r="AT88" s="18">
        <f t="shared" si="14"/>
        <v>4</v>
      </c>
      <c r="AU88" s="18" t="s">
        <v>632</v>
      </c>
      <c r="AV88" s="18" t="s">
        <v>893</v>
      </c>
      <c r="AW88" s="22">
        <f t="shared" si="16"/>
        <v>0</v>
      </c>
      <c r="AX88" s="22">
        <f t="shared" si="17"/>
        <v>0</v>
      </c>
      <c r="BA88" s="23">
        <v>0</v>
      </c>
      <c r="BB88" s="23">
        <v>1</v>
      </c>
      <c r="BC88" s="23">
        <v>0</v>
      </c>
      <c r="BD88" s="24">
        <v>3</v>
      </c>
      <c r="BE88" s="23">
        <v>1</v>
      </c>
    </row>
    <row r="89" spans="1:57" x14ac:dyDescent="0.35">
      <c r="A89" s="18">
        <v>104</v>
      </c>
      <c r="B89" s="18">
        <v>104</v>
      </c>
      <c r="C89" s="19">
        <f t="shared" si="12"/>
        <v>2</v>
      </c>
      <c r="E89" s="18" t="s">
        <v>49</v>
      </c>
      <c r="F89" s="18">
        <v>33</v>
      </c>
      <c r="J89" s="18" t="s">
        <v>636</v>
      </c>
      <c r="K89" s="18" t="s">
        <v>160</v>
      </c>
      <c r="L89" s="18" t="s">
        <v>813</v>
      </c>
      <c r="O89" s="18" t="s">
        <v>357</v>
      </c>
      <c r="P89" s="18" t="s">
        <v>629</v>
      </c>
      <c r="Q89" s="18" t="s">
        <v>631</v>
      </c>
      <c r="R89" s="18" t="s">
        <v>632</v>
      </c>
      <c r="V89" s="20">
        <v>43908</v>
      </c>
      <c r="W89" s="18" t="s">
        <v>160</v>
      </c>
      <c r="X89" s="20">
        <v>43908</v>
      </c>
      <c r="Y89" s="20" t="s">
        <v>1193</v>
      </c>
      <c r="AA89" s="20" t="s">
        <v>1050</v>
      </c>
      <c r="AB89" s="18"/>
      <c r="AC89" s="20">
        <v>43908</v>
      </c>
      <c r="AD89" s="20">
        <v>43908</v>
      </c>
      <c r="AE89" s="18" t="s">
        <v>634</v>
      </c>
      <c r="AF89" s="18" t="s">
        <v>611</v>
      </c>
      <c r="AG89" s="20" t="s">
        <v>1050</v>
      </c>
      <c r="AH89" s="20">
        <v>43912</v>
      </c>
      <c r="AI89" s="20">
        <v>43912</v>
      </c>
      <c r="AJ89" s="20">
        <v>43912</v>
      </c>
      <c r="AL89" s="18" t="s">
        <v>65</v>
      </c>
      <c r="AM89" s="20" t="s">
        <v>1050</v>
      </c>
      <c r="AN89" s="18" t="s">
        <v>303</v>
      </c>
      <c r="AR89" s="18" t="s">
        <v>69</v>
      </c>
      <c r="AS89" s="25">
        <f t="shared" si="15"/>
        <v>0</v>
      </c>
      <c r="AT89" s="18">
        <f t="shared" si="14"/>
        <v>4</v>
      </c>
      <c r="AU89" s="18" t="s">
        <v>632</v>
      </c>
      <c r="AV89" s="18" t="s">
        <v>893</v>
      </c>
      <c r="AW89" s="22">
        <f t="shared" si="16"/>
        <v>0</v>
      </c>
      <c r="AX89" s="22">
        <f t="shared" si="17"/>
        <v>0</v>
      </c>
      <c r="BA89" s="23">
        <v>0</v>
      </c>
      <c r="BB89" s="23">
        <v>1</v>
      </c>
      <c r="BC89" s="23">
        <v>0</v>
      </c>
      <c r="BD89" s="24">
        <v>3</v>
      </c>
      <c r="BE89" s="23">
        <v>1</v>
      </c>
    </row>
    <row r="90" spans="1:57" x14ac:dyDescent="0.35">
      <c r="A90" s="18">
        <v>105</v>
      </c>
      <c r="B90" s="18">
        <v>105</v>
      </c>
      <c r="C90" s="19">
        <f t="shared" si="12"/>
        <v>2</v>
      </c>
      <c r="E90" s="18" t="s">
        <v>49</v>
      </c>
      <c r="F90" s="18">
        <v>35</v>
      </c>
      <c r="J90" s="18" t="s">
        <v>637</v>
      </c>
      <c r="K90" s="18" t="s">
        <v>638</v>
      </c>
      <c r="L90" s="18" t="s">
        <v>813</v>
      </c>
      <c r="O90" s="18" t="s">
        <v>357</v>
      </c>
      <c r="P90" s="18" t="s">
        <v>639</v>
      </c>
      <c r="Q90" s="18" t="s">
        <v>641</v>
      </c>
      <c r="R90" s="18" t="s">
        <v>642</v>
      </c>
      <c r="V90" s="20">
        <v>43908</v>
      </c>
      <c r="W90" s="18" t="s">
        <v>819</v>
      </c>
      <c r="X90" s="20">
        <v>43908</v>
      </c>
      <c r="Y90" s="20" t="s">
        <v>1193</v>
      </c>
      <c r="AA90" s="20" t="s">
        <v>1050</v>
      </c>
      <c r="AB90" s="18"/>
      <c r="AC90" s="20">
        <v>43908</v>
      </c>
      <c r="AD90" s="20">
        <v>43908</v>
      </c>
      <c r="AE90" s="18" t="s">
        <v>643</v>
      </c>
      <c r="AF90" s="18" t="s">
        <v>611</v>
      </c>
      <c r="AG90" s="20" t="s">
        <v>1050</v>
      </c>
      <c r="AH90" s="20">
        <v>43912</v>
      </c>
      <c r="AI90" s="20">
        <v>43912</v>
      </c>
      <c r="AJ90" s="20">
        <v>43912</v>
      </c>
      <c r="AK90" s="18" t="s">
        <v>302</v>
      </c>
      <c r="AL90" s="18" t="s">
        <v>65</v>
      </c>
      <c r="AM90" s="20" t="s">
        <v>1050</v>
      </c>
      <c r="AN90" s="18" t="s">
        <v>820</v>
      </c>
      <c r="AR90" s="18" t="s">
        <v>69</v>
      </c>
      <c r="AS90" s="25">
        <f t="shared" si="15"/>
        <v>0</v>
      </c>
      <c r="AT90" s="18">
        <f t="shared" si="14"/>
        <v>4</v>
      </c>
      <c r="AU90" s="18" t="s">
        <v>642</v>
      </c>
      <c r="AV90" s="18" t="s">
        <v>893</v>
      </c>
      <c r="AW90" s="22">
        <f t="shared" si="16"/>
        <v>0</v>
      </c>
      <c r="AX90" s="22">
        <f t="shared" si="17"/>
        <v>0</v>
      </c>
      <c r="BA90" s="23">
        <v>0</v>
      </c>
      <c r="BB90" s="23">
        <v>1</v>
      </c>
      <c r="BC90" s="23">
        <v>0</v>
      </c>
      <c r="BD90" s="24">
        <v>3</v>
      </c>
      <c r="BE90" s="23">
        <v>1</v>
      </c>
    </row>
    <row r="91" spans="1:57" x14ac:dyDescent="0.35">
      <c r="A91" s="18">
        <v>106</v>
      </c>
      <c r="B91" s="18">
        <v>106</v>
      </c>
      <c r="C91" s="19">
        <f t="shared" si="12"/>
        <v>2</v>
      </c>
      <c r="E91" s="18" t="s">
        <v>49</v>
      </c>
      <c r="F91" s="18">
        <v>20</v>
      </c>
      <c r="J91" s="18" t="s">
        <v>644</v>
      </c>
      <c r="K91" s="18" t="s">
        <v>638</v>
      </c>
      <c r="L91" s="18" t="s">
        <v>813</v>
      </c>
      <c r="O91" s="18" t="s">
        <v>357</v>
      </c>
      <c r="P91" s="18" t="s">
        <v>645</v>
      </c>
      <c r="Q91" s="18" t="s">
        <v>641</v>
      </c>
      <c r="R91" s="18" t="s">
        <v>642</v>
      </c>
      <c r="V91" s="20">
        <v>43908</v>
      </c>
      <c r="W91" s="18" t="s">
        <v>819</v>
      </c>
      <c r="X91" s="20">
        <v>43908</v>
      </c>
      <c r="Y91" s="20" t="s">
        <v>1193</v>
      </c>
      <c r="AA91" s="20" t="s">
        <v>1050</v>
      </c>
      <c r="AB91" s="18"/>
      <c r="AC91" s="20">
        <v>43908</v>
      </c>
      <c r="AD91" s="20">
        <v>43908</v>
      </c>
      <c r="AE91" s="18" t="s">
        <v>643</v>
      </c>
      <c r="AF91" s="18" t="s">
        <v>611</v>
      </c>
      <c r="AG91" s="20" t="s">
        <v>1050</v>
      </c>
      <c r="AH91" s="20">
        <v>43912</v>
      </c>
      <c r="AI91" s="20">
        <v>43912</v>
      </c>
      <c r="AJ91" s="20">
        <v>43912</v>
      </c>
      <c r="AK91" s="18" t="s">
        <v>302</v>
      </c>
      <c r="AL91" s="18" t="s">
        <v>65</v>
      </c>
      <c r="AM91" s="20" t="s">
        <v>1050</v>
      </c>
      <c r="AN91" s="18" t="s">
        <v>820</v>
      </c>
      <c r="AR91" s="18" t="s">
        <v>69</v>
      </c>
      <c r="AS91" s="25">
        <f t="shared" si="15"/>
        <v>0</v>
      </c>
      <c r="AT91" s="18">
        <f t="shared" si="14"/>
        <v>4</v>
      </c>
      <c r="AU91" s="18" t="s">
        <v>642</v>
      </c>
      <c r="AV91" s="18" t="s">
        <v>893</v>
      </c>
      <c r="AW91" s="22">
        <f t="shared" si="16"/>
        <v>0</v>
      </c>
      <c r="AX91" s="22">
        <f t="shared" si="17"/>
        <v>0</v>
      </c>
      <c r="BA91" s="23">
        <v>0</v>
      </c>
      <c r="BB91" s="23">
        <v>1</v>
      </c>
      <c r="BC91" s="23">
        <v>0</v>
      </c>
      <c r="BD91" s="24">
        <v>3</v>
      </c>
      <c r="BE91" s="23">
        <v>1</v>
      </c>
    </row>
    <row r="92" spans="1:57" x14ac:dyDescent="0.35">
      <c r="A92" s="18">
        <v>107</v>
      </c>
      <c r="B92" s="18">
        <v>107</v>
      </c>
      <c r="C92" s="19">
        <f t="shared" si="12"/>
        <v>3</v>
      </c>
      <c r="E92" s="18" t="s">
        <v>49</v>
      </c>
      <c r="F92" s="18">
        <v>25</v>
      </c>
      <c r="J92" s="18" t="s">
        <v>232</v>
      </c>
      <c r="K92" s="18" t="s">
        <v>53</v>
      </c>
      <c r="L92" s="18" t="s">
        <v>813</v>
      </c>
      <c r="M92" s="18">
        <v>86</v>
      </c>
      <c r="P92" s="18" t="s">
        <v>646</v>
      </c>
      <c r="Q92" s="18" t="s">
        <v>647</v>
      </c>
      <c r="V92" s="20" t="s">
        <v>1050</v>
      </c>
      <c r="W92" s="18" t="s">
        <v>53</v>
      </c>
      <c r="X92" s="20">
        <v>43911</v>
      </c>
      <c r="Y92" s="20" t="s">
        <v>1193</v>
      </c>
      <c r="AA92" s="20" t="s">
        <v>1050</v>
      </c>
      <c r="AB92" s="18"/>
      <c r="AC92" s="20">
        <v>43910</v>
      </c>
      <c r="AD92" s="20">
        <v>43910</v>
      </c>
      <c r="AE92" s="18" t="s">
        <v>648</v>
      </c>
      <c r="AF92" s="18" t="s">
        <v>63</v>
      </c>
      <c r="AG92" s="20" t="s">
        <v>1050</v>
      </c>
      <c r="AH92" s="20">
        <v>43912</v>
      </c>
      <c r="AI92" s="20">
        <v>43911</v>
      </c>
      <c r="AJ92" s="20">
        <v>43911</v>
      </c>
      <c r="AL92" s="18" t="s">
        <v>65</v>
      </c>
      <c r="AM92" s="20" t="s">
        <v>1050</v>
      </c>
      <c r="AN92" s="18" t="s">
        <v>1132</v>
      </c>
      <c r="AR92" s="18" t="s">
        <v>69</v>
      </c>
      <c r="AS92" s="25"/>
      <c r="AU92" s="18" t="s">
        <v>1050</v>
      </c>
      <c r="AV92" s="18" t="s">
        <v>875</v>
      </c>
      <c r="AX92" s="24">
        <f t="shared" si="17"/>
        <v>-1</v>
      </c>
      <c r="AY92" s="24"/>
      <c r="AZ92" s="22">
        <v>1</v>
      </c>
      <c r="BA92" s="23">
        <v>1</v>
      </c>
      <c r="BB92" s="23">
        <v>1</v>
      </c>
      <c r="BC92" s="23">
        <v>0</v>
      </c>
      <c r="BD92" s="24">
        <v>2</v>
      </c>
      <c r="BE92" s="23">
        <v>1</v>
      </c>
    </row>
    <row r="93" spans="1:57" x14ac:dyDescent="0.35">
      <c r="A93" s="18">
        <v>108</v>
      </c>
      <c r="B93" s="18">
        <v>108</v>
      </c>
      <c r="C93" s="19">
        <f t="shared" si="12"/>
        <v>3</v>
      </c>
      <c r="E93" s="18" t="s">
        <v>71</v>
      </c>
      <c r="F93" s="18">
        <v>19</v>
      </c>
      <c r="G93" s="18" t="s">
        <v>321</v>
      </c>
      <c r="J93" s="18" t="s">
        <v>205</v>
      </c>
      <c r="K93" s="18" t="s">
        <v>53</v>
      </c>
      <c r="L93" s="18" t="s">
        <v>813</v>
      </c>
      <c r="P93" s="18" t="s">
        <v>649</v>
      </c>
      <c r="Q93" s="18" t="s">
        <v>650</v>
      </c>
      <c r="R93" s="18" t="s">
        <v>651</v>
      </c>
      <c r="V93" s="20">
        <v>43908</v>
      </c>
      <c r="W93" s="18" t="s">
        <v>53</v>
      </c>
      <c r="X93" s="20">
        <v>43908</v>
      </c>
      <c r="Y93" s="20" t="s">
        <v>1192</v>
      </c>
      <c r="Z93" s="18" t="s">
        <v>338</v>
      </c>
      <c r="AA93" s="20">
        <v>43910</v>
      </c>
      <c r="AB93" s="18"/>
      <c r="AC93" s="20">
        <v>43911</v>
      </c>
      <c r="AD93" s="20">
        <v>43911</v>
      </c>
      <c r="AE93" s="18" t="s">
        <v>314</v>
      </c>
      <c r="AF93" s="18" t="s">
        <v>63</v>
      </c>
      <c r="AG93" s="20" t="s">
        <v>1050</v>
      </c>
      <c r="AH93" s="20">
        <v>43912</v>
      </c>
      <c r="AI93" s="20">
        <v>43911</v>
      </c>
      <c r="AJ93" s="20">
        <v>43911</v>
      </c>
      <c r="AL93" s="18" t="s">
        <v>65</v>
      </c>
      <c r="AM93" s="20" t="s">
        <v>1050</v>
      </c>
      <c r="AN93" s="18" t="s">
        <v>652</v>
      </c>
      <c r="AR93" s="18" t="s">
        <v>69</v>
      </c>
      <c r="AS93" s="25">
        <f t="shared" ref="AS93:AS100" si="18">X93-V93</f>
        <v>0</v>
      </c>
      <c r="AT93" s="18">
        <f t="shared" ref="AT93:AT100" si="19">AJ93-V93</f>
        <v>3</v>
      </c>
      <c r="AU93" s="18" t="s">
        <v>651</v>
      </c>
      <c r="AV93" s="18" t="s">
        <v>893</v>
      </c>
      <c r="AW93" s="22">
        <f t="shared" ref="AW93:AW100" si="20">X93-V93</f>
        <v>0</v>
      </c>
      <c r="AX93" s="22">
        <f t="shared" si="17"/>
        <v>3</v>
      </c>
      <c r="BA93" s="23">
        <v>0</v>
      </c>
      <c r="BB93" s="23">
        <v>2</v>
      </c>
      <c r="BC93" s="23">
        <v>0</v>
      </c>
      <c r="BD93" s="24">
        <v>3</v>
      </c>
      <c r="BE93" s="23">
        <v>1</v>
      </c>
    </row>
    <row r="94" spans="1:57" x14ac:dyDescent="0.35">
      <c r="A94" s="18">
        <v>109</v>
      </c>
      <c r="B94" s="18">
        <v>109</v>
      </c>
      <c r="C94" s="19">
        <f t="shared" si="12"/>
        <v>3</v>
      </c>
      <c r="E94" s="18" t="s">
        <v>71</v>
      </c>
      <c r="F94" s="18">
        <v>42</v>
      </c>
      <c r="G94" s="18" t="s">
        <v>653</v>
      </c>
      <c r="J94" s="18" t="s">
        <v>654</v>
      </c>
      <c r="K94" s="18" t="s">
        <v>53</v>
      </c>
      <c r="L94" s="18" t="s">
        <v>813</v>
      </c>
      <c r="P94" s="18" t="s">
        <v>655</v>
      </c>
      <c r="Q94" s="18" t="s">
        <v>657</v>
      </c>
      <c r="R94" s="18" t="s">
        <v>658</v>
      </c>
      <c r="V94" s="20">
        <v>43905</v>
      </c>
      <c r="W94" s="18" t="s">
        <v>53</v>
      </c>
      <c r="X94" s="20">
        <v>43905</v>
      </c>
      <c r="Y94" s="20" t="s">
        <v>1192</v>
      </c>
      <c r="Z94" s="18" t="s">
        <v>196</v>
      </c>
      <c r="AA94" s="20">
        <v>43910</v>
      </c>
      <c r="AB94" s="18"/>
      <c r="AC94" s="20">
        <v>43911</v>
      </c>
      <c r="AD94" s="20">
        <v>43911</v>
      </c>
      <c r="AE94" s="18" t="s">
        <v>66</v>
      </c>
      <c r="AF94" s="18" t="s">
        <v>63</v>
      </c>
      <c r="AG94" s="20" t="s">
        <v>1050</v>
      </c>
      <c r="AH94" s="20">
        <v>43912</v>
      </c>
      <c r="AI94" s="20">
        <v>43911</v>
      </c>
      <c r="AJ94" s="20">
        <v>43910</v>
      </c>
      <c r="AM94" s="20" t="s">
        <v>1050</v>
      </c>
      <c r="AN94" s="18" t="s">
        <v>1132</v>
      </c>
      <c r="AR94" s="18" t="s">
        <v>69</v>
      </c>
      <c r="AS94" s="25">
        <f t="shared" si="18"/>
        <v>0</v>
      </c>
      <c r="AT94" s="18">
        <f t="shared" si="19"/>
        <v>5</v>
      </c>
      <c r="AU94" s="18" t="s">
        <v>658</v>
      </c>
      <c r="AV94" s="18" t="s">
        <v>893</v>
      </c>
      <c r="AW94" s="22">
        <f t="shared" si="20"/>
        <v>0</v>
      </c>
      <c r="AX94" s="22">
        <f t="shared" si="17"/>
        <v>6</v>
      </c>
      <c r="BA94" s="23">
        <v>0</v>
      </c>
      <c r="BB94" s="23">
        <v>2</v>
      </c>
      <c r="BC94" s="23">
        <v>0</v>
      </c>
      <c r="BD94" s="24">
        <v>3</v>
      </c>
      <c r="BE94" s="23">
        <v>1</v>
      </c>
    </row>
    <row r="95" spans="1:57" x14ac:dyDescent="0.35">
      <c r="A95" s="18">
        <v>110</v>
      </c>
      <c r="B95" s="18">
        <v>110</v>
      </c>
      <c r="C95" s="19">
        <f t="shared" si="12"/>
        <v>5</v>
      </c>
      <c r="E95" s="18" t="s">
        <v>49</v>
      </c>
      <c r="F95" s="18">
        <v>19</v>
      </c>
      <c r="G95" s="18" t="s">
        <v>321</v>
      </c>
      <c r="J95" s="18" t="s">
        <v>528</v>
      </c>
      <c r="K95" s="18" t="s">
        <v>53</v>
      </c>
      <c r="L95" s="18" t="s">
        <v>813</v>
      </c>
      <c r="P95" s="18" t="s">
        <v>659</v>
      </c>
      <c r="Q95" s="18" t="s">
        <v>661</v>
      </c>
      <c r="R95" s="18" t="s">
        <v>662</v>
      </c>
      <c r="V95" s="20">
        <v>43909</v>
      </c>
      <c r="W95" s="18" t="s">
        <v>53</v>
      </c>
      <c r="X95" s="20">
        <v>43909</v>
      </c>
      <c r="Y95" s="20" t="s">
        <v>1192</v>
      </c>
      <c r="Z95" s="18" t="s">
        <v>196</v>
      </c>
      <c r="AA95" s="20">
        <v>43909</v>
      </c>
      <c r="AB95" s="18"/>
      <c r="AC95" s="20">
        <v>43911</v>
      </c>
      <c r="AD95" s="20">
        <v>43911</v>
      </c>
      <c r="AE95" s="18" t="s">
        <v>66</v>
      </c>
      <c r="AF95" s="18" t="s">
        <v>63</v>
      </c>
      <c r="AG95" s="20" t="s">
        <v>1050</v>
      </c>
      <c r="AH95" s="20">
        <v>43912</v>
      </c>
      <c r="AI95" s="20">
        <v>43911</v>
      </c>
      <c r="AJ95" s="20">
        <v>43911</v>
      </c>
      <c r="AL95" s="18" t="s">
        <v>65</v>
      </c>
      <c r="AM95" s="20" t="s">
        <v>1050</v>
      </c>
      <c r="AN95" s="18" t="s">
        <v>1132</v>
      </c>
      <c r="AR95" s="18" t="s">
        <v>69</v>
      </c>
      <c r="AS95" s="25">
        <f t="shared" si="18"/>
        <v>0</v>
      </c>
      <c r="AT95" s="18">
        <f t="shared" si="19"/>
        <v>2</v>
      </c>
      <c r="AU95" s="18" t="s">
        <v>662</v>
      </c>
      <c r="AV95" s="18" t="s">
        <v>893</v>
      </c>
      <c r="AW95" s="22">
        <f t="shared" si="20"/>
        <v>0</v>
      </c>
      <c r="AX95" s="22">
        <f t="shared" si="17"/>
        <v>2</v>
      </c>
      <c r="BA95" s="23">
        <v>2</v>
      </c>
      <c r="BB95" s="23">
        <v>2</v>
      </c>
      <c r="BC95" s="23">
        <v>0</v>
      </c>
      <c r="BD95" s="24">
        <v>3</v>
      </c>
      <c r="BE95" s="23">
        <v>1</v>
      </c>
    </row>
    <row r="96" spans="1:57" x14ac:dyDescent="0.35">
      <c r="A96" s="18">
        <v>111</v>
      </c>
      <c r="B96" s="18">
        <v>111</v>
      </c>
      <c r="C96" s="19">
        <f t="shared" si="12"/>
        <v>3</v>
      </c>
      <c r="E96" s="18" t="s">
        <v>49</v>
      </c>
      <c r="F96" s="18">
        <v>25</v>
      </c>
      <c r="G96" s="18" t="s">
        <v>321</v>
      </c>
      <c r="J96" s="18" t="s">
        <v>663</v>
      </c>
      <c r="K96" s="18" t="s">
        <v>664</v>
      </c>
      <c r="L96" s="18" t="s">
        <v>813</v>
      </c>
      <c r="P96" s="18" t="s">
        <v>665</v>
      </c>
      <c r="Q96" s="18" t="s">
        <v>667</v>
      </c>
      <c r="R96" s="18" t="s">
        <v>651</v>
      </c>
      <c r="V96" s="20">
        <v>43909</v>
      </c>
      <c r="W96" s="18" t="s">
        <v>668</v>
      </c>
      <c r="X96" s="20">
        <v>43909</v>
      </c>
      <c r="Y96" s="20" t="s">
        <v>1193</v>
      </c>
      <c r="AA96" s="20" t="s">
        <v>1050</v>
      </c>
      <c r="AB96" s="18"/>
      <c r="AC96" s="20">
        <v>43909</v>
      </c>
      <c r="AD96" s="20">
        <v>43909</v>
      </c>
      <c r="AE96" s="18" t="s">
        <v>669</v>
      </c>
      <c r="AF96" s="18" t="s">
        <v>63</v>
      </c>
      <c r="AG96" s="20" t="s">
        <v>1050</v>
      </c>
      <c r="AH96" s="20">
        <v>43912</v>
      </c>
      <c r="AI96" s="20">
        <v>43909</v>
      </c>
      <c r="AJ96" s="20">
        <v>43909</v>
      </c>
      <c r="AL96" s="18" t="s">
        <v>65</v>
      </c>
      <c r="AM96" s="20" t="s">
        <v>1050</v>
      </c>
      <c r="AN96" s="18" t="s">
        <v>669</v>
      </c>
      <c r="AR96" s="18" t="s">
        <v>69</v>
      </c>
      <c r="AS96" s="25">
        <f t="shared" si="18"/>
        <v>0</v>
      </c>
      <c r="AT96" s="18">
        <f t="shared" si="19"/>
        <v>0</v>
      </c>
      <c r="AU96" s="18" t="s">
        <v>651</v>
      </c>
      <c r="AV96" s="18" t="s">
        <v>893</v>
      </c>
      <c r="AW96" s="22">
        <f t="shared" si="20"/>
        <v>0</v>
      </c>
      <c r="AX96" s="22">
        <f t="shared" si="17"/>
        <v>0</v>
      </c>
      <c r="BA96" s="23">
        <v>1</v>
      </c>
      <c r="BB96" s="23">
        <v>1</v>
      </c>
      <c r="BC96" s="23">
        <v>0</v>
      </c>
      <c r="BD96" s="24">
        <v>3</v>
      </c>
      <c r="BE96" s="23">
        <v>1</v>
      </c>
    </row>
    <row r="97" spans="1:57" x14ac:dyDescent="0.35">
      <c r="A97" s="18">
        <v>112</v>
      </c>
      <c r="B97" s="18">
        <v>112</v>
      </c>
      <c r="C97" s="19">
        <f t="shared" si="12"/>
        <v>4</v>
      </c>
      <c r="E97" s="18" t="s">
        <v>49</v>
      </c>
      <c r="F97" s="18">
        <v>30</v>
      </c>
      <c r="G97" s="18" t="s">
        <v>321</v>
      </c>
      <c r="J97" s="18" t="s">
        <v>310</v>
      </c>
      <c r="K97" s="18" t="s">
        <v>53</v>
      </c>
      <c r="L97" s="18" t="s">
        <v>813</v>
      </c>
      <c r="P97" s="18" t="s">
        <v>670</v>
      </c>
      <c r="Q97" s="18" t="s">
        <v>671</v>
      </c>
      <c r="R97" s="18" t="s">
        <v>651</v>
      </c>
      <c r="V97" s="20">
        <v>43907</v>
      </c>
      <c r="W97" s="18" t="s">
        <v>668</v>
      </c>
      <c r="X97" s="20">
        <v>43908</v>
      </c>
      <c r="Y97" s="20" t="s">
        <v>1192</v>
      </c>
      <c r="Z97" s="18" t="s">
        <v>672</v>
      </c>
      <c r="AA97" s="20" t="s">
        <v>1050</v>
      </c>
      <c r="AC97" s="20">
        <v>43908</v>
      </c>
      <c r="AD97" s="20">
        <v>43908</v>
      </c>
      <c r="AE97" s="18" t="s">
        <v>669</v>
      </c>
      <c r="AF97" s="18" t="s">
        <v>63</v>
      </c>
      <c r="AG97" s="20" t="s">
        <v>1050</v>
      </c>
      <c r="AH97" s="20">
        <v>43912</v>
      </c>
      <c r="AI97" s="20">
        <v>43908</v>
      </c>
      <c r="AJ97" s="20">
        <v>43908</v>
      </c>
      <c r="AL97" s="18" t="s">
        <v>65</v>
      </c>
      <c r="AM97" s="20" t="s">
        <v>1050</v>
      </c>
      <c r="AN97" s="18" t="s">
        <v>669</v>
      </c>
      <c r="AR97" s="18" t="s">
        <v>69</v>
      </c>
      <c r="AS97" s="25">
        <f t="shared" si="18"/>
        <v>1</v>
      </c>
      <c r="AT97" s="18">
        <f t="shared" si="19"/>
        <v>1</v>
      </c>
      <c r="AU97" s="18" t="s">
        <v>651</v>
      </c>
      <c r="AV97" s="18" t="s">
        <v>893</v>
      </c>
      <c r="AW97" s="22">
        <f t="shared" si="20"/>
        <v>1</v>
      </c>
      <c r="AX97" s="22">
        <f t="shared" si="17"/>
        <v>0</v>
      </c>
      <c r="BA97" s="23">
        <v>1</v>
      </c>
      <c r="BB97" s="23">
        <v>2</v>
      </c>
      <c r="BC97" s="23">
        <v>0</v>
      </c>
      <c r="BD97" s="24">
        <v>4</v>
      </c>
      <c r="BE97" s="23">
        <v>1</v>
      </c>
    </row>
    <row r="98" spans="1:57" x14ac:dyDescent="0.35">
      <c r="A98" s="18">
        <v>113</v>
      </c>
      <c r="B98" s="18">
        <v>113</v>
      </c>
      <c r="C98" s="19">
        <f t="shared" si="12"/>
        <v>3</v>
      </c>
      <c r="E98" s="18" t="s">
        <v>49</v>
      </c>
      <c r="F98" s="18">
        <v>18</v>
      </c>
      <c r="G98" s="18" t="s">
        <v>321</v>
      </c>
      <c r="J98" s="18" t="s">
        <v>310</v>
      </c>
      <c r="K98" s="18" t="s">
        <v>53</v>
      </c>
      <c r="L98" s="18" t="s">
        <v>813</v>
      </c>
      <c r="P98" s="18" t="s">
        <v>673</v>
      </c>
      <c r="Q98" s="18" t="s">
        <v>674</v>
      </c>
      <c r="R98" s="18" t="s">
        <v>675</v>
      </c>
      <c r="V98" s="20">
        <v>43908</v>
      </c>
      <c r="W98" s="18" t="s">
        <v>53</v>
      </c>
      <c r="X98" s="20">
        <v>43908</v>
      </c>
      <c r="Y98" s="20" t="s">
        <v>1192</v>
      </c>
      <c r="Z98" s="18" t="s">
        <v>676</v>
      </c>
      <c r="AA98" s="20">
        <v>43910</v>
      </c>
      <c r="AB98" s="18"/>
      <c r="AC98" s="20">
        <v>43911</v>
      </c>
      <c r="AD98" s="20">
        <v>43911</v>
      </c>
      <c r="AE98" s="18" t="s">
        <v>66</v>
      </c>
      <c r="AF98" s="18" t="s">
        <v>63</v>
      </c>
      <c r="AG98" s="20" t="s">
        <v>1050</v>
      </c>
      <c r="AH98" s="20">
        <v>43912</v>
      </c>
      <c r="AI98" s="20">
        <v>43911</v>
      </c>
      <c r="AJ98" s="20">
        <v>43910</v>
      </c>
      <c r="AL98" s="18" t="s">
        <v>65</v>
      </c>
      <c r="AM98" s="20" t="s">
        <v>1050</v>
      </c>
      <c r="AN98" s="18" t="s">
        <v>1132</v>
      </c>
      <c r="AR98" s="18" t="s">
        <v>69</v>
      </c>
      <c r="AS98" s="25">
        <f t="shared" si="18"/>
        <v>0</v>
      </c>
      <c r="AT98" s="18">
        <f t="shared" si="19"/>
        <v>2</v>
      </c>
      <c r="AU98" s="18" t="s">
        <v>675</v>
      </c>
      <c r="AV98" s="18" t="s">
        <v>893</v>
      </c>
      <c r="AW98" s="22">
        <f t="shared" si="20"/>
        <v>0</v>
      </c>
      <c r="AX98" s="22">
        <f t="shared" si="17"/>
        <v>3</v>
      </c>
      <c r="BA98" s="23">
        <v>0</v>
      </c>
      <c r="BB98" s="23">
        <v>2</v>
      </c>
      <c r="BC98" s="23">
        <v>0</v>
      </c>
      <c r="BD98" s="24">
        <v>3</v>
      </c>
      <c r="BE98" s="23">
        <v>1</v>
      </c>
    </row>
    <row r="99" spans="1:57" x14ac:dyDescent="0.35">
      <c r="A99" s="18">
        <v>114</v>
      </c>
      <c r="B99" s="18">
        <v>114</v>
      </c>
      <c r="C99" s="19">
        <f t="shared" si="12"/>
        <v>3</v>
      </c>
      <c r="E99" s="18" t="s">
        <v>71</v>
      </c>
      <c r="F99" s="18">
        <v>19</v>
      </c>
      <c r="G99" s="18" t="s">
        <v>321</v>
      </c>
      <c r="J99" s="18" t="s">
        <v>654</v>
      </c>
      <c r="K99" s="18" t="s">
        <v>53</v>
      </c>
      <c r="L99" s="18" t="s">
        <v>813</v>
      </c>
      <c r="P99" s="18" t="s">
        <v>677</v>
      </c>
      <c r="Q99" s="18" t="s">
        <v>678</v>
      </c>
      <c r="R99" s="18" t="s">
        <v>679</v>
      </c>
      <c r="V99" s="20">
        <v>43905</v>
      </c>
      <c r="W99" s="18" t="s">
        <v>53</v>
      </c>
      <c r="X99" s="20">
        <v>43905</v>
      </c>
      <c r="Y99" s="20" t="s">
        <v>1192</v>
      </c>
      <c r="Z99" s="18" t="s">
        <v>680</v>
      </c>
      <c r="AA99" s="20">
        <v>43909</v>
      </c>
      <c r="AB99" s="18"/>
      <c r="AC99" s="20">
        <v>43911</v>
      </c>
      <c r="AD99" s="20">
        <v>43911</v>
      </c>
      <c r="AE99" s="18" t="s">
        <v>66</v>
      </c>
      <c r="AF99" s="18" t="s">
        <v>63</v>
      </c>
      <c r="AG99" s="20" t="s">
        <v>1050</v>
      </c>
      <c r="AH99" s="20">
        <v>43913</v>
      </c>
      <c r="AI99" s="20">
        <v>43911</v>
      </c>
      <c r="AJ99" s="20">
        <v>43909</v>
      </c>
      <c r="AM99" s="20" t="s">
        <v>1050</v>
      </c>
      <c r="AN99" s="18" t="s">
        <v>1132</v>
      </c>
      <c r="AR99" s="18" t="s">
        <v>69</v>
      </c>
      <c r="AS99" s="25">
        <f t="shared" si="18"/>
        <v>0</v>
      </c>
      <c r="AT99" s="18">
        <f t="shared" si="19"/>
        <v>4</v>
      </c>
      <c r="AU99" s="18" t="s">
        <v>679</v>
      </c>
      <c r="AV99" s="18" t="s">
        <v>893</v>
      </c>
      <c r="AW99" s="22">
        <f t="shared" si="20"/>
        <v>0</v>
      </c>
      <c r="AX99" s="22">
        <f t="shared" si="17"/>
        <v>6</v>
      </c>
      <c r="BA99" s="23">
        <v>0</v>
      </c>
      <c r="BB99" s="23">
        <v>2</v>
      </c>
      <c r="BC99" s="23">
        <v>0</v>
      </c>
      <c r="BD99" s="24">
        <v>3</v>
      </c>
      <c r="BE99" s="23">
        <v>1</v>
      </c>
    </row>
    <row r="100" spans="1:57" x14ac:dyDescent="0.35">
      <c r="A100" s="18">
        <v>115</v>
      </c>
      <c r="B100" s="18">
        <v>115</v>
      </c>
      <c r="C100" s="19">
        <f t="shared" si="12"/>
        <v>2</v>
      </c>
      <c r="E100" s="18" t="s">
        <v>49</v>
      </c>
      <c r="F100" s="18">
        <v>44</v>
      </c>
      <c r="L100" s="18" t="s">
        <v>813</v>
      </c>
      <c r="M100" s="18">
        <v>94</v>
      </c>
      <c r="P100" s="18" t="s">
        <v>1197</v>
      </c>
      <c r="Q100" s="18" t="s">
        <v>682</v>
      </c>
      <c r="R100" s="18" t="s">
        <v>423</v>
      </c>
      <c r="V100" s="20">
        <v>43908</v>
      </c>
      <c r="W100" s="18" t="s">
        <v>53</v>
      </c>
      <c r="X100" s="20">
        <v>43908</v>
      </c>
      <c r="Y100" s="20" t="s">
        <v>1193</v>
      </c>
      <c r="AA100" s="20" t="s">
        <v>1050</v>
      </c>
      <c r="AB100" s="18"/>
      <c r="AC100" s="20">
        <v>43910</v>
      </c>
      <c r="AD100" s="20">
        <v>43910</v>
      </c>
      <c r="AE100" s="18" t="s">
        <v>66</v>
      </c>
      <c r="AF100" s="18" t="s">
        <v>63</v>
      </c>
      <c r="AG100" s="20" t="s">
        <v>1050</v>
      </c>
      <c r="AH100" s="20">
        <v>43913</v>
      </c>
      <c r="AI100" s="20">
        <v>43910</v>
      </c>
      <c r="AJ100" s="20">
        <v>43910</v>
      </c>
      <c r="AM100" s="20" t="s">
        <v>1050</v>
      </c>
      <c r="AN100" s="18" t="s">
        <v>1132</v>
      </c>
      <c r="AR100" s="18" t="s">
        <v>69</v>
      </c>
      <c r="AS100" s="25">
        <f t="shared" si="18"/>
        <v>0</v>
      </c>
      <c r="AT100" s="18">
        <f t="shared" si="19"/>
        <v>2</v>
      </c>
      <c r="AU100" s="18" t="s">
        <v>423</v>
      </c>
      <c r="AV100" s="18" t="s">
        <v>893</v>
      </c>
      <c r="AW100" s="22">
        <f t="shared" si="20"/>
        <v>0</v>
      </c>
      <c r="AX100" s="22">
        <f t="shared" si="17"/>
        <v>2</v>
      </c>
      <c r="BA100" s="23">
        <v>0</v>
      </c>
      <c r="BB100" s="23">
        <v>1</v>
      </c>
      <c r="BC100" s="23">
        <v>0</v>
      </c>
      <c r="BD100" s="24">
        <v>3</v>
      </c>
      <c r="BE100" s="23">
        <v>1</v>
      </c>
    </row>
    <row r="101" spans="1:57" x14ac:dyDescent="0.35">
      <c r="A101" s="18">
        <v>116</v>
      </c>
      <c r="B101" s="18">
        <v>116</v>
      </c>
      <c r="C101" s="19">
        <f t="shared" si="12"/>
        <v>4</v>
      </c>
      <c r="E101" s="18" t="s">
        <v>71</v>
      </c>
      <c r="F101" s="18">
        <v>29</v>
      </c>
      <c r="G101" s="18" t="s">
        <v>683</v>
      </c>
      <c r="L101" s="18" t="s">
        <v>813</v>
      </c>
      <c r="M101" s="18">
        <v>28</v>
      </c>
      <c r="P101" s="18" t="s">
        <v>684</v>
      </c>
      <c r="Q101" s="18" t="s">
        <v>685</v>
      </c>
      <c r="V101" s="20" t="s">
        <v>1050</v>
      </c>
      <c r="W101" s="18" t="s">
        <v>53</v>
      </c>
      <c r="X101" s="20">
        <v>43911</v>
      </c>
      <c r="Y101" s="20" t="s">
        <v>1192</v>
      </c>
      <c r="Z101" s="18" t="s">
        <v>686</v>
      </c>
      <c r="AA101" s="20">
        <v>43909</v>
      </c>
      <c r="AB101" s="18"/>
      <c r="AC101" s="20">
        <v>43911</v>
      </c>
      <c r="AD101" s="20">
        <v>43911</v>
      </c>
      <c r="AE101" s="18" t="s">
        <v>66</v>
      </c>
      <c r="AF101" s="18" t="s">
        <v>63</v>
      </c>
      <c r="AG101" s="20" t="s">
        <v>1050</v>
      </c>
      <c r="AH101" s="20">
        <v>43913</v>
      </c>
      <c r="AI101" s="20">
        <v>43911</v>
      </c>
      <c r="AJ101" s="20">
        <v>43911</v>
      </c>
      <c r="AM101" s="20" t="s">
        <v>1050</v>
      </c>
      <c r="AN101" s="18" t="s">
        <v>1132</v>
      </c>
      <c r="AR101" s="18" t="s">
        <v>69</v>
      </c>
      <c r="AS101" s="25"/>
      <c r="AU101" s="18" t="s">
        <v>1050</v>
      </c>
      <c r="AV101" s="18" t="s">
        <v>875</v>
      </c>
      <c r="AX101" s="24">
        <f t="shared" si="17"/>
        <v>0</v>
      </c>
      <c r="AY101" s="24"/>
      <c r="AZ101" s="22">
        <v>0</v>
      </c>
      <c r="BA101" s="23">
        <v>0</v>
      </c>
      <c r="BB101" s="23">
        <v>2</v>
      </c>
      <c r="BC101" s="23">
        <v>1</v>
      </c>
      <c r="BD101" s="24">
        <v>2</v>
      </c>
      <c r="BE101" s="23">
        <v>1</v>
      </c>
    </row>
    <row r="102" spans="1:57" x14ac:dyDescent="0.35">
      <c r="A102" s="18">
        <v>117</v>
      </c>
      <c r="B102" s="18">
        <v>117</v>
      </c>
      <c r="C102" s="19">
        <f t="shared" si="12"/>
        <v>3</v>
      </c>
      <c r="E102" s="18" t="s">
        <v>71</v>
      </c>
      <c r="F102" s="18">
        <v>30</v>
      </c>
      <c r="G102" s="18" t="s">
        <v>687</v>
      </c>
      <c r="J102" s="18" t="s">
        <v>688</v>
      </c>
      <c r="K102" s="18" t="s">
        <v>689</v>
      </c>
      <c r="L102" s="18" t="s">
        <v>813</v>
      </c>
      <c r="P102" s="18" t="s">
        <v>690</v>
      </c>
      <c r="Q102" s="18" t="s">
        <v>691</v>
      </c>
      <c r="R102" s="18" t="s">
        <v>692</v>
      </c>
      <c r="V102" s="20">
        <v>43909</v>
      </c>
      <c r="W102" s="18" t="s">
        <v>1199</v>
      </c>
      <c r="X102" s="20">
        <v>43909</v>
      </c>
      <c r="Y102" s="20" t="s">
        <v>1192</v>
      </c>
      <c r="Z102" s="18" t="s">
        <v>693</v>
      </c>
      <c r="AA102" s="20">
        <v>43906</v>
      </c>
      <c r="AB102" s="18"/>
      <c r="AC102" s="20">
        <v>43909</v>
      </c>
      <c r="AD102" s="20">
        <v>43909</v>
      </c>
      <c r="AE102" s="18" t="s">
        <v>694</v>
      </c>
      <c r="AG102" s="20" t="s">
        <v>1050</v>
      </c>
      <c r="AH102" s="20">
        <v>43913</v>
      </c>
      <c r="AI102" s="20">
        <v>43909</v>
      </c>
      <c r="AJ102" s="20">
        <v>43909</v>
      </c>
      <c r="AL102" s="18" t="s">
        <v>65</v>
      </c>
      <c r="AM102" s="20" t="s">
        <v>1050</v>
      </c>
      <c r="AN102" s="18" t="s">
        <v>694</v>
      </c>
      <c r="AR102" s="18" t="s">
        <v>69</v>
      </c>
      <c r="AS102" s="25">
        <f>X102-V102</f>
        <v>0</v>
      </c>
      <c r="AT102" s="18">
        <f>AJ102-V102</f>
        <v>0</v>
      </c>
      <c r="AU102" s="18" t="s">
        <v>692</v>
      </c>
      <c r="AV102" s="18" t="s">
        <v>893</v>
      </c>
      <c r="AW102" s="22">
        <f>X102-V102</f>
        <v>0</v>
      </c>
      <c r="AX102" s="22">
        <f t="shared" si="17"/>
        <v>0</v>
      </c>
      <c r="BA102" s="23">
        <v>0</v>
      </c>
      <c r="BB102" s="23">
        <v>2</v>
      </c>
      <c r="BC102" s="23">
        <v>0</v>
      </c>
      <c r="BD102" s="24">
        <v>4</v>
      </c>
      <c r="BE102" s="23">
        <v>1</v>
      </c>
    </row>
    <row r="103" spans="1:57" x14ac:dyDescent="0.35">
      <c r="A103" s="18">
        <v>118</v>
      </c>
      <c r="B103" s="18">
        <v>118</v>
      </c>
      <c r="C103" s="19">
        <f t="shared" si="12"/>
        <v>4</v>
      </c>
      <c r="E103" s="18" t="s">
        <v>49</v>
      </c>
      <c r="F103" s="18">
        <v>23</v>
      </c>
      <c r="G103" s="18" t="s">
        <v>695</v>
      </c>
      <c r="J103" s="18" t="s">
        <v>644</v>
      </c>
      <c r="K103" s="18" t="s">
        <v>638</v>
      </c>
      <c r="L103" s="18" t="s">
        <v>813</v>
      </c>
      <c r="P103" s="18" t="s">
        <v>696</v>
      </c>
      <c r="Q103" s="18" t="s">
        <v>697</v>
      </c>
      <c r="R103" s="18" t="s">
        <v>692</v>
      </c>
      <c r="V103" s="20">
        <v>43909</v>
      </c>
      <c r="W103" s="18" t="s">
        <v>1199</v>
      </c>
      <c r="X103" s="20">
        <v>43909</v>
      </c>
      <c r="Y103" s="20" t="s">
        <v>1192</v>
      </c>
      <c r="Z103" s="18" t="s">
        <v>693</v>
      </c>
      <c r="AA103" s="20">
        <v>43909</v>
      </c>
      <c r="AB103" s="18" t="s">
        <v>698</v>
      </c>
      <c r="AC103" s="20">
        <v>43909</v>
      </c>
      <c r="AD103" s="20">
        <v>43909</v>
      </c>
      <c r="AE103" s="18" t="s">
        <v>694</v>
      </c>
      <c r="AG103" s="20" t="s">
        <v>1050</v>
      </c>
      <c r="AH103" s="20">
        <v>43913</v>
      </c>
      <c r="AI103" s="20">
        <v>43909</v>
      </c>
      <c r="AJ103" s="20">
        <v>43909</v>
      </c>
      <c r="AL103" s="18" t="s">
        <v>65</v>
      </c>
      <c r="AM103" s="20" t="s">
        <v>1050</v>
      </c>
      <c r="AN103" s="18" t="s">
        <v>694</v>
      </c>
      <c r="AR103" s="18" t="s">
        <v>69</v>
      </c>
      <c r="AS103" s="25">
        <f>X103-V103</f>
        <v>0</v>
      </c>
      <c r="AT103" s="18">
        <f>AJ103-V103</f>
        <v>0</v>
      </c>
      <c r="AU103" s="18" t="s">
        <v>692</v>
      </c>
      <c r="AV103" s="18" t="s">
        <v>893</v>
      </c>
      <c r="AW103" s="22">
        <f>X103-V103</f>
        <v>0</v>
      </c>
      <c r="AX103" s="22">
        <f t="shared" si="17"/>
        <v>0</v>
      </c>
      <c r="BA103" s="23">
        <v>0</v>
      </c>
      <c r="BB103" s="23">
        <v>2</v>
      </c>
      <c r="BC103" s="23">
        <v>1</v>
      </c>
      <c r="BD103" s="24">
        <v>4</v>
      </c>
      <c r="BE103" s="23">
        <v>1</v>
      </c>
    </row>
    <row r="104" spans="1:57" x14ac:dyDescent="0.35">
      <c r="A104" s="18">
        <v>119</v>
      </c>
      <c r="B104" s="18">
        <v>119</v>
      </c>
      <c r="C104" s="19">
        <f t="shared" si="12"/>
        <v>7</v>
      </c>
      <c r="E104" s="18" t="s">
        <v>71</v>
      </c>
      <c r="F104" s="18">
        <v>29</v>
      </c>
      <c r="G104" s="18" t="s">
        <v>699</v>
      </c>
      <c r="J104" s="18" t="s">
        <v>521</v>
      </c>
      <c r="K104" s="18" t="s">
        <v>160</v>
      </c>
      <c r="L104" s="18" t="s">
        <v>183</v>
      </c>
      <c r="P104" s="18" t="s">
        <v>700</v>
      </c>
      <c r="Q104" s="18" t="s">
        <v>701</v>
      </c>
      <c r="R104" s="18" t="s">
        <v>702</v>
      </c>
      <c r="V104" s="20">
        <v>43905</v>
      </c>
      <c r="W104" s="18" t="s">
        <v>160</v>
      </c>
      <c r="X104" s="20">
        <v>43910</v>
      </c>
      <c r="Y104" s="20" t="s">
        <v>1192</v>
      </c>
      <c r="Z104" s="18" t="s">
        <v>703</v>
      </c>
      <c r="AA104" s="20">
        <v>43909</v>
      </c>
      <c r="AB104" s="18"/>
      <c r="AC104" s="20">
        <v>43910</v>
      </c>
      <c r="AD104" s="20">
        <v>43910</v>
      </c>
      <c r="AE104" s="18" t="s">
        <v>704</v>
      </c>
      <c r="AG104" s="20" t="s">
        <v>1050</v>
      </c>
      <c r="AH104" s="20">
        <v>43913</v>
      </c>
      <c r="AI104" s="20">
        <v>43910</v>
      </c>
      <c r="AJ104" s="20">
        <v>43910</v>
      </c>
      <c r="AL104" s="18" t="s">
        <v>65</v>
      </c>
      <c r="AM104" s="20" t="s">
        <v>1050</v>
      </c>
      <c r="AN104" s="18" t="s">
        <v>704</v>
      </c>
      <c r="AR104" s="18" t="s">
        <v>69</v>
      </c>
      <c r="AS104" s="25">
        <f>X104-V104</f>
        <v>5</v>
      </c>
      <c r="AT104" s="18">
        <f>AJ104-V104</f>
        <v>5</v>
      </c>
      <c r="AU104" s="18" t="s">
        <v>702</v>
      </c>
      <c r="AV104" s="18" t="s">
        <v>893</v>
      </c>
      <c r="AW104" s="22">
        <f>X104-V104</f>
        <v>5</v>
      </c>
      <c r="AX104" s="22">
        <f t="shared" si="17"/>
        <v>0</v>
      </c>
      <c r="BA104" s="23">
        <v>2</v>
      </c>
      <c r="BB104" s="23">
        <v>2</v>
      </c>
      <c r="BC104" s="23">
        <v>1</v>
      </c>
      <c r="BD104" s="24">
        <v>6</v>
      </c>
      <c r="BE104" s="23">
        <v>2</v>
      </c>
    </row>
    <row r="105" spans="1:57" x14ac:dyDescent="0.35">
      <c r="A105" s="18">
        <v>120</v>
      </c>
      <c r="B105" s="18">
        <v>120</v>
      </c>
      <c r="C105" s="19">
        <f t="shared" si="12"/>
        <v>4</v>
      </c>
      <c r="E105" s="18" t="s">
        <v>71</v>
      </c>
      <c r="F105" s="18">
        <v>27</v>
      </c>
      <c r="G105" s="18" t="s">
        <v>705</v>
      </c>
      <c r="J105" s="18" t="s">
        <v>453</v>
      </c>
      <c r="K105" s="18" t="s">
        <v>160</v>
      </c>
      <c r="L105" s="18" t="s">
        <v>706</v>
      </c>
      <c r="M105" s="18">
        <v>91</v>
      </c>
      <c r="P105" s="18" t="s">
        <v>707</v>
      </c>
      <c r="Q105" s="18" t="s">
        <v>708</v>
      </c>
      <c r="V105" s="20">
        <v>43872</v>
      </c>
      <c r="W105" s="18" t="s">
        <v>160</v>
      </c>
      <c r="X105" s="20">
        <v>43909</v>
      </c>
      <c r="Y105" s="20" t="s">
        <v>1192</v>
      </c>
      <c r="Z105" s="18" t="s">
        <v>709</v>
      </c>
      <c r="AA105" s="20">
        <v>43911</v>
      </c>
      <c r="AB105" s="18"/>
      <c r="AC105" s="20">
        <v>43910</v>
      </c>
      <c r="AD105" s="20">
        <v>43910</v>
      </c>
      <c r="AE105" s="18" t="s">
        <v>710</v>
      </c>
      <c r="AG105" s="20" t="s">
        <v>1050</v>
      </c>
      <c r="AH105" s="20">
        <v>43913</v>
      </c>
      <c r="AI105" s="20">
        <v>43911</v>
      </c>
      <c r="AJ105" s="20">
        <v>43911</v>
      </c>
      <c r="AL105" s="18" t="s">
        <v>65</v>
      </c>
      <c r="AM105" s="20" t="s">
        <v>1050</v>
      </c>
      <c r="AN105" s="18" t="s">
        <v>230</v>
      </c>
      <c r="AR105" s="18" t="s">
        <v>69</v>
      </c>
      <c r="AS105" s="25"/>
      <c r="AU105" s="18" t="s">
        <v>1050</v>
      </c>
      <c r="AV105" s="18" t="s">
        <v>875</v>
      </c>
      <c r="AW105" s="22">
        <v>2</v>
      </c>
      <c r="AX105" s="24">
        <f t="shared" si="17"/>
        <v>1</v>
      </c>
      <c r="AY105" s="24"/>
      <c r="AZ105" s="22">
        <v>0</v>
      </c>
      <c r="BA105" s="23">
        <v>0</v>
      </c>
      <c r="BB105" s="23">
        <v>2</v>
      </c>
      <c r="BC105" s="23">
        <v>0</v>
      </c>
      <c r="BD105" s="24">
        <v>8</v>
      </c>
      <c r="BE105" s="23">
        <v>2</v>
      </c>
    </row>
    <row r="106" spans="1:57" x14ac:dyDescent="0.35">
      <c r="A106" s="18">
        <v>121</v>
      </c>
      <c r="B106" s="18">
        <v>121</v>
      </c>
      <c r="C106" s="19">
        <f t="shared" si="12"/>
        <v>3</v>
      </c>
      <c r="E106" s="18" t="s">
        <v>71</v>
      </c>
      <c r="F106" s="18">
        <v>58</v>
      </c>
      <c r="J106" s="18" t="s">
        <v>223</v>
      </c>
      <c r="K106" s="18" t="s">
        <v>160</v>
      </c>
      <c r="L106" s="18" t="s">
        <v>813</v>
      </c>
      <c r="P106" s="18" t="s">
        <v>712</v>
      </c>
      <c r="Q106" s="18" t="s">
        <v>714</v>
      </c>
      <c r="R106" s="18" t="s">
        <v>715</v>
      </c>
      <c r="V106" s="20">
        <v>43909</v>
      </c>
      <c r="W106" s="18" t="s">
        <v>160</v>
      </c>
      <c r="X106" s="20">
        <v>43909</v>
      </c>
      <c r="Y106" s="20" t="s">
        <v>1192</v>
      </c>
      <c r="Z106" s="18" t="s">
        <v>196</v>
      </c>
      <c r="AA106" s="20">
        <v>43910</v>
      </c>
      <c r="AB106" s="18"/>
      <c r="AC106" s="20">
        <v>43910</v>
      </c>
      <c r="AD106" s="20">
        <v>43910</v>
      </c>
      <c r="AE106" s="18" t="s">
        <v>716</v>
      </c>
      <c r="AG106" s="20" t="s">
        <v>1050</v>
      </c>
      <c r="AH106" s="20">
        <v>43913</v>
      </c>
      <c r="AI106" s="20">
        <v>43910</v>
      </c>
      <c r="AJ106" s="20">
        <v>43910</v>
      </c>
      <c r="AL106" s="18" t="s">
        <v>65</v>
      </c>
      <c r="AM106" s="20" t="s">
        <v>1050</v>
      </c>
      <c r="AN106" s="18" t="s">
        <v>1194</v>
      </c>
      <c r="AR106" s="18" t="s">
        <v>69</v>
      </c>
      <c r="AS106" s="25">
        <f>X106-V106</f>
        <v>0</v>
      </c>
      <c r="AT106" s="18">
        <f>AJ106-V106</f>
        <v>1</v>
      </c>
      <c r="AU106" s="18" t="s">
        <v>715</v>
      </c>
      <c r="AV106" s="18" t="s">
        <v>893</v>
      </c>
      <c r="AW106" s="22">
        <f>X106-V106</f>
        <v>0</v>
      </c>
      <c r="AX106" s="22">
        <f t="shared" si="17"/>
        <v>1</v>
      </c>
      <c r="BA106" s="23">
        <v>0</v>
      </c>
      <c r="BB106" s="23">
        <v>2</v>
      </c>
      <c r="BC106" s="23">
        <v>0</v>
      </c>
      <c r="BD106" s="24">
        <v>3</v>
      </c>
      <c r="BE106" s="23">
        <v>1</v>
      </c>
    </row>
    <row r="107" spans="1:57" x14ac:dyDescent="0.35">
      <c r="A107" s="18">
        <v>122</v>
      </c>
      <c r="B107" s="18">
        <v>122</v>
      </c>
      <c r="C107" s="19">
        <f t="shared" si="12"/>
        <v>5</v>
      </c>
      <c r="E107" s="18" t="s">
        <v>49</v>
      </c>
      <c r="F107" s="18">
        <v>24</v>
      </c>
      <c r="G107" s="18" t="s">
        <v>719</v>
      </c>
      <c r="J107" s="18" t="s">
        <v>720</v>
      </c>
      <c r="K107" s="18" t="s">
        <v>721</v>
      </c>
      <c r="L107" s="18" t="s">
        <v>813</v>
      </c>
      <c r="N107" s="24" t="s">
        <v>1167</v>
      </c>
      <c r="P107" s="18" t="s">
        <v>722</v>
      </c>
      <c r="Q107" s="26" t="s">
        <v>723</v>
      </c>
      <c r="R107" s="18" t="s">
        <v>724</v>
      </c>
      <c r="V107" s="20">
        <v>43910</v>
      </c>
      <c r="W107" s="18" t="s">
        <v>104</v>
      </c>
      <c r="X107" s="20">
        <v>43910</v>
      </c>
      <c r="Y107" s="20" t="s">
        <v>1193</v>
      </c>
      <c r="AA107" s="20" t="s">
        <v>1050</v>
      </c>
      <c r="AB107" s="18"/>
      <c r="AC107" s="20">
        <v>43911</v>
      </c>
      <c r="AD107" s="20">
        <v>43911</v>
      </c>
      <c r="AE107" s="18" t="s">
        <v>1198</v>
      </c>
      <c r="AF107" s="18" t="s">
        <v>726</v>
      </c>
      <c r="AG107" s="20" t="s">
        <v>1050</v>
      </c>
      <c r="AH107" s="20">
        <v>43913</v>
      </c>
      <c r="AI107" s="20">
        <v>43912</v>
      </c>
      <c r="AJ107" s="20">
        <v>43912</v>
      </c>
      <c r="AL107" s="18" t="s">
        <v>65</v>
      </c>
      <c r="AM107" s="20" t="s">
        <v>1050</v>
      </c>
      <c r="AN107" s="18" t="s">
        <v>726</v>
      </c>
      <c r="AQ107" s="18" t="s">
        <v>159</v>
      </c>
      <c r="AR107" s="18" t="s">
        <v>69</v>
      </c>
      <c r="AS107" s="25">
        <f>X107-V107</f>
        <v>0</v>
      </c>
      <c r="AT107" s="18">
        <f>AJ107-V107</f>
        <v>2</v>
      </c>
      <c r="AU107" s="18" t="s">
        <v>724</v>
      </c>
      <c r="AV107" s="18" t="s">
        <v>893</v>
      </c>
      <c r="AW107" s="22">
        <f>X107-V107</f>
        <v>0</v>
      </c>
      <c r="AX107" s="22">
        <f t="shared" si="17"/>
        <v>1</v>
      </c>
      <c r="BA107" s="23">
        <v>1</v>
      </c>
      <c r="BB107" s="23">
        <v>1</v>
      </c>
      <c r="BC107" s="23">
        <v>1</v>
      </c>
      <c r="BD107" s="24">
        <v>8</v>
      </c>
      <c r="BE107" s="23">
        <v>2</v>
      </c>
    </row>
    <row r="108" spans="1:57" x14ac:dyDescent="0.35">
      <c r="A108" s="18">
        <v>123</v>
      </c>
      <c r="B108" s="18">
        <v>123</v>
      </c>
      <c r="C108" s="19">
        <f t="shared" si="12"/>
        <v>5</v>
      </c>
      <c r="E108" s="18" t="s">
        <v>49</v>
      </c>
      <c r="F108" s="18">
        <v>17</v>
      </c>
      <c r="H108" s="18" t="s">
        <v>728</v>
      </c>
      <c r="I108" s="18" t="s">
        <v>729</v>
      </c>
      <c r="J108" s="18" t="s">
        <v>730</v>
      </c>
      <c r="K108" s="18" t="s">
        <v>731</v>
      </c>
      <c r="L108" s="18" t="s">
        <v>813</v>
      </c>
      <c r="P108" s="18" t="s">
        <v>732</v>
      </c>
      <c r="Q108" s="18" t="s">
        <v>734</v>
      </c>
      <c r="R108" s="18" t="s">
        <v>735</v>
      </c>
      <c r="V108" s="20">
        <v>43907</v>
      </c>
      <c r="W108" s="18" t="s">
        <v>731</v>
      </c>
      <c r="X108" s="20">
        <v>43912</v>
      </c>
      <c r="Y108" s="20" t="s">
        <v>1193</v>
      </c>
      <c r="AA108" s="20" t="s">
        <v>1050</v>
      </c>
      <c r="AB108" s="18"/>
      <c r="AC108" s="20">
        <v>43911</v>
      </c>
      <c r="AD108" s="20">
        <v>43911</v>
      </c>
      <c r="AE108" s="18" t="s">
        <v>736</v>
      </c>
      <c r="AF108" s="18" t="s">
        <v>611</v>
      </c>
      <c r="AG108" s="20" t="s">
        <v>1050</v>
      </c>
      <c r="AH108" s="20">
        <v>43913</v>
      </c>
      <c r="AI108" s="20">
        <v>43912</v>
      </c>
      <c r="AJ108" s="20">
        <v>43912</v>
      </c>
      <c r="AL108" s="18" t="s">
        <v>65</v>
      </c>
      <c r="AM108" s="20" t="s">
        <v>1050</v>
      </c>
      <c r="AN108" s="18" t="s">
        <v>736</v>
      </c>
      <c r="AR108" s="18" t="s">
        <v>69</v>
      </c>
      <c r="AS108" s="25">
        <f>X108-V108</f>
        <v>5</v>
      </c>
      <c r="AT108" s="18">
        <f>AJ108-V108</f>
        <v>5</v>
      </c>
      <c r="AU108" s="18" t="s">
        <v>735</v>
      </c>
      <c r="AV108" s="18" t="s">
        <v>893</v>
      </c>
      <c r="AW108" s="22">
        <f>X108-V108</f>
        <v>5</v>
      </c>
      <c r="AX108" s="22">
        <f t="shared" si="17"/>
        <v>-1</v>
      </c>
      <c r="BA108" s="23">
        <v>2</v>
      </c>
      <c r="BB108" s="23">
        <v>1</v>
      </c>
      <c r="BC108" s="23">
        <v>0</v>
      </c>
      <c r="BD108" s="24">
        <v>7</v>
      </c>
      <c r="BE108" s="23">
        <v>2</v>
      </c>
    </row>
    <row r="109" spans="1:57" x14ac:dyDescent="0.35">
      <c r="A109" s="18">
        <v>124</v>
      </c>
      <c r="B109" s="18">
        <v>124</v>
      </c>
      <c r="C109" s="19">
        <f t="shared" si="12"/>
        <v>4</v>
      </c>
      <c r="E109" s="18" t="s">
        <v>71</v>
      </c>
      <c r="F109" s="18">
        <v>52</v>
      </c>
      <c r="G109" s="18" t="s">
        <v>737</v>
      </c>
      <c r="J109" s="18" t="s">
        <v>453</v>
      </c>
      <c r="K109" s="18" t="s">
        <v>160</v>
      </c>
      <c r="L109" s="18" t="s">
        <v>738</v>
      </c>
      <c r="M109" s="18" t="s">
        <v>739</v>
      </c>
      <c r="P109" s="18" t="s">
        <v>740</v>
      </c>
      <c r="Q109" s="18" t="s">
        <v>742</v>
      </c>
      <c r="V109" s="20" t="s">
        <v>1050</v>
      </c>
      <c r="W109" s="18" t="s">
        <v>160</v>
      </c>
      <c r="X109" s="20">
        <v>43912</v>
      </c>
      <c r="Y109" s="20" t="s">
        <v>1193</v>
      </c>
      <c r="AA109" s="20" t="s">
        <v>1050</v>
      </c>
      <c r="AB109" s="18"/>
      <c r="AC109" s="20">
        <v>43912</v>
      </c>
      <c r="AD109" s="20">
        <v>43913</v>
      </c>
      <c r="AE109" s="18" t="s">
        <v>743</v>
      </c>
      <c r="AF109" s="18" t="s">
        <v>611</v>
      </c>
      <c r="AG109" s="20" t="s">
        <v>1050</v>
      </c>
      <c r="AH109" s="20">
        <v>43914</v>
      </c>
      <c r="AI109" s="20">
        <v>43912</v>
      </c>
      <c r="AJ109" s="20">
        <v>43912</v>
      </c>
      <c r="AL109" s="18" t="s">
        <v>65</v>
      </c>
      <c r="AM109" s="20" t="s">
        <v>1050</v>
      </c>
      <c r="AN109" s="18" t="s">
        <v>230</v>
      </c>
      <c r="AR109" s="18" t="s">
        <v>69</v>
      </c>
      <c r="AS109" s="25"/>
      <c r="AU109" s="18" t="s">
        <v>1050</v>
      </c>
      <c r="AV109" s="18" t="s">
        <v>875</v>
      </c>
      <c r="AX109" s="24">
        <f t="shared" si="17"/>
        <v>1</v>
      </c>
      <c r="AY109" s="24"/>
      <c r="AZ109" s="22">
        <v>0</v>
      </c>
      <c r="BA109" s="23">
        <v>0</v>
      </c>
      <c r="BB109" s="23">
        <v>1</v>
      </c>
      <c r="BC109" s="23">
        <v>1</v>
      </c>
      <c r="BD109" s="24">
        <v>10</v>
      </c>
      <c r="BE109" s="23">
        <v>2</v>
      </c>
    </row>
    <row r="110" spans="1:57" x14ac:dyDescent="0.35">
      <c r="A110" s="18">
        <v>125</v>
      </c>
      <c r="B110" s="18">
        <v>125</v>
      </c>
      <c r="C110" s="19">
        <f t="shared" si="12"/>
        <v>2</v>
      </c>
      <c r="E110" s="18" t="s">
        <v>49</v>
      </c>
      <c r="F110" s="18">
        <v>22</v>
      </c>
      <c r="G110" s="18" t="s">
        <v>744</v>
      </c>
      <c r="J110" s="18" t="s">
        <v>396</v>
      </c>
      <c r="K110" s="18" t="s">
        <v>160</v>
      </c>
      <c r="L110" s="18" t="s">
        <v>745</v>
      </c>
      <c r="M110" s="18" t="s">
        <v>746</v>
      </c>
      <c r="P110" s="18" t="s">
        <v>747</v>
      </c>
      <c r="Q110" s="18" t="s">
        <v>748</v>
      </c>
      <c r="V110" s="20" t="s">
        <v>1050</v>
      </c>
      <c r="W110" s="18" t="s">
        <v>160</v>
      </c>
      <c r="X110" s="20">
        <v>43912</v>
      </c>
      <c r="Y110" s="20" t="s">
        <v>1193</v>
      </c>
      <c r="AA110" s="20" t="s">
        <v>1050</v>
      </c>
      <c r="AB110" s="18"/>
      <c r="AC110" s="20">
        <v>43912</v>
      </c>
      <c r="AD110" s="20">
        <v>43913</v>
      </c>
      <c r="AF110" s="18" t="s">
        <v>611</v>
      </c>
      <c r="AG110" s="20" t="s">
        <v>1050</v>
      </c>
      <c r="AH110" s="20">
        <v>43914</v>
      </c>
      <c r="AI110" s="20">
        <v>43912</v>
      </c>
      <c r="AJ110" s="20">
        <v>43912</v>
      </c>
      <c r="AL110" s="18" t="s">
        <v>65</v>
      </c>
      <c r="AM110" s="20" t="s">
        <v>1050</v>
      </c>
      <c r="AN110" s="18" t="s">
        <v>1194</v>
      </c>
      <c r="AR110" s="18" t="s">
        <v>69</v>
      </c>
      <c r="AS110" s="25"/>
      <c r="AU110" s="18" t="s">
        <v>1050</v>
      </c>
      <c r="AV110" s="18" t="s">
        <v>875</v>
      </c>
      <c r="AX110" s="24">
        <f t="shared" si="17"/>
        <v>1</v>
      </c>
      <c r="AY110" s="24"/>
      <c r="AZ110" s="22">
        <v>0</v>
      </c>
      <c r="BA110" s="23">
        <v>0</v>
      </c>
      <c r="BB110" s="23">
        <v>1</v>
      </c>
      <c r="BC110" s="23">
        <v>0</v>
      </c>
      <c r="BD110" s="24">
        <v>5</v>
      </c>
      <c r="BE110" s="23">
        <v>1</v>
      </c>
    </row>
    <row r="111" spans="1:57" x14ac:dyDescent="0.35">
      <c r="A111" s="18">
        <v>126</v>
      </c>
      <c r="B111" s="18">
        <v>126</v>
      </c>
      <c r="C111" s="19">
        <f t="shared" si="12"/>
        <v>2</v>
      </c>
      <c r="E111" s="18" t="s">
        <v>71</v>
      </c>
      <c r="F111" s="18">
        <v>28</v>
      </c>
      <c r="G111" s="18" t="s">
        <v>750</v>
      </c>
      <c r="J111" s="18" t="s">
        <v>396</v>
      </c>
      <c r="K111" s="18" t="s">
        <v>160</v>
      </c>
      <c r="L111" s="18" t="s">
        <v>745</v>
      </c>
      <c r="M111" s="18" t="s">
        <v>751</v>
      </c>
      <c r="P111" s="18" t="s">
        <v>747</v>
      </c>
      <c r="Q111" s="18" t="s">
        <v>752</v>
      </c>
      <c r="V111" s="20" t="s">
        <v>1050</v>
      </c>
      <c r="W111" s="18" t="s">
        <v>160</v>
      </c>
      <c r="X111" s="20">
        <v>43912</v>
      </c>
      <c r="Y111" s="20" t="s">
        <v>1193</v>
      </c>
      <c r="AA111" s="20" t="s">
        <v>1050</v>
      </c>
      <c r="AB111" s="18"/>
      <c r="AC111" s="20">
        <v>43912</v>
      </c>
      <c r="AD111" s="20">
        <v>43913</v>
      </c>
      <c r="AF111" s="18" t="s">
        <v>611</v>
      </c>
      <c r="AG111" s="20" t="s">
        <v>1050</v>
      </c>
      <c r="AH111" s="20">
        <v>43914</v>
      </c>
      <c r="AI111" s="20">
        <v>43912</v>
      </c>
      <c r="AJ111" s="20">
        <v>43912</v>
      </c>
      <c r="AL111" s="18" t="s">
        <v>65</v>
      </c>
      <c r="AM111" s="20" t="s">
        <v>1050</v>
      </c>
      <c r="AN111" s="18" t="s">
        <v>1194</v>
      </c>
      <c r="AR111" s="18" t="s">
        <v>69</v>
      </c>
      <c r="AS111" s="25"/>
      <c r="AU111" s="18" t="s">
        <v>1050</v>
      </c>
      <c r="AV111" s="18" t="s">
        <v>875</v>
      </c>
      <c r="AX111" s="24">
        <f t="shared" si="17"/>
        <v>1</v>
      </c>
      <c r="AY111" s="24"/>
      <c r="AZ111" s="22">
        <v>0</v>
      </c>
      <c r="BA111" s="23">
        <v>0</v>
      </c>
      <c r="BB111" s="23">
        <v>1</v>
      </c>
      <c r="BC111" s="23">
        <v>0</v>
      </c>
      <c r="BD111" s="24">
        <v>5</v>
      </c>
      <c r="BE111" s="23">
        <v>1</v>
      </c>
    </row>
    <row r="112" spans="1:57" x14ac:dyDescent="0.35">
      <c r="A112" s="18">
        <v>127</v>
      </c>
      <c r="B112" s="18">
        <v>127</v>
      </c>
      <c r="C112" s="19">
        <f t="shared" si="12"/>
        <v>5</v>
      </c>
      <c r="E112" s="18" t="s">
        <v>71</v>
      </c>
      <c r="F112" s="18">
        <v>23</v>
      </c>
      <c r="G112" s="18" t="s">
        <v>753</v>
      </c>
      <c r="J112" s="18" t="s">
        <v>754</v>
      </c>
      <c r="K112" s="18" t="s">
        <v>160</v>
      </c>
      <c r="L112" s="18" t="s">
        <v>813</v>
      </c>
      <c r="M112" s="18" t="s">
        <v>739</v>
      </c>
      <c r="P112" s="18" t="s">
        <v>755</v>
      </c>
      <c r="Q112" s="18" t="s">
        <v>757</v>
      </c>
      <c r="V112" s="20" t="s">
        <v>1050</v>
      </c>
      <c r="W112" s="18" t="s">
        <v>160</v>
      </c>
      <c r="X112" s="20">
        <v>43912</v>
      </c>
      <c r="Y112" s="20" t="s">
        <v>1192</v>
      </c>
      <c r="Z112" s="18" t="s">
        <v>196</v>
      </c>
      <c r="AA112" s="20">
        <v>43906</v>
      </c>
      <c r="AB112" s="18"/>
      <c r="AC112" s="20">
        <v>43912</v>
      </c>
      <c r="AD112" s="20">
        <v>43913</v>
      </c>
      <c r="AE112" s="18" t="s">
        <v>758</v>
      </c>
      <c r="AF112" s="18" t="s">
        <v>611</v>
      </c>
      <c r="AG112" s="20" t="s">
        <v>1050</v>
      </c>
      <c r="AH112" s="20">
        <v>43914</v>
      </c>
      <c r="AI112" s="20">
        <v>43912</v>
      </c>
      <c r="AJ112" s="20">
        <v>43912</v>
      </c>
      <c r="AL112" s="18" t="s">
        <v>65</v>
      </c>
      <c r="AM112" s="20" t="s">
        <v>1050</v>
      </c>
      <c r="AN112" s="18" t="s">
        <v>230</v>
      </c>
      <c r="AR112" s="18" t="s">
        <v>69</v>
      </c>
      <c r="AS112" s="25"/>
      <c r="AU112" s="18" t="s">
        <v>1050</v>
      </c>
      <c r="AV112" s="18" t="s">
        <v>875</v>
      </c>
      <c r="AX112" s="24">
        <f t="shared" si="17"/>
        <v>1</v>
      </c>
      <c r="AY112" s="24"/>
      <c r="AZ112" s="22">
        <v>0</v>
      </c>
      <c r="BA112" s="23">
        <v>0</v>
      </c>
      <c r="BB112" s="23">
        <v>2</v>
      </c>
      <c r="BC112" s="23">
        <v>1</v>
      </c>
      <c r="BD112" s="24">
        <v>6</v>
      </c>
      <c r="BE112" s="23">
        <v>2</v>
      </c>
    </row>
    <row r="113" spans="1:57" x14ac:dyDescent="0.35">
      <c r="A113" s="18">
        <v>128</v>
      </c>
      <c r="B113" s="18">
        <v>128</v>
      </c>
      <c r="C113" s="19">
        <f t="shared" si="12"/>
        <v>4</v>
      </c>
      <c r="E113" s="18" t="s">
        <v>71</v>
      </c>
      <c r="F113" s="18">
        <v>20</v>
      </c>
      <c r="G113" s="18" t="s">
        <v>321</v>
      </c>
      <c r="J113" s="18" t="s">
        <v>759</v>
      </c>
      <c r="K113" s="18" t="s">
        <v>760</v>
      </c>
      <c r="L113" s="18" t="s">
        <v>813</v>
      </c>
      <c r="P113" s="18" t="s">
        <v>761</v>
      </c>
      <c r="Q113" s="18" t="s">
        <v>762</v>
      </c>
      <c r="R113" s="18" t="s">
        <v>59</v>
      </c>
      <c r="V113" s="20">
        <v>43910</v>
      </c>
      <c r="W113" s="18" t="s">
        <v>53</v>
      </c>
      <c r="X113" s="20">
        <v>43912</v>
      </c>
      <c r="Y113" s="20" t="s">
        <v>1193</v>
      </c>
      <c r="AA113" s="20" t="s">
        <v>1050</v>
      </c>
      <c r="AB113" s="18"/>
      <c r="AC113" s="20">
        <v>43912</v>
      </c>
      <c r="AD113" s="20">
        <v>43913</v>
      </c>
      <c r="AE113" s="18" t="s">
        <v>763</v>
      </c>
      <c r="AF113" s="18" t="s">
        <v>63</v>
      </c>
      <c r="AG113" s="20" t="s">
        <v>1050</v>
      </c>
      <c r="AH113" s="20">
        <v>43914</v>
      </c>
      <c r="AI113" s="20">
        <v>43912</v>
      </c>
      <c r="AJ113" s="20">
        <v>43912</v>
      </c>
      <c r="AL113" s="18" t="s">
        <v>65</v>
      </c>
      <c r="AM113" s="20" t="s">
        <v>1050</v>
      </c>
      <c r="AN113" s="18" t="s">
        <v>1132</v>
      </c>
      <c r="AQ113" s="18" t="s">
        <v>159</v>
      </c>
      <c r="AR113" s="18" t="s">
        <v>69</v>
      </c>
      <c r="AS113" s="25">
        <f>X113-V113</f>
        <v>2</v>
      </c>
      <c r="AT113" s="18">
        <f>AJ113-V113</f>
        <v>2</v>
      </c>
      <c r="AU113" s="18" t="s">
        <v>59</v>
      </c>
      <c r="AV113" s="18" t="s">
        <v>893</v>
      </c>
      <c r="AW113" s="22">
        <f>X113-V113</f>
        <v>2</v>
      </c>
      <c r="AX113" s="22">
        <f t="shared" si="17"/>
        <v>1</v>
      </c>
      <c r="BA113" s="23">
        <v>2</v>
      </c>
      <c r="BB113" s="23">
        <v>1</v>
      </c>
      <c r="BC113" s="23">
        <v>0</v>
      </c>
      <c r="BD113" s="24">
        <v>3</v>
      </c>
      <c r="BE113" s="23">
        <v>1</v>
      </c>
    </row>
    <row r="114" spans="1:57" x14ac:dyDescent="0.35">
      <c r="A114" s="18">
        <v>129</v>
      </c>
      <c r="B114" s="18">
        <v>129</v>
      </c>
      <c r="C114" s="19">
        <f t="shared" si="12"/>
        <v>4</v>
      </c>
      <c r="E114" s="18" t="s">
        <v>71</v>
      </c>
      <c r="F114" s="18">
        <v>20</v>
      </c>
      <c r="G114" s="18" t="s">
        <v>321</v>
      </c>
      <c r="J114" s="18" t="s">
        <v>764</v>
      </c>
      <c r="K114" s="18" t="s">
        <v>53</v>
      </c>
      <c r="L114" s="18" t="s">
        <v>813</v>
      </c>
      <c r="P114" s="18" t="s">
        <v>765</v>
      </c>
      <c r="Q114" s="18" t="s">
        <v>766</v>
      </c>
      <c r="R114" s="18" t="s">
        <v>59</v>
      </c>
      <c r="V114" s="20">
        <v>43910</v>
      </c>
      <c r="W114" s="18" t="s">
        <v>53</v>
      </c>
      <c r="X114" s="20">
        <v>43910</v>
      </c>
      <c r="Y114" s="20" t="s">
        <v>1193</v>
      </c>
      <c r="AA114" s="20" t="s">
        <v>1050</v>
      </c>
      <c r="AB114" s="18"/>
      <c r="AC114" s="20">
        <v>43912</v>
      </c>
      <c r="AD114" s="20">
        <v>43913</v>
      </c>
      <c r="AE114" s="18" t="s">
        <v>763</v>
      </c>
      <c r="AF114" s="18" t="s">
        <v>63</v>
      </c>
      <c r="AG114" s="20" t="s">
        <v>1050</v>
      </c>
      <c r="AH114" s="20">
        <v>43914</v>
      </c>
      <c r="AI114" s="20">
        <v>43913</v>
      </c>
      <c r="AJ114" s="20">
        <v>43912</v>
      </c>
      <c r="AL114" s="18" t="s">
        <v>65</v>
      </c>
      <c r="AM114" s="20" t="s">
        <v>1050</v>
      </c>
      <c r="AN114" s="18" t="s">
        <v>1132</v>
      </c>
      <c r="AQ114" s="18" t="s">
        <v>159</v>
      </c>
      <c r="AR114" s="18" t="s">
        <v>69</v>
      </c>
      <c r="AS114" s="25">
        <f>X114-V114</f>
        <v>0</v>
      </c>
      <c r="AT114" s="18">
        <f>AJ114-V114</f>
        <v>2</v>
      </c>
      <c r="AU114" s="18" t="s">
        <v>59</v>
      </c>
      <c r="AV114" s="18" t="s">
        <v>893</v>
      </c>
      <c r="AW114" s="22">
        <f>X114-V114</f>
        <v>0</v>
      </c>
      <c r="AX114" s="22">
        <f t="shared" si="17"/>
        <v>3</v>
      </c>
      <c r="BA114" s="23">
        <v>2</v>
      </c>
      <c r="BB114" s="23">
        <v>1</v>
      </c>
      <c r="BC114" s="23">
        <v>0</v>
      </c>
      <c r="BD114" s="24">
        <v>3</v>
      </c>
      <c r="BE114" s="23">
        <v>1</v>
      </c>
    </row>
    <row r="115" spans="1:57" x14ac:dyDescent="0.35">
      <c r="A115" s="18">
        <v>130</v>
      </c>
      <c r="B115" s="18">
        <v>130</v>
      </c>
      <c r="C115" s="19">
        <f t="shared" si="12"/>
        <v>3</v>
      </c>
      <c r="E115" s="18" t="s">
        <v>71</v>
      </c>
      <c r="F115" s="18">
        <v>30</v>
      </c>
      <c r="J115" s="18" t="s">
        <v>768</v>
      </c>
      <c r="K115" s="18" t="s">
        <v>160</v>
      </c>
      <c r="L115" s="18" t="s">
        <v>813</v>
      </c>
      <c r="P115" s="18" t="s">
        <v>769</v>
      </c>
      <c r="Q115" s="18" t="s">
        <v>771</v>
      </c>
      <c r="R115" s="18" t="s">
        <v>423</v>
      </c>
      <c r="V115" s="20">
        <v>43912</v>
      </c>
      <c r="W115" s="18" t="s">
        <v>53</v>
      </c>
      <c r="X115" s="20">
        <v>43912</v>
      </c>
      <c r="Y115" s="20" t="s">
        <v>1193</v>
      </c>
      <c r="AA115" s="20" t="s">
        <v>1050</v>
      </c>
      <c r="AB115" s="18"/>
      <c r="AC115" s="20">
        <v>43912</v>
      </c>
      <c r="AD115" s="20">
        <v>43913</v>
      </c>
      <c r="AE115" s="18" t="s">
        <v>772</v>
      </c>
      <c r="AF115" s="18" t="s">
        <v>63</v>
      </c>
      <c r="AG115" s="20" t="s">
        <v>1050</v>
      </c>
      <c r="AH115" s="20">
        <v>43914</v>
      </c>
      <c r="AI115" s="20">
        <v>43913</v>
      </c>
      <c r="AJ115" s="20">
        <v>43913</v>
      </c>
      <c r="AL115" s="18" t="s">
        <v>65</v>
      </c>
      <c r="AM115" s="20" t="s">
        <v>1050</v>
      </c>
      <c r="AN115" s="18" t="s">
        <v>1132</v>
      </c>
      <c r="AQ115" s="18" t="s">
        <v>159</v>
      </c>
      <c r="AR115" s="18" t="s">
        <v>69</v>
      </c>
      <c r="AS115" s="25">
        <f>X115-V115</f>
        <v>0</v>
      </c>
      <c r="AT115" s="18">
        <f>AJ115-V115</f>
        <v>1</v>
      </c>
      <c r="AU115" s="18" t="s">
        <v>423</v>
      </c>
      <c r="AV115" s="18" t="s">
        <v>893</v>
      </c>
      <c r="AW115" s="22">
        <f>X115-V115</f>
        <v>0</v>
      </c>
      <c r="AX115" s="22">
        <f t="shared" si="17"/>
        <v>1</v>
      </c>
      <c r="BA115" s="23">
        <v>1</v>
      </c>
      <c r="BB115" s="23">
        <v>1</v>
      </c>
      <c r="BC115" s="23">
        <v>0</v>
      </c>
      <c r="BD115" s="24">
        <v>3</v>
      </c>
      <c r="BE115" s="23">
        <v>1</v>
      </c>
    </row>
    <row r="116" spans="1:57" x14ac:dyDescent="0.35">
      <c r="A116" s="18">
        <v>131</v>
      </c>
      <c r="B116" s="18">
        <v>131</v>
      </c>
      <c r="C116" s="19">
        <f t="shared" si="12"/>
        <v>3</v>
      </c>
      <c r="E116" s="18" t="s">
        <v>71</v>
      </c>
      <c r="F116" s="18">
        <v>23</v>
      </c>
      <c r="J116" s="18" t="s">
        <v>768</v>
      </c>
      <c r="K116" s="18" t="s">
        <v>160</v>
      </c>
      <c r="L116" s="18" t="s">
        <v>813</v>
      </c>
      <c r="P116" s="18" t="s">
        <v>773</v>
      </c>
      <c r="Q116" s="18" t="s">
        <v>771</v>
      </c>
      <c r="R116" s="18" t="s">
        <v>423</v>
      </c>
      <c r="V116" s="20">
        <v>43912</v>
      </c>
      <c r="W116" s="18" t="s">
        <v>53</v>
      </c>
      <c r="X116" s="20">
        <v>43912</v>
      </c>
      <c r="Y116" s="20" t="s">
        <v>1193</v>
      </c>
      <c r="AA116" s="20" t="s">
        <v>1050</v>
      </c>
      <c r="AB116" s="18"/>
      <c r="AC116" s="20">
        <v>43912</v>
      </c>
      <c r="AD116" s="20">
        <v>43913</v>
      </c>
      <c r="AE116" s="18" t="s">
        <v>772</v>
      </c>
      <c r="AF116" s="18" t="s">
        <v>63</v>
      </c>
      <c r="AG116" s="20" t="s">
        <v>1050</v>
      </c>
      <c r="AH116" s="20">
        <v>43914</v>
      </c>
      <c r="AI116" s="20">
        <v>43913</v>
      </c>
      <c r="AJ116" s="20">
        <v>43913</v>
      </c>
      <c r="AL116" s="18" t="s">
        <v>65</v>
      </c>
      <c r="AM116" s="20" t="s">
        <v>1050</v>
      </c>
      <c r="AN116" s="18" t="s">
        <v>1132</v>
      </c>
      <c r="AQ116" s="18" t="s">
        <v>159</v>
      </c>
      <c r="AR116" s="18" t="s">
        <v>69</v>
      </c>
      <c r="AS116" s="25">
        <f>X116-V116</f>
        <v>0</v>
      </c>
      <c r="AT116" s="18">
        <f>AJ116-V116</f>
        <v>1</v>
      </c>
      <c r="AU116" s="18" t="s">
        <v>423</v>
      </c>
      <c r="AV116" s="18" t="s">
        <v>893</v>
      </c>
      <c r="AW116" s="22">
        <f>X116-V116</f>
        <v>0</v>
      </c>
      <c r="AX116" s="22">
        <f t="shared" si="17"/>
        <v>1</v>
      </c>
      <c r="BA116" s="23">
        <v>1</v>
      </c>
      <c r="BB116" s="23">
        <v>1</v>
      </c>
      <c r="BC116" s="23">
        <v>0</v>
      </c>
      <c r="BD116" s="24">
        <v>3</v>
      </c>
      <c r="BE116" s="23">
        <v>1</v>
      </c>
    </row>
    <row r="117" spans="1:57" x14ac:dyDescent="0.35">
      <c r="A117" s="18">
        <v>132</v>
      </c>
      <c r="B117" s="18">
        <v>132</v>
      </c>
      <c r="C117" s="19">
        <f t="shared" si="12"/>
        <v>3</v>
      </c>
      <c r="E117" s="18" t="s">
        <v>49</v>
      </c>
      <c r="F117" s="18">
        <v>25</v>
      </c>
      <c r="J117" s="18" t="s">
        <v>332</v>
      </c>
      <c r="K117" s="18" t="s">
        <v>53</v>
      </c>
      <c r="L117" s="18" t="s">
        <v>813</v>
      </c>
      <c r="P117" s="18" t="s">
        <v>774</v>
      </c>
      <c r="Q117" s="18" t="s">
        <v>771</v>
      </c>
      <c r="R117" s="18" t="s">
        <v>423</v>
      </c>
      <c r="V117" s="20">
        <v>43912</v>
      </c>
      <c r="W117" s="18" t="s">
        <v>53</v>
      </c>
      <c r="X117" s="20">
        <v>43912</v>
      </c>
      <c r="Y117" s="20" t="s">
        <v>1193</v>
      </c>
      <c r="AA117" s="20" t="s">
        <v>1050</v>
      </c>
      <c r="AB117" s="18"/>
      <c r="AC117" s="20">
        <v>43912</v>
      </c>
      <c r="AD117" s="20">
        <v>43913</v>
      </c>
      <c r="AE117" s="18" t="s">
        <v>772</v>
      </c>
      <c r="AF117" s="18" t="s">
        <v>63</v>
      </c>
      <c r="AG117" s="20" t="s">
        <v>1050</v>
      </c>
      <c r="AH117" s="20">
        <v>43914</v>
      </c>
      <c r="AI117" s="20">
        <v>43913</v>
      </c>
      <c r="AJ117" s="20">
        <v>43913</v>
      </c>
      <c r="AL117" s="18" t="s">
        <v>65</v>
      </c>
      <c r="AM117" s="20" t="s">
        <v>1050</v>
      </c>
      <c r="AN117" s="18" t="s">
        <v>1132</v>
      </c>
      <c r="AQ117" s="18" t="s">
        <v>159</v>
      </c>
      <c r="AR117" s="18" t="s">
        <v>69</v>
      </c>
      <c r="AS117" s="25">
        <f>X117-V117</f>
        <v>0</v>
      </c>
      <c r="AT117" s="18">
        <f>AJ117-V117</f>
        <v>1</v>
      </c>
      <c r="AU117" s="18" t="s">
        <v>423</v>
      </c>
      <c r="AV117" s="18" t="s">
        <v>893</v>
      </c>
      <c r="AW117" s="22">
        <f>X117-V117</f>
        <v>0</v>
      </c>
      <c r="AX117" s="22">
        <f t="shared" si="17"/>
        <v>1</v>
      </c>
      <c r="BA117" s="23">
        <v>1</v>
      </c>
      <c r="BB117" s="23">
        <v>1</v>
      </c>
      <c r="BC117" s="23">
        <v>0</v>
      </c>
      <c r="BD117" s="24">
        <v>3</v>
      </c>
      <c r="BE117" s="23">
        <v>1</v>
      </c>
    </row>
    <row r="118" spans="1:57" x14ac:dyDescent="0.35">
      <c r="A118" s="18">
        <v>133</v>
      </c>
      <c r="B118" s="18">
        <v>133</v>
      </c>
      <c r="C118" s="19">
        <f t="shared" si="12"/>
        <v>5</v>
      </c>
      <c r="E118" s="18" t="s">
        <v>49</v>
      </c>
      <c r="F118" s="18">
        <v>66</v>
      </c>
      <c r="J118" s="18" t="s">
        <v>775</v>
      </c>
      <c r="K118" s="18" t="s">
        <v>776</v>
      </c>
      <c r="L118" s="18" t="s">
        <v>813</v>
      </c>
      <c r="P118" s="18" t="s">
        <v>777</v>
      </c>
      <c r="Q118" s="18" t="s">
        <v>779</v>
      </c>
      <c r="V118" s="20" t="s">
        <v>1050</v>
      </c>
      <c r="W118" s="18" t="s">
        <v>776</v>
      </c>
      <c r="X118" s="20">
        <v>43913</v>
      </c>
      <c r="Y118" s="20" t="s">
        <v>1192</v>
      </c>
      <c r="Z118" s="18" t="s">
        <v>196</v>
      </c>
      <c r="AA118" s="20">
        <v>43912</v>
      </c>
      <c r="AB118" s="18"/>
      <c r="AC118" s="20">
        <v>43912</v>
      </c>
      <c r="AD118" s="20">
        <v>43913</v>
      </c>
      <c r="AE118" s="18" t="s">
        <v>780</v>
      </c>
      <c r="AF118" s="18" t="s">
        <v>63</v>
      </c>
      <c r="AG118" s="20" t="s">
        <v>1050</v>
      </c>
      <c r="AH118" s="20">
        <v>43914</v>
      </c>
      <c r="AI118" s="20">
        <v>43913</v>
      </c>
      <c r="AJ118" s="20">
        <v>43913</v>
      </c>
      <c r="AL118" s="18" t="s">
        <v>65</v>
      </c>
      <c r="AM118" s="20" t="s">
        <v>1050</v>
      </c>
      <c r="AN118" s="18" t="s">
        <v>781</v>
      </c>
      <c r="AQ118" s="18" t="s">
        <v>159</v>
      </c>
      <c r="AR118" s="18" t="s">
        <v>69</v>
      </c>
      <c r="AS118" s="25"/>
      <c r="AU118" s="18" t="s">
        <v>1050</v>
      </c>
      <c r="AV118" s="18" t="s">
        <v>875</v>
      </c>
      <c r="AX118" s="24">
        <f t="shared" si="17"/>
        <v>0</v>
      </c>
      <c r="AY118" s="24"/>
      <c r="AZ118" s="22">
        <v>2</v>
      </c>
      <c r="BA118" s="23">
        <v>2</v>
      </c>
      <c r="BB118" s="23">
        <v>2</v>
      </c>
      <c r="BC118" s="23">
        <v>0</v>
      </c>
      <c r="BD118" s="24">
        <v>3</v>
      </c>
      <c r="BE118" s="23">
        <v>1</v>
      </c>
    </row>
    <row r="119" spans="1:57" x14ac:dyDescent="0.35">
      <c r="A119" s="18">
        <v>134</v>
      </c>
      <c r="B119" s="18">
        <v>134</v>
      </c>
      <c r="C119" s="19">
        <f t="shared" si="12"/>
        <v>4</v>
      </c>
      <c r="E119" s="18" t="s">
        <v>71</v>
      </c>
      <c r="F119" s="18">
        <v>10</v>
      </c>
      <c r="J119" s="18" t="s">
        <v>782</v>
      </c>
      <c r="K119" s="18" t="s">
        <v>53</v>
      </c>
      <c r="L119" s="18" t="s">
        <v>813</v>
      </c>
      <c r="P119" s="18" t="s">
        <v>783</v>
      </c>
      <c r="Q119" s="18" t="s">
        <v>785</v>
      </c>
      <c r="R119" s="18" t="s">
        <v>423</v>
      </c>
      <c r="V119" s="20">
        <v>43908</v>
      </c>
      <c r="W119" s="18" t="s">
        <v>917</v>
      </c>
      <c r="X119" s="20">
        <v>43908</v>
      </c>
      <c r="Y119" s="20" t="s">
        <v>1193</v>
      </c>
      <c r="AA119" s="20" t="s">
        <v>1050</v>
      </c>
      <c r="AB119" s="18"/>
      <c r="AC119" s="20">
        <v>43912</v>
      </c>
      <c r="AD119" s="20">
        <v>43913</v>
      </c>
      <c r="AE119" s="18" t="s">
        <v>786</v>
      </c>
      <c r="AF119" s="18" t="s">
        <v>63</v>
      </c>
      <c r="AG119" s="20" t="s">
        <v>1050</v>
      </c>
      <c r="AH119" s="20">
        <v>43914</v>
      </c>
      <c r="AI119" s="20">
        <v>43913</v>
      </c>
      <c r="AJ119" s="20">
        <v>43913</v>
      </c>
      <c r="AL119" s="18" t="s">
        <v>65</v>
      </c>
      <c r="AM119" s="20" t="s">
        <v>1050</v>
      </c>
      <c r="AN119" s="18" t="s">
        <v>787</v>
      </c>
      <c r="AQ119" s="18" t="s">
        <v>159</v>
      </c>
      <c r="AR119" s="18" t="s">
        <v>69</v>
      </c>
      <c r="AS119" s="25">
        <f t="shared" ref="AS119:AS125" si="21">X119-V119</f>
        <v>0</v>
      </c>
      <c r="AT119" s="18">
        <f t="shared" ref="AT119:AT125" si="22">AJ119-V119</f>
        <v>5</v>
      </c>
      <c r="AU119" s="18" t="s">
        <v>423</v>
      </c>
      <c r="AV119" s="18" t="s">
        <v>893</v>
      </c>
      <c r="AW119" s="22">
        <f t="shared" ref="AW119:AW125" si="23">X119-V119</f>
        <v>0</v>
      </c>
      <c r="AX119" s="22">
        <f t="shared" si="17"/>
        <v>5</v>
      </c>
      <c r="BA119" s="23">
        <v>2</v>
      </c>
      <c r="BB119" s="23">
        <v>1</v>
      </c>
      <c r="BC119" s="23">
        <v>0</v>
      </c>
      <c r="BD119" s="24">
        <v>3</v>
      </c>
      <c r="BE119" s="23">
        <v>1</v>
      </c>
    </row>
    <row r="120" spans="1:57" x14ac:dyDescent="0.35">
      <c r="A120" s="18">
        <v>135</v>
      </c>
      <c r="B120" s="18">
        <v>135</v>
      </c>
      <c r="C120" s="19">
        <f t="shared" si="12"/>
        <v>2</v>
      </c>
      <c r="E120" s="18" t="s">
        <v>49</v>
      </c>
      <c r="F120" s="18">
        <v>27</v>
      </c>
      <c r="J120" s="18" t="s">
        <v>759</v>
      </c>
      <c r="K120" s="18" t="s">
        <v>760</v>
      </c>
      <c r="L120" s="18" t="s">
        <v>813</v>
      </c>
      <c r="P120" s="18" t="s">
        <v>788</v>
      </c>
      <c r="Q120" s="18" t="s">
        <v>789</v>
      </c>
      <c r="R120" s="18" t="s">
        <v>790</v>
      </c>
      <c r="V120" s="20">
        <v>43911</v>
      </c>
      <c r="W120" s="18" t="s">
        <v>104</v>
      </c>
      <c r="X120" s="20">
        <v>43911</v>
      </c>
      <c r="Y120" s="20" t="s">
        <v>1193</v>
      </c>
      <c r="AA120" s="20" t="s">
        <v>1050</v>
      </c>
      <c r="AB120" s="18"/>
      <c r="AC120" s="20">
        <v>43911</v>
      </c>
      <c r="AD120" s="20">
        <v>43911</v>
      </c>
      <c r="AE120" s="18" t="s">
        <v>791</v>
      </c>
      <c r="AF120" s="18" t="s">
        <v>110</v>
      </c>
      <c r="AG120" s="20" t="s">
        <v>1050</v>
      </c>
      <c r="AH120" s="20">
        <v>43915</v>
      </c>
      <c r="AI120" s="20">
        <v>43911</v>
      </c>
      <c r="AJ120" s="20">
        <v>43911</v>
      </c>
      <c r="AM120" s="20" t="s">
        <v>1050</v>
      </c>
      <c r="AN120" s="18" t="s">
        <v>791</v>
      </c>
      <c r="AR120" s="18" t="s">
        <v>69</v>
      </c>
      <c r="AS120" s="25">
        <f t="shared" si="21"/>
        <v>0</v>
      </c>
      <c r="AT120" s="18">
        <f t="shared" si="22"/>
        <v>0</v>
      </c>
      <c r="AU120" s="18" t="s">
        <v>790</v>
      </c>
      <c r="AV120" s="18" t="s">
        <v>893</v>
      </c>
      <c r="AW120" s="22">
        <f t="shared" si="23"/>
        <v>0</v>
      </c>
      <c r="AX120" s="22">
        <f t="shared" si="17"/>
        <v>0</v>
      </c>
      <c r="BA120" s="23">
        <v>0</v>
      </c>
      <c r="BB120" s="23">
        <v>1</v>
      </c>
      <c r="BC120" s="23">
        <v>0</v>
      </c>
      <c r="BD120" s="24">
        <v>3</v>
      </c>
      <c r="BE120" s="23">
        <v>1</v>
      </c>
    </row>
    <row r="121" spans="1:57" x14ac:dyDescent="0.35">
      <c r="A121" s="18">
        <v>136</v>
      </c>
      <c r="B121" s="18">
        <v>136</v>
      </c>
      <c r="C121" s="19">
        <f t="shared" si="12"/>
        <v>4</v>
      </c>
      <c r="E121" s="18" t="s">
        <v>49</v>
      </c>
      <c r="F121" s="18">
        <v>23</v>
      </c>
      <c r="G121" s="18" t="s">
        <v>321</v>
      </c>
      <c r="I121" s="18" t="s">
        <v>792</v>
      </c>
      <c r="J121" s="18" t="s">
        <v>654</v>
      </c>
      <c r="K121" s="18" t="s">
        <v>53</v>
      </c>
      <c r="L121" s="18" t="s">
        <v>813</v>
      </c>
      <c r="P121" s="18" t="s">
        <v>793</v>
      </c>
      <c r="Q121" s="18" t="s">
        <v>794</v>
      </c>
      <c r="R121" s="18" t="s">
        <v>61</v>
      </c>
      <c r="V121" s="20">
        <v>43906</v>
      </c>
      <c r="W121" s="18" t="s">
        <v>53</v>
      </c>
      <c r="X121" s="20">
        <v>43906</v>
      </c>
      <c r="Y121" s="20" t="s">
        <v>1193</v>
      </c>
      <c r="AA121" s="20" t="s">
        <v>1050</v>
      </c>
      <c r="AB121" s="18"/>
      <c r="AC121" s="20">
        <v>43912</v>
      </c>
      <c r="AD121" s="20">
        <v>43912</v>
      </c>
      <c r="AE121" s="18" t="s">
        <v>795</v>
      </c>
      <c r="AF121" s="18" t="s">
        <v>63</v>
      </c>
      <c r="AG121" s="20" t="s">
        <v>1050</v>
      </c>
      <c r="AH121" s="20">
        <v>43915</v>
      </c>
      <c r="AI121" s="20">
        <v>43912</v>
      </c>
      <c r="AJ121" s="20">
        <v>43914</v>
      </c>
      <c r="AM121" s="20" t="s">
        <v>1050</v>
      </c>
      <c r="AN121" s="18" t="s">
        <v>1132</v>
      </c>
      <c r="AR121" s="18" t="s">
        <v>69</v>
      </c>
      <c r="AS121" s="25">
        <f t="shared" si="21"/>
        <v>0</v>
      </c>
      <c r="AT121" s="18">
        <f t="shared" si="22"/>
        <v>8</v>
      </c>
      <c r="AU121" s="18" t="s">
        <v>61</v>
      </c>
      <c r="AV121" s="18" t="s">
        <v>893</v>
      </c>
      <c r="AW121" s="22">
        <f t="shared" si="23"/>
        <v>0</v>
      </c>
      <c r="AX121" s="22">
        <f t="shared" si="17"/>
        <v>6</v>
      </c>
      <c r="BA121" s="23">
        <v>2</v>
      </c>
      <c r="BB121" s="23">
        <v>1</v>
      </c>
      <c r="BC121" s="23">
        <v>0</v>
      </c>
      <c r="BD121" s="24">
        <v>3</v>
      </c>
      <c r="BE121" s="23">
        <v>1</v>
      </c>
    </row>
    <row r="122" spans="1:57" x14ac:dyDescent="0.35">
      <c r="A122" s="18">
        <v>137</v>
      </c>
      <c r="B122" s="18">
        <v>137</v>
      </c>
      <c r="C122" s="19">
        <f t="shared" si="12"/>
        <v>2</v>
      </c>
      <c r="E122" s="18" t="s">
        <v>71</v>
      </c>
      <c r="F122" s="18">
        <v>36</v>
      </c>
      <c r="J122" s="18" t="s">
        <v>797</v>
      </c>
      <c r="K122" s="18" t="s">
        <v>798</v>
      </c>
      <c r="L122" s="18" t="s">
        <v>813</v>
      </c>
      <c r="P122" s="18" t="s">
        <v>799</v>
      </c>
      <c r="Q122" s="18" t="s">
        <v>800</v>
      </c>
      <c r="R122" s="18" t="s">
        <v>61</v>
      </c>
      <c r="V122" s="20">
        <v>43905</v>
      </c>
      <c r="W122" s="18" t="s">
        <v>53</v>
      </c>
      <c r="X122" s="20">
        <v>43905</v>
      </c>
      <c r="Y122" s="20" t="s">
        <v>1193</v>
      </c>
      <c r="AA122" s="20" t="s">
        <v>1050</v>
      </c>
      <c r="AB122" s="18"/>
      <c r="AC122" s="20" t="s">
        <v>1050</v>
      </c>
      <c r="AD122" s="20" t="s">
        <v>1050</v>
      </c>
      <c r="AE122" s="18" t="s">
        <v>66</v>
      </c>
      <c r="AF122" s="18" t="s">
        <v>63</v>
      </c>
      <c r="AG122" s="20" t="s">
        <v>1050</v>
      </c>
      <c r="AH122" s="20">
        <v>43915</v>
      </c>
      <c r="AI122" s="20">
        <v>43912</v>
      </c>
      <c r="AJ122" s="20">
        <v>43914</v>
      </c>
      <c r="AL122" s="18" t="s">
        <v>65</v>
      </c>
      <c r="AM122" s="20" t="s">
        <v>1050</v>
      </c>
      <c r="AN122" s="18" t="s">
        <v>1132</v>
      </c>
      <c r="AR122" s="18" t="s">
        <v>69</v>
      </c>
      <c r="AS122" s="25">
        <f t="shared" si="21"/>
        <v>0</v>
      </c>
      <c r="AT122" s="18">
        <f t="shared" si="22"/>
        <v>9</v>
      </c>
      <c r="AU122" s="18" t="s">
        <v>61</v>
      </c>
      <c r="AV122" s="18" t="s">
        <v>893</v>
      </c>
      <c r="AW122" s="22">
        <f t="shared" si="23"/>
        <v>0</v>
      </c>
      <c r="BA122" s="23">
        <v>0</v>
      </c>
      <c r="BB122" s="23">
        <v>1</v>
      </c>
      <c r="BC122" s="23">
        <v>0</v>
      </c>
      <c r="BD122" s="24">
        <v>3</v>
      </c>
      <c r="BE122" s="23">
        <v>1</v>
      </c>
    </row>
    <row r="123" spans="1:57" x14ac:dyDescent="0.35">
      <c r="A123" s="18">
        <v>138</v>
      </c>
      <c r="B123" s="18">
        <v>138</v>
      </c>
      <c r="C123" s="19">
        <f t="shared" si="12"/>
        <v>2</v>
      </c>
      <c r="E123" s="18" t="s">
        <v>71</v>
      </c>
      <c r="F123" s="18">
        <v>23</v>
      </c>
      <c r="G123" s="18" t="s">
        <v>321</v>
      </c>
      <c r="J123" s="18" t="s">
        <v>528</v>
      </c>
      <c r="K123" s="18" t="s">
        <v>53</v>
      </c>
      <c r="L123" s="18" t="s">
        <v>813</v>
      </c>
      <c r="P123" s="18" t="s">
        <v>801</v>
      </c>
      <c r="Q123" s="18" t="s">
        <v>802</v>
      </c>
      <c r="R123" s="18" t="s">
        <v>59</v>
      </c>
      <c r="V123" s="20">
        <v>43911</v>
      </c>
      <c r="W123" s="18" t="s">
        <v>53</v>
      </c>
      <c r="X123" s="20">
        <v>43911</v>
      </c>
      <c r="Y123" s="20" t="s">
        <v>1193</v>
      </c>
      <c r="AA123" s="20" t="s">
        <v>1050</v>
      </c>
      <c r="AB123" s="18"/>
      <c r="AC123" s="20">
        <v>43914</v>
      </c>
      <c r="AD123" s="20">
        <v>43914</v>
      </c>
      <c r="AE123" s="18" t="s">
        <v>66</v>
      </c>
      <c r="AF123" s="18" t="s">
        <v>63</v>
      </c>
      <c r="AG123" s="20" t="s">
        <v>1050</v>
      </c>
      <c r="AH123" s="20">
        <v>43915</v>
      </c>
      <c r="AI123" s="20">
        <v>43914</v>
      </c>
      <c r="AJ123" s="20">
        <v>43914</v>
      </c>
      <c r="AL123" s="18" t="s">
        <v>65</v>
      </c>
      <c r="AM123" s="20" t="s">
        <v>1050</v>
      </c>
      <c r="AN123" s="18" t="s">
        <v>1132</v>
      </c>
      <c r="AR123" s="18" t="s">
        <v>69</v>
      </c>
      <c r="AS123" s="25">
        <f t="shared" si="21"/>
        <v>0</v>
      </c>
      <c r="AT123" s="18">
        <f t="shared" si="22"/>
        <v>3</v>
      </c>
      <c r="AU123" s="18" t="s">
        <v>59</v>
      </c>
      <c r="AV123" s="18" t="s">
        <v>893</v>
      </c>
      <c r="AW123" s="22">
        <f t="shared" si="23"/>
        <v>0</v>
      </c>
      <c r="AX123" s="22">
        <f>AD123-X123</f>
        <v>3</v>
      </c>
      <c r="BA123" s="23">
        <v>0</v>
      </c>
      <c r="BB123" s="23">
        <v>1</v>
      </c>
      <c r="BC123" s="23">
        <v>0</v>
      </c>
      <c r="BD123" s="24">
        <v>3</v>
      </c>
      <c r="BE123" s="23">
        <v>1</v>
      </c>
    </row>
    <row r="124" spans="1:57" x14ac:dyDescent="0.35">
      <c r="A124" s="18">
        <v>139</v>
      </c>
      <c r="B124" s="18">
        <v>139</v>
      </c>
      <c r="C124" s="19">
        <f t="shared" si="12"/>
        <v>2</v>
      </c>
      <c r="E124" s="18" t="s">
        <v>49</v>
      </c>
      <c r="F124" s="18">
        <v>24</v>
      </c>
      <c r="G124" s="18" t="s">
        <v>321</v>
      </c>
      <c r="I124" s="18" t="s">
        <v>803</v>
      </c>
      <c r="J124" s="18" t="s">
        <v>416</v>
      </c>
      <c r="K124" s="18" t="s">
        <v>53</v>
      </c>
      <c r="L124" s="18" t="s">
        <v>813</v>
      </c>
      <c r="P124" s="18" t="s">
        <v>804</v>
      </c>
      <c r="Q124" s="18" t="s">
        <v>805</v>
      </c>
      <c r="R124" s="18" t="s">
        <v>59</v>
      </c>
      <c r="V124" s="20">
        <v>43911</v>
      </c>
      <c r="W124" s="18" t="s">
        <v>53</v>
      </c>
      <c r="X124" s="20">
        <v>43911</v>
      </c>
      <c r="Y124" s="20" t="s">
        <v>1193</v>
      </c>
      <c r="AA124" s="20" t="s">
        <v>1050</v>
      </c>
      <c r="AB124" s="18"/>
      <c r="AC124" s="20">
        <v>43911</v>
      </c>
      <c r="AD124" s="20">
        <v>43911</v>
      </c>
      <c r="AE124" s="18" t="s">
        <v>66</v>
      </c>
      <c r="AF124" s="18" t="s">
        <v>63</v>
      </c>
      <c r="AG124" s="20" t="s">
        <v>1050</v>
      </c>
      <c r="AH124" s="20">
        <v>43915</v>
      </c>
      <c r="AI124" s="20">
        <v>43914</v>
      </c>
      <c r="AJ124" s="20">
        <v>43914</v>
      </c>
      <c r="AL124" s="18" t="s">
        <v>65</v>
      </c>
      <c r="AM124" s="20" t="s">
        <v>1050</v>
      </c>
      <c r="AN124" s="18" t="s">
        <v>1132</v>
      </c>
      <c r="AQ124" s="18" t="s">
        <v>159</v>
      </c>
      <c r="AR124" s="18" t="s">
        <v>69</v>
      </c>
      <c r="AS124" s="25">
        <f t="shared" si="21"/>
        <v>0</v>
      </c>
      <c r="AT124" s="18">
        <f t="shared" si="22"/>
        <v>3</v>
      </c>
      <c r="AU124" s="18" t="s">
        <v>59</v>
      </c>
      <c r="AV124" s="18" t="s">
        <v>893</v>
      </c>
      <c r="AW124" s="22">
        <f t="shared" si="23"/>
        <v>0</v>
      </c>
      <c r="AX124" s="22">
        <f>AD124-X124</f>
        <v>0</v>
      </c>
      <c r="BA124" s="23">
        <v>0</v>
      </c>
      <c r="BB124" s="23">
        <v>1</v>
      </c>
      <c r="BC124" s="23">
        <v>0</v>
      </c>
      <c r="BD124" s="24">
        <v>3</v>
      </c>
      <c r="BE124" s="23">
        <v>1</v>
      </c>
    </row>
    <row r="125" spans="1:57" x14ac:dyDescent="0.35">
      <c r="A125" s="18">
        <v>140</v>
      </c>
      <c r="B125" s="18">
        <v>140</v>
      </c>
      <c r="C125" s="19">
        <f t="shared" si="12"/>
        <v>2</v>
      </c>
      <c r="E125" s="18" t="s">
        <v>71</v>
      </c>
      <c r="F125" s="18">
        <v>21</v>
      </c>
      <c r="G125" s="18" t="s">
        <v>321</v>
      </c>
      <c r="I125" s="18" t="s">
        <v>806</v>
      </c>
      <c r="J125" s="18" t="s">
        <v>807</v>
      </c>
      <c r="K125" s="18" t="s">
        <v>53</v>
      </c>
      <c r="L125" s="18" t="s">
        <v>813</v>
      </c>
      <c r="P125" s="18" t="s">
        <v>808</v>
      </c>
      <c r="Q125" s="18" t="s">
        <v>809</v>
      </c>
      <c r="R125" s="18" t="s">
        <v>59</v>
      </c>
      <c r="V125" s="20">
        <v>43911</v>
      </c>
      <c r="W125" s="18" t="s">
        <v>53</v>
      </c>
      <c r="X125" s="20">
        <v>43911</v>
      </c>
      <c r="Y125" s="20" t="s">
        <v>1193</v>
      </c>
      <c r="AA125" s="20" t="s">
        <v>1050</v>
      </c>
      <c r="AB125" s="18"/>
      <c r="AC125" s="20">
        <v>43911</v>
      </c>
      <c r="AD125" s="20">
        <v>43911</v>
      </c>
      <c r="AE125" s="18" t="s">
        <v>66</v>
      </c>
      <c r="AF125" s="18" t="s">
        <v>63</v>
      </c>
      <c r="AG125" s="20" t="s">
        <v>1050</v>
      </c>
      <c r="AH125" s="20">
        <v>43915</v>
      </c>
      <c r="AI125" s="20">
        <v>43914</v>
      </c>
      <c r="AJ125" s="20">
        <v>43914</v>
      </c>
      <c r="AL125" s="18" t="s">
        <v>65</v>
      </c>
      <c r="AM125" s="20" t="s">
        <v>1050</v>
      </c>
      <c r="AN125" s="18" t="s">
        <v>1132</v>
      </c>
      <c r="AQ125" s="18" t="s">
        <v>159</v>
      </c>
      <c r="AR125" s="18" t="s">
        <v>69</v>
      </c>
      <c r="AS125" s="25">
        <f t="shared" si="21"/>
        <v>0</v>
      </c>
      <c r="AT125" s="18">
        <f t="shared" si="22"/>
        <v>3</v>
      </c>
      <c r="AU125" s="18" t="s">
        <v>59</v>
      </c>
      <c r="AV125" s="18" t="s">
        <v>893</v>
      </c>
      <c r="AW125" s="22">
        <f t="shared" si="23"/>
        <v>0</v>
      </c>
      <c r="AX125" s="22">
        <f>AD125-X125</f>
        <v>0</v>
      </c>
      <c r="BA125" s="23">
        <v>0</v>
      </c>
      <c r="BB125" s="23">
        <v>1</v>
      </c>
      <c r="BC125" s="23">
        <v>0</v>
      </c>
      <c r="BD125" s="24">
        <v>3</v>
      </c>
      <c r="BE125" s="23">
        <v>1</v>
      </c>
    </row>
    <row r="126" spans="1:57" x14ac:dyDescent="0.35">
      <c r="A126" s="18">
        <v>141</v>
      </c>
      <c r="B126" s="18">
        <v>141</v>
      </c>
      <c r="C126" s="19">
        <f t="shared" si="12"/>
        <v>3</v>
      </c>
      <c r="E126" s="18" t="s">
        <v>49</v>
      </c>
      <c r="F126" s="18">
        <v>29</v>
      </c>
      <c r="G126" s="18" t="s">
        <v>810</v>
      </c>
      <c r="L126" s="18" t="s">
        <v>813</v>
      </c>
      <c r="M126" s="18">
        <v>28</v>
      </c>
      <c r="P126" s="18" t="s">
        <v>811</v>
      </c>
      <c r="Q126" s="18" t="s">
        <v>812</v>
      </c>
      <c r="V126" s="20" t="s">
        <v>1050</v>
      </c>
      <c r="W126" s="18" t="s">
        <v>53</v>
      </c>
      <c r="X126" s="20">
        <v>43911</v>
      </c>
      <c r="Y126" s="20" t="s">
        <v>1193</v>
      </c>
      <c r="AA126" s="20" t="s">
        <v>1050</v>
      </c>
      <c r="AB126" s="18"/>
      <c r="AC126" s="20" t="s">
        <v>1050</v>
      </c>
      <c r="AD126" s="20" t="s">
        <v>1050</v>
      </c>
      <c r="AE126" s="18" t="s">
        <v>66</v>
      </c>
      <c r="AG126" s="20" t="s">
        <v>1050</v>
      </c>
      <c r="AH126" s="20">
        <v>43915</v>
      </c>
      <c r="AI126" s="20">
        <v>43914</v>
      </c>
      <c r="AJ126" s="20">
        <v>43914</v>
      </c>
      <c r="AM126" s="20" t="s">
        <v>1050</v>
      </c>
      <c r="AN126" s="18" t="s">
        <v>1132</v>
      </c>
      <c r="AR126" s="18" t="s">
        <v>69</v>
      </c>
      <c r="AS126" s="25"/>
      <c r="AU126" s="18" t="s">
        <v>1050</v>
      </c>
      <c r="AV126" s="18" t="s">
        <v>875</v>
      </c>
      <c r="AX126" s="24"/>
      <c r="AY126" s="24"/>
      <c r="BA126" s="23">
        <v>0</v>
      </c>
      <c r="BB126" s="23">
        <v>1</v>
      </c>
      <c r="BC126" s="23">
        <v>1</v>
      </c>
      <c r="BD126" s="24">
        <v>3</v>
      </c>
      <c r="BE126" s="23">
        <v>1</v>
      </c>
    </row>
    <row r="127" spans="1:57" x14ac:dyDescent="0.35">
      <c r="A127" s="18">
        <v>142</v>
      </c>
      <c r="B127" s="18">
        <v>142</v>
      </c>
      <c r="C127" s="19">
        <f t="shared" si="12"/>
        <v>4</v>
      </c>
      <c r="E127" s="18" t="s">
        <v>71</v>
      </c>
      <c r="F127" s="18">
        <v>26</v>
      </c>
      <c r="G127" s="18" t="s">
        <v>321</v>
      </c>
      <c r="J127" s="18" t="s">
        <v>768</v>
      </c>
      <c r="K127" s="18" t="s">
        <v>160</v>
      </c>
      <c r="L127" s="18" t="s">
        <v>813</v>
      </c>
      <c r="P127" s="18" t="s">
        <v>814</v>
      </c>
      <c r="Q127" s="18" t="s">
        <v>814</v>
      </c>
      <c r="R127" s="18" t="s">
        <v>403</v>
      </c>
      <c r="V127" s="20">
        <v>43900</v>
      </c>
      <c r="W127" s="18" t="s">
        <v>160</v>
      </c>
      <c r="X127" s="20" t="s">
        <v>1050</v>
      </c>
      <c r="Y127" s="20" t="s">
        <v>1193</v>
      </c>
      <c r="AA127" s="20" t="s">
        <v>1050</v>
      </c>
      <c r="AC127" s="20">
        <v>43913</v>
      </c>
      <c r="AD127" s="20">
        <v>43913</v>
      </c>
      <c r="AE127" s="18" t="s">
        <v>815</v>
      </c>
      <c r="AF127" s="18" t="s">
        <v>611</v>
      </c>
      <c r="AG127" s="20" t="s">
        <v>1050</v>
      </c>
      <c r="AH127" s="20">
        <v>43916</v>
      </c>
      <c r="AI127" s="20" t="s">
        <v>1050</v>
      </c>
      <c r="AJ127" s="20" t="s">
        <v>1050</v>
      </c>
      <c r="AK127" s="18" t="s">
        <v>302</v>
      </c>
      <c r="AL127" s="18" t="s">
        <v>65</v>
      </c>
      <c r="AM127" s="20" t="s">
        <v>1050</v>
      </c>
      <c r="AN127" s="18" t="s">
        <v>851</v>
      </c>
      <c r="AR127" s="18" t="s">
        <v>69</v>
      </c>
      <c r="AS127" s="25"/>
      <c r="AU127" s="18" t="s">
        <v>403</v>
      </c>
      <c r="AV127" s="18" t="s">
        <v>893</v>
      </c>
      <c r="BA127" s="23">
        <v>2</v>
      </c>
      <c r="BB127" s="23">
        <v>1</v>
      </c>
      <c r="BC127" s="23">
        <v>0</v>
      </c>
      <c r="BD127" s="24">
        <v>5</v>
      </c>
      <c r="BE127" s="23">
        <v>1</v>
      </c>
    </row>
    <row r="128" spans="1:57" x14ac:dyDescent="0.35">
      <c r="A128" s="18">
        <v>143</v>
      </c>
      <c r="B128" s="18">
        <v>143</v>
      </c>
      <c r="C128" s="19">
        <f t="shared" si="12"/>
        <v>2</v>
      </c>
      <c r="E128" s="18" t="s">
        <v>49</v>
      </c>
      <c r="F128" s="18">
        <v>58</v>
      </c>
      <c r="I128" s="18" t="s">
        <v>816</v>
      </c>
      <c r="J128" s="18" t="s">
        <v>754</v>
      </c>
      <c r="K128" s="18" t="s">
        <v>160</v>
      </c>
      <c r="L128" s="18" t="s">
        <v>745</v>
      </c>
      <c r="P128" s="18" t="s">
        <v>817</v>
      </c>
      <c r="Q128" s="18" t="s">
        <v>817</v>
      </c>
      <c r="R128" s="18" t="s">
        <v>403</v>
      </c>
      <c r="V128" s="20">
        <v>43911</v>
      </c>
      <c r="W128" s="18" t="s">
        <v>160</v>
      </c>
      <c r="X128" s="20">
        <v>43911</v>
      </c>
      <c r="Y128" s="20" t="s">
        <v>1193</v>
      </c>
      <c r="AA128" s="20" t="s">
        <v>1050</v>
      </c>
      <c r="AC128" s="20">
        <v>43912</v>
      </c>
      <c r="AD128" s="20">
        <v>43912</v>
      </c>
      <c r="AE128" s="18" t="s">
        <v>815</v>
      </c>
      <c r="AF128" s="18" t="s">
        <v>611</v>
      </c>
      <c r="AG128" s="20" t="s">
        <v>1050</v>
      </c>
      <c r="AH128" s="20">
        <v>43916</v>
      </c>
      <c r="AI128" s="20" t="s">
        <v>1050</v>
      </c>
      <c r="AJ128" s="20" t="s">
        <v>1050</v>
      </c>
      <c r="AK128" s="18" t="s">
        <v>302</v>
      </c>
      <c r="AL128" s="18" t="s">
        <v>65</v>
      </c>
      <c r="AM128" s="20" t="s">
        <v>1050</v>
      </c>
      <c r="AN128" s="18" t="s">
        <v>851</v>
      </c>
      <c r="AR128" s="18" t="s">
        <v>69</v>
      </c>
      <c r="AS128" s="25">
        <f t="shared" ref="AS128:AS135" si="24">X128-V128</f>
        <v>0</v>
      </c>
      <c r="AU128" s="18" t="s">
        <v>403</v>
      </c>
      <c r="AV128" s="18" t="s">
        <v>893</v>
      </c>
      <c r="AW128" s="22">
        <f t="shared" ref="AW128:AW135" si="25">X128-V128</f>
        <v>0</v>
      </c>
      <c r="AX128" s="22">
        <f t="shared" ref="AX128:AX152" si="26">AD128-X128</f>
        <v>1</v>
      </c>
      <c r="BA128" s="23">
        <v>0</v>
      </c>
      <c r="BB128" s="23">
        <v>1</v>
      </c>
      <c r="BC128" s="23">
        <v>0</v>
      </c>
      <c r="BD128" s="24">
        <v>3</v>
      </c>
      <c r="BE128" s="23">
        <v>1</v>
      </c>
    </row>
    <row r="129" spans="1:57" x14ac:dyDescent="0.35">
      <c r="A129" s="18">
        <v>144</v>
      </c>
      <c r="B129" s="18">
        <v>144</v>
      </c>
      <c r="C129" s="19">
        <f t="shared" si="12"/>
        <v>2</v>
      </c>
      <c r="E129" s="18" t="s">
        <v>71</v>
      </c>
      <c r="F129" s="18">
        <v>22</v>
      </c>
      <c r="I129" s="18" t="s">
        <v>247</v>
      </c>
      <c r="J129" s="18" t="s">
        <v>635</v>
      </c>
      <c r="K129" s="18" t="s">
        <v>160</v>
      </c>
      <c r="L129" s="18" t="s">
        <v>813</v>
      </c>
      <c r="P129" s="18" t="s">
        <v>818</v>
      </c>
      <c r="Q129" s="18" t="s">
        <v>818</v>
      </c>
      <c r="R129" s="18" t="s">
        <v>632</v>
      </c>
      <c r="V129" s="20">
        <v>43912</v>
      </c>
      <c r="W129" s="18" t="s">
        <v>819</v>
      </c>
      <c r="X129" s="20">
        <v>43912</v>
      </c>
      <c r="Y129" s="20" t="s">
        <v>1193</v>
      </c>
      <c r="AA129" s="20" t="s">
        <v>1050</v>
      </c>
      <c r="AC129" s="20">
        <v>43912</v>
      </c>
      <c r="AD129" s="20">
        <v>43912</v>
      </c>
      <c r="AE129" s="18" t="s">
        <v>820</v>
      </c>
      <c r="AF129" s="18" t="s">
        <v>611</v>
      </c>
      <c r="AG129" s="20" t="s">
        <v>1050</v>
      </c>
      <c r="AH129" s="20">
        <v>43916</v>
      </c>
      <c r="AI129" s="20" t="s">
        <v>1050</v>
      </c>
      <c r="AJ129" s="20" t="s">
        <v>1050</v>
      </c>
      <c r="AK129" s="18" t="s">
        <v>302</v>
      </c>
      <c r="AL129" s="18" t="s">
        <v>65</v>
      </c>
      <c r="AM129" s="20" t="s">
        <v>1050</v>
      </c>
      <c r="AN129" s="18" t="s">
        <v>820</v>
      </c>
      <c r="AR129" s="18" t="s">
        <v>69</v>
      </c>
      <c r="AS129" s="25">
        <f t="shared" si="24"/>
        <v>0</v>
      </c>
      <c r="AU129" s="18" t="s">
        <v>632</v>
      </c>
      <c r="AV129" s="18" t="s">
        <v>893</v>
      </c>
      <c r="AW129" s="22">
        <f t="shared" si="25"/>
        <v>0</v>
      </c>
      <c r="AX129" s="22">
        <f t="shared" si="26"/>
        <v>0</v>
      </c>
      <c r="BA129" s="23">
        <v>0</v>
      </c>
      <c r="BB129" s="23">
        <v>1</v>
      </c>
      <c r="BC129" s="23">
        <v>0</v>
      </c>
      <c r="BD129" s="24">
        <v>3</v>
      </c>
      <c r="BE129" s="23">
        <v>1</v>
      </c>
    </row>
    <row r="130" spans="1:57" x14ac:dyDescent="0.35">
      <c r="A130" s="18">
        <v>145</v>
      </c>
      <c r="B130" s="18">
        <v>145</v>
      </c>
      <c r="C130" s="19">
        <f t="shared" si="12"/>
        <v>2</v>
      </c>
      <c r="E130" s="18" t="s">
        <v>71</v>
      </c>
      <c r="F130" s="18">
        <v>34</v>
      </c>
      <c r="G130" s="18" t="s">
        <v>821</v>
      </c>
      <c r="I130" s="18" t="s">
        <v>822</v>
      </c>
      <c r="J130" s="18" t="s">
        <v>754</v>
      </c>
      <c r="K130" s="18" t="s">
        <v>160</v>
      </c>
      <c r="L130" s="18" t="s">
        <v>813</v>
      </c>
      <c r="P130" s="18" t="s">
        <v>823</v>
      </c>
      <c r="Q130" s="18" t="s">
        <v>823</v>
      </c>
      <c r="R130" s="18" t="s">
        <v>632</v>
      </c>
      <c r="V130" s="20">
        <v>43912</v>
      </c>
      <c r="W130" s="18" t="s">
        <v>633</v>
      </c>
      <c r="X130" s="20">
        <v>43912</v>
      </c>
      <c r="Y130" s="20" t="s">
        <v>1193</v>
      </c>
      <c r="AA130" s="20" t="s">
        <v>1050</v>
      </c>
      <c r="AC130" s="20">
        <v>43912</v>
      </c>
      <c r="AD130" s="20">
        <v>43912</v>
      </c>
      <c r="AE130" s="18" t="s">
        <v>824</v>
      </c>
      <c r="AG130" s="20" t="s">
        <v>1050</v>
      </c>
      <c r="AH130" s="20">
        <v>43916</v>
      </c>
      <c r="AI130" s="20" t="s">
        <v>1050</v>
      </c>
      <c r="AJ130" s="20" t="s">
        <v>1050</v>
      </c>
      <c r="AK130" s="18" t="s">
        <v>302</v>
      </c>
      <c r="AL130" s="18" t="s">
        <v>65</v>
      </c>
      <c r="AM130" s="20" t="s">
        <v>1050</v>
      </c>
      <c r="AN130" s="18" t="s">
        <v>1098</v>
      </c>
      <c r="AR130" s="18" t="s">
        <v>69</v>
      </c>
      <c r="AS130" s="25">
        <f t="shared" si="24"/>
        <v>0</v>
      </c>
      <c r="AU130" s="18" t="s">
        <v>632</v>
      </c>
      <c r="AV130" s="18" t="s">
        <v>893</v>
      </c>
      <c r="AW130" s="22">
        <f t="shared" si="25"/>
        <v>0</v>
      </c>
      <c r="AX130" s="22">
        <f t="shared" si="26"/>
        <v>0</v>
      </c>
      <c r="BA130" s="23">
        <v>0</v>
      </c>
      <c r="BB130" s="23">
        <v>1</v>
      </c>
      <c r="BC130" s="23">
        <v>0</v>
      </c>
      <c r="BD130" s="24">
        <v>3</v>
      </c>
      <c r="BE130" s="23">
        <v>1</v>
      </c>
    </row>
    <row r="131" spans="1:57" x14ac:dyDescent="0.35">
      <c r="A131" s="18">
        <v>146</v>
      </c>
      <c r="B131" s="18">
        <v>146</v>
      </c>
      <c r="C131" s="19">
        <f t="shared" ref="C131:C173" si="27">BA131+BB131+BC131+BE131</f>
        <v>2</v>
      </c>
      <c r="E131" s="18" t="s">
        <v>49</v>
      </c>
      <c r="F131" s="18">
        <v>17</v>
      </c>
      <c r="I131" s="18" t="s">
        <v>825</v>
      </c>
      <c r="J131" s="18" t="s">
        <v>826</v>
      </c>
      <c r="K131" s="18" t="s">
        <v>798</v>
      </c>
      <c r="L131" s="18" t="s">
        <v>813</v>
      </c>
      <c r="P131" s="18" t="s">
        <v>827</v>
      </c>
      <c r="Q131" s="18" t="s">
        <v>827</v>
      </c>
      <c r="R131" s="18" t="s">
        <v>104</v>
      </c>
      <c r="V131" s="20">
        <v>43910</v>
      </c>
      <c r="W131" s="18" t="s">
        <v>721</v>
      </c>
      <c r="X131" s="20">
        <v>43910</v>
      </c>
      <c r="Y131" s="20" t="s">
        <v>1193</v>
      </c>
      <c r="AA131" s="20" t="s">
        <v>1050</v>
      </c>
      <c r="AB131" s="18"/>
      <c r="AC131" s="20">
        <v>43910</v>
      </c>
      <c r="AD131" s="20">
        <v>43910</v>
      </c>
      <c r="AE131" s="18" t="s">
        <v>828</v>
      </c>
      <c r="AG131" s="20" t="s">
        <v>1050</v>
      </c>
      <c r="AH131" s="20">
        <v>43916</v>
      </c>
      <c r="AI131" s="20" t="s">
        <v>1050</v>
      </c>
      <c r="AJ131" s="20" t="s">
        <v>1050</v>
      </c>
      <c r="AK131" s="18" t="s">
        <v>302</v>
      </c>
      <c r="AL131" s="18" t="s">
        <v>65</v>
      </c>
      <c r="AM131" s="20" t="s">
        <v>1050</v>
      </c>
      <c r="AN131" s="18" t="s">
        <v>829</v>
      </c>
      <c r="AR131" s="18" t="s">
        <v>69</v>
      </c>
      <c r="AS131" s="25">
        <f t="shared" si="24"/>
        <v>0</v>
      </c>
      <c r="AU131" s="18" t="s">
        <v>104</v>
      </c>
      <c r="AV131" s="18" t="s">
        <v>893</v>
      </c>
      <c r="AW131" s="22">
        <f t="shared" si="25"/>
        <v>0</v>
      </c>
      <c r="AX131" s="22">
        <f t="shared" si="26"/>
        <v>0</v>
      </c>
      <c r="BA131" s="23">
        <v>0</v>
      </c>
      <c r="BB131" s="23">
        <v>1</v>
      </c>
      <c r="BC131" s="23">
        <v>0</v>
      </c>
      <c r="BD131" s="24">
        <v>3</v>
      </c>
      <c r="BE131" s="23">
        <v>1</v>
      </c>
    </row>
    <row r="132" spans="1:57" x14ac:dyDescent="0.35">
      <c r="A132" s="18">
        <v>147</v>
      </c>
      <c r="B132" s="18">
        <v>147</v>
      </c>
      <c r="C132" s="19">
        <f t="shared" si="27"/>
        <v>2</v>
      </c>
      <c r="E132" s="18" t="s">
        <v>71</v>
      </c>
      <c r="F132" s="18">
        <v>19</v>
      </c>
      <c r="G132" s="18" t="s">
        <v>321</v>
      </c>
      <c r="I132" s="18" t="s">
        <v>830</v>
      </c>
      <c r="J132" s="18" t="s">
        <v>205</v>
      </c>
      <c r="K132" s="18" t="s">
        <v>53</v>
      </c>
      <c r="L132" s="18" t="s">
        <v>813</v>
      </c>
      <c r="P132" s="18" t="s">
        <v>831</v>
      </c>
      <c r="Q132" s="18" t="s">
        <v>831</v>
      </c>
      <c r="R132" s="18" t="s">
        <v>59</v>
      </c>
      <c r="V132" s="20">
        <v>43911</v>
      </c>
      <c r="W132" s="18" t="s">
        <v>53</v>
      </c>
      <c r="X132" s="20">
        <v>43911</v>
      </c>
      <c r="Y132" s="20" t="s">
        <v>1193</v>
      </c>
      <c r="AA132" s="20" t="s">
        <v>1050</v>
      </c>
      <c r="AC132" s="20">
        <v>43911</v>
      </c>
      <c r="AD132" s="20">
        <v>43911</v>
      </c>
      <c r="AE132" s="18" t="s">
        <v>832</v>
      </c>
      <c r="AF132" s="18" t="s">
        <v>63</v>
      </c>
      <c r="AG132" s="20" t="s">
        <v>1050</v>
      </c>
      <c r="AH132" s="20">
        <v>43916</v>
      </c>
      <c r="AI132" s="20" t="s">
        <v>1050</v>
      </c>
      <c r="AJ132" s="20" t="s">
        <v>1050</v>
      </c>
      <c r="AK132" s="18" t="s">
        <v>302</v>
      </c>
      <c r="AL132" s="18" t="s">
        <v>65</v>
      </c>
      <c r="AM132" s="20" t="s">
        <v>1050</v>
      </c>
      <c r="AN132" s="18" t="s">
        <v>1132</v>
      </c>
      <c r="AR132" s="18" t="s">
        <v>69</v>
      </c>
      <c r="AS132" s="25">
        <f t="shared" si="24"/>
        <v>0</v>
      </c>
      <c r="AU132" s="18" t="s">
        <v>59</v>
      </c>
      <c r="AV132" s="18" t="s">
        <v>893</v>
      </c>
      <c r="AW132" s="22">
        <f t="shared" si="25"/>
        <v>0</v>
      </c>
      <c r="AX132" s="22">
        <f t="shared" si="26"/>
        <v>0</v>
      </c>
      <c r="BA132" s="23">
        <v>0</v>
      </c>
      <c r="BB132" s="23">
        <v>1</v>
      </c>
      <c r="BC132" s="23">
        <v>0</v>
      </c>
      <c r="BD132" s="24">
        <v>3</v>
      </c>
      <c r="BE132" s="23">
        <v>1</v>
      </c>
    </row>
    <row r="133" spans="1:57" x14ac:dyDescent="0.35">
      <c r="A133" s="18">
        <v>148</v>
      </c>
      <c r="B133" s="18">
        <v>148</v>
      </c>
      <c r="C133" s="19">
        <f t="shared" si="27"/>
        <v>4</v>
      </c>
      <c r="E133" s="18" t="s">
        <v>71</v>
      </c>
      <c r="F133" s="18">
        <v>58</v>
      </c>
      <c r="I133" s="18" t="s">
        <v>834</v>
      </c>
      <c r="J133" s="18" t="s">
        <v>528</v>
      </c>
      <c r="K133" s="18" t="s">
        <v>53</v>
      </c>
      <c r="L133" s="18" t="s">
        <v>263</v>
      </c>
      <c r="P133" s="18" t="s">
        <v>835</v>
      </c>
      <c r="Q133" s="18" t="s">
        <v>835</v>
      </c>
      <c r="R133" s="18" t="s">
        <v>308</v>
      </c>
      <c r="V133" s="20">
        <v>43902</v>
      </c>
      <c r="W133" s="18" t="s">
        <v>53</v>
      </c>
      <c r="X133" s="20">
        <v>43909</v>
      </c>
      <c r="Y133" s="20" t="s">
        <v>1193</v>
      </c>
      <c r="AA133" s="20" t="s">
        <v>1050</v>
      </c>
      <c r="AC133" s="20">
        <v>43909</v>
      </c>
      <c r="AD133" s="20">
        <v>43909</v>
      </c>
      <c r="AE133" s="18" t="s">
        <v>836</v>
      </c>
      <c r="AF133" s="18" t="s">
        <v>63</v>
      </c>
      <c r="AG133" s="20" t="s">
        <v>1050</v>
      </c>
      <c r="AH133" s="20">
        <v>43916</v>
      </c>
      <c r="AI133" s="20" t="s">
        <v>1050</v>
      </c>
      <c r="AJ133" s="20" t="s">
        <v>1050</v>
      </c>
      <c r="AK133" s="18" t="s">
        <v>302</v>
      </c>
      <c r="AL133" s="18" t="s">
        <v>65</v>
      </c>
      <c r="AM133" s="20" t="s">
        <v>1050</v>
      </c>
      <c r="AN133" s="18" t="s">
        <v>1132</v>
      </c>
      <c r="AR133" s="18" t="s">
        <v>69</v>
      </c>
      <c r="AS133" s="25">
        <f t="shared" si="24"/>
        <v>7</v>
      </c>
      <c r="AU133" s="18" t="s">
        <v>308</v>
      </c>
      <c r="AV133" s="18" t="s">
        <v>893</v>
      </c>
      <c r="AW133" s="22">
        <f t="shared" si="25"/>
        <v>7</v>
      </c>
      <c r="AX133" s="22">
        <f t="shared" si="26"/>
        <v>0</v>
      </c>
      <c r="BA133" s="23">
        <v>2</v>
      </c>
      <c r="BB133" s="23">
        <v>1</v>
      </c>
      <c r="BC133" s="23">
        <v>0</v>
      </c>
      <c r="BD133" s="24">
        <v>3</v>
      </c>
      <c r="BE133" s="23">
        <v>1</v>
      </c>
    </row>
    <row r="134" spans="1:57" x14ac:dyDescent="0.35">
      <c r="A134" s="18">
        <v>149</v>
      </c>
      <c r="B134" s="18">
        <v>149</v>
      </c>
      <c r="C134" s="19">
        <f t="shared" si="27"/>
        <v>2</v>
      </c>
      <c r="E134" s="18" t="s">
        <v>71</v>
      </c>
      <c r="F134" s="18">
        <v>40</v>
      </c>
      <c r="G134" s="18" t="s">
        <v>837</v>
      </c>
      <c r="J134" s="18" t="s">
        <v>332</v>
      </c>
      <c r="K134" s="18" t="s">
        <v>53</v>
      </c>
      <c r="L134" s="18" t="s">
        <v>813</v>
      </c>
      <c r="P134" s="18" t="s">
        <v>838</v>
      </c>
      <c r="Q134" s="18" t="s">
        <v>838</v>
      </c>
      <c r="R134" s="18" t="s">
        <v>840</v>
      </c>
      <c r="S134" s="18" t="s">
        <v>841</v>
      </c>
      <c r="T134" s="18" t="s">
        <v>842</v>
      </c>
      <c r="U134" s="18" t="s">
        <v>82</v>
      </c>
      <c r="V134" s="20">
        <v>43913</v>
      </c>
      <c r="W134" s="18" t="s">
        <v>124</v>
      </c>
      <c r="X134" s="20">
        <v>43913</v>
      </c>
      <c r="Y134" s="20" t="s">
        <v>1193</v>
      </c>
      <c r="AA134" s="20" t="s">
        <v>1050</v>
      </c>
      <c r="AC134" s="20">
        <v>43913</v>
      </c>
      <c r="AD134" s="20">
        <v>43913</v>
      </c>
      <c r="AE134" s="18" t="s">
        <v>269</v>
      </c>
      <c r="AF134" s="18" t="s">
        <v>269</v>
      </c>
      <c r="AG134" s="20" t="s">
        <v>1050</v>
      </c>
      <c r="AH134" s="20">
        <v>43916</v>
      </c>
      <c r="AI134" s="20">
        <v>43915</v>
      </c>
      <c r="AJ134" s="20">
        <v>43915</v>
      </c>
      <c r="AK134" s="18" t="s">
        <v>302</v>
      </c>
      <c r="AL134" s="18" t="s">
        <v>65</v>
      </c>
      <c r="AM134" s="20" t="s">
        <v>1050</v>
      </c>
      <c r="AN134" s="18" t="s">
        <v>844</v>
      </c>
      <c r="AR134" s="18" t="s">
        <v>69</v>
      </c>
      <c r="AS134" s="25">
        <f t="shared" si="24"/>
        <v>0</v>
      </c>
      <c r="AT134" s="18">
        <f>AJ134-V134</f>
        <v>2</v>
      </c>
      <c r="AU134" s="18" t="s">
        <v>1089</v>
      </c>
      <c r="AV134" s="18" t="s">
        <v>893</v>
      </c>
      <c r="AW134" s="22">
        <f t="shared" si="25"/>
        <v>0</v>
      </c>
      <c r="AX134" s="22">
        <f t="shared" si="26"/>
        <v>0</v>
      </c>
      <c r="BA134" s="23">
        <v>0</v>
      </c>
      <c r="BB134" s="23">
        <v>1</v>
      </c>
      <c r="BC134" s="23">
        <v>0</v>
      </c>
      <c r="BD134" s="24">
        <v>3</v>
      </c>
      <c r="BE134" s="23">
        <v>1</v>
      </c>
    </row>
    <row r="135" spans="1:57" x14ac:dyDescent="0.35">
      <c r="A135" s="18">
        <v>150</v>
      </c>
      <c r="B135" s="18">
        <v>150</v>
      </c>
      <c r="C135" s="19">
        <f t="shared" si="27"/>
        <v>7</v>
      </c>
      <c r="E135" s="18" t="s">
        <v>71</v>
      </c>
      <c r="F135" s="18">
        <v>55</v>
      </c>
      <c r="I135" s="18" t="s">
        <v>845</v>
      </c>
      <c r="J135" s="18" t="s">
        <v>281</v>
      </c>
      <c r="K135" s="18" t="s">
        <v>160</v>
      </c>
      <c r="L135" s="18" t="s">
        <v>813</v>
      </c>
      <c r="N135" s="18" t="s">
        <v>846</v>
      </c>
      <c r="O135" s="18" t="s">
        <v>847</v>
      </c>
      <c r="P135" s="18" t="s">
        <v>847</v>
      </c>
      <c r="Q135" s="18" t="s">
        <v>847</v>
      </c>
      <c r="R135" s="18" t="s">
        <v>403</v>
      </c>
      <c r="S135" s="18" t="s">
        <v>849</v>
      </c>
      <c r="T135" s="18" t="s">
        <v>850</v>
      </c>
      <c r="U135" s="18" t="s">
        <v>166</v>
      </c>
      <c r="V135" s="20">
        <v>43903</v>
      </c>
      <c r="W135" s="18" t="s">
        <v>160</v>
      </c>
      <c r="X135" s="20">
        <v>43913</v>
      </c>
      <c r="Y135" s="20" t="s">
        <v>1192</v>
      </c>
      <c r="Z135" s="18" t="s">
        <v>703</v>
      </c>
      <c r="AA135" s="20">
        <v>43908</v>
      </c>
      <c r="AB135" s="18"/>
      <c r="AC135" s="20">
        <v>43913</v>
      </c>
      <c r="AD135" s="20">
        <v>43913</v>
      </c>
      <c r="AE135" s="18" t="s">
        <v>851</v>
      </c>
      <c r="AF135" s="18" t="s">
        <v>611</v>
      </c>
      <c r="AG135" s="20" t="s">
        <v>1050</v>
      </c>
      <c r="AH135" s="20">
        <v>43916</v>
      </c>
      <c r="AI135" s="20">
        <v>43916</v>
      </c>
      <c r="AJ135" s="20">
        <v>43913</v>
      </c>
      <c r="AK135" s="18" t="s">
        <v>302</v>
      </c>
      <c r="AL135" s="18" t="s">
        <v>65</v>
      </c>
      <c r="AM135" s="20" t="s">
        <v>1050</v>
      </c>
      <c r="AN135" s="18" t="s">
        <v>851</v>
      </c>
      <c r="AR135" s="18" t="s">
        <v>69</v>
      </c>
      <c r="AS135" s="25">
        <f t="shared" si="24"/>
        <v>10</v>
      </c>
      <c r="AT135" s="18">
        <f>AJ135-V135</f>
        <v>10</v>
      </c>
      <c r="AU135" s="18" t="s">
        <v>1090</v>
      </c>
      <c r="AV135" s="18" t="s">
        <v>893</v>
      </c>
      <c r="AW135" s="22">
        <f t="shared" si="25"/>
        <v>10</v>
      </c>
      <c r="AX135" s="22">
        <f t="shared" si="26"/>
        <v>0</v>
      </c>
      <c r="BA135" s="23">
        <v>2</v>
      </c>
      <c r="BB135" s="23">
        <v>2</v>
      </c>
      <c r="BC135" s="23">
        <v>0</v>
      </c>
      <c r="BD135" s="24">
        <v>12</v>
      </c>
      <c r="BE135" s="23">
        <v>3</v>
      </c>
    </row>
    <row r="136" spans="1:57" x14ac:dyDescent="0.35">
      <c r="A136" s="18">
        <v>151</v>
      </c>
      <c r="B136" s="18">
        <v>151</v>
      </c>
      <c r="C136" s="19">
        <f t="shared" si="27"/>
        <v>4</v>
      </c>
      <c r="E136" s="18" t="s">
        <v>49</v>
      </c>
      <c r="F136" s="18">
        <v>45</v>
      </c>
      <c r="G136" s="18" t="s">
        <v>853</v>
      </c>
      <c r="I136" s="18" t="s">
        <v>454</v>
      </c>
      <c r="J136" s="18" t="s">
        <v>453</v>
      </c>
      <c r="K136" s="18" t="s">
        <v>160</v>
      </c>
      <c r="L136" s="18" t="s">
        <v>813</v>
      </c>
      <c r="M136" s="18">
        <v>124</v>
      </c>
      <c r="O136" s="18" t="s">
        <v>855</v>
      </c>
      <c r="P136" s="18" t="s">
        <v>855</v>
      </c>
      <c r="Q136" s="18" t="s">
        <v>855</v>
      </c>
      <c r="V136" s="20" t="s">
        <v>1050</v>
      </c>
      <c r="W136" s="18" t="s">
        <v>160</v>
      </c>
      <c r="X136" s="20">
        <v>43913</v>
      </c>
      <c r="Y136" s="20" t="s">
        <v>1193</v>
      </c>
      <c r="AA136" s="20" t="s">
        <v>1050</v>
      </c>
      <c r="AB136" s="18"/>
      <c r="AC136" s="20">
        <v>43913</v>
      </c>
      <c r="AD136" s="20">
        <v>43913</v>
      </c>
      <c r="AE136" s="18" t="s">
        <v>856</v>
      </c>
      <c r="AF136" s="18" t="s">
        <v>611</v>
      </c>
      <c r="AG136" s="20" t="s">
        <v>1050</v>
      </c>
      <c r="AH136" s="20">
        <v>43916</v>
      </c>
      <c r="AI136" s="20" t="s">
        <v>1050</v>
      </c>
      <c r="AJ136" s="20">
        <v>43913</v>
      </c>
      <c r="AK136" s="18" t="s">
        <v>302</v>
      </c>
      <c r="AL136" s="18" t="s">
        <v>65</v>
      </c>
      <c r="AM136" s="20" t="s">
        <v>1050</v>
      </c>
      <c r="AN136" s="18" t="s">
        <v>856</v>
      </c>
      <c r="AR136" s="18" t="s">
        <v>69</v>
      </c>
      <c r="AS136" s="25"/>
      <c r="AU136" s="18" t="s">
        <v>1050</v>
      </c>
      <c r="AV136" s="18" t="s">
        <v>875</v>
      </c>
      <c r="AX136" s="24">
        <f t="shared" si="26"/>
        <v>0</v>
      </c>
      <c r="AY136" s="24"/>
      <c r="AZ136" s="22">
        <v>0</v>
      </c>
      <c r="BA136" s="23">
        <v>0</v>
      </c>
      <c r="BB136" s="23">
        <v>1</v>
      </c>
      <c r="BC136" s="23">
        <v>1</v>
      </c>
      <c r="BD136" s="24">
        <v>9</v>
      </c>
      <c r="BE136" s="23">
        <v>2</v>
      </c>
    </row>
    <row r="137" spans="1:57" x14ac:dyDescent="0.35">
      <c r="A137" s="18">
        <v>152</v>
      </c>
      <c r="B137" s="18">
        <v>152</v>
      </c>
      <c r="C137" s="19">
        <f t="shared" si="27"/>
        <v>2</v>
      </c>
      <c r="E137" s="18" t="s">
        <v>49</v>
      </c>
      <c r="F137" s="18">
        <v>27</v>
      </c>
      <c r="I137" s="18" t="s">
        <v>857</v>
      </c>
      <c r="J137" s="18" t="s">
        <v>754</v>
      </c>
      <c r="K137" s="18" t="s">
        <v>160</v>
      </c>
      <c r="L137" s="18" t="s">
        <v>813</v>
      </c>
      <c r="M137" s="18">
        <v>127</v>
      </c>
      <c r="Q137" s="18" t="s">
        <v>860</v>
      </c>
      <c r="V137" s="20" t="s">
        <v>1050</v>
      </c>
      <c r="W137" s="18" t="s">
        <v>160</v>
      </c>
      <c r="X137" s="20">
        <v>43910</v>
      </c>
      <c r="Y137" s="20" t="s">
        <v>1193</v>
      </c>
      <c r="AA137" s="20" t="s">
        <v>1050</v>
      </c>
      <c r="AB137" s="18"/>
      <c r="AC137" s="20">
        <v>43913</v>
      </c>
      <c r="AD137" s="20">
        <v>43913</v>
      </c>
      <c r="AE137" s="18" t="s">
        <v>851</v>
      </c>
      <c r="AF137" s="18" t="s">
        <v>611</v>
      </c>
      <c r="AG137" s="20" t="s">
        <v>1050</v>
      </c>
      <c r="AH137" s="20">
        <v>43916</v>
      </c>
      <c r="AI137" s="20" t="s">
        <v>1050</v>
      </c>
      <c r="AJ137" s="20" t="s">
        <v>1050</v>
      </c>
      <c r="AK137" s="18" t="s">
        <v>302</v>
      </c>
      <c r="AL137" s="18" t="s">
        <v>65</v>
      </c>
      <c r="AM137" s="20" t="s">
        <v>1050</v>
      </c>
      <c r="AN137" s="18" t="s">
        <v>851</v>
      </c>
      <c r="AR137" s="18" t="s">
        <v>69</v>
      </c>
      <c r="AS137" s="25"/>
      <c r="AU137" s="18" t="s">
        <v>1050</v>
      </c>
      <c r="AV137" s="18" t="s">
        <v>875</v>
      </c>
      <c r="AX137" s="24">
        <f t="shared" si="26"/>
        <v>3</v>
      </c>
      <c r="AY137" s="24"/>
      <c r="AZ137" s="22">
        <v>0</v>
      </c>
      <c r="BA137" s="23">
        <v>0</v>
      </c>
      <c r="BB137" s="23">
        <v>1</v>
      </c>
      <c r="BC137" s="23">
        <v>0</v>
      </c>
      <c r="BD137" s="24">
        <v>5</v>
      </c>
      <c r="BE137" s="23">
        <v>1</v>
      </c>
    </row>
    <row r="138" spans="1:57" x14ac:dyDescent="0.35">
      <c r="A138" s="18">
        <v>153</v>
      </c>
      <c r="B138" s="18">
        <v>153</v>
      </c>
      <c r="C138" s="19">
        <f t="shared" si="27"/>
        <v>4</v>
      </c>
      <c r="E138" s="18" t="s">
        <v>49</v>
      </c>
      <c r="F138" s="18">
        <v>60</v>
      </c>
      <c r="J138" s="18" t="s">
        <v>103</v>
      </c>
      <c r="K138" s="18" t="s">
        <v>104</v>
      </c>
      <c r="L138" s="18" t="s">
        <v>813</v>
      </c>
      <c r="M138" s="18">
        <v>143</v>
      </c>
      <c r="N138" s="18" t="s">
        <v>1174</v>
      </c>
      <c r="Q138" s="18" t="s">
        <v>863</v>
      </c>
      <c r="R138" s="18" t="s">
        <v>864</v>
      </c>
      <c r="S138" s="18" t="s">
        <v>865</v>
      </c>
      <c r="T138" s="18" t="s">
        <v>864</v>
      </c>
      <c r="U138" s="18" t="s">
        <v>166</v>
      </c>
      <c r="V138" s="20">
        <v>43911</v>
      </c>
      <c r="W138" s="18" t="s">
        <v>160</v>
      </c>
      <c r="X138" s="20">
        <v>43911</v>
      </c>
      <c r="Y138" s="20" t="s">
        <v>1193</v>
      </c>
      <c r="AA138" s="20" t="s">
        <v>1050</v>
      </c>
      <c r="AB138" s="18"/>
      <c r="AC138" s="20">
        <v>43913</v>
      </c>
      <c r="AD138" s="20">
        <v>43913</v>
      </c>
      <c r="AE138" s="18" t="s">
        <v>230</v>
      </c>
      <c r="AF138" s="18" t="s">
        <v>611</v>
      </c>
      <c r="AG138" s="20" t="s">
        <v>1050</v>
      </c>
      <c r="AH138" s="20">
        <v>43913</v>
      </c>
      <c r="AI138" s="20" t="s">
        <v>1050</v>
      </c>
      <c r="AJ138" s="20">
        <v>43913</v>
      </c>
      <c r="AK138" s="18" t="s">
        <v>302</v>
      </c>
      <c r="AL138" s="18" t="s">
        <v>65</v>
      </c>
      <c r="AM138" s="20" t="s">
        <v>1050</v>
      </c>
      <c r="AN138" s="18" t="s">
        <v>230</v>
      </c>
      <c r="AR138" s="18" t="s">
        <v>69</v>
      </c>
      <c r="AS138" s="25">
        <f t="shared" ref="AS138:AS145" si="28">X138-V138</f>
        <v>0</v>
      </c>
      <c r="AT138" s="18">
        <f>AJ138-V138</f>
        <v>2</v>
      </c>
      <c r="AU138" s="18" t="s">
        <v>1091</v>
      </c>
      <c r="AV138" s="18" t="s">
        <v>893</v>
      </c>
      <c r="AW138" s="22">
        <f t="shared" ref="AW138:AW145" si="29">X138-V138</f>
        <v>0</v>
      </c>
      <c r="AX138" s="22">
        <f t="shared" si="26"/>
        <v>2</v>
      </c>
      <c r="BA138" s="23">
        <v>2</v>
      </c>
      <c r="BB138" s="23">
        <v>1</v>
      </c>
      <c r="BC138" s="23">
        <v>0</v>
      </c>
      <c r="BD138" s="24">
        <v>3</v>
      </c>
      <c r="BE138" s="23">
        <v>1</v>
      </c>
    </row>
    <row r="139" spans="1:57" x14ac:dyDescent="0.35">
      <c r="A139" s="18">
        <v>154</v>
      </c>
      <c r="C139" s="19">
        <f t="shared" si="27"/>
        <v>3</v>
      </c>
      <c r="E139" s="18" t="s">
        <v>49</v>
      </c>
      <c r="F139" s="18">
        <v>23</v>
      </c>
      <c r="G139" s="18" t="s">
        <v>321</v>
      </c>
      <c r="I139" s="18" t="s">
        <v>266</v>
      </c>
      <c r="J139" s="18" t="s">
        <v>1092</v>
      </c>
      <c r="K139" s="18" t="s">
        <v>124</v>
      </c>
      <c r="L139" s="18" t="s">
        <v>813</v>
      </c>
      <c r="M139" s="18">
        <v>145</v>
      </c>
      <c r="N139" s="18" t="s">
        <v>1175</v>
      </c>
      <c r="P139" s="18" t="s">
        <v>1093</v>
      </c>
      <c r="Q139" s="18" t="s">
        <v>1093</v>
      </c>
      <c r="R139" s="18" t="s">
        <v>632</v>
      </c>
      <c r="S139" s="18" t="s">
        <v>1094</v>
      </c>
      <c r="T139" s="18" t="s">
        <v>1095</v>
      </c>
      <c r="V139" s="20">
        <v>43912</v>
      </c>
      <c r="W139" s="18" t="s">
        <v>633</v>
      </c>
      <c r="X139" s="20">
        <v>43912</v>
      </c>
      <c r="Y139" s="20" t="s">
        <v>1192</v>
      </c>
      <c r="Z139" s="18" t="s">
        <v>1097</v>
      </c>
      <c r="AA139" s="20">
        <v>43912</v>
      </c>
      <c r="AC139" s="20">
        <v>43912</v>
      </c>
      <c r="AD139" s="20">
        <v>43912</v>
      </c>
      <c r="AE139" s="18" t="s">
        <v>1096</v>
      </c>
      <c r="AH139" s="20">
        <v>43917</v>
      </c>
      <c r="AJ139" s="20">
        <v>43914</v>
      </c>
      <c r="AK139" s="18" t="s">
        <v>302</v>
      </c>
      <c r="AL139" s="18" t="s">
        <v>65</v>
      </c>
      <c r="AN139" s="18" t="s">
        <v>1098</v>
      </c>
      <c r="AR139" s="18" t="s">
        <v>69</v>
      </c>
      <c r="AS139" s="25">
        <f t="shared" si="28"/>
        <v>0</v>
      </c>
      <c r="AT139" s="18">
        <f>AJ139-V139</f>
        <v>2</v>
      </c>
      <c r="AU139" s="18" t="s">
        <v>632</v>
      </c>
      <c r="AV139" s="18" t="s">
        <v>893</v>
      </c>
      <c r="AW139" s="22">
        <f t="shared" si="29"/>
        <v>0</v>
      </c>
      <c r="AX139" s="22">
        <f t="shared" si="26"/>
        <v>0</v>
      </c>
      <c r="BA139" s="23">
        <f t="shared" ref="BA139:BA145" si="30">AZ139+AW139</f>
        <v>0</v>
      </c>
      <c r="BB139" s="23">
        <v>2</v>
      </c>
      <c r="BC139" s="23">
        <v>0</v>
      </c>
      <c r="BE139" s="23">
        <v>1</v>
      </c>
    </row>
    <row r="140" spans="1:57" x14ac:dyDescent="0.35">
      <c r="A140" s="18">
        <v>155</v>
      </c>
      <c r="C140" s="19">
        <f t="shared" si="27"/>
        <v>2</v>
      </c>
      <c r="E140" s="18" t="s">
        <v>49</v>
      </c>
      <c r="F140" s="18">
        <v>21</v>
      </c>
      <c r="G140" s="18" t="s">
        <v>321</v>
      </c>
      <c r="I140" s="18" t="s">
        <v>1099</v>
      </c>
      <c r="J140" s="18" t="s">
        <v>1100</v>
      </c>
      <c r="K140" s="18" t="s">
        <v>668</v>
      </c>
      <c r="L140" s="18" t="s">
        <v>813</v>
      </c>
      <c r="M140" s="18">
        <v>145</v>
      </c>
      <c r="N140" s="18" t="s">
        <v>1175</v>
      </c>
      <c r="P140" s="18" t="s">
        <v>1101</v>
      </c>
      <c r="Q140" s="18" t="s">
        <v>1101</v>
      </c>
      <c r="R140" s="18" t="s">
        <v>632</v>
      </c>
      <c r="S140" s="18" t="s">
        <v>1094</v>
      </c>
      <c r="T140" s="18" t="s">
        <v>1102</v>
      </c>
      <c r="V140" s="20">
        <v>43912</v>
      </c>
      <c r="W140" s="18" t="s">
        <v>489</v>
      </c>
      <c r="X140" s="20">
        <v>43912</v>
      </c>
      <c r="Y140" s="20" t="s">
        <v>1193</v>
      </c>
      <c r="AC140" s="20">
        <v>43912</v>
      </c>
      <c r="AD140" s="20">
        <v>43912</v>
      </c>
      <c r="AE140" s="18" t="s">
        <v>1103</v>
      </c>
      <c r="AH140" s="20">
        <v>43917</v>
      </c>
      <c r="AJ140" s="20">
        <v>43917</v>
      </c>
      <c r="AK140" s="18" t="s">
        <v>1104</v>
      </c>
      <c r="AL140" s="18" t="s">
        <v>65</v>
      </c>
      <c r="AN140" s="18" t="s">
        <v>1105</v>
      </c>
      <c r="AR140" s="18" t="s">
        <v>69</v>
      </c>
      <c r="AS140" s="25">
        <f t="shared" si="28"/>
        <v>0</v>
      </c>
      <c r="AT140" s="18">
        <f>AJ140-V140</f>
        <v>5</v>
      </c>
      <c r="AU140" s="18" t="s">
        <v>632</v>
      </c>
      <c r="AV140" s="18" t="s">
        <v>893</v>
      </c>
      <c r="AW140" s="22">
        <f t="shared" si="29"/>
        <v>0</v>
      </c>
      <c r="AX140" s="22">
        <f t="shared" si="26"/>
        <v>0</v>
      </c>
      <c r="BA140" s="23">
        <f t="shared" si="30"/>
        <v>0</v>
      </c>
      <c r="BB140" s="23">
        <v>1</v>
      </c>
      <c r="BC140" s="23">
        <v>0</v>
      </c>
      <c r="BE140" s="23">
        <v>1</v>
      </c>
    </row>
    <row r="141" spans="1:57" x14ac:dyDescent="0.35">
      <c r="A141" s="18">
        <v>156</v>
      </c>
      <c r="C141" s="19">
        <f t="shared" si="27"/>
        <v>2</v>
      </c>
      <c r="E141" s="18" t="s">
        <v>71</v>
      </c>
      <c r="F141" s="18">
        <v>21</v>
      </c>
      <c r="G141" s="18" t="s">
        <v>321</v>
      </c>
      <c r="I141" s="18" t="s">
        <v>387</v>
      </c>
      <c r="J141" s="18" t="s">
        <v>1106</v>
      </c>
      <c r="K141" s="18" t="s">
        <v>819</v>
      </c>
      <c r="L141" s="18" t="s">
        <v>813</v>
      </c>
      <c r="M141" s="18">
        <v>145</v>
      </c>
      <c r="N141" s="18" t="s">
        <v>1175</v>
      </c>
      <c r="P141" s="18" t="s">
        <v>1107</v>
      </c>
      <c r="Q141" s="18" t="s">
        <v>1107</v>
      </c>
      <c r="R141" s="18" t="s">
        <v>632</v>
      </c>
      <c r="S141" s="18" t="s">
        <v>1094</v>
      </c>
      <c r="T141" s="18" t="s">
        <v>1108</v>
      </c>
      <c r="V141" s="20">
        <v>43912</v>
      </c>
      <c r="W141" s="18" t="s">
        <v>489</v>
      </c>
      <c r="X141" s="20">
        <v>43912</v>
      </c>
      <c r="Y141" s="20" t="s">
        <v>1193</v>
      </c>
      <c r="AC141" s="20">
        <v>43912</v>
      </c>
      <c r="AD141" s="20">
        <v>43912</v>
      </c>
      <c r="AE141" s="18" t="s">
        <v>1103</v>
      </c>
      <c r="AH141" s="20">
        <v>43917</v>
      </c>
      <c r="AJ141" s="20">
        <v>43917</v>
      </c>
      <c r="AK141" s="18" t="s">
        <v>1104</v>
      </c>
      <c r="AL141" s="18" t="s">
        <v>65</v>
      </c>
      <c r="AN141" s="18" t="s">
        <v>1105</v>
      </c>
      <c r="AR141" s="18" t="s">
        <v>69</v>
      </c>
      <c r="AS141" s="25">
        <f t="shared" si="28"/>
        <v>0</v>
      </c>
      <c r="AT141" s="18">
        <f>AJ141-V141</f>
        <v>5</v>
      </c>
      <c r="AU141" s="18" t="s">
        <v>632</v>
      </c>
      <c r="AV141" s="18" t="s">
        <v>893</v>
      </c>
      <c r="AW141" s="22">
        <f t="shared" si="29"/>
        <v>0</v>
      </c>
      <c r="AX141" s="22">
        <f t="shared" si="26"/>
        <v>0</v>
      </c>
      <c r="BA141" s="23">
        <f t="shared" si="30"/>
        <v>0</v>
      </c>
      <c r="BB141" s="23">
        <v>1</v>
      </c>
      <c r="BC141" s="23">
        <v>0</v>
      </c>
      <c r="BE141" s="23">
        <v>1</v>
      </c>
    </row>
    <row r="142" spans="1:57" x14ac:dyDescent="0.35">
      <c r="A142" s="18">
        <v>157</v>
      </c>
      <c r="C142" s="19">
        <f t="shared" si="27"/>
        <v>5</v>
      </c>
      <c r="E142" s="18" t="s">
        <v>49</v>
      </c>
      <c r="F142" s="18">
        <v>31</v>
      </c>
      <c r="G142" s="18" t="s">
        <v>750</v>
      </c>
      <c r="H142" s="18" t="s">
        <v>1109</v>
      </c>
      <c r="I142" s="18" t="s">
        <v>1110</v>
      </c>
      <c r="J142" s="18" t="s">
        <v>613</v>
      </c>
      <c r="K142" s="18" t="s">
        <v>160</v>
      </c>
      <c r="L142" s="18" t="s">
        <v>813</v>
      </c>
      <c r="M142" s="18">
        <v>91</v>
      </c>
      <c r="N142" s="18" t="s">
        <v>1112</v>
      </c>
      <c r="P142" s="18" t="s">
        <v>1111</v>
      </c>
      <c r="Q142" s="18" t="s">
        <v>1111</v>
      </c>
      <c r="W142" s="18" t="s">
        <v>160</v>
      </c>
      <c r="Y142" s="20" t="s">
        <v>1193</v>
      </c>
      <c r="AH142" s="20">
        <v>43917</v>
      </c>
      <c r="AJ142" s="20">
        <v>43917</v>
      </c>
      <c r="AK142" s="18" t="s">
        <v>1104</v>
      </c>
      <c r="AL142" s="18" t="s">
        <v>65</v>
      </c>
      <c r="AN142" s="18" t="s">
        <v>230</v>
      </c>
      <c r="AR142" s="18" t="s">
        <v>69</v>
      </c>
      <c r="AS142" s="25">
        <f t="shared" si="28"/>
        <v>0</v>
      </c>
      <c r="AV142" s="18" t="s">
        <v>875</v>
      </c>
      <c r="AW142" s="22">
        <f t="shared" si="29"/>
        <v>0</v>
      </c>
      <c r="AX142" s="24">
        <f t="shared" si="26"/>
        <v>0</v>
      </c>
      <c r="AY142" s="24">
        <f>AM142-AD142</f>
        <v>0</v>
      </c>
      <c r="BA142" s="23">
        <v>1</v>
      </c>
      <c r="BB142" s="23">
        <v>1</v>
      </c>
      <c r="BC142" s="23">
        <v>0</v>
      </c>
      <c r="BE142" s="23">
        <v>3</v>
      </c>
    </row>
    <row r="143" spans="1:57" x14ac:dyDescent="0.35">
      <c r="A143" s="18">
        <v>158</v>
      </c>
      <c r="C143" s="19">
        <f t="shared" si="27"/>
        <v>4</v>
      </c>
      <c r="E143" s="18" t="s">
        <v>71</v>
      </c>
      <c r="F143" s="18">
        <v>45</v>
      </c>
      <c r="G143" s="18" t="s">
        <v>1113</v>
      </c>
      <c r="H143" s="18" t="s">
        <v>1114</v>
      </c>
      <c r="J143" s="18" t="s">
        <v>453</v>
      </c>
      <c r="K143" s="18" t="s">
        <v>160</v>
      </c>
      <c r="L143" s="18" t="s">
        <v>738</v>
      </c>
      <c r="M143" s="18">
        <v>91</v>
      </c>
      <c r="N143" s="18" t="s">
        <v>1112</v>
      </c>
      <c r="P143" s="18" t="s">
        <v>1115</v>
      </c>
      <c r="Q143" s="18" t="s">
        <v>1115</v>
      </c>
      <c r="W143" s="18" t="s">
        <v>160</v>
      </c>
      <c r="Y143" s="20" t="s">
        <v>1193</v>
      </c>
      <c r="AH143" s="20">
        <v>43917</v>
      </c>
      <c r="AJ143" s="20">
        <v>43917</v>
      </c>
      <c r="AK143" s="18" t="s">
        <v>1104</v>
      </c>
      <c r="AL143" s="18" t="s">
        <v>65</v>
      </c>
      <c r="AN143" s="18" t="s">
        <v>303</v>
      </c>
      <c r="AR143" s="18" t="s">
        <v>69</v>
      </c>
      <c r="AS143" s="25">
        <f t="shared" si="28"/>
        <v>0</v>
      </c>
      <c r="AV143" s="18" t="s">
        <v>875</v>
      </c>
      <c r="AW143" s="22">
        <f t="shared" si="29"/>
        <v>0</v>
      </c>
      <c r="AX143" s="24">
        <f t="shared" si="26"/>
        <v>0</v>
      </c>
      <c r="AY143" s="24">
        <f>AM143-AD143</f>
        <v>0</v>
      </c>
      <c r="BA143" s="23">
        <v>1</v>
      </c>
      <c r="BB143" s="23">
        <v>1</v>
      </c>
      <c r="BC143" s="23">
        <v>0</v>
      </c>
      <c r="BE143" s="23">
        <v>2</v>
      </c>
    </row>
    <row r="144" spans="1:57" x14ac:dyDescent="0.35">
      <c r="A144" s="18">
        <v>159</v>
      </c>
      <c r="C144" s="19">
        <f t="shared" si="27"/>
        <v>4</v>
      </c>
      <c r="E144" s="18" t="s">
        <v>71</v>
      </c>
      <c r="F144" s="18">
        <v>33</v>
      </c>
      <c r="I144" s="18" t="s">
        <v>1118</v>
      </c>
      <c r="J144" s="18" t="s">
        <v>453</v>
      </c>
      <c r="K144" s="18" t="s">
        <v>160</v>
      </c>
      <c r="L144" s="18" t="s">
        <v>738</v>
      </c>
      <c r="M144" s="18">
        <v>91</v>
      </c>
      <c r="N144" s="18" t="s">
        <v>1112</v>
      </c>
      <c r="P144" s="18" t="s">
        <v>1115</v>
      </c>
      <c r="Q144" s="18" t="s">
        <v>1115</v>
      </c>
      <c r="W144" s="18" t="s">
        <v>160</v>
      </c>
      <c r="Y144" s="20" t="s">
        <v>1193</v>
      </c>
      <c r="AH144" s="20">
        <v>43917</v>
      </c>
      <c r="AJ144" s="20">
        <v>43917</v>
      </c>
      <c r="AK144" s="18" t="s">
        <v>1104</v>
      </c>
      <c r="AL144" s="18" t="s">
        <v>65</v>
      </c>
      <c r="AN144" s="18" t="s">
        <v>303</v>
      </c>
      <c r="AR144" s="18" t="s">
        <v>69</v>
      </c>
      <c r="AS144" s="25">
        <f t="shared" si="28"/>
        <v>0</v>
      </c>
      <c r="AV144" s="18" t="s">
        <v>875</v>
      </c>
      <c r="AW144" s="22">
        <f t="shared" si="29"/>
        <v>0</v>
      </c>
      <c r="AX144" s="24">
        <f t="shared" si="26"/>
        <v>0</v>
      </c>
      <c r="AY144" s="24">
        <f>AM144-AD144</f>
        <v>0</v>
      </c>
      <c r="BA144" s="23">
        <v>1</v>
      </c>
      <c r="BB144" s="23">
        <v>1</v>
      </c>
      <c r="BC144" s="23">
        <v>0</v>
      </c>
      <c r="BE144" s="23">
        <v>2</v>
      </c>
    </row>
    <row r="145" spans="1:57" x14ac:dyDescent="0.35">
      <c r="A145" s="18">
        <v>160</v>
      </c>
      <c r="C145" s="19">
        <f t="shared" si="27"/>
        <v>3</v>
      </c>
      <c r="E145" s="18" t="s">
        <v>49</v>
      </c>
      <c r="F145" s="18">
        <v>30</v>
      </c>
      <c r="I145" s="18" t="s">
        <v>1116</v>
      </c>
      <c r="J145" s="18" t="s">
        <v>1119</v>
      </c>
      <c r="K145" s="18" t="s">
        <v>590</v>
      </c>
      <c r="L145" s="18" t="s">
        <v>813</v>
      </c>
      <c r="N145" s="18" t="s">
        <v>1173</v>
      </c>
      <c r="P145" s="18" t="s">
        <v>1117</v>
      </c>
      <c r="Q145" s="18" t="s">
        <v>1117</v>
      </c>
      <c r="R145" s="18" t="s">
        <v>1121</v>
      </c>
      <c r="S145" s="18" t="s">
        <v>1120</v>
      </c>
      <c r="T145" s="18" t="s">
        <v>1122</v>
      </c>
      <c r="U145" s="18" t="s">
        <v>166</v>
      </c>
      <c r="V145" s="20">
        <v>43912</v>
      </c>
      <c r="W145" s="18" t="s">
        <v>160</v>
      </c>
      <c r="X145" s="20">
        <v>43912</v>
      </c>
      <c r="Y145" s="20" t="s">
        <v>1192</v>
      </c>
      <c r="Z145" s="18" t="s">
        <v>1123</v>
      </c>
      <c r="AA145" s="20">
        <v>43910</v>
      </c>
      <c r="AB145" s="20" t="s">
        <v>1135</v>
      </c>
      <c r="AC145" s="20">
        <v>43912</v>
      </c>
      <c r="AD145" s="20">
        <v>43912</v>
      </c>
      <c r="AE145" s="18" t="s">
        <v>1124</v>
      </c>
      <c r="AF145" s="18" t="s">
        <v>611</v>
      </c>
      <c r="AH145" s="20">
        <v>43917</v>
      </c>
      <c r="AJ145" s="20">
        <v>43917</v>
      </c>
      <c r="AK145" s="18" t="s">
        <v>1104</v>
      </c>
      <c r="AL145" s="18" t="s">
        <v>65</v>
      </c>
      <c r="AN145" s="18" t="s">
        <v>851</v>
      </c>
      <c r="AR145" s="18" t="s">
        <v>69</v>
      </c>
      <c r="AS145" s="25">
        <f t="shared" si="28"/>
        <v>0</v>
      </c>
      <c r="AT145" s="18">
        <f>AJ145-V145</f>
        <v>5</v>
      </c>
      <c r="AU145" s="18" t="s">
        <v>1121</v>
      </c>
      <c r="AV145" s="18" t="s">
        <v>893</v>
      </c>
      <c r="AW145" s="22">
        <f t="shared" si="29"/>
        <v>0</v>
      </c>
      <c r="AX145" s="22">
        <f t="shared" si="26"/>
        <v>0</v>
      </c>
      <c r="AY145" s="24"/>
      <c r="BA145" s="23">
        <f t="shared" si="30"/>
        <v>0</v>
      </c>
      <c r="BB145" s="23">
        <v>2</v>
      </c>
      <c r="BC145" s="23">
        <v>0</v>
      </c>
      <c r="BD145" s="24">
        <v>1</v>
      </c>
      <c r="BE145" s="23">
        <v>1</v>
      </c>
    </row>
    <row r="146" spans="1:57" x14ac:dyDescent="0.35">
      <c r="A146" s="18">
        <v>161</v>
      </c>
      <c r="C146" s="19">
        <f t="shared" si="27"/>
        <v>3</v>
      </c>
      <c r="E146" s="18" t="s">
        <v>49</v>
      </c>
      <c r="F146" s="18">
        <v>88</v>
      </c>
      <c r="I146" s="18" t="s">
        <v>1125</v>
      </c>
      <c r="J146" s="18" t="s">
        <v>1126</v>
      </c>
      <c r="K146" s="18" t="s">
        <v>668</v>
      </c>
      <c r="L146" s="18" t="s">
        <v>813</v>
      </c>
      <c r="M146" s="18">
        <v>133</v>
      </c>
      <c r="P146" s="18" t="s">
        <v>1127</v>
      </c>
      <c r="Q146" s="18" t="s">
        <v>1127</v>
      </c>
      <c r="W146" s="18" t="s">
        <v>53</v>
      </c>
      <c r="X146" s="20">
        <v>43914</v>
      </c>
      <c r="Y146" s="20" t="s">
        <v>1193</v>
      </c>
      <c r="AC146" s="20">
        <v>43914</v>
      </c>
      <c r="AD146" s="20">
        <v>43914</v>
      </c>
      <c r="AE146" s="18" t="s">
        <v>1132</v>
      </c>
      <c r="AF146" s="18" t="s">
        <v>1134</v>
      </c>
      <c r="AH146" s="20">
        <v>43917</v>
      </c>
      <c r="AI146" s="20">
        <v>43915</v>
      </c>
      <c r="AJ146" s="20">
        <v>43917</v>
      </c>
      <c r="AK146" s="18" t="s">
        <v>1104</v>
      </c>
      <c r="AL146" s="18" t="s">
        <v>65</v>
      </c>
      <c r="AN146" s="18" t="s">
        <v>1132</v>
      </c>
      <c r="AR146" s="18" t="s">
        <v>69</v>
      </c>
      <c r="AS146" s="25"/>
      <c r="AV146" s="18" t="s">
        <v>875</v>
      </c>
      <c r="AX146" s="24">
        <f t="shared" si="26"/>
        <v>0</v>
      </c>
      <c r="AY146" s="24"/>
      <c r="BA146" s="23">
        <v>1</v>
      </c>
      <c r="BB146" s="23">
        <v>1</v>
      </c>
      <c r="BC146" s="23">
        <v>0</v>
      </c>
      <c r="BE146" s="23">
        <v>1</v>
      </c>
    </row>
    <row r="147" spans="1:57" x14ac:dyDescent="0.35">
      <c r="A147" s="18">
        <v>162</v>
      </c>
      <c r="C147" s="19">
        <f t="shared" si="27"/>
        <v>3</v>
      </c>
      <c r="E147" s="18" t="s">
        <v>49</v>
      </c>
      <c r="F147" s="18">
        <v>63</v>
      </c>
      <c r="I147" s="18" t="s">
        <v>1128</v>
      </c>
      <c r="J147" s="18" t="s">
        <v>332</v>
      </c>
      <c r="K147" s="18" t="s">
        <v>53</v>
      </c>
      <c r="L147" s="18" t="s">
        <v>813</v>
      </c>
      <c r="M147" s="18">
        <v>161</v>
      </c>
      <c r="P147" s="18" t="s">
        <v>1129</v>
      </c>
      <c r="Q147" s="18" t="s">
        <v>1129</v>
      </c>
      <c r="W147" s="18" t="s">
        <v>53</v>
      </c>
      <c r="X147" s="20">
        <v>43915</v>
      </c>
      <c r="Y147" s="20" t="s">
        <v>1193</v>
      </c>
      <c r="AC147" s="20">
        <v>43915</v>
      </c>
      <c r="AD147" s="20">
        <v>43915</v>
      </c>
      <c r="AE147" s="18" t="s">
        <v>1132</v>
      </c>
      <c r="AF147" s="18" t="s">
        <v>1134</v>
      </c>
      <c r="AH147" s="20">
        <v>43917</v>
      </c>
      <c r="AI147" s="20">
        <v>43915</v>
      </c>
      <c r="AJ147" s="20">
        <v>43915</v>
      </c>
      <c r="AK147" s="18" t="s">
        <v>1104</v>
      </c>
      <c r="AL147" s="18" t="s">
        <v>65</v>
      </c>
      <c r="AN147" s="18" t="s">
        <v>1132</v>
      </c>
      <c r="AR147" s="18" t="s">
        <v>69</v>
      </c>
      <c r="AS147" s="25"/>
      <c r="AV147" s="18" t="s">
        <v>875</v>
      </c>
      <c r="AX147" s="24">
        <f t="shared" si="26"/>
        <v>0</v>
      </c>
      <c r="AY147" s="24"/>
      <c r="BA147" s="23">
        <v>1</v>
      </c>
      <c r="BB147" s="23">
        <v>1</v>
      </c>
      <c r="BC147" s="23">
        <v>0</v>
      </c>
      <c r="BD147" s="24">
        <v>1</v>
      </c>
      <c r="BE147" s="23">
        <v>1</v>
      </c>
    </row>
    <row r="148" spans="1:57" x14ac:dyDescent="0.35">
      <c r="A148" s="18">
        <v>163</v>
      </c>
      <c r="C148" s="19">
        <f t="shared" si="27"/>
        <v>4</v>
      </c>
      <c r="E148" s="18" t="s">
        <v>49</v>
      </c>
      <c r="F148" s="18">
        <v>43</v>
      </c>
      <c r="G148" s="18" t="s">
        <v>1131</v>
      </c>
      <c r="I148" s="18" t="s">
        <v>1128</v>
      </c>
      <c r="J148" s="18" t="s">
        <v>332</v>
      </c>
      <c r="K148" s="18" t="s">
        <v>53</v>
      </c>
      <c r="L148" s="18" t="s">
        <v>813</v>
      </c>
      <c r="M148" s="18">
        <v>161</v>
      </c>
      <c r="P148" s="18" t="s">
        <v>1130</v>
      </c>
      <c r="Q148" s="18" t="s">
        <v>1130</v>
      </c>
      <c r="W148" s="18" t="s">
        <v>53</v>
      </c>
      <c r="X148" s="20">
        <v>43915</v>
      </c>
      <c r="Y148" s="20" t="s">
        <v>1193</v>
      </c>
      <c r="AC148" s="20">
        <v>43915</v>
      </c>
      <c r="AD148" s="20">
        <v>43915</v>
      </c>
      <c r="AE148" s="18" t="s">
        <v>1133</v>
      </c>
      <c r="AF148" s="18" t="s">
        <v>1134</v>
      </c>
      <c r="AH148" s="20">
        <v>43917</v>
      </c>
      <c r="AI148" s="20">
        <v>43915</v>
      </c>
      <c r="AJ148" s="20">
        <v>43915</v>
      </c>
      <c r="AK148" s="18" t="s">
        <v>1104</v>
      </c>
      <c r="AL148" s="18" t="s">
        <v>65</v>
      </c>
      <c r="AN148" s="18" t="s">
        <v>1133</v>
      </c>
      <c r="AR148" s="18" t="s">
        <v>69</v>
      </c>
      <c r="AS148" s="25"/>
      <c r="AV148" s="18" t="s">
        <v>875</v>
      </c>
      <c r="AX148" s="24">
        <f t="shared" si="26"/>
        <v>0</v>
      </c>
      <c r="AY148" s="24"/>
      <c r="BA148" s="23">
        <v>1</v>
      </c>
      <c r="BB148" s="23">
        <v>1</v>
      </c>
      <c r="BC148" s="23">
        <v>1</v>
      </c>
      <c r="BD148" s="24">
        <v>1</v>
      </c>
      <c r="BE148" s="23">
        <v>1</v>
      </c>
    </row>
    <row r="149" spans="1:57" x14ac:dyDescent="0.35">
      <c r="A149" s="18">
        <v>164</v>
      </c>
      <c r="C149" s="19">
        <f t="shared" si="27"/>
        <v>2</v>
      </c>
      <c r="E149" s="18" t="s">
        <v>71</v>
      </c>
      <c r="F149" s="18">
        <v>23</v>
      </c>
      <c r="G149" s="18" t="s">
        <v>321</v>
      </c>
      <c r="J149" s="18" t="s">
        <v>1136</v>
      </c>
      <c r="K149" s="18" t="s">
        <v>1137</v>
      </c>
      <c r="L149" s="18" t="s">
        <v>813</v>
      </c>
      <c r="N149" s="18" t="s">
        <v>1138</v>
      </c>
      <c r="P149" s="18" t="s">
        <v>1139</v>
      </c>
      <c r="Q149" s="18" t="s">
        <v>1139</v>
      </c>
      <c r="R149" s="18" t="s">
        <v>59</v>
      </c>
      <c r="S149" s="18" t="s">
        <v>60</v>
      </c>
      <c r="T149" s="18" t="s">
        <v>1140</v>
      </c>
      <c r="U149" s="18" t="s">
        <v>82</v>
      </c>
      <c r="V149" s="20">
        <v>43913</v>
      </c>
      <c r="W149" s="18" t="s">
        <v>471</v>
      </c>
      <c r="X149" s="20">
        <v>43913</v>
      </c>
      <c r="Y149" s="20" t="s">
        <v>1193</v>
      </c>
      <c r="AC149" s="20">
        <v>43916</v>
      </c>
      <c r="AD149" s="20">
        <v>43916</v>
      </c>
      <c r="AE149" s="18" t="s">
        <v>1154</v>
      </c>
      <c r="AF149" s="18" t="s">
        <v>63</v>
      </c>
      <c r="AG149" s="20">
        <v>43916</v>
      </c>
      <c r="AH149" s="20">
        <v>43918</v>
      </c>
      <c r="AJ149" s="20">
        <v>43916</v>
      </c>
      <c r="AK149" s="18" t="s">
        <v>1104</v>
      </c>
      <c r="AL149" s="18" t="s">
        <v>65</v>
      </c>
      <c r="AN149" s="18" t="s">
        <v>85</v>
      </c>
      <c r="AQ149" s="18" t="s">
        <v>159</v>
      </c>
      <c r="AR149" s="18" t="s">
        <v>69</v>
      </c>
      <c r="AS149" s="25">
        <f t="shared" ref="AS149:AS152" si="31">X149-V149</f>
        <v>0</v>
      </c>
      <c r="AV149" s="18" t="s">
        <v>893</v>
      </c>
      <c r="AW149" s="22">
        <f t="shared" ref="AW149:AW154" si="32">X149-V149</f>
        <v>0</v>
      </c>
      <c r="AX149" s="24">
        <f t="shared" si="26"/>
        <v>3</v>
      </c>
      <c r="AY149" s="24"/>
      <c r="BA149" s="23">
        <v>0</v>
      </c>
      <c r="BB149" s="23">
        <v>1</v>
      </c>
      <c r="BC149" s="23">
        <v>0</v>
      </c>
      <c r="BD149" s="24">
        <v>1</v>
      </c>
      <c r="BE149" s="23">
        <v>1</v>
      </c>
    </row>
    <row r="150" spans="1:57" x14ac:dyDescent="0.35">
      <c r="A150" s="18">
        <v>165</v>
      </c>
      <c r="C150" s="19">
        <f t="shared" si="27"/>
        <v>2</v>
      </c>
      <c r="E150" s="18" t="s">
        <v>71</v>
      </c>
      <c r="F150" s="18">
        <v>58</v>
      </c>
      <c r="I150" s="18" t="s">
        <v>1143</v>
      </c>
      <c r="J150" s="18" t="s">
        <v>1144</v>
      </c>
      <c r="K150" s="18" t="s">
        <v>53</v>
      </c>
      <c r="L150" s="18" t="s">
        <v>813</v>
      </c>
      <c r="N150" s="18" t="s">
        <v>1138</v>
      </c>
      <c r="P150" s="18" t="s">
        <v>1145</v>
      </c>
      <c r="Q150" s="18" t="s">
        <v>1145</v>
      </c>
      <c r="R150" s="18" t="s">
        <v>59</v>
      </c>
      <c r="S150" s="18" t="s">
        <v>60</v>
      </c>
      <c r="T150" s="18" t="s">
        <v>1146</v>
      </c>
      <c r="U150" s="18" t="s">
        <v>82</v>
      </c>
      <c r="V150" s="20">
        <v>43913</v>
      </c>
      <c r="W150" s="18" t="s">
        <v>471</v>
      </c>
      <c r="X150" s="20">
        <v>43913</v>
      </c>
      <c r="Y150" s="20" t="s">
        <v>1193</v>
      </c>
      <c r="AC150" s="20">
        <v>43916</v>
      </c>
      <c r="AD150" s="20">
        <v>43916</v>
      </c>
      <c r="AE150" s="18" t="s">
        <v>1155</v>
      </c>
      <c r="AF150" s="18" t="s">
        <v>63</v>
      </c>
      <c r="AG150" s="20">
        <v>43916</v>
      </c>
      <c r="AH150" s="20">
        <v>43918</v>
      </c>
      <c r="AJ150" s="20">
        <v>43916</v>
      </c>
      <c r="AK150" s="18" t="s">
        <v>1104</v>
      </c>
      <c r="AL150" s="18" t="s">
        <v>65</v>
      </c>
      <c r="AN150" s="18" t="s">
        <v>85</v>
      </c>
      <c r="AQ150" s="18" t="s">
        <v>159</v>
      </c>
      <c r="AR150" s="18" t="s">
        <v>69</v>
      </c>
      <c r="AS150" s="25">
        <f t="shared" si="31"/>
        <v>0</v>
      </c>
      <c r="AV150" s="18" t="s">
        <v>893</v>
      </c>
      <c r="AW150" s="22">
        <f t="shared" si="32"/>
        <v>0</v>
      </c>
      <c r="AX150" s="24">
        <f t="shared" si="26"/>
        <v>3</v>
      </c>
      <c r="AY150" s="24"/>
      <c r="BA150" s="23">
        <v>0</v>
      </c>
      <c r="BB150" s="23">
        <v>1</v>
      </c>
      <c r="BC150" s="23">
        <v>0</v>
      </c>
      <c r="BD150" s="24">
        <v>1</v>
      </c>
      <c r="BE150" s="23">
        <v>1</v>
      </c>
    </row>
    <row r="151" spans="1:57" x14ac:dyDescent="0.35">
      <c r="A151" s="18">
        <v>166</v>
      </c>
      <c r="C151" s="19">
        <f t="shared" si="27"/>
        <v>2</v>
      </c>
      <c r="E151" s="18" t="s">
        <v>49</v>
      </c>
      <c r="F151" s="18">
        <v>25</v>
      </c>
      <c r="I151" s="18" t="s">
        <v>1148</v>
      </c>
      <c r="J151" s="18" t="s">
        <v>1149</v>
      </c>
      <c r="K151" s="18" t="s">
        <v>597</v>
      </c>
      <c r="L151" s="18" t="s">
        <v>813</v>
      </c>
      <c r="N151" s="18" t="s">
        <v>1151</v>
      </c>
      <c r="P151" s="18" t="s">
        <v>1150</v>
      </c>
      <c r="Q151" s="18" t="s">
        <v>1150</v>
      </c>
      <c r="R151" s="18" t="s">
        <v>366</v>
      </c>
      <c r="S151" s="18" t="s">
        <v>1152</v>
      </c>
      <c r="T151" s="18" t="s">
        <v>1153</v>
      </c>
      <c r="V151" s="20">
        <v>43910</v>
      </c>
      <c r="W151" s="18" t="s">
        <v>471</v>
      </c>
      <c r="X151" s="20">
        <v>43910</v>
      </c>
      <c r="Y151" s="20" t="s">
        <v>1193</v>
      </c>
      <c r="AC151" s="20">
        <v>43916</v>
      </c>
      <c r="AD151" s="20">
        <v>43916</v>
      </c>
      <c r="AE151" s="18" t="s">
        <v>1156</v>
      </c>
      <c r="AF151" s="18" t="s">
        <v>63</v>
      </c>
      <c r="AG151" s="20">
        <v>43916</v>
      </c>
      <c r="AH151" s="20">
        <v>43918</v>
      </c>
      <c r="AJ151" s="20">
        <v>43916</v>
      </c>
      <c r="AK151" s="18" t="s">
        <v>1104</v>
      </c>
      <c r="AL151" s="18" t="s">
        <v>65</v>
      </c>
      <c r="AN151" s="18" t="s">
        <v>85</v>
      </c>
      <c r="AR151" s="18" t="s">
        <v>69</v>
      </c>
      <c r="AS151" s="25">
        <f t="shared" si="31"/>
        <v>0</v>
      </c>
      <c r="AT151" s="18">
        <f>AJ151-V151</f>
        <v>6</v>
      </c>
      <c r="AV151" s="24" t="s">
        <v>893</v>
      </c>
      <c r="AW151" s="22">
        <f t="shared" si="32"/>
        <v>0</v>
      </c>
      <c r="AX151" s="24">
        <f t="shared" si="26"/>
        <v>6</v>
      </c>
      <c r="AY151" s="24"/>
      <c r="BA151" s="23">
        <v>0</v>
      </c>
      <c r="BB151" s="23">
        <v>1</v>
      </c>
      <c r="BC151" s="23">
        <v>0</v>
      </c>
      <c r="BD151" s="24">
        <v>1</v>
      </c>
      <c r="BE151" s="23">
        <v>1</v>
      </c>
    </row>
    <row r="152" spans="1:57" x14ac:dyDescent="0.35">
      <c r="A152" s="18">
        <v>167</v>
      </c>
      <c r="C152" s="19">
        <f t="shared" si="27"/>
        <v>6</v>
      </c>
      <c r="E152" s="24" t="s">
        <v>49</v>
      </c>
      <c r="F152" s="24">
        <v>20</v>
      </c>
      <c r="J152" s="24" t="s">
        <v>1157</v>
      </c>
      <c r="K152" s="24" t="s">
        <v>53</v>
      </c>
      <c r="L152" s="24" t="s">
        <v>1158</v>
      </c>
      <c r="N152" s="24" t="s">
        <v>1161</v>
      </c>
      <c r="P152" s="26" t="s">
        <v>1162</v>
      </c>
      <c r="Q152" s="26" t="s">
        <v>1162</v>
      </c>
      <c r="R152" s="27" t="s">
        <v>1164</v>
      </c>
      <c r="T152" s="27" t="s">
        <v>1165</v>
      </c>
      <c r="U152" s="27" t="s">
        <v>61</v>
      </c>
      <c r="V152" s="20">
        <v>43897</v>
      </c>
      <c r="W152" s="27" t="s">
        <v>53</v>
      </c>
      <c r="X152" s="20">
        <v>43914</v>
      </c>
      <c r="Y152" s="20" t="s">
        <v>1193</v>
      </c>
      <c r="AC152" s="20">
        <v>43914</v>
      </c>
      <c r="AD152" s="20">
        <v>43914</v>
      </c>
      <c r="AE152" s="18" t="s">
        <v>1132</v>
      </c>
      <c r="AF152" s="18" t="s">
        <v>63</v>
      </c>
      <c r="AG152" s="20">
        <v>43914</v>
      </c>
      <c r="AH152" s="20">
        <v>43918</v>
      </c>
      <c r="AJ152" s="20">
        <v>43914</v>
      </c>
      <c r="AK152" s="18" t="s">
        <v>1104</v>
      </c>
      <c r="AL152" s="18" t="s">
        <v>65</v>
      </c>
      <c r="AN152" s="18" t="s">
        <v>1132</v>
      </c>
      <c r="AR152" s="18" t="s">
        <v>69</v>
      </c>
      <c r="AS152" s="25">
        <f t="shared" si="31"/>
        <v>17</v>
      </c>
      <c r="AT152" s="18">
        <f>AJ152-V152</f>
        <v>17</v>
      </c>
      <c r="AV152" s="24" t="s">
        <v>875</v>
      </c>
      <c r="AW152" s="22">
        <f t="shared" si="32"/>
        <v>17</v>
      </c>
      <c r="AX152" s="24">
        <f t="shared" si="26"/>
        <v>0</v>
      </c>
      <c r="AY152" s="24"/>
      <c r="BA152" s="23">
        <v>2</v>
      </c>
      <c r="BB152" s="23">
        <v>1</v>
      </c>
      <c r="BC152" s="23">
        <v>0</v>
      </c>
      <c r="BE152" s="23">
        <v>3</v>
      </c>
    </row>
    <row r="153" spans="1:57" x14ac:dyDescent="0.35">
      <c r="A153" s="18">
        <v>168</v>
      </c>
      <c r="C153" s="19">
        <f t="shared" si="27"/>
        <v>4</v>
      </c>
      <c r="E153" s="24" t="s">
        <v>49</v>
      </c>
      <c r="F153" s="24">
        <v>49</v>
      </c>
      <c r="G153" s="18" t="s">
        <v>1159</v>
      </c>
      <c r="K153" s="24" t="s">
        <v>53</v>
      </c>
      <c r="L153" s="18" t="s">
        <v>813</v>
      </c>
      <c r="N153" s="24" t="s">
        <v>1160</v>
      </c>
      <c r="P153" s="18" t="s">
        <v>1163</v>
      </c>
      <c r="Q153" s="18" t="s">
        <v>1163</v>
      </c>
      <c r="W153" s="27" t="s">
        <v>53</v>
      </c>
      <c r="Y153" s="20" t="s">
        <v>1193</v>
      </c>
      <c r="AC153" s="20">
        <v>43915</v>
      </c>
      <c r="AD153" s="20">
        <v>43915</v>
      </c>
      <c r="AE153" s="18" t="s">
        <v>1132</v>
      </c>
      <c r="AF153" s="18" t="s">
        <v>63</v>
      </c>
      <c r="AG153" s="20">
        <v>43915</v>
      </c>
      <c r="AH153" s="20">
        <v>43918</v>
      </c>
      <c r="AJ153" s="20">
        <v>43915</v>
      </c>
      <c r="AK153" s="18" t="s">
        <v>1104</v>
      </c>
      <c r="AL153" s="18" t="s">
        <v>65</v>
      </c>
      <c r="AN153" s="24" t="s">
        <v>1132</v>
      </c>
      <c r="AR153" s="18" t="s">
        <v>69</v>
      </c>
      <c r="AS153" s="25">
        <f t="shared" ref="AS153:AS155" si="33">X153-V153</f>
        <v>0</v>
      </c>
      <c r="AV153" s="24" t="s">
        <v>875</v>
      </c>
      <c r="AW153" s="22">
        <f t="shared" si="32"/>
        <v>0</v>
      </c>
      <c r="AX153" s="24"/>
      <c r="AY153" s="24"/>
      <c r="BA153" s="23">
        <v>1</v>
      </c>
      <c r="BB153" s="23">
        <v>1</v>
      </c>
      <c r="BC153" s="23">
        <v>1</v>
      </c>
      <c r="BE153" s="23">
        <v>1</v>
      </c>
    </row>
    <row r="154" spans="1:57" x14ac:dyDescent="0.35">
      <c r="A154" s="18">
        <v>169</v>
      </c>
      <c r="C154" s="19">
        <f t="shared" si="27"/>
        <v>4</v>
      </c>
      <c r="E154" s="24" t="s">
        <v>49</v>
      </c>
      <c r="F154" s="24">
        <v>49</v>
      </c>
      <c r="G154" s="18" t="s">
        <v>1159</v>
      </c>
      <c r="K154" s="24" t="s">
        <v>53</v>
      </c>
      <c r="L154" s="18" t="s">
        <v>813</v>
      </c>
      <c r="N154" s="24" t="s">
        <v>1160</v>
      </c>
      <c r="P154" s="18" t="s">
        <v>1163</v>
      </c>
      <c r="Q154" s="18" t="s">
        <v>1163</v>
      </c>
      <c r="W154" s="27" t="s">
        <v>53</v>
      </c>
      <c r="Y154" s="20" t="s">
        <v>1193</v>
      </c>
      <c r="AC154" s="20">
        <v>43915</v>
      </c>
      <c r="AD154" s="20">
        <v>43915</v>
      </c>
      <c r="AE154" s="18" t="s">
        <v>1132</v>
      </c>
      <c r="AF154" s="18" t="s">
        <v>63</v>
      </c>
      <c r="AG154" s="20">
        <v>43915</v>
      </c>
      <c r="AH154" s="20">
        <v>43918</v>
      </c>
      <c r="AJ154" s="20">
        <v>43915</v>
      </c>
      <c r="AK154" s="18" t="s">
        <v>1104</v>
      </c>
      <c r="AL154" s="18" t="s">
        <v>65</v>
      </c>
      <c r="AN154" s="24" t="s">
        <v>1132</v>
      </c>
      <c r="AR154" s="18" t="s">
        <v>69</v>
      </c>
      <c r="AS154" s="25">
        <f t="shared" si="33"/>
        <v>0</v>
      </c>
      <c r="AV154" s="24" t="s">
        <v>875</v>
      </c>
      <c r="AW154" s="22">
        <f t="shared" si="32"/>
        <v>0</v>
      </c>
      <c r="AX154" s="24"/>
      <c r="AY154" s="24"/>
      <c r="BA154" s="23">
        <v>1</v>
      </c>
      <c r="BB154" s="23">
        <v>1</v>
      </c>
      <c r="BC154" s="23">
        <v>1</v>
      </c>
      <c r="BE154" s="23">
        <v>1</v>
      </c>
    </row>
    <row r="155" spans="1:57" x14ac:dyDescent="0.35">
      <c r="A155" s="18">
        <v>170</v>
      </c>
      <c r="C155" s="19">
        <f t="shared" si="27"/>
        <v>6</v>
      </c>
      <c r="E155" s="24" t="s">
        <v>71</v>
      </c>
      <c r="F155" s="24">
        <v>27</v>
      </c>
      <c r="G155" s="18" t="s">
        <v>837</v>
      </c>
      <c r="I155" s="18" t="s">
        <v>1201</v>
      </c>
      <c r="J155" s="24" t="s">
        <v>1202</v>
      </c>
      <c r="K155" s="24" t="s">
        <v>471</v>
      </c>
      <c r="L155" s="24" t="s">
        <v>813</v>
      </c>
      <c r="N155" s="24" t="s">
        <v>1160</v>
      </c>
      <c r="O155" s="27" t="s">
        <v>1204</v>
      </c>
      <c r="P155" s="26" t="s">
        <v>1203</v>
      </c>
      <c r="Q155" s="26" t="s">
        <v>1203</v>
      </c>
      <c r="V155" s="20">
        <v>43913</v>
      </c>
      <c r="W155" s="27" t="s">
        <v>471</v>
      </c>
      <c r="X155" s="20">
        <v>43913</v>
      </c>
      <c r="Y155" s="20" t="s">
        <v>1192</v>
      </c>
      <c r="Z155" s="18" t="s">
        <v>118</v>
      </c>
      <c r="AA155" s="20">
        <v>43913</v>
      </c>
      <c r="AC155" s="20">
        <v>43915</v>
      </c>
      <c r="AD155" s="20">
        <v>43915</v>
      </c>
      <c r="AE155" s="24" t="s">
        <v>1205</v>
      </c>
      <c r="AG155" s="20">
        <v>43915</v>
      </c>
      <c r="AH155" s="20">
        <v>43918</v>
      </c>
      <c r="AJ155" s="20">
        <v>43913</v>
      </c>
      <c r="AK155" s="18" t="s">
        <v>1104</v>
      </c>
      <c r="AL155" s="18" t="s">
        <v>65</v>
      </c>
      <c r="AN155" s="24" t="s">
        <v>1205</v>
      </c>
      <c r="AR155" s="24" t="s">
        <v>69</v>
      </c>
      <c r="AS155" s="25">
        <f t="shared" si="33"/>
        <v>0</v>
      </c>
      <c r="AT155" s="18">
        <f t="shared" ref="AT155" si="34">AJ155-V155</f>
        <v>0</v>
      </c>
      <c r="AV155" s="24" t="s">
        <v>875</v>
      </c>
      <c r="BA155" s="23">
        <v>1</v>
      </c>
      <c r="BB155" s="23">
        <v>2</v>
      </c>
      <c r="BC155" s="23">
        <v>0</v>
      </c>
      <c r="BE155" s="23">
        <v>3</v>
      </c>
    </row>
    <row r="156" spans="1:57" x14ac:dyDescent="0.35">
      <c r="A156" s="18">
        <v>171</v>
      </c>
      <c r="C156" s="19">
        <f t="shared" si="27"/>
        <v>5</v>
      </c>
      <c r="E156" s="24" t="s">
        <v>49</v>
      </c>
      <c r="F156" s="24">
        <v>19</v>
      </c>
      <c r="G156" s="24" t="s">
        <v>321</v>
      </c>
      <c r="I156" s="18" t="s">
        <v>1207</v>
      </c>
      <c r="J156" s="24" t="s">
        <v>246</v>
      </c>
      <c r="K156" s="24" t="s">
        <v>160</v>
      </c>
      <c r="L156" s="24" t="s">
        <v>813</v>
      </c>
      <c r="O156" s="24" t="s">
        <v>1208</v>
      </c>
      <c r="P156" s="27" t="s">
        <v>1210</v>
      </c>
      <c r="Q156" s="27" t="s">
        <v>1210</v>
      </c>
      <c r="V156" s="20">
        <v>43903</v>
      </c>
      <c r="W156" s="27" t="s">
        <v>160</v>
      </c>
      <c r="X156" s="20">
        <v>43914</v>
      </c>
      <c r="Y156" s="20" t="s">
        <v>1193</v>
      </c>
      <c r="AC156" s="20">
        <v>43914</v>
      </c>
      <c r="AD156" s="20">
        <v>43914</v>
      </c>
      <c r="AE156" s="18" t="s">
        <v>303</v>
      </c>
      <c r="AF156" s="24" t="s">
        <v>303</v>
      </c>
      <c r="AG156" s="20">
        <v>43914</v>
      </c>
      <c r="AH156" s="20">
        <v>43918</v>
      </c>
      <c r="AK156" s="18" t="s">
        <v>1104</v>
      </c>
      <c r="AL156" s="18" t="s">
        <v>65</v>
      </c>
      <c r="AN156" s="18" t="s">
        <v>303</v>
      </c>
      <c r="AR156" s="24" t="s">
        <v>69</v>
      </c>
      <c r="AS156" s="25">
        <f t="shared" ref="AS156:AS159" si="35">X156-V156</f>
        <v>11</v>
      </c>
      <c r="AV156" s="24" t="s">
        <v>893</v>
      </c>
      <c r="BA156" s="23">
        <v>2</v>
      </c>
      <c r="BB156" s="23">
        <v>1</v>
      </c>
      <c r="BC156" s="23">
        <v>0</v>
      </c>
      <c r="BE156" s="23">
        <v>2</v>
      </c>
    </row>
    <row r="157" spans="1:57" x14ac:dyDescent="0.35">
      <c r="A157" s="18">
        <v>172</v>
      </c>
      <c r="C157" s="19">
        <f t="shared" si="27"/>
        <v>5</v>
      </c>
      <c r="E157" s="18" t="s">
        <v>49</v>
      </c>
      <c r="K157" s="24" t="s">
        <v>776</v>
      </c>
      <c r="L157" s="24" t="s">
        <v>813</v>
      </c>
      <c r="M157" s="18">
        <v>133</v>
      </c>
      <c r="N157" s="24" t="s">
        <v>1160</v>
      </c>
      <c r="P157" s="27" t="s">
        <v>1211</v>
      </c>
      <c r="Q157" s="27" t="s">
        <v>1211</v>
      </c>
      <c r="W157" s="27" t="s">
        <v>53</v>
      </c>
      <c r="Y157" s="20" t="s">
        <v>1193</v>
      </c>
      <c r="AC157" s="20">
        <v>43915</v>
      </c>
      <c r="AD157" s="20">
        <v>43915</v>
      </c>
      <c r="AE157" s="18" t="s">
        <v>1132</v>
      </c>
      <c r="AG157" s="20">
        <v>43915</v>
      </c>
      <c r="AH157" s="20">
        <v>43918</v>
      </c>
      <c r="AJ157" s="20">
        <v>43915</v>
      </c>
      <c r="AK157" s="18" t="s">
        <v>1104</v>
      </c>
      <c r="AL157" s="18" t="s">
        <v>65</v>
      </c>
      <c r="AN157" s="18" t="s">
        <v>1132</v>
      </c>
      <c r="AR157" s="24" t="s">
        <v>69</v>
      </c>
      <c r="AS157" s="25">
        <f t="shared" si="35"/>
        <v>0</v>
      </c>
      <c r="AV157" s="24" t="s">
        <v>875</v>
      </c>
      <c r="BA157" s="23">
        <v>2</v>
      </c>
      <c r="BB157" s="23">
        <v>1</v>
      </c>
      <c r="BC157" s="23">
        <v>0</v>
      </c>
      <c r="BE157" s="23">
        <v>2</v>
      </c>
    </row>
    <row r="158" spans="1:57" x14ac:dyDescent="0.35">
      <c r="A158" s="18">
        <v>173</v>
      </c>
      <c r="C158" s="19">
        <f t="shared" si="27"/>
        <v>3</v>
      </c>
      <c r="E158" s="24" t="s">
        <v>49</v>
      </c>
      <c r="K158" s="24" t="s">
        <v>53</v>
      </c>
      <c r="L158" s="24" t="s">
        <v>813</v>
      </c>
      <c r="O158" s="18" t="s">
        <v>1209</v>
      </c>
      <c r="P158" s="27" t="s">
        <v>1212</v>
      </c>
      <c r="Q158" s="27" t="s">
        <v>1212</v>
      </c>
      <c r="V158" s="20">
        <v>43915</v>
      </c>
      <c r="W158" s="27" t="s">
        <v>53</v>
      </c>
      <c r="X158" s="20">
        <v>43915</v>
      </c>
      <c r="Y158" s="20" t="s">
        <v>1192</v>
      </c>
      <c r="Z158" s="20" t="s">
        <v>1214</v>
      </c>
      <c r="AA158" s="20">
        <v>43915</v>
      </c>
      <c r="AC158" s="20">
        <v>43915</v>
      </c>
      <c r="AD158" s="20">
        <v>43915</v>
      </c>
      <c r="AE158" s="18" t="s">
        <v>1132</v>
      </c>
      <c r="AG158" s="20">
        <v>43915</v>
      </c>
      <c r="AH158" s="20">
        <v>43918</v>
      </c>
      <c r="AK158" s="18" t="s">
        <v>1104</v>
      </c>
      <c r="AL158" s="18" t="s">
        <v>65</v>
      </c>
      <c r="AN158" s="24" t="s">
        <v>1132</v>
      </c>
      <c r="AR158" s="24" t="s">
        <v>69</v>
      </c>
      <c r="AS158" s="25">
        <f t="shared" si="35"/>
        <v>0</v>
      </c>
      <c r="AV158" s="24" t="s">
        <v>893</v>
      </c>
      <c r="BA158" s="23">
        <v>0</v>
      </c>
      <c r="BB158" s="23">
        <v>2</v>
      </c>
      <c r="BC158" s="23">
        <v>0</v>
      </c>
      <c r="BE158" s="23">
        <v>1</v>
      </c>
    </row>
    <row r="159" spans="1:57" x14ac:dyDescent="0.35">
      <c r="A159" s="18">
        <v>174</v>
      </c>
      <c r="C159" s="19">
        <f t="shared" si="27"/>
        <v>8</v>
      </c>
      <c r="E159" s="24" t="s">
        <v>49</v>
      </c>
      <c r="G159" s="24" t="s">
        <v>1206</v>
      </c>
      <c r="K159" s="24" t="s">
        <v>53</v>
      </c>
      <c r="L159" s="24" t="s">
        <v>813</v>
      </c>
      <c r="N159" s="24" t="s">
        <v>1160</v>
      </c>
      <c r="P159" s="27" t="s">
        <v>1213</v>
      </c>
      <c r="Q159" s="27" t="s">
        <v>1213</v>
      </c>
      <c r="W159" s="27" t="s">
        <v>53</v>
      </c>
      <c r="Y159" s="20" t="s">
        <v>1192</v>
      </c>
      <c r="Z159" s="20" t="s">
        <v>1215</v>
      </c>
      <c r="AA159" s="20">
        <v>43916</v>
      </c>
      <c r="AC159" s="20">
        <v>43915</v>
      </c>
      <c r="AD159" s="20">
        <v>43915</v>
      </c>
      <c r="AE159" s="18" t="s">
        <v>1132</v>
      </c>
      <c r="AG159" s="20">
        <v>43915</v>
      </c>
      <c r="AH159" s="20">
        <v>43918</v>
      </c>
      <c r="AK159" s="18" t="s">
        <v>1104</v>
      </c>
      <c r="AL159" s="18" t="s">
        <v>65</v>
      </c>
      <c r="AN159" s="24" t="s">
        <v>1132</v>
      </c>
      <c r="AR159" s="24" t="s">
        <v>69</v>
      </c>
      <c r="AS159" s="25">
        <f t="shared" si="35"/>
        <v>0</v>
      </c>
      <c r="AT159" s="18">
        <f t="shared" ref="AT159" si="36">AJ159-V159</f>
        <v>0</v>
      </c>
      <c r="AV159" s="24" t="s">
        <v>875</v>
      </c>
      <c r="BA159" s="23">
        <v>2</v>
      </c>
      <c r="BB159" s="23">
        <v>2</v>
      </c>
      <c r="BC159" s="23">
        <v>1</v>
      </c>
      <c r="BE159" s="23">
        <v>3</v>
      </c>
    </row>
    <row r="160" spans="1:57" x14ac:dyDescent="0.35">
      <c r="A160" s="18">
        <v>175</v>
      </c>
      <c r="C160" s="19">
        <f t="shared" si="27"/>
        <v>7</v>
      </c>
      <c r="E160" s="24" t="s">
        <v>71</v>
      </c>
      <c r="F160" s="18">
        <v>57</v>
      </c>
      <c r="G160" s="24" t="s">
        <v>1216</v>
      </c>
      <c r="K160" s="24" t="s">
        <v>53</v>
      </c>
      <c r="L160" s="24" t="s">
        <v>813</v>
      </c>
      <c r="N160" s="24" t="s">
        <v>1160</v>
      </c>
      <c r="P160" s="27" t="s">
        <v>1222</v>
      </c>
      <c r="Q160" s="27" t="s">
        <v>1222</v>
      </c>
      <c r="W160" s="27" t="s">
        <v>53</v>
      </c>
      <c r="Y160" s="20" t="s">
        <v>1193</v>
      </c>
      <c r="AE160" s="18" t="s">
        <v>1132</v>
      </c>
      <c r="AF160" s="18" t="s">
        <v>63</v>
      </c>
      <c r="AH160" s="20">
        <v>43919</v>
      </c>
      <c r="AK160" s="18" t="s">
        <v>1104</v>
      </c>
      <c r="AL160" s="18" t="s">
        <v>65</v>
      </c>
      <c r="AN160" s="24" t="s">
        <v>1132</v>
      </c>
      <c r="AR160" s="24" t="s">
        <v>69</v>
      </c>
      <c r="AS160" s="25">
        <f t="shared" ref="AS160:AS173" si="37">X160-V160</f>
        <v>0</v>
      </c>
      <c r="AT160" s="18">
        <f t="shared" ref="AT160:AT163" si="38">AJ160-V160</f>
        <v>0</v>
      </c>
      <c r="AV160" s="24" t="s">
        <v>875</v>
      </c>
      <c r="BA160" s="23">
        <v>2</v>
      </c>
      <c r="BB160" s="23">
        <v>1</v>
      </c>
      <c r="BC160" s="23">
        <v>1</v>
      </c>
      <c r="BE160" s="23">
        <v>3</v>
      </c>
    </row>
    <row r="161" spans="1:57" x14ac:dyDescent="0.35">
      <c r="A161" s="18">
        <v>176</v>
      </c>
      <c r="C161" s="19">
        <f t="shared" si="27"/>
        <v>7</v>
      </c>
      <c r="E161" s="24" t="s">
        <v>49</v>
      </c>
      <c r="F161" s="18">
        <v>38</v>
      </c>
      <c r="G161" s="24" t="s">
        <v>1216</v>
      </c>
      <c r="K161" s="24" t="s">
        <v>53</v>
      </c>
      <c r="L161" s="24" t="s">
        <v>813</v>
      </c>
      <c r="N161" s="24" t="s">
        <v>1160</v>
      </c>
      <c r="P161" s="27" t="s">
        <v>1222</v>
      </c>
      <c r="Q161" s="27" t="s">
        <v>1222</v>
      </c>
      <c r="W161" s="27" t="s">
        <v>53</v>
      </c>
      <c r="Y161" s="20" t="s">
        <v>1193</v>
      </c>
      <c r="AE161" s="18" t="s">
        <v>1132</v>
      </c>
      <c r="AF161" s="18" t="s">
        <v>63</v>
      </c>
      <c r="AH161" s="20">
        <v>43919</v>
      </c>
      <c r="AK161" s="18" t="s">
        <v>1104</v>
      </c>
      <c r="AL161" s="18" t="s">
        <v>65</v>
      </c>
      <c r="AN161" s="24" t="s">
        <v>1132</v>
      </c>
      <c r="AR161" s="24" t="s">
        <v>69</v>
      </c>
      <c r="AS161" s="25">
        <f t="shared" si="37"/>
        <v>0</v>
      </c>
      <c r="AT161" s="18">
        <f t="shared" si="38"/>
        <v>0</v>
      </c>
      <c r="AV161" s="24" t="s">
        <v>875</v>
      </c>
      <c r="BA161" s="23">
        <v>2</v>
      </c>
      <c r="BB161" s="23">
        <v>1</v>
      </c>
      <c r="BC161" s="23">
        <v>1</v>
      </c>
      <c r="BE161" s="23">
        <v>3</v>
      </c>
    </row>
    <row r="162" spans="1:57" x14ac:dyDescent="0.35">
      <c r="A162" s="18">
        <v>177</v>
      </c>
      <c r="C162" s="19">
        <f t="shared" si="27"/>
        <v>7</v>
      </c>
      <c r="E162" s="24" t="s">
        <v>49</v>
      </c>
      <c r="F162" s="18">
        <v>49</v>
      </c>
      <c r="G162" s="24" t="s">
        <v>1216</v>
      </c>
      <c r="K162" s="24" t="s">
        <v>53</v>
      </c>
      <c r="L162" s="24" t="s">
        <v>813</v>
      </c>
      <c r="N162" s="24" t="s">
        <v>1160</v>
      </c>
      <c r="P162" s="27" t="s">
        <v>1222</v>
      </c>
      <c r="Q162" s="27" t="s">
        <v>1222</v>
      </c>
      <c r="W162" s="27" t="s">
        <v>53</v>
      </c>
      <c r="Y162" s="20" t="s">
        <v>1193</v>
      </c>
      <c r="AE162" s="18" t="s">
        <v>1132</v>
      </c>
      <c r="AF162" s="18" t="s">
        <v>63</v>
      </c>
      <c r="AH162" s="20">
        <v>43919</v>
      </c>
      <c r="AK162" s="18" t="s">
        <v>1104</v>
      </c>
      <c r="AL162" s="18" t="s">
        <v>65</v>
      </c>
      <c r="AN162" s="24" t="s">
        <v>1132</v>
      </c>
      <c r="AR162" s="24" t="s">
        <v>69</v>
      </c>
      <c r="AS162" s="25">
        <f t="shared" si="37"/>
        <v>0</v>
      </c>
      <c r="AT162" s="18">
        <f t="shared" si="38"/>
        <v>0</v>
      </c>
      <c r="AV162" s="24" t="s">
        <v>875</v>
      </c>
      <c r="BA162" s="23">
        <v>2</v>
      </c>
      <c r="BB162" s="23">
        <v>1</v>
      </c>
      <c r="BC162" s="23">
        <v>1</v>
      </c>
      <c r="BE162" s="23">
        <v>3</v>
      </c>
    </row>
    <row r="163" spans="1:57" x14ac:dyDescent="0.35">
      <c r="A163" s="18">
        <v>178</v>
      </c>
      <c r="C163" s="19">
        <f t="shared" si="27"/>
        <v>7</v>
      </c>
      <c r="E163" s="24" t="s">
        <v>49</v>
      </c>
      <c r="F163" s="24">
        <v>44</v>
      </c>
      <c r="G163" s="24" t="s">
        <v>1216</v>
      </c>
      <c r="J163" s="18" t="s">
        <v>1217</v>
      </c>
      <c r="K163" s="24" t="s">
        <v>1218</v>
      </c>
      <c r="L163" s="24" t="s">
        <v>813</v>
      </c>
      <c r="N163" s="24" t="s">
        <v>1160</v>
      </c>
      <c r="P163" s="27" t="s">
        <v>1225</v>
      </c>
      <c r="Q163" s="27" t="s">
        <v>1225</v>
      </c>
      <c r="W163" s="27" t="s">
        <v>53</v>
      </c>
      <c r="Y163" s="20" t="s">
        <v>1193</v>
      </c>
      <c r="AE163" s="18" t="s">
        <v>1224</v>
      </c>
      <c r="AF163" s="18" t="s">
        <v>63</v>
      </c>
      <c r="AH163" s="20">
        <v>43919</v>
      </c>
      <c r="AK163" s="18" t="s">
        <v>1104</v>
      </c>
      <c r="AL163" s="18" t="s">
        <v>65</v>
      </c>
      <c r="AN163" s="24" t="s">
        <v>1132</v>
      </c>
      <c r="AR163" s="24" t="s">
        <v>69</v>
      </c>
      <c r="AS163" s="25">
        <f t="shared" si="37"/>
        <v>0</v>
      </c>
      <c r="AT163" s="18">
        <f t="shared" si="38"/>
        <v>0</v>
      </c>
      <c r="AV163" s="24" t="s">
        <v>875</v>
      </c>
      <c r="BA163" s="23">
        <v>2</v>
      </c>
      <c r="BB163" s="23">
        <v>1</v>
      </c>
      <c r="BC163" s="23">
        <v>1</v>
      </c>
      <c r="BE163" s="23">
        <v>3</v>
      </c>
    </row>
    <row r="164" spans="1:57" x14ac:dyDescent="0.35">
      <c r="A164" s="18">
        <v>179</v>
      </c>
      <c r="C164" s="19">
        <f t="shared" si="27"/>
        <v>2</v>
      </c>
      <c r="F164" s="24">
        <v>62</v>
      </c>
      <c r="J164" s="18" t="s">
        <v>551</v>
      </c>
      <c r="K164" s="24" t="s">
        <v>1219</v>
      </c>
      <c r="L164" s="24" t="s">
        <v>813</v>
      </c>
      <c r="N164" s="24" t="s">
        <v>1220</v>
      </c>
      <c r="O164" s="18" t="s">
        <v>1209</v>
      </c>
      <c r="P164" s="27" t="s">
        <v>1221</v>
      </c>
      <c r="Q164" s="27" t="s">
        <v>1221</v>
      </c>
      <c r="R164" s="24" t="s">
        <v>486</v>
      </c>
      <c r="T164" s="24" t="s">
        <v>486</v>
      </c>
      <c r="V164" s="20">
        <v>43908</v>
      </c>
      <c r="W164" s="27" t="s">
        <v>917</v>
      </c>
      <c r="X164" s="20">
        <v>43908</v>
      </c>
      <c r="Y164" s="20" t="s">
        <v>1193</v>
      </c>
      <c r="AE164" s="24" t="s">
        <v>1223</v>
      </c>
      <c r="AF164" s="18" t="s">
        <v>63</v>
      </c>
      <c r="AH164" s="20">
        <v>43919</v>
      </c>
      <c r="AK164" s="18" t="s">
        <v>1104</v>
      </c>
      <c r="AL164" s="18" t="s">
        <v>65</v>
      </c>
      <c r="AN164" s="24" t="s">
        <v>1223</v>
      </c>
      <c r="AR164" s="24" t="s">
        <v>69</v>
      </c>
      <c r="AS164" s="25">
        <f t="shared" si="37"/>
        <v>0</v>
      </c>
      <c r="AV164" s="24" t="s">
        <v>893</v>
      </c>
      <c r="BA164" s="23">
        <v>0</v>
      </c>
      <c r="BB164" s="23">
        <v>1</v>
      </c>
      <c r="BC164" s="23">
        <v>0</v>
      </c>
      <c r="BE164" s="23">
        <v>1</v>
      </c>
    </row>
    <row r="165" spans="1:57" x14ac:dyDescent="0.35">
      <c r="A165" s="18">
        <v>180</v>
      </c>
      <c r="C165" s="19">
        <f t="shared" si="27"/>
        <v>2</v>
      </c>
      <c r="E165" s="24" t="s">
        <v>49</v>
      </c>
      <c r="F165" s="24">
        <v>27</v>
      </c>
      <c r="G165" s="24" t="s">
        <v>321</v>
      </c>
      <c r="I165" s="18" t="s">
        <v>1227</v>
      </c>
      <c r="J165" s="24" t="s">
        <v>1228</v>
      </c>
      <c r="K165" s="24" t="s">
        <v>53</v>
      </c>
      <c r="L165" s="24" t="s">
        <v>813</v>
      </c>
      <c r="N165" s="24" t="s">
        <v>1151</v>
      </c>
      <c r="O165" s="24" t="s">
        <v>1209</v>
      </c>
      <c r="P165" s="27" t="s">
        <v>1235</v>
      </c>
      <c r="Q165" s="27" t="s">
        <v>1235</v>
      </c>
      <c r="R165" s="24" t="s">
        <v>366</v>
      </c>
      <c r="S165" s="24" t="s">
        <v>263</v>
      </c>
      <c r="T165" s="24" t="s">
        <v>366</v>
      </c>
      <c r="V165" s="20">
        <v>43910</v>
      </c>
      <c r="W165" s="27" t="s">
        <v>471</v>
      </c>
      <c r="X165" s="20">
        <v>43910</v>
      </c>
      <c r="Y165" s="20" t="s">
        <v>1193</v>
      </c>
      <c r="AE165" s="24" t="s">
        <v>1236</v>
      </c>
      <c r="AF165" s="18" t="s">
        <v>63</v>
      </c>
      <c r="AH165" s="20">
        <v>43919</v>
      </c>
      <c r="AK165" s="18" t="s">
        <v>1104</v>
      </c>
      <c r="AL165" s="18" t="s">
        <v>65</v>
      </c>
      <c r="AN165" s="24" t="s">
        <v>85</v>
      </c>
      <c r="AQ165" s="18" t="s">
        <v>159</v>
      </c>
      <c r="AR165" s="24" t="s">
        <v>69</v>
      </c>
      <c r="AS165" s="25">
        <f t="shared" si="37"/>
        <v>0</v>
      </c>
      <c r="AV165" s="24" t="s">
        <v>893</v>
      </c>
      <c r="BA165" s="23">
        <v>0</v>
      </c>
      <c r="BB165" s="23">
        <v>1</v>
      </c>
      <c r="BC165" s="23">
        <v>0</v>
      </c>
      <c r="BE165" s="23">
        <v>1</v>
      </c>
    </row>
    <row r="166" spans="1:57" x14ac:dyDescent="0.35">
      <c r="A166" s="18">
        <v>181</v>
      </c>
      <c r="C166" s="19">
        <f t="shared" si="27"/>
        <v>2</v>
      </c>
      <c r="E166" s="24" t="s">
        <v>71</v>
      </c>
      <c r="F166" s="24">
        <v>33</v>
      </c>
      <c r="K166" s="24" t="s">
        <v>53</v>
      </c>
      <c r="L166" s="24" t="s">
        <v>813</v>
      </c>
      <c r="N166" s="24" t="s">
        <v>1151</v>
      </c>
      <c r="O166" s="24" t="s">
        <v>1209</v>
      </c>
      <c r="P166" s="27" t="s">
        <v>1238</v>
      </c>
      <c r="Q166" s="27" t="s">
        <v>1238</v>
      </c>
      <c r="R166" s="24" t="s">
        <v>366</v>
      </c>
      <c r="S166" s="24" t="s">
        <v>263</v>
      </c>
      <c r="T166" s="24" t="s">
        <v>366</v>
      </c>
      <c r="V166" s="20">
        <v>43910</v>
      </c>
      <c r="W166" s="27" t="s">
        <v>471</v>
      </c>
      <c r="X166" s="20">
        <v>43910</v>
      </c>
      <c r="Y166" s="20" t="s">
        <v>1193</v>
      </c>
      <c r="AE166" s="24" t="s">
        <v>1236</v>
      </c>
      <c r="AF166" s="18" t="s">
        <v>63</v>
      </c>
      <c r="AH166" s="20">
        <v>43919</v>
      </c>
      <c r="AK166" s="18" t="s">
        <v>1104</v>
      </c>
      <c r="AL166" s="18" t="s">
        <v>65</v>
      </c>
      <c r="AN166" s="24" t="s">
        <v>85</v>
      </c>
      <c r="AQ166" s="18" t="s">
        <v>159</v>
      </c>
      <c r="AR166" s="24" t="s">
        <v>69</v>
      </c>
      <c r="AS166" s="25">
        <f t="shared" si="37"/>
        <v>0</v>
      </c>
      <c r="AT166" s="18">
        <f t="shared" ref="AT166:AT173" si="39">AJ166-V166</f>
        <v>-43910</v>
      </c>
      <c r="AV166" s="24" t="s">
        <v>893</v>
      </c>
      <c r="BA166" s="23">
        <v>0</v>
      </c>
      <c r="BB166" s="23">
        <v>1</v>
      </c>
      <c r="BC166" s="23">
        <v>0</v>
      </c>
      <c r="BE166" s="23">
        <v>1</v>
      </c>
    </row>
    <row r="167" spans="1:57" x14ac:dyDescent="0.35">
      <c r="A167" s="18">
        <v>182</v>
      </c>
      <c r="C167" s="19">
        <f t="shared" si="27"/>
        <v>2</v>
      </c>
      <c r="E167" s="24" t="s">
        <v>49</v>
      </c>
      <c r="F167" s="24">
        <v>19</v>
      </c>
      <c r="G167" s="24" t="s">
        <v>321</v>
      </c>
      <c r="K167" s="24" t="s">
        <v>53</v>
      </c>
      <c r="L167" s="24" t="s">
        <v>813</v>
      </c>
      <c r="N167" s="24" t="s">
        <v>1237</v>
      </c>
      <c r="O167" s="24" t="s">
        <v>1209</v>
      </c>
      <c r="P167" s="27" t="s">
        <v>1239</v>
      </c>
      <c r="Q167" s="27" t="s">
        <v>1239</v>
      </c>
      <c r="R167" s="24" t="s">
        <v>1245</v>
      </c>
      <c r="S167" s="24" t="s">
        <v>1250</v>
      </c>
      <c r="T167" s="24" t="s">
        <v>1245</v>
      </c>
      <c r="V167" s="20">
        <v>43910</v>
      </c>
      <c r="W167" s="27" t="s">
        <v>471</v>
      </c>
      <c r="X167" s="20">
        <v>43910</v>
      </c>
      <c r="Y167" s="20" t="s">
        <v>1193</v>
      </c>
      <c r="AE167" s="24" t="s">
        <v>1236</v>
      </c>
      <c r="AF167" s="18" t="s">
        <v>63</v>
      </c>
      <c r="AH167" s="20">
        <v>43919</v>
      </c>
      <c r="AK167" s="18" t="s">
        <v>1104</v>
      </c>
      <c r="AL167" s="18" t="s">
        <v>65</v>
      </c>
      <c r="AN167" s="24" t="s">
        <v>85</v>
      </c>
      <c r="AQ167" s="18" t="s">
        <v>159</v>
      </c>
      <c r="AR167" s="24" t="s">
        <v>69</v>
      </c>
      <c r="AS167" s="25">
        <f t="shared" si="37"/>
        <v>0</v>
      </c>
      <c r="AT167" s="18">
        <f t="shared" si="39"/>
        <v>-43910</v>
      </c>
      <c r="AV167" s="24" t="s">
        <v>893</v>
      </c>
      <c r="BA167" s="23">
        <v>0</v>
      </c>
      <c r="BB167" s="23">
        <v>1</v>
      </c>
      <c r="BC167" s="23">
        <v>0</v>
      </c>
      <c r="BE167" s="23">
        <v>1</v>
      </c>
    </row>
    <row r="168" spans="1:57" x14ac:dyDescent="0.35">
      <c r="A168" s="18">
        <v>183</v>
      </c>
      <c r="C168" s="19">
        <f t="shared" si="27"/>
        <v>7</v>
      </c>
      <c r="E168" s="24" t="s">
        <v>49</v>
      </c>
      <c r="F168" s="24">
        <v>43</v>
      </c>
      <c r="G168" s="24" t="s">
        <v>1241</v>
      </c>
      <c r="I168" s="24" t="s">
        <v>362</v>
      </c>
      <c r="J168" s="24" t="s">
        <v>205</v>
      </c>
      <c r="K168" s="24" t="s">
        <v>53</v>
      </c>
      <c r="L168" s="24" t="s">
        <v>813</v>
      </c>
      <c r="M168" s="18">
        <v>148</v>
      </c>
      <c r="P168" s="27" t="s">
        <v>1240</v>
      </c>
      <c r="Q168" s="27" t="s">
        <v>1240</v>
      </c>
      <c r="W168" s="18" t="s">
        <v>53</v>
      </c>
      <c r="Y168" s="20" t="s">
        <v>1193</v>
      </c>
      <c r="AE168" s="18" t="s">
        <v>1132</v>
      </c>
      <c r="AF168" s="18" t="s">
        <v>63</v>
      </c>
      <c r="AH168" s="20">
        <v>43919</v>
      </c>
      <c r="AK168" s="18" t="s">
        <v>1104</v>
      </c>
      <c r="AL168" s="18" t="s">
        <v>65</v>
      </c>
      <c r="AN168" s="24" t="s">
        <v>1132</v>
      </c>
      <c r="AQ168" s="24" t="s">
        <v>159</v>
      </c>
      <c r="AR168" s="24" t="s">
        <v>69</v>
      </c>
      <c r="AS168" s="25">
        <f t="shared" si="37"/>
        <v>0</v>
      </c>
      <c r="AT168" s="18">
        <f t="shared" si="39"/>
        <v>0</v>
      </c>
      <c r="AV168" s="24" t="s">
        <v>875</v>
      </c>
      <c r="BA168" s="23">
        <v>2</v>
      </c>
      <c r="BB168" s="23">
        <v>1</v>
      </c>
      <c r="BC168" s="23">
        <v>1</v>
      </c>
      <c r="BE168" s="23">
        <v>3</v>
      </c>
    </row>
    <row r="169" spans="1:57" x14ac:dyDescent="0.35">
      <c r="A169" s="18">
        <v>184</v>
      </c>
      <c r="C169" s="19">
        <f t="shared" si="27"/>
        <v>2</v>
      </c>
      <c r="E169" s="24" t="s">
        <v>49</v>
      </c>
      <c r="F169" s="24">
        <v>43</v>
      </c>
      <c r="I169" s="18" t="s">
        <v>1229</v>
      </c>
      <c r="J169" s="24" t="s">
        <v>1230</v>
      </c>
      <c r="K169" s="24" t="s">
        <v>957</v>
      </c>
      <c r="L169" s="24" t="s">
        <v>813</v>
      </c>
      <c r="N169" s="24" t="s">
        <v>1242</v>
      </c>
      <c r="O169" s="24" t="s">
        <v>1209</v>
      </c>
      <c r="P169" s="27" t="s">
        <v>1243</v>
      </c>
      <c r="Q169" s="18" t="s">
        <v>1244</v>
      </c>
      <c r="R169" s="24" t="s">
        <v>423</v>
      </c>
      <c r="S169" s="24" t="s">
        <v>424</v>
      </c>
      <c r="T169" s="24" t="s">
        <v>423</v>
      </c>
      <c r="U169" s="24" t="s">
        <v>61</v>
      </c>
      <c r="V169" s="20">
        <v>43915</v>
      </c>
      <c r="W169" s="18" t="s">
        <v>53</v>
      </c>
      <c r="X169" s="20">
        <v>43915</v>
      </c>
      <c r="Y169" s="20" t="s">
        <v>1193</v>
      </c>
      <c r="AE169" s="18" t="s">
        <v>1132</v>
      </c>
      <c r="AF169" s="18" t="s">
        <v>63</v>
      </c>
      <c r="AH169" s="20">
        <v>43919</v>
      </c>
      <c r="AK169" s="18" t="s">
        <v>1104</v>
      </c>
      <c r="AL169" s="18" t="s">
        <v>65</v>
      </c>
      <c r="AN169" s="24" t="s">
        <v>1132</v>
      </c>
      <c r="AQ169" s="24" t="s">
        <v>159</v>
      </c>
      <c r="AR169" s="24" t="s">
        <v>69</v>
      </c>
      <c r="AS169" s="25">
        <f t="shared" si="37"/>
        <v>0</v>
      </c>
      <c r="AV169" s="24" t="s">
        <v>893</v>
      </c>
      <c r="BA169" s="23">
        <v>0</v>
      </c>
      <c r="BB169" s="23">
        <v>1</v>
      </c>
      <c r="BC169" s="23">
        <v>0</v>
      </c>
      <c r="BE169" s="23">
        <v>1</v>
      </c>
    </row>
    <row r="170" spans="1:57" x14ac:dyDescent="0.35">
      <c r="A170" s="18">
        <v>185</v>
      </c>
      <c r="C170" s="19">
        <f t="shared" si="27"/>
        <v>4</v>
      </c>
      <c r="E170" s="24" t="s">
        <v>71</v>
      </c>
      <c r="F170" s="24">
        <v>38</v>
      </c>
      <c r="H170" s="24" t="s">
        <v>1231</v>
      </c>
      <c r="I170" s="24" t="s">
        <v>1232</v>
      </c>
      <c r="J170" s="24" t="s">
        <v>1233</v>
      </c>
      <c r="K170" s="24" t="s">
        <v>53</v>
      </c>
      <c r="L170" s="24" t="s">
        <v>813</v>
      </c>
      <c r="N170" s="24" t="s">
        <v>1160</v>
      </c>
      <c r="O170" s="24" t="s">
        <v>1251</v>
      </c>
      <c r="P170" s="27" t="s">
        <v>1246</v>
      </c>
      <c r="Q170" s="27" t="s">
        <v>1246</v>
      </c>
      <c r="W170" s="18" t="s">
        <v>53</v>
      </c>
      <c r="X170" s="20">
        <v>43914</v>
      </c>
      <c r="Y170" s="20" t="s">
        <v>1192</v>
      </c>
      <c r="Z170" s="18" t="s">
        <v>1247</v>
      </c>
      <c r="AA170" s="20">
        <v>43914</v>
      </c>
      <c r="AC170" s="20">
        <v>43914</v>
      </c>
      <c r="AD170" s="20">
        <v>43914</v>
      </c>
      <c r="AE170" s="18" t="s">
        <v>1132</v>
      </c>
      <c r="AF170" s="18" t="s">
        <v>63</v>
      </c>
      <c r="AH170" s="20">
        <v>43919</v>
      </c>
      <c r="AK170" s="18" t="s">
        <v>1104</v>
      </c>
      <c r="AL170" s="18" t="s">
        <v>65</v>
      </c>
      <c r="AN170" s="24" t="s">
        <v>1132</v>
      </c>
      <c r="AQ170" s="24" t="s">
        <v>159</v>
      </c>
      <c r="AR170" s="24" t="s">
        <v>69</v>
      </c>
      <c r="AS170" s="25"/>
      <c r="AT170" s="18">
        <f t="shared" si="39"/>
        <v>0</v>
      </c>
      <c r="AV170" s="24" t="s">
        <v>875</v>
      </c>
      <c r="BA170" s="23">
        <v>1</v>
      </c>
      <c r="BB170" s="23">
        <v>2</v>
      </c>
      <c r="BC170" s="23">
        <v>0</v>
      </c>
      <c r="BE170" s="23">
        <v>1</v>
      </c>
    </row>
    <row r="171" spans="1:57" x14ac:dyDescent="0.35">
      <c r="A171" s="18">
        <v>186</v>
      </c>
      <c r="C171" s="19">
        <f t="shared" si="27"/>
        <v>6</v>
      </c>
      <c r="E171" s="24" t="s">
        <v>49</v>
      </c>
      <c r="F171" s="24">
        <v>52</v>
      </c>
      <c r="L171" s="24" t="s">
        <v>263</v>
      </c>
      <c r="M171" s="18">
        <v>76</v>
      </c>
      <c r="N171" s="24" t="s">
        <v>1248</v>
      </c>
      <c r="O171" s="24" t="s">
        <v>1252</v>
      </c>
      <c r="P171" s="27" t="s">
        <v>1249</v>
      </c>
      <c r="Q171" s="27" t="s">
        <v>1249</v>
      </c>
      <c r="R171" s="24" t="s">
        <v>466</v>
      </c>
      <c r="T171" s="24" t="s">
        <v>466</v>
      </c>
      <c r="U171" s="24" t="s">
        <v>166</v>
      </c>
      <c r="W171" s="18" t="s">
        <v>53</v>
      </c>
      <c r="Y171" s="20" t="s">
        <v>1193</v>
      </c>
      <c r="AC171" s="20">
        <v>43906</v>
      </c>
      <c r="AE171" s="18" t="s">
        <v>1132</v>
      </c>
      <c r="AF171" s="18" t="s">
        <v>63</v>
      </c>
      <c r="AH171" s="20">
        <v>43919</v>
      </c>
      <c r="AK171" s="18" t="s">
        <v>1104</v>
      </c>
      <c r="AL171" s="18" t="s">
        <v>65</v>
      </c>
      <c r="AN171" s="24" t="s">
        <v>1132</v>
      </c>
      <c r="AQ171" s="24" t="s">
        <v>159</v>
      </c>
      <c r="AR171" s="24" t="s">
        <v>69</v>
      </c>
      <c r="AS171" s="25">
        <f t="shared" si="37"/>
        <v>0</v>
      </c>
      <c r="AT171" s="18">
        <f t="shared" si="39"/>
        <v>0</v>
      </c>
      <c r="AV171" s="24" t="s">
        <v>893</v>
      </c>
      <c r="BA171" s="23">
        <v>2</v>
      </c>
      <c r="BB171" s="23">
        <v>1</v>
      </c>
      <c r="BC171" s="23">
        <v>0</v>
      </c>
      <c r="BE171" s="23">
        <v>3</v>
      </c>
    </row>
    <row r="172" spans="1:57" x14ac:dyDescent="0.35">
      <c r="A172" s="18">
        <v>187</v>
      </c>
      <c r="C172" s="19">
        <f t="shared" si="27"/>
        <v>4</v>
      </c>
      <c r="E172" s="24" t="s">
        <v>71</v>
      </c>
      <c r="F172" s="24">
        <v>30</v>
      </c>
      <c r="I172" s="24" t="s">
        <v>806</v>
      </c>
      <c r="J172" s="24" t="s">
        <v>807</v>
      </c>
      <c r="K172" s="24" t="s">
        <v>53</v>
      </c>
      <c r="L172" s="24" t="s">
        <v>183</v>
      </c>
      <c r="N172" s="24" t="s">
        <v>552</v>
      </c>
      <c r="O172" s="24" t="s">
        <v>1253</v>
      </c>
      <c r="P172" s="27" t="s">
        <v>1254</v>
      </c>
      <c r="Q172" s="27" t="s">
        <v>1254</v>
      </c>
      <c r="R172" s="27" t="s">
        <v>59</v>
      </c>
      <c r="T172" s="27" t="s">
        <v>59</v>
      </c>
      <c r="U172" s="27" t="s">
        <v>61</v>
      </c>
      <c r="V172" s="20">
        <v>43903</v>
      </c>
      <c r="W172" s="18" t="s">
        <v>53</v>
      </c>
      <c r="Y172" s="20" t="s">
        <v>1193</v>
      </c>
      <c r="AC172" s="20">
        <v>43912</v>
      </c>
      <c r="AD172" s="20">
        <v>43912</v>
      </c>
      <c r="AE172" s="18" t="s">
        <v>1132</v>
      </c>
      <c r="AF172" s="18" t="s">
        <v>63</v>
      </c>
      <c r="AH172" s="20">
        <v>43919</v>
      </c>
      <c r="AI172" s="20">
        <v>43915</v>
      </c>
      <c r="AK172" s="18" t="s">
        <v>1104</v>
      </c>
      <c r="AL172" s="18" t="s">
        <v>65</v>
      </c>
      <c r="AN172" s="24" t="s">
        <v>1132</v>
      </c>
      <c r="AQ172" s="24" t="s">
        <v>159</v>
      </c>
      <c r="AR172" s="24" t="s">
        <v>69</v>
      </c>
      <c r="AS172" s="25"/>
      <c r="AV172" s="24" t="s">
        <v>893</v>
      </c>
      <c r="BA172" s="23">
        <v>2</v>
      </c>
      <c r="BB172" s="23">
        <v>1</v>
      </c>
      <c r="BC172" s="23">
        <v>0</v>
      </c>
      <c r="BE172" s="23">
        <v>1</v>
      </c>
    </row>
    <row r="173" spans="1:57" x14ac:dyDescent="0.35">
      <c r="A173" s="18">
        <v>188</v>
      </c>
      <c r="C173" s="19">
        <f t="shared" si="27"/>
        <v>8</v>
      </c>
      <c r="E173" s="24" t="s">
        <v>49</v>
      </c>
      <c r="F173" s="24">
        <v>44</v>
      </c>
      <c r="G173" s="24" t="s">
        <v>1216</v>
      </c>
      <c r="I173" s="24" t="s">
        <v>1234</v>
      </c>
      <c r="J173" s="24" t="s">
        <v>1228</v>
      </c>
      <c r="K173" s="24" t="s">
        <v>53</v>
      </c>
      <c r="L173" s="24" t="s">
        <v>813</v>
      </c>
      <c r="M173" s="18">
        <v>169</v>
      </c>
      <c r="N173" s="24" t="s">
        <v>1160</v>
      </c>
      <c r="O173" s="24" t="s">
        <v>1255</v>
      </c>
      <c r="P173" s="27" t="s">
        <v>1256</v>
      </c>
      <c r="Q173" s="27" t="s">
        <v>1256</v>
      </c>
      <c r="W173" s="18" t="s">
        <v>53</v>
      </c>
      <c r="Y173" s="20" t="s">
        <v>1192</v>
      </c>
      <c r="Z173" s="18" t="s">
        <v>1257</v>
      </c>
      <c r="AA173" s="20">
        <v>43912</v>
      </c>
      <c r="AE173" s="18" t="s">
        <v>1132</v>
      </c>
      <c r="AF173" s="18" t="s">
        <v>63</v>
      </c>
      <c r="AH173" s="20">
        <v>43919</v>
      </c>
      <c r="AK173" s="18" t="s">
        <v>1104</v>
      </c>
      <c r="AL173" s="18" t="s">
        <v>65</v>
      </c>
      <c r="AN173" s="24" t="s">
        <v>1132</v>
      </c>
      <c r="AQ173" s="24" t="s">
        <v>159</v>
      </c>
      <c r="AR173" s="24" t="s">
        <v>69</v>
      </c>
      <c r="AS173" s="25">
        <f t="shared" si="37"/>
        <v>0</v>
      </c>
      <c r="AT173" s="18">
        <f t="shared" si="39"/>
        <v>0</v>
      </c>
      <c r="AV173" s="24" t="s">
        <v>875</v>
      </c>
      <c r="BA173" s="23">
        <v>2</v>
      </c>
      <c r="BB173" s="23">
        <v>2</v>
      </c>
      <c r="BC173" s="23">
        <v>1</v>
      </c>
      <c r="BE173" s="23">
        <v>3</v>
      </c>
    </row>
  </sheetData>
  <autoFilter ref="A1:BE173" xr:uid="{2CA112FB-B52E-40EA-83E7-7C4278577D7D}"/>
  <phoneticPr fontId="11" type="noConversion"/>
  <conditionalFormatting sqref="C1:C1048576">
    <cfRule type="dataBar" priority="1">
      <dataBar>
        <cfvo type="min"/>
        <cfvo type="max"/>
        <color rgb="FFFF555A"/>
      </dataBar>
      <extLst>
        <ext xmlns:x14="http://schemas.microsoft.com/office/spreadsheetml/2009/9/main" uri="{B025F937-C7B1-47D3-B67F-A62EFF666E3E}">
          <x14:id>{AA15DF77-3E27-4439-B5D1-7D4EB9208DA7}</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AA15DF77-3E27-4439-B5D1-7D4EB9208DA7}">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B014-6878-4663-92AB-96353A6D2E60}">
  <dimension ref="A1:C30"/>
  <sheetViews>
    <sheetView topLeftCell="A7" workbookViewId="0">
      <selection activeCell="B18" sqref="B18"/>
    </sheetView>
  </sheetViews>
  <sheetFormatPr defaultRowHeight="14.5" x14ac:dyDescent="0.35"/>
  <cols>
    <col min="1" max="1" width="52.36328125" customWidth="1"/>
    <col min="8" max="8" width="63" customWidth="1"/>
    <col min="15" max="15" width="48.54296875" customWidth="1"/>
    <col min="18" max="18" width="9.08984375" customWidth="1"/>
  </cols>
  <sheetData>
    <row r="1" spans="1:3" x14ac:dyDescent="0.35">
      <c r="A1" s="9" t="s">
        <v>1032</v>
      </c>
    </row>
    <row r="2" spans="1:3" s="11" customFormat="1" x14ac:dyDescent="0.35">
      <c r="A2" s="10" t="s">
        <v>1033</v>
      </c>
      <c r="B2" s="10" t="s">
        <v>873</v>
      </c>
    </row>
    <row r="3" spans="1:3" x14ac:dyDescent="0.35">
      <c r="A3" t="s">
        <v>867</v>
      </c>
      <c r="B3">
        <v>0</v>
      </c>
    </row>
    <row r="4" spans="1:3" x14ac:dyDescent="0.35">
      <c r="A4" t="s">
        <v>868</v>
      </c>
      <c r="B4">
        <v>1</v>
      </c>
    </row>
    <row r="5" spans="1:3" x14ac:dyDescent="0.35">
      <c r="A5" t="s">
        <v>1031</v>
      </c>
      <c r="B5">
        <v>2</v>
      </c>
    </row>
    <row r="6" spans="1:3" x14ac:dyDescent="0.35">
      <c r="A6" t="s">
        <v>869</v>
      </c>
      <c r="B6">
        <v>0</v>
      </c>
    </row>
    <row r="7" spans="1:3" ht="15.65" customHeight="1" x14ac:dyDescent="0.35">
      <c r="A7" t="s">
        <v>870</v>
      </c>
      <c r="B7">
        <v>1</v>
      </c>
    </row>
    <row r="8" spans="1:3" x14ac:dyDescent="0.35">
      <c r="A8" t="s">
        <v>871</v>
      </c>
      <c r="B8">
        <v>2</v>
      </c>
      <c r="C8" t="s">
        <v>872</v>
      </c>
    </row>
    <row r="9" spans="1:3" s="11" customFormat="1" x14ac:dyDescent="0.35">
      <c r="A9" s="10" t="s">
        <v>1034</v>
      </c>
      <c r="B9" s="10" t="s">
        <v>873</v>
      </c>
    </row>
    <row r="10" spans="1:3" x14ac:dyDescent="0.35">
      <c r="A10" t="s">
        <v>880</v>
      </c>
      <c r="B10">
        <v>0</v>
      </c>
    </row>
    <row r="11" spans="1:3" x14ac:dyDescent="0.35">
      <c r="A11" t="s">
        <v>881</v>
      </c>
      <c r="B11">
        <v>1</v>
      </c>
    </row>
    <row r="12" spans="1:3" x14ac:dyDescent="0.35">
      <c r="A12" t="s">
        <v>882</v>
      </c>
      <c r="B12">
        <v>0</v>
      </c>
    </row>
    <row r="13" spans="1:3" x14ac:dyDescent="0.35">
      <c r="A13" t="s">
        <v>883</v>
      </c>
      <c r="B13">
        <v>2</v>
      </c>
    </row>
    <row r="14" spans="1:3" x14ac:dyDescent="0.35">
      <c r="A14" s="9" t="s">
        <v>1141</v>
      </c>
    </row>
    <row r="15" spans="1:3" x14ac:dyDescent="0.35">
      <c r="A15" s="9"/>
    </row>
    <row r="16" spans="1:3" x14ac:dyDescent="0.35">
      <c r="A16" s="9" t="s">
        <v>1035</v>
      </c>
      <c r="B16" s="9" t="s">
        <v>873</v>
      </c>
    </row>
    <row r="17" spans="1:2" x14ac:dyDescent="0.35">
      <c r="A17" t="s">
        <v>885</v>
      </c>
      <c r="B17">
        <v>2</v>
      </c>
    </row>
    <row r="18" spans="1:2" x14ac:dyDescent="0.35">
      <c r="A18" t="s">
        <v>886</v>
      </c>
      <c r="B18">
        <v>1</v>
      </c>
    </row>
    <row r="20" spans="1:2" x14ac:dyDescent="0.35">
      <c r="A20" s="9" t="s">
        <v>1036</v>
      </c>
      <c r="B20" s="9" t="s">
        <v>873</v>
      </c>
    </row>
    <row r="21" spans="1:2" x14ac:dyDescent="0.35">
      <c r="A21" t="s">
        <v>887</v>
      </c>
      <c r="B21">
        <v>1</v>
      </c>
    </row>
    <row r="23" spans="1:2" x14ac:dyDescent="0.35">
      <c r="A23" s="9" t="s">
        <v>1037</v>
      </c>
      <c r="B23" s="9" t="s">
        <v>873</v>
      </c>
    </row>
    <row r="24" spans="1:2" x14ac:dyDescent="0.35">
      <c r="A24" t="s">
        <v>1038</v>
      </c>
    </row>
    <row r="25" spans="1:2" x14ac:dyDescent="0.35">
      <c r="A25" t="s">
        <v>1039</v>
      </c>
      <c r="B25">
        <v>1</v>
      </c>
    </row>
    <row r="26" spans="1:2" x14ac:dyDescent="0.35">
      <c r="A26" t="s">
        <v>1040</v>
      </c>
      <c r="B26">
        <v>2</v>
      </c>
    </row>
    <row r="27" spans="1:2" x14ac:dyDescent="0.35">
      <c r="A27" s="17" t="s">
        <v>1142</v>
      </c>
    </row>
    <row r="28" spans="1:2" x14ac:dyDescent="0.35">
      <c r="A28" t="s">
        <v>1041</v>
      </c>
      <c r="B28">
        <v>1</v>
      </c>
    </row>
    <row r="29" spans="1:2" x14ac:dyDescent="0.35">
      <c r="A29" t="s">
        <v>1042</v>
      </c>
      <c r="B29">
        <v>2</v>
      </c>
    </row>
    <row r="30" spans="1:2" x14ac:dyDescent="0.35">
      <c r="A30" t="s">
        <v>1043</v>
      </c>
      <c r="B30">
        <v>3</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2782-1DD2-4043-BAFE-4FF1D2F1A2BE}">
  <dimension ref="A1:BD155"/>
  <sheetViews>
    <sheetView topLeftCell="Q1" workbookViewId="0">
      <selection activeCell="T2" sqref="T2"/>
    </sheetView>
  </sheetViews>
  <sheetFormatPr defaultRowHeight="14.5" x14ac:dyDescent="0.35"/>
  <cols>
    <col min="1" max="1" width="17" bestFit="1" customWidth="1"/>
    <col min="2" max="3" width="8.6328125" style="7" customWidth="1"/>
    <col min="4" max="11" width="8.6328125" customWidth="1"/>
    <col min="12" max="12" width="17.453125" customWidth="1"/>
    <col min="13" max="13" width="24.90625" customWidth="1"/>
    <col min="14" max="14" width="17.453125" customWidth="1"/>
    <col min="15" max="15" width="24.08984375" customWidth="1"/>
    <col min="16" max="16" width="11.90625" customWidth="1"/>
    <col min="17" max="21" width="8.453125" customWidth="1"/>
    <col min="22" max="22" width="81.08984375" customWidth="1"/>
    <col min="23" max="23" width="23" customWidth="1"/>
    <col min="24" max="24" width="56.453125" customWidth="1"/>
    <col min="25" max="25" width="33.54296875" customWidth="1"/>
    <col min="26" max="26" width="23.6328125" customWidth="1"/>
    <col min="27" max="27" width="25.453125" customWidth="1"/>
    <col min="28" max="28" width="17.36328125" style="1" customWidth="1"/>
    <col min="29" max="29" width="14.36328125" customWidth="1"/>
    <col min="30" max="30" width="23.90625" customWidth="1"/>
    <col min="31" max="31" width="30.453125" customWidth="1"/>
    <col min="32" max="32" width="16.90625" customWidth="1"/>
    <col min="33" max="33" width="27.453125" customWidth="1"/>
    <col min="34" max="34" width="81.08984375" customWidth="1"/>
    <col min="35" max="35" width="15" customWidth="1"/>
    <col min="36" max="36" width="15.54296875" customWidth="1"/>
    <col min="37" max="37" width="81.08984375" customWidth="1"/>
    <col min="38" max="38" width="49.453125" customWidth="1"/>
    <col min="39" max="39" width="28.90625" customWidth="1"/>
    <col min="40" max="40" width="17.6328125" style="1" customWidth="1"/>
    <col min="41" max="41" width="48" style="6" customWidth="1"/>
    <col min="42" max="42" width="26.54296875" style="6" customWidth="1"/>
    <col min="43" max="43" width="31.6328125" customWidth="1"/>
    <col min="44" max="44" width="49.453125" customWidth="1"/>
    <col min="45" max="45" width="27.81640625" customWidth="1"/>
    <col min="46" max="46" width="49.453125" customWidth="1"/>
    <col min="47" max="47" width="44.453125" customWidth="1"/>
    <col min="48" max="48" width="14.08984375" style="12" customWidth="1"/>
    <col min="49" max="49" width="20.90625" customWidth="1"/>
    <col min="50" max="50" width="22.54296875" customWidth="1"/>
    <col min="51" max="51" width="9.6328125" style="7" customWidth="1"/>
    <col min="52" max="52" width="10.90625" style="7" customWidth="1"/>
    <col min="53" max="53" width="9.81640625" style="7" customWidth="1"/>
    <col min="54" max="54" width="15.90625" style="7" customWidth="1"/>
    <col min="55" max="55" width="14.6328125" style="7" customWidth="1"/>
    <col min="56" max="56" width="10.90625" customWidth="1"/>
  </cols>
  <sheetData>
    <row r="1" spans="1:56" x14ac:dyDescent="0.35">
      <c r="A1" t="s">
        <v>1045</v>
      </c>
      <c r="B1" s="5" t="s">
        <v>873</v>
      </c>
      <c r="C1" s="5" t="s">
        <v>896</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1" t="s">
        <v>25</v>
      </c>
      <c r="AC1" t="s">
        <v>26</v>
      </c>
      <c r="AD1" t="s">
        <v>27</v>
      </c>
      <c r="AE1" t="s">
        <v>28</v>
      </c>
      <c r="AF1" t="s">
        <v>29</v>
      </c>
      <c r="AG1" t="s">
        <v>30</v>
      </c>
      <c r="AH1" t="s">
        <v>31</v>
      </c>
      <c r="AI1" t="s">
        <v>32</v>
      </c>
      <c r="AJ1" t="s">
        <v>33</v>
      </c>
      <c r="AK1" t="s">
        <v>34</v>
      </c>
      <c r="AL1" t="s">
        <v>35</v>
      </c>
      <c r="AM1" t="s">
        <v>36</v>
      </c>
      <c r="AN1" s="1" t="s">
        <v>37</v>
      </c>
      <c r="AO1" s="6" t="s">
        <v>38</v>
      </c>
      <c r="AP1" s="6" t="s">
        <v>39</v>
      </c>
      <c r="AQ1" t="s">
        <v>40</v>
      </c>
      <c r="AR1" t="s">
        <v>41</v>
      </c>
      <c r="AS1" t="s">
        <v>42</v>
      </c>
      <c r="AT1" t="s">
        <v>43</v>
      </c>
      <c r="AU1" t="s">
        <v>44</v>
      </c>
      <c r="AV1" s="12" t="s">
        <v>45</v>
      </c>
      <c r="AW1" t="s">
        <v>46</v>
      </c>
      <c r="AX1" t="s">
        <v>47</v>
      </c>
      <c r="AY1" s="5" t="s">
        <v>877</v>
      </c>
      <c r="AZ1" s="5" t="s">
        <v>884</v>
      </c>
      <c r="BA1" s="5" t="s">
        <v>888</v>
      </c>
      <c r="BB1" s="5" t="s">
        <v>1028</v>
      </c>
      <c r="BC1" s="5" t="s">
        <v>1046</v>
      </c>
      <c r="BD1" t="s">
        <v>1047</v>
      </c>
    </row>
    <row r="2" spans="1:56" x14ac:dyDescent="0.35">
      <c r="A2">
        <v>1</v>
      </c>
      <c r="B2" s="7">
        <f>Combine[[#This Row],[Column1]]</f>
        <v>5</v>
      </c>
      <c r="C2" s="7">
        <f>VLOOKUP(Combine[[#This Row],[Mã BN]],[1]Sheet2!A:B,2,FALSE)</f>
        <v>5</v>
      </c>
      <c r="D2">
        <v>1</v>
      </c>
      <c r="E2" t="s">
        <v>897</v>
      </c>
      <c r="F2" t="s">
        <v>71</v>
      </c>
      <c r="G2">
        <v>66</v>
      </c>
      <c r="N2" t="s">
        <v>161</v>
      </c>
      <c r="P2" t="s">
        <v>898</v>
      </c>
      <c r="R2" t="s">
        <v>899</v>
      </c>
      <c r="T2" t="s">
        <v>900</v>
      </c>
      <c r="U2" t="s">
        <v>901</v>
      </c>
      <c r="V2" t="s">
        <v>902</v>
      </c>
      <c r="X2" t="s">
        <v>903</v>
      </c>
      <c r="Z2" t="s">
        <v>904</v>
      </c>
      <c r="AA2" s="1">
        <v>43843</v>
      </c>
      <c r="AB2" s="1">
        <v>43843</v>
      </c>
      <c r="AC2" t="s">
        <v>160</v>
      </c>
      <c r="AD2" s="1">
        <v>43852</v>
      </c>
      <c r="AE2" t="s">
        <v>118</v>
      </c>
      <c r="AF2" s="1">
        <v>43847</v>
      </c>
      <c r="AG2" s="1">
        <v>43847</v>
      </c>
      <c r="AH2" t="s">
        <v>906</v>
      </c>
      <c r="AI2" s="1">
        <v>43852</v>
      </c>
      <c r="AJ2" s="1">
        <v>43852</v>
      </c>
      <c r="AK2" t="s">
        <v>907</v>
      </c>
      <c r="AL2" t="s">
        <v>611</v>
      </c>
      <c r="AM2" s="1">
        <v>43853</v>
      </c>
      <c r="AN2" s="1">
        <v>43853</v>
      </c>
      <c r="AO2" s="1">
        <v>43853</v>
      </c>
      <c r="AP2" s="1">
        <v>43852</v>
      </c>
      <c r="AQ2" t="s">
        <v>64</v>
      </c>
      <c r="AR2" t="s">
        <v>65</v>
      </c>
      <c r="AS2" s="1">
        <v>43852</v>
      </c>
      <c r="AT2" t="s">
        <v>907</v>
      </c>
      <c r="AU2" t="s">
        <v>909</v>
      </c>
      <c r="AV2" s="12">
        <v>43873</v>
      </c>
      <c r="AW2" t="s">
        <v>87</v>
      </c>
      <c r="AX2" t="s">
        <v>87</v>
      </c>
      <c r="AY2" s="5">
        <v>2</v>
      </c>
      <c r="AZ2" s="5">
        <v>2</v>
      </c>
      <c r="BA2" s="5"/>
      <c r="BB2" s="5">
        <v>2</v>
      </c>
      <c r="BC2" s="5"/>
      <c r="BD2" s="7">
        <f>SUM(Combine[[#This Row],[Điểm cách ly với bệnh nhân trong nước]:[Điểm tiếp xúc do di chuyển]])</f>
        <v>6</v>
      </c>
    </row>
    <row r="3" spans="1:56" x14ac:dyDescent="0.35">
      <c r="A3">
        <v>2</v>
      </c>
      <c r="B3" s="7">
        <f>Combine[[#This Row],[Column1]]</f>
        <v>3</v>
      </c>
      <c r="C3" s="7">
        <f>VLOOKUP(Combine[[#This Row],[Mã BN]],[1]Sheet2!A:B,2,FALSE)</f>
        <v>3</v>
      </c>
      <c r="D3">
        <v>2</v>
      </c>
      <c r="E3" t="s">
        <v>910</v>
      </c>
      <c r="F3" t="s">
        <v>71</v>
      </c>
      <c r="G3">
        <v>28</v>
      </c>
      <c r="L3" t="s">
        <v>689</v>
      </c>
      <c r="N3" t="s">
        <v>161</v>
      </c>
      <c r="P3" t="s">
        <v>898</v>
      </c>
      <c r="Q3">
        <v>1</v>
      </c>
      <c r="R3" t="s">
        <v>911</v>
      </c>
      <c r="T3" t="s">
        <v>900</v>
      </c>
      <c r="U3" t="s">
        <v>912</v>
      </c>
      <c r="V3" t="s">
        <v>912</v>
      </c>
      <c r="X3" t="s">
        <v>689</v>
      </c>
      <c r="Z3" t="s">
        <v>913</v>
      </c>
      <c r="AA3" s="1"/>
      <c r="AC3" t="s">
        <v>160</v>
      </c>
      <c r="AD3" s="1">
        <v>43852</v>
      </c>
      <c r="AE3" t="s">
        <v>118</v>
      </c>
      <c r="AF3" s="1">
        <v>43881</v>
      </c>
      <c r="AG3" s="1">
        <v>43850</v>
      </c>
      <c r="AI3" s="1">
        <v>43852</v>
      </c>
      <c r="AJ3" s="1">
        <v>43852</v>
      </c>
      <c r="AK3" t="s">
        <v>907</v>
      </c>
      <c r="AL3" t="s">
        <v>611</v>
      </c>
      <c r="AM3" s="1">
        <v>43853</v>
      </c>
      <c r="AN3" s="1">
        <v>43853</v>
      </c>
      <c r="AO3" s="1">
        <v>43853</v>
      </c>
      <c r="AP3" s="1">
        <v>43852</v>
      </c>
      <c r="AQ3" t="s">
        <v>64</v>
      </c>
      <c r="AR3" t="s">
        <v>65</v>
      </c>
      <c r="AS3" s="1">
        <v>43852</v>
      </c>
      <c r="AT3" t="s">
        <v>907</v>
      </c>
      <c r="AU3" t="s">
        <v>909</v>
      </c>
      <c r="AV3" s="12">
        <v>43865</v>
      </c>
      <c r="AW3" t="s">
        <v>87</v>
      </c>
      <c r="AX3" t="s">
        <v>87</v>
      </c>
      <c r="AY3" s="5"/>
      <c r="AZ3" s="5">
        <v>1</v>
      </c>
      <c r="BA3" s="5"/>
      <c r="BB3" s="5">
        <v>2</v>
      </c>
      <c r="BC3" s="5"/>
      <c r="BD3" s="7">
        <f>SUM(Combine[[#This Row],[Điểm cách ly với bệnh nhân trong nước]:[Điểm tiếp xúc do di chuyển]])</f>
        <v>3</v>
      </c>
    </row>
    <row r="4" spans="1:56" x14ac:dyDescent="0.35">
      <c r="A4">
        <v>3</v>
      </c>
      <c r="B4" s="7">
        <f>Combine[[#This Row],[Column1]]</f>
        <v>1</v>
      </c>
      <c r="C4" s="7">
        <f>VLOOKUP(Combine[[#This Row],[Mã BN]],[1]Sheet2!A:B,2,FALSE)</f>
        <v>1</v>
      </c>
      <c r="D4">
        <v>6</v>
      </c>
      <c r="E4" t="s">
        <v>928</v>
      </c>
      <c r="F4" t="s">
        <v>49</v>
      </c>
      <c r="G4">
        <v>25</v>
      </c>
      <c r="H4" t="s">
        <v>929</v>
      </c>
      <c r="J4" t="s">
        <v>930</v>
      </c>
      <c r="K4" t="s">
        <v>931</v>
      </c>
      <c r="L4" t="s">
        <v>932</v>
      </c>
      <c r="N4" t="s">
        <v>932</v>
      </c>
      <c r="P4" t="s">
        <v>813</v>
      </c>
      <c r="Q4" t="s">
        <v>933</v>
      </c>
      <c r="R4" t="s">
        <v>934</v>
      </c>
      <c r="T4" t="s">
        <v>935</v>
      </c>
      <c r="U4" t="s">
        <v>936</v>
      </c>
      <c r="V4" t="s">
        <v>937</v>
      </c>
      <c r="AA4" s="1"/>
      <c r="AC4" t="s">
        <v>932</v>
      </c>
      <c r="AD4" s="1">
        <v>43854</v>
      </c>
      <c r="AE4" t="s">
        <v>338</v>
      </c>
      <c r="AF4" s="1">
        <v>43848</v>
      </c>
      <c r="AG4" s="1">
        <v>43848</v>
      </c>
      <c r="AI4" s="1">
        <v>43857</v>
      </c>
      <c r="AJ4" s="1">
        <v>43857</v>
      </c>
      <c r="AK4" t="s">
        <v>938</v>
      </c>
      <c r="AM4" s="1">
        <v>43856</v>
      </c>
      <c r="AN4" s="1">
        <v>43861</v>
      </c>
      <c r="AO4" s="1">
        <v>43856</v>
      </c>
      <c r="AP4" s="1">
        <v>43854</v>
      </c>
      <c r="AQ4" t="s">
        <v>64</v>
      </c>
      <c r="AR4" t="s">
        <v>65</v>
      </c>
      <c r="AS4" s="1">
        <v>43854</v>
      </c>
      <c r="AT4" t="s">
        <v>938</v>
      </c>
      <c r="AU4" t="s">
        <v>940</v>
      </c>
      <c r="AV4" s="12">
        <v>43865</v>
      </c>
      <c r="AW4" t="s">
        <v>87</v>
      </c>
      <c r="AX4" t="s">
        <v>87</v>
      </c>
      <c r="AY4" s="5"/>
      <c r="AZ4" s="5">
        <v>1</v>
      </c>
      <c r="BA4" s="5">
        <v>1</v>
      </c>
      <c r="BB4" s="5"/>
      <c r="BC4" s="5"/>
      <c r="BD4" s="7">
        <f>SUM(Combine[[#This Row],[Điểm cách ly với bệnh nhân trong nước]:[Điểm tiếp xúc do di chuyển]])</f>
        <v>2</v>
      </c>
    </row>
    <row r="5" spans="1:56" x14ac:dyDescent="0.35">
      <c r="A5">
        <v>4</v>
      </c>
      <c r="B5" s="7">
        <f>Combine[[#This Row],[Column1]]</f>
        <v>4</v>
      </c>
      <c r="C5" s="7">
        <f>VLOOKUP(Combine[[#This Row],[Mã BN]],[1]Sheet2!A:B,2,FALSE)</f>
        <v>4</v>
      </c>
      <c r="D5">
        <v>7</v>
      </c>
      <c r="E5" t="s">
        <v>941</v>
      </c>
      <c r="F5" t="s">
        <v>71</v>
      </c>
      <c r="G5">
        <v>73</v>
      </c>
      <c r="I5" t="s">
        <v>942</v>
      </c>
      <c r="J5" t="s">
        <v>943</v>
      </c>
      <c r="K5" t="s">
        <v>944</v>
      </c>
      <c r="L5" t="s">
        <v>160</v>
      </c>
      <c r="N5" t="s">
        <v>161</v>
      </c>
      <c r="P5" t="s">
        <v>183</v>
      </c>
      <c r="S5" t="s">
        <v>945</v>
      </c>
      <c r="T5" t="s">
        <v>946</v>
      </c>
      <c r="U5" t="s">
        <v>947</v>
      </c>
      <c r="V5" t="s">
        <v>948</v>
      </c>
      <c r="X5" t="s">
        <v>183</v>
      </c>
      <c r="Z5" t="s">
        <v>61</v>
      </c>
      <c r="AA5" s="1"/>
      <c r="AB5" s="1">
        <v>43846</v>
      </c>
      <c r="AC5" t="s">
        <v>160</v>
      </c>
      <c r="AD5" s="1">
        <v>43861</v>
      </c>
      <c r="AE5" t="s">
        <v>950</v>
      </c>
      <c r="AF5" s="1">
        <v>43856</v>
      </c>
      <c r="AG5" s="1">
        <v>43856</v>
      </c>
      <c r="AH5" t="s">
        <v>951</v>
      </c>
      <c r="AI5" s="1">
        <v>43861</v>
      </c>
      <c r="AJ5" s="1">
        <v>43861</v>
      </c>
      <c r="AK5" t="s">
        <v>952</v>
      </c>
      <c r="AL5" t="s">
        <v>952</v>
      </c>
      <c r="AM5" s="1">
        <v>43861</v>
      </c>
      <c r="AN5" s="1">
        <v>43863</v>
      </c>
      <c r="AO5" s="1">
        <v>43861</v>
      </c>
      <c r="AP5" s="1">
        <v>43861</v>
      </c>
      <c r="AQ5" t="s">
        <v>64</v>
      </c>
      <c r="AR5" t="s">
        <v>65</v>
      </c>
      <c r="AS5" s="1">
        <v>43861</v>
      </c>
      <c r="AT5" t="s">
        <v>952</v>
      </c>
      <c r="AU5" t="s">
        <v>170</v>
      </c>
      <c r="AV5" s="12">
        <v>43881</v>
      </c>
      <c r="AW5" t="s">
        <v>87</v>
      </c>
      <c r="AX5" t="s">
        <v>87</v>
      </c>
      <c r="AY5" s="5">
        <v>2</v>
      </c>
      <c r="AZ5" s="5">
        <v>2</v>
      </c>
      <c r="BA5" s="5"/>
      <c r="BB5" s="5">
        <v>1</v>
      </c>
      <c r="BC5" s="5"/>
      <c r="BD5" s="7">
        <f>SUM(Combine[[#This Row],[Điểm cách ly với bệnh nhân trong nước]:[Điểm tiếp xúc do di chuyển]])</f>
        <v>5</v>
      </c>
    </row>
    <row r="6" spans="1:56" x14ac:dyDescent="0.35">
      <c r="A6">
        <v>5</v>
      </c>
      <c r="B6" s="7">
        <f>Combine[[#This Row],[Column1]]</f>
        <v>6</v>
      </c>
      <c r="C6" s="7">
        <f>VLOOKUP(Combine[[#This Row],[Mã BN]],[1]Sheet2!A:B,2,FALSE)</f>
        <v>6</v>
      </c>
      <c r="D6">
        <v>8</v>
      </c>
      <c r="E6" t="s">
        <v>961</v>
      </c>
      <c r="F6" t="s">
        <v>49</v>
      </c>
      <c r="G6">
        <v>29</v>
      </c>
      <c r="H6" t="s">
        <v>915</v>
      </c>
      <c r="I6" t="s">
        <v>962</v>
      </c>
      <c r="J6" t="s">
        <v>963</v>
      </c>
      <c r="K6" t="s">
        <v>964</v>
      </c>
      <c r="L6" t="s">
        <v>957</v>
      </c>
      <c r="N6" t="s">
        <v>957</v>
      </c>
      <c r="P6" t="s">
        <v>813</v>
      </c>
      <c r="R6" t="s">
        <v>918</v>
      </c>
      <c r="T6" t="s">
        <v>965</v>
      </c>
      <c r="U6" t="s">
        <v>959</v>
      </c>
      <c r="V6" t="s">
        <v>966</v>
      </c>
      <c r="W6" t="s">
        <v>922</v>
      </c>
      <c r="X6" t="s">
        <v>923</v>
      </c>
      <c r="Y6" t="s">
        <v>922</v>
      </c>
      <c r="Z6" t="s">
        <v>61</v>
      </c>
      <c r="AA6" s="1">
        <v>43847</v>
      </c>
      <c r="AB6" s="1">
        <v>43847</v>
      </c>
      <c r="AC6" t="s">
        <v>957</v>
      </c>
      <c r="AD6" s="1">
        <v>43855</v>
      </c>
      <c r="AE6" t="s">
        <v>968</v>
      </c>
      <c r="AF6" s="1">
        <v>43857</v>
      </c>
      <c r="AG6" s="1">
        <v>43859</v>
      </c>
      <c r="AI6" s="1">
        <v>43860</v>
      </c>
      <c r="AJ6" s="1">
        <v>43860</v>
      </c>
      <c r="AK6" t="s">
        <v>969</v>
      </c>
      <c r="AL6" t="s">
        <v>63</v>
      </c>
      <c r="AM6" s="1">
        <v>43863</v>
      </c>
      <c r="AN6" s="1">
        <v>43864</v>
      </c>
      <c r="AO6" s="1">
        <v>43892</v>
      </c>
      <c r="AP6" s="1">
        <v>43857</v>
      </c>
      <c r="AQ6" t="s">
        <v>64</v>
      </c>
      <c r="AR6" t="s">
        <v>65</v>
      </c>
      <c r="AS6" s="1">
        <v>43862</v>
      </c>
      <c r="AT6" t="s">
        <v>971</v>
      </c>
      <c r="AU6" t="s">
        <v>67</v>
      </c>
      <c r="AV6" s="12">
        <v>43871</v>
      </c>
      <c r="AW6" t="s">
        <v>87</v>
      </c>
      <c r="AX6" t="s">
        <v>87</v>
      </c>
      <c r="AY6" s="5">
        <v>2</v>
      </c>
      <c r="AZ6" s="5">
        <v>2</v>
      </c>
      <c r="BA6" s="5">
        <v>2</v>
      </c>
      <c r="BB6" s="5">
        <v>1</v>
      </c>
      <c r="BC6" s="5"/>
      <c r="BD6" s="7">
        <f>SUM(Combine[[#This Row],[Điểm cách ly với bệnh nhân trong nước]:[Điểm tiếp xúc do di chuyển]])</f>
        <v>7</v>
      </c>
    </row>
    <row r="7" spans="1:56" x14ac:dyDescent="0.35">
      <c r="A7">
        <v>6</v>
      </c>
      <c r="B7" s="7">
        <f>Combine[[#This Row],[Column1]]</f>
        <v>5</v>
      </c>
      <c r="C7" s="7">
        <f>VLOOKUP(Combine[[#This Row],[Mã BN]],[1]Sheet2!A:B,2,FALSE)</f>
        <v>5</v>
      </c>
      <c r="D7">
        <v>5</v>
      </c>
      <c r="E7" t="s">
        <v>972</v>
      </c>
      <c r="F7" t="s">
        <v>49</v>
      </c>
      <c r="G7">
        <v>23</v>
      </c>
      <c r="H7" t="s">
        <v>915</v>
      </c>
      <c r="I7" t="s">
        <v>973</v>
      </c>
      <c r="J7" t="s">
        <v>974</v>
      </c>
      <c r="K7" t="s">
        <v>964</v>
      </c>
      <c r="L7" t="s">
        <v>957</v>
      </c>
      <c r="N7" t="s">
        <v>957</v>
      </c>
      <c r="P7" t="s">
        <v>813</v>
      </c>
      <c r="R7" t="s">
        <v>918</v>
      </c>
      <c r="T7" t="s">
        <v>975</v>
      </c>
      <c r="U7" t="s">
        <v>959</v>
      </c>
      <c r="V7" t="s">
        <v>976</v>
      </c>
      <c r="W7" t="s">
        <v>922</v>
      </c>
      <c r="X7" t="s">
        <v>923</v>
      </c>
      <c r="Y7" t="s">
        <v>922</v>
      </c>
      <c r="Z7" t="s">
        <v>61</v>
      </c>
      <c r="AA7" s="1">
        <v>43847</v>
      </c>
      <c r="AB7" s="1">
        <v>43847</v>
      </c>
      <c r="AC7" t="s">
        <v>957</v>
      </c>
      <c r="AD7" s="1">
        <v>43861</v>
      </c>
      <c r="AF7" s="1">
        <v>43855</v>
      </c>
      <c r="AG7" s="1">
        <v>43855</v>
      </c>
      <c r="AI7" s="1">
        <v>43857</v>
      </c>
      <c r="AJ7" s="1">
        <v>43857</v>
      </c>
      <c r="AK7" t="s">
        <v>66</v>
      </c>
      <c r="AL7" t="s">
        <v>66</v>
      </c>
      <c r="AM7" s="1">
        <v>43864</v>
      </c>
      <c r="AN7" s="1">
        <v>43860</v>
      </c>
      <c r="AO7" s="1">
        <v>43892</v>
      </c>
      <c r="AP7" s="1">
        <v>43862</v>
      </c>
      <c r="AQ7" t="s">
        <v>64</v>
      </c>
      <c r="AR7" t="s">
        <v>65</v>
      </c>
      <c r="AS7" s="1">
        <v>43857</v>
      </c>
      <c r="AT7" t="s">
        <v>66</v>
      </c>
      <c r="AU7" t="s">
        <v>67</v>
      </c>
      <c r="AV7" s="12">
        <v>43871</v>
      </c>
      <c r="AW7" t="s">
        <v>87</v>
      </c>
      <c r="AX7" t="s">
        <v>87</v>
      </c>
      <c r="AY7" s="5">
        <v>2</v>
      </c>
      <c r="AZ7" s="5">
        <v>2</v>
      </c>
      <c r="BA7" s="5">
        <v>2</v>
      </c>
      <c r="BB7" s="5">
        <v>1</v>
      </c>
      <c r="BC7" s="5"/>
      <c r="BD7" s="7">
        <f>SUM(Combine[[#This Row],[Điểm cách ly với bệnh nhân trong nước]:[Điểm tiếp xúc do di chuyển]])</f>
        <v>7</v>
      </c>
    </row>
    <row r="8" spans="1:56" x14ac:dyDescent="0.35">
      <c r="A8">
        <v>7</v>
      </c>
      <c r="B8" s="7">
        <f>Combine[[#This Row],[Column1]]</f>
        <v>10</v>
      </c>
      <c r="C8" s="7">
        <f>VLOOKUP(Combine[[#This Row],[Mã BN]],[1]Sheet2!A:B,2,FALSE)</f>
        <v>10</v>
      </c>
      <c r="D8">
        <v>3</v>
      </c>
      <c r="E8" t="s">
        <v>914</v>
      </c>
      <c r="F8" t="s">
        <v>49</v>
      </c>
      <c r="G8">
        <v>25</v>
      </c>
      <c r="H8" t="s">
        <v>915</v>
      </c>
      <c r="K8" t="s">
        <v>916</v>
      </c>
      <c r="L8" t="s">
        <v>917</v>
      </c>
      <c r="N8" t="s">
        <v>917</v>
      </c>
      <c r="P8" t="s">
        <v>813</v>
      </c>
      <c r="R8" t="s">
        <v>918</v>
      </c>
      <c r="T8" t="s">
        <v>919</v>
      </c>
      <c r="U8" t="s">
        <v>920</v>
      </c>
      <c r="V8" t="s">
        <v>921</v>
      </c>
      <c r="W8" t="s">
        <v>922</v>
      </c>
      <c r="X8" t="s">
        <v>923</v>
      </c>
      <c r="Y8" t="s">
        <v>922</v>
      </c>
      <c r="Z8" t="s">
        <v>61</v>
      </c>
      <c r="AA8" s="1">
        <v>43847</v>
      </c>
      <c r="AB8" s="1">
        <v>43847</v>
      </c>
      <c r="AC8" t="s">
        <v>917</v>
      </c>
      <c r="AD8" s="1">
        <v>43854</v>
      </c>
      <c r="AE8" t="s">
        <v>925</v>
      </c>
      <c r="AF8" s="1">
        <v>43853</v>
      </c>
      <c r="AG8" s="1">
        <v>43854</v>
      </c>
      <c r="AI8" s="1">
        <v>43854</v>
      </c>
      <c r="AJ8" s="1">
        <v>43854</v>
      </c>
      <c r="AK8" t="s">
        <v>926</v>
      </c>
      <c r="AM8" s="1">
        <v>43864</v>
      </c>
      <c r="AN8" s="1">
        <v>43860</v>
      </c>
      <c r="AO8" s="1">
        <v>43892</v>
      </c>
      <c r="AP8" s="1">
        <v>43854</v>
      </c>
      <c r="AQ8" t="s">
        <v>64</v>
      </c>
      <c r="AR8" t="s">
        <v>65</v>
      </c>
      <c r="AS8" s="1">
        <v>43854</v>
      </c>
      <c r="AT8" t="s">
        <v>926</v>
      </c>
      <c r="AU8" t="s">
        <v>927</v>
      </c>
      <c r="AV8" s="12">
        <v>43864</v>
      </c>
      <c r="AW8" t="s">
        <v>87</v>
      </c>
      <c r="AX8" t="s">
        <v>87</v>
      </c>
      <c r="AY8" s="5">
        <v>2</v>
      </c>
      <c r="AZ8" s="5">
        <v>2</v>
      </c>
      <c r="BA8" s="5">
        <v>2</v>
      </c>
      <c r="BB8" s="5">
        <v>4</v>
      </c>
      <c r="BC8" s="5"/>
      <c r="BD8" s="7">
        <f>SUM(Combine[[#This Row],[Điểm cách ly với bệnh nhân trong nước]:[Điểm tiếp xúc do di chuyển]])</f>
        <v>10</v>
      </c>
    </row>
    <row r="9" spans="1:56" x14ac:dyDescent="0.35">
      <c r="A9">
        <v>8</v>
      </c>
      <c r="B9" s="7">
        <f>Combine[[#This Row],[Column1]]</f>
        <v>13</v>
      </c>
      <c r="C9" s="7">
        <f>VLOOKUP(Combine[[#This Row],[Mã BN]],[1]Sheet2!A:B,2,FALSE)</f>
        <v>13</v>
      </c>
      <c r="D9">
        <v>4</v>
      </c>
      <c r="E9" t="s">
        <v>953</v>
      </c>
      <c r="F9" t="s">
        <v>71</v>
      </c>
      <c r="G9">
        <v>29</v>
      </c>
      <c r="H9" t="s">
        <v>915</v>
      </c>
      <c r="I9" t="s">
        <v>954</v>
      </c>
      <c r="J9" t="s">
        <v>955</v>
      </c>
      <c r="K9" t="s">
        <v>956</v>
      </c>
      <c r="L9" t="s">
        <v>957</v>
      </c>
      <c r="N9" t="s">
        <v>957</v>
      </c>
      <c r="P9" t="s">
        <v>813</v>
      </c>
      <c r="R9" t="s">
        <v>918</v>
      </c>
      <c r="T9" t="s">
        <v>958</v>
      </c>
      <c r="U9" t="s">
        <v>959</v>
      </c>
      <c r="V9" t="s">
        <v>960</v>
      </c>
      <c r="W9" t="s">
        <v>922</v>
      </c>
      <c r="X9" t="s">
        <v>923</v>
      </c>
      <c r="Y9" t="s">
        <v>922</v>
      </c>
      <c r="Z9" t="s">
        <v>61</v>
      </c>
      <c r="AA9" s="1">
        <v>43847</v>
      </c>
      <c r="AB9" s="1">
        <v>43847</v>
      </c>
      <c r="AC9" t="s">
        <v>957</v>
      </c>
      <c r="AD9" s="1">
        <v>43861</v>
      </c>
      <c r="AF9" s="1">
        <v>43851</v>
      </c>
      <c r="AG9" s="1">
        <v>43851</v>
      </c>
      <c r="AI9" s="1">
        <v>43856</v>
      </c>
      <c r="AJ9" s="1">
        <v>43856</v>
      </c>
      <c r="AK9" t="s">
        <v>66</v>
      </c>
      <c r="AL9" t="s">
        <v>66</v>
      </c>
      <c r="AM9" s="1">
        <v>43864</v>
      </c>
      <c r="AN9" s="1">
        <v>43860</v>
      </c>
      <c r="AO9" s="1">
        <v>43864</v>
      </c>
      <c r="AP9" s="1">
        <v>43862</v>
      </c>
      <c r="AQ9" t="s">
        <v>64</v>
      </c>
      <c r="AR9" t="s">
        <v>65</v>
      </c>
      <c r="AS9" s="1">
        <v>43856</v>
      </c>
      <c r="AT9" t="s">
        <v>66</v>
      </c>
      <c r="AU9" t="s">
        <v>67</v>
      </c>
      <c r="AV9" s="12">
        <v>43879</v>
      </c>
      <c r="AW9" t="s">
        <v>87</v>
      </c>
      <c r="AX9" t="s">
        <v>87</v>
      </c>
      <c r="AY9" s="5">
        <v>2</v>
      </c>
      <c r="AZ9" s="5">
        <v>2</v>
      </c>
      <c r="BA9" s="5">
        <v>2</v>
      </c>
      <c r="BB9" s="5">
        <v>1</v>
      </c>
      <c r="BC9" s="5"/>
      <c r="BD9" s="7">
        <f>SUM(Combine[[#This Row],[Điểm cách ly với bệnh nhân trong nước]:[Điểm tiếp xúc do di chuyển]])</f>
        <v>7</v>
      </c>
    </row>
    <row r="10" spans="1:56" x14ac:dyDescent="0.35">
      <c r="A10">
        <v>9</v>
      </c>
      <c r="B10" s="7">
        <f>Combine[[#This Row],[Column1]]</f>
        <v>5</v>
      </c>
      <c r="C10" s="7">
        <f>VLOOKUP(Combine[[#This Row],[Mã BN]],[1]Sheet2!A:B,2,FALSE)</f>
        <v>5</v>
      </c>
      <c r="D10">
        <v>9</v>
      </c>
      <c r="E10" t="s">
        <v>977</v>
      </c>
      <c r="F10" t="s">
        <v>71</v>
      </c>
      <c r="G10">
        <v>30</v>
      </c>
      <c r="H10" t="s">
        <v>915</v>
      </c>
      <c r="I10" t="s">
        <v>978</v>
      </c>
      <c r="J10" t="s">
        <v>979</v>
      </c>
      <c r="K10" t="s">
        <v>980</v>
      </c>
      <c r="L10" t="s">
        <v>957</v>
      </c>
      <c r="N10" t="s">
        <v>957</v>
      </c>
      <c r="P10" t="s">
        <v>813</v>
      </c>
      <c r="R10" t="s">
        <v>918</v>
      </c>
      <c r="T10" t="s">
        <v>965</v>
      </c>
      <c r="U10" t="s">
        <v>959</v>
      </c>
      <c r="V10" t="s">
        <v>981</v>
      </c>
      <c r="W10" t="s">
        <v>922</v>
      </c>
      <c r="X10" t="s">
        <v>923</v>
      </c>
      <c r="Y10" t="s">
        <v>922</v>
      </c>
      <c r="Z10" t="s">
        <v>61</v>
      </c>
      <c r="AA10" s="1">
        <v>43847</v>
      </c>
      <c r="AB10" s="1">
        <v>43847</v>
      </c>
      <c r="AC10" t="s">
        <v>957</v>
      </c>
      <c r="AD10" s="1">
        <v>43861</v>
      </c>
      <c r="AE10" t="s">
        <v>118</v>
      </c>
      <c r="AF10" s="1">
        <v>43863</v>
      </c>
      <c r="AG10" s="1">
        <v>43856</v>
      </c>
      <c r="AI10" s="1">
        <v>43863</v>
      </c>
      <c r="AJ10" s="1">
        <v>43863</v>
      </c>
      <c r="AK10" t="s">
        <v>66</v>
      </c>
      <c r="AL10" t="s">
        <v>63</v>
      </c>
      <c r="AM10" s="1">
        <v>43864</v>
      </c>
      <c r="AN10" s="1">
        <v>43865</v>
      </c>
      <c r="AO10" s="1">
        <v>43863</v>
      </c>
      <c r="AP10" s="1">
        <v>43862</v>
      </c>
      <c r="AQ10" t="s">
        <v>64</v>
      </c>
      <c r="AR10" t="s">
        <v>65</v>
      </c>
      <c r="AS10" s="1">
        <v>43862</v>
      </c>
      <c r="AT10" t="s">
        <v>66</v>
      </c>
      <c r="AU10" t="s">
        <v>67</v>
      </c>
      <c r="AV10" s="12">
        <v>43871</v>
      </c>
      <c r="AW10" t="s">
        <v>87</v>
      </c>
      <c r="AX10" t="s">
        <v>87</v>
      </c>
      <c r="AY10" s="5"/>
      <c r="AZ10" s="5"/>
      <c r="BA10" s="5"/>
      <c r="BB10" s="5"/>
      <c r="BC10" s="5"/>
      <c r="BD10" s="7">
        <f>SUM(Combine[[#This Row],[Điểm cách ly với bệnh nhân trong nước]:[Điểm tiếp xúc do di chuyển]])</f>
        <v>0</v>
      </c>
    </row>
    <row r="11" spans="1:56" x14ac:dyDescent="0.35">
      <c r="A11">
        <v>10</v>
      </c>
      <c r="B11" s="7">
        <f>Combine[[#This Row],[Column1]]</f>
        <v>3</v>
      </c>
      <c r="C11" s="7">
        <f>VLOOKUP(Combine[[#This Row],[Mã BN]],[1]Sheet2!A:B,2,FALSE)</f>
        <v>3</v>
      </c>
      <c r="D11">
        <v>10</v>
      </c>
      <c r="E11" t="s">
        <v>982</v>
      </c>
      <c r="F11" t="s">
        <v>49</v>
      </c>
      <c r="G11">
        <v>42</v>
      </c>
      <c r="H11" t="s">
        <v>915</v>
      </c>
      <c r="I11" t="s">
        <v>983</v>
      </c>
      <c r="J11" t="s">
        <v>974</v>
      </c>
      <c r="K11" t="s">
        <v>964</v>
      </c>
      <c r="L11" t="s">
        <v>957</v>
      </c>
      <c r="N11" t="s">
        <v>957</v>
      </c>
      <c r="P11" t="s">
        <v>813</v>
      </c>
      <c r="Q11">
        <v>5</v>
      </c>
      <c r="R11" t="s">
        <v>984</v>
      </c>
      <c r="T11" t="s">
        <v>985</v>
      </c>
      <c r="U11" t="s">
        <v>957</v>
      </c>
      <c r="V11" t="s">
        <v>986</v>
      </c>
      <c r="AA11" s="1"/>
      <c r="AC11" t="s">
        <v>957</v>
      </c>
      <c r="AD11" s="1">
        <v>43860</v>
      </c>
      <c r="AE11" t="s">
        <v>118</v>
      </c>
      <c r="AF11" s="1">
        <v>43861</v>
      </c>
      <c r="AG11" s="1">
        <v>43861</v>
      </c>
      <c r="AI11" s="1">
        <v>43861</v>
      </c>
      <c r="AJ11" s="1">
        <v>43861</v>
      </c>
      <c r="AK11" t="s">
        <v>969</v>
      </c>
      <c r="AL11" t="s">
        <v>63</v>
      </c>
      <c r="AM11" s="1">
        <v>43865</v>
      </c>
      <c r="AN11" s="1">
        <v>43865</v>
      </c>
      <c r="AO11" s="1">
        <v>43865</v>
      </c>
      <c r="AP11" s="1">
        <v>43861</v>
      </c>
      <c r="AQ11" t="s">
        <v>64</v>
      </c>
      <c r="AR11" t="s">
        <v>65</v>
      </c>
      <c r="AS11" s="1">
        <v>43861</v>
      </c>
      <c r="AT11" t="s">
        <v>988</v>
      </c>
      <c r="AU11" t="s">
        <v>989</v>
      </c>
      <c r="AV11" s="12">
        <v>43881</v>
      </c>
      <c r="AW11" t="s">
        <v>87</v>
      </c>
      <c r="AX11" t="s">
        <v>87</v>
      </c>
      <c r="AY11" s="5"/>
      <c r="AZ11" s="5"/>
      <c r="BA11" s="5"/>
      <c r="BB11" s="5"/>
      <c r="BC11" s="5"/>
      <c r="BD11" s="7">
        <f>SUM(Combine[[#This Row],[Điểm cách ly với bệnh nhân trong nước]:[Điểm tiếp xúc do di chuyển]])</f>
        <v>0</v>
      </c>
    </row>
    <row r="12" spans="1:56" x14ac:dyDescent="0.35">
      <c r="A12">
        <v>11</v>
      </c>
      <c r="B12" s="7">
        <f>Combine[[#This Row],[Column1]]</f>
        <v>1</v>
      </c>
      <c r="C12" s="7">
        <f>VLOOKUP(Combine[[#This Row],[Mã BN]],[1]Sheet2!A:B,2,FALSE)</f>
        <v>1</v>
      </c>
      <c r="D12">
        <v>11</v>
      </c>
      <c r="E12" t="s">
        <v>990</v>
      </c>
      <c r="F12" t="s">
        <v>49</v>
      </c>
      <c r="G12">
        <v>49</v>
      </c>
      <c r="H12" t="s">
        <v>991</v>
      </c>
      <c r="I12" t="s">
        <v>973</v>
      </c>
      <c r="J12" t="s">
        <v>974</v>
      </c>
      <c r="K12" t="s">
        <v>964</v>
      </c>
      <c r="L12" t="s">
        <v>957</v>
      </c>
      <c r="N12" t="s">
        <v>957</v>
      </c>
      <c r="P12" t="s">
        <v>813</v>
      </c>
      <c r="Q12" t="s">
        <v>992</v>
      </c>
      <c r="R12" t="s">
        <v>984</v>
      </c>
      <c r="T12" t="s">
        <v>993</v>
      </c>
      <c r="U12" t="s">
        <v>957</v>
      </c>
      <c r="V12" t="s">
        <v>994</v>
      </c>
      <c r="AA12" s="1"/>
      <c r="AC12" t="s">
        <v>957</v>
      </c>
      <c r="AD12" s="1">
        <v>43860</v>
      </c>
      <c r="AE12" t="s">
        <v>995</v>
      </c>
      <c r="AF12" s="1">
        <v>43864</v>
      </c>
      <c r="AG12" s="1">
        <v>43864</v>
      </c>
      <c r="AI12" s="1">
        <v>43865</v>
      </c>
      <c r="AJ12" s="1">
        <v>43865</v>
      </c>
      <c r="AK12" t="s">
        <v>969</v>
      </c>
      <c r="AL12" t="s">
        <v>63</v>
      </c>
      <c r="AM12" s="1">
        <v>43867</v>
      </c>
      <c r="AN12" s="1">
        <v>43867</v>
      </c>
      <c r="AO12" s="1">
        <v>43865</v>
      </c>
      <c r="AP12" s="1">
        <v>43865</v>
      </c>
      <c r="AQ12" t="s">
        <v>64</v>
      </c>
      <c r="AR12" t="s">
        <v>65</v>
      </c>
      <c r="AS12" s="1">
        <v>43865</v>
      </c>
      <c r="AT12" t="s">
        <v>996</v>
      </c>
      <c r="AU12" t="s">
        <v>989</v>
      </c>
      <c r="AV12" s="12">
        <v>43881</v>
      </c>
      <c r="AW12" t="s">
        <v>87</v>
      </c>
      <c r="AX12" t="s">
        <v>87</v>
      </c>
      <c r="AY12" s="5"/>
      <c r="AZ12" s="5"/>
      <c r="BA12" s="5"/>
      <c r="BB12" s="5"/>
      <c r="BC12" s="5"/>
      <c r="BD12" s="7">
        <f>SUM(Combine[[#This Row],[Điểm cách ly với bệnh nhân trong nước]:[Điểm tiếp xúc do di chuyển]])</f>
        <v>0</v>
      </c>
    </row>
    <row r="13" spans="1:56" x14ac:dyDescent="0.35">
      <c r="A13">
        <v>12</v>
      </c>
      <c r="B13" s="7">
        <f>Combine[[#This Row],[Column1]]</f>
        <v>1</v>
      </c>
      <c r="C13" s="7">
        <f>VLOOKUP(Combine[[#This Row],[Mã BN]],[1]Sheet2!A:B,2,FALSE)</f>
        <v>1</v>
      </c>
      <c r="D13">
        <v>12</v>
      </c>
      <c r="E13" t="s">
        <v>997</v>
      </c>
      <c r="F13" t="s">
        <v>49</v>
      </c>
      <c r="G13">
        <v>16</v>
      </c>
      <c r="H13" t="s">
        <v>998</v>
      </c>
      <c r="I13" t="s">
        <v>973</v>
      </c>
      <c r="J13" t="s">
        <v>974</v>
      </c>
      <c r="K13" t="s">
        <v>964</v>
      </c>
      <c r="L13" t="s">
        <v>957</v>
      </c>
      <c r="N13" t="s">
        <v>957</v>
      </c>
      <c r="P13" t="s">
        <v>813</v>
      </c>
      <c r="Q13" t="s">
        <v>999</v>
      </c>
      <c r="R13" t="s">
        <v>984</v>
      </c>
      <c r="T13" t="s">
        <v>993</v>
      </c>
      <c r="U13" t="s">
        <v>957</v>
      </c>
      <c r="V13" t="s">
        <v>994</v>
      </c>
      <c r="AA13" s="1"/>
      <c r="AC13" t="s">
        <v>957</v>
      </c>
      <c r="AD13" s="1">
        <v>43860</v>
      </c>
      <c r="AE13" t="s">
        <v>1000</v>
      </c>
      <c r="AF13" s="1">
        <v>43865</v>
      </c>
      <c r="AG13" s="1">
        <v>43865</v>
      </c>
      <c r="AI13" s="1">
        <v>43865</v>
      </c>
      <c r="AJ13" s="1">
        <v>43865</v>
      </c>
      <c r="AK13" t="s">
        <v>969</v>
      </c>
      <c r="AL13" t="s">
        <v>63</v>
      </c>
      <c r="AM13" s="1">
        <v>43867</v>
      </c>
      <c r="AN13" s="1">
        <v>43867</v>
      </c>
      <c r="AO13" s="1">
        <v>43865</v>
      </c>
      <c r="AP13" s="1">
        <v>43865</v>
      </c>
      <c r="AQ13" t="s">
        <v>64</v>
      </c>
      <c r="AR13" t="s">
        <v>65</v>
      </c>
      <c r="AS13" s="1">
        <v>43865</v>
      </c>
      <c r="AT13" t="s">
        <v>996</v>
      </c>
      <c r="AU13" t="s">
        <v>989</v>
      </c>
      <c r="AV13" s="12">
        <v>43881</v>
      </c>
      <c r="AW13" t="s">
        <v>87</v>
      </c>
      <c r="AX13" t="s">
        <v>87</v>
      </c>
      <c r="AY13" s="5"/>
      <c r="AZ13" s="5"/>
      <c r="BA13" s="5"/>
      <c r="BB13" s="5"/>
      <c r="BC13" s="5"/>
      <c r="BD13" s="7">
        <f>SUM(Combine[[#This Row],[Điểm cách ly với bệnh nhân trong nước]:[Điểm tiếp xúc do di chuyển]])</f>
        <v>0</v>
      </c>
    </row>
    <row r="14" spans="1:56" x14ac:dyDescent="0.35">
      <c r="A14">
        <v>13</v>
      </c>
      <c r="B14" s="7">
        <f>Combine[[#This Row],[Column1]]</f>
        <v>3</v>
      </c>
      <c r="C14" s="7">
        <f>VLOOKUP(Combine[[#This Row],[Mã BN]],[1]Sheet2!A:B,2,FALSE)</f>
        <v>3</v>
      </c>
      <c r="D14">
        <v>14</v>
      </c>
      <c r="E14" t="s">
        <v>1007</v>
      </c>
      <c r="F14" t="s">
        <v>49</v>
      </c>
      <c r="G14">
        <v>55</v>
      </c>
      <c r="H14" t="s">
        <v>837</v>
      </c>
      <c r="I14" t="s">
        <v>973</v>
      </c>
      <c r="J14" t="s">
        <v>974</v>
      </c>
      <c r="K14" t="s">
        <v>964</v>
      </c>
      <c r="L14" t="s">
        <v>957</v>
      </c>
      <c r="N14" t="s">
        <v>957</v>
      </c>
      <c r="P14" t="s">
        <v>813</v>
      </c>
      <c r="Q14">
        <v>5</v>
      </c>
      <c r="R14" t="s">
        <v>984</v>
      </c>
      <c r="T14" t="s">
        <v>1008</v>
      </c>
      <c r="U14" t="s">
        <v>957</v>
      </c>
      <c r="V14" t="s">
        <v>1009</v>
      </c>
      <c r="AA14" s="1"/>
      <c r="AC14" t="s">
        <v>957</v>
      </c>
      <c r="AD14" s="1">
        <v>43860</v>
      </c>
      <c r="AE14" t="s">
        <v>1010</v>
      </c>
      <c r="AF14" s="1">
        <v>43865</v>
      </c>
      <c r="AG14" s="1">
        <v>43865</v>
      </c>
      <c r="AI14" s="1">
        <v>43866</v>
      </c>
      <c r="AJ14" s="1">
        <v>43866</v>
      </c>
      <c r="AK14" t="s">
        <v>969</v>
      </c>
      <c r="AL14" t="s">
        <v>63</v>
      </c>
      <c r="AM14" s="1">
        <v>43868</v>
      </c>
      <c r="AN14" s="1">
        <v>43870</v>
      </c>
      <c r="AO14" s="1">
        <v>43864</v>
      </c>
      <c r="AP14" s="1">
        <v>43860</v>
      </c>
      <c r="AQ14" t="s">
        <v>64</v>
      </c>
      <c r="AR14" t="s">
        <v>65</v>
      </c>
      <c r="AS14" s="1">
        <v>43866</v>
      </c>
      <c r="AT14" t="s">
        <v>996</v>
      </c>
      <c r="AU14" t="s">
        <v>1011</v>
      </c>
      <c r="AV14" s="12">
        <v>43879</v>
      </c>
      <c r="AW14" t="s">
        <v>87</v>
      </c>
      <c r="AX14" t="s">
        <v>87</v>
      </c>
      <c r="AY14" s="5"/>
      <c r="AZ14" s="5"/>
      <c r="BA14" s="5"/>
      <c r="BB14" s="5"/>
      <c r="BC14" s="5"/>
      <c r="BD14" s="7">
        <f>SUM(Combine[[#This Row],[Điểm cách ly với bệnh nhân trong nước]:[Điểm tiếp xúc do di chuyển]])</f>
        <v>0</v>
      </c>
    </row>
    <row r="15" spans="1:56" x14ac:dyDescent="0.35">
      <c r="A15">
        <v>14</v>
      </c>
      <c r="B15" s="7">
        <f>Combine[[#This Row],[Column1]]</f>
        <v>5</v>
      </c>
      <c r="C15" s="7">
        <f>VLOOKUP(Combine[[#This Row],[Mã BN]],[1]Sheet2!A:B,2,FALSE)</f>
        <v>5</v>
      </c>
      <c r="D15">
        <v>13</v>
      </c>
      <c r="E15" t="s">
        <v>1001</v>
      </c>
      <c r="F15" t="s">
        <v>49</v>
      </c>
      <c r="G15">
        <v>29</v>
      </c>
      <c r="H15" t="s">
        <v>915</v>
      </c>
      <c r="I15" t="s">
        <v>1002</v>
      </c>
      <c r="J15" t="s">
        <v>1003</v>
      </c>
      <c r="K15" t="s">
        <v>964</v>
      </c>
      <c r="L15" t="s">
        <v>957</v>
      </c>
      <c r="N15" t="s">
        <v>957</v>
      </c>
      <c r="P15" t="s">
        <v>813</v>
      </c>
      <c r="R15" t="s">
        <v>918</v>
      </c>
      <c r="T15" t="s">
        <v>1004</v>
      </c>
      <c r="U15" t="s">
        <v>959</v>
      </c>
      <c r="V15" t="s">
        <v>1005</v>
      </c>
      <c r="W15" t="s">
        <v>922</v>
      </c>
      <c r="X15" t="s">
        <v>923</v>
      </c>
      <c r="Y15" t="s">
        <v>922</v>
      </c>
      <c r="Z15" t="s">
        <v>61</v>
      </c>
      <c r="AA15" s="1">
        <v>43847</v>
      </c>
      <c r="AB15" s="1">
        <v>43847</v>
      </c>
      <c r="AC15" t="s">
        <v>957</v>
      </c>
      <c r="AD15" s="1">
        <v>43860</v>
      </c>
      <c r="AF15" s="1"/>
      <c r="AG15" s="1">
        <v>43861</v>
      </c>
      <c r="AI15" s="1">
        <v>43864</v>
      </c>
      <c r="AJ15" s="1">
        <v>43864</v>
      </c>
      <c r="AK15" t="s">
        <v>969</v>
      </c>
      <c r="AL15" t="s">
        <v>63</v>
      </c>
      <c r="AM15" s="1">
        <v>43867</v>
      </c>
      <c r="AN15" s="1">
        <v>43868</v>
      </c>
      <c r="AO15" s="1">
        <v>43865</v>
      </c>
      <c r="AP15" s="1">
        <v>43865</v>
      </c>
      <c r="AQ15" t="s">
        <v>64</v>
      </c>
      <c r="AR15" t="s">
        <v>65</v>
      </c>
      <c r="AS15" s="1">
        <v>43864</v>
      </c>
      <c r="AT15" t="s">
        <v>996</v>
      </c>
      <c r="AU15" t="s">
        <v>1006</v>
      </c>
      <c r="AV15" s="12">
        <v>43879</v>
      </c>
      <c r="AW15" t="s">
        <v>87</v>
      </c>
      <c r="AX15" t="s">
        <v>87</v>
      </c>
      <c r="AY15" s="5"/>
      <c r="AZ15" s="5"/>
      <c r="BA15" s="5"/>
      <c r="BB15" s="5"/>
      <c r="BC15" s="5"/>
      <c r="BD15" s="7">
        <f>SUM(Combine[[#This Row],[Điểm cách ly với bệnh nhân trong nước]:[Điểm tiếp xúc do di chuyển]])</f>
        <v>0</v>
      </c>
    </row>
    <row r="16" spans="1:56" x14ac:dyDescent="0.35">
      <c r="A16">
        <v>15</v>
      </c>
      <c r="B16" s="7">
        <f>Combine[[#This Row],[Column1]]</f>
        <v>1</v>
      </c>
      <c r="C16" s="7">
        <f>VLOOKUP(Combine[[#This Row],[Mã BN]],[1]Sheet2!A:B,2,FALSE)</f>
        <v>1</v>
      </c>
      <c r="D16">
        <v>15</v>
      </c>
      <c r="E16" t="s">
        <v>1012</v>
      </c>
      <c r="F16" t="s">
        <v>49</v>
      </c>
      <c r="G16" t="s">
        <v>1013</v>
      </c>
      <c r="I16" t="s">
        <v>1014</v>
      </c>
      <c r="J16" t="s">
        <v>1015</v>
      </c>
      <c r="K16" t="s">
        <v>964</v>
      </c>
      <c r="L16" t="s">
        <v>957</v>
      </c>
      <c r="N16" t="s">
        <v>957</v>
      </c>
      <c r="P16" t="s">
        <v>813</v>
      </c>
      <c r="Q16">
        <v>10</v>
      </c>
      <c r="R16" t="s">
        <v>1016</v>
      </c>
      <c r="T16" t="s">
        <v>1017</v>
      </c>
      <c r="U16" t="s">
        <v>957</v>
      </c>
      <c r="V16" t="s">
        <v>1018</v>
      </c>
      <c r="AA16" s="1"/>
      <c r="AC16" t="s">
        <v>957</v>
      </c>
      <c r="AD16" s="1">
        <v>43860</v>
      </c>
      <c r="AE16" t="s">
        <v>1019</v>
      </c>
      <c r="AF16" s="1">
        <v>43867</v>
      </c>
      <c r="AG16" s="1">
        <v>43867</v>
      </c>
      <c r="AI16" s="1">
        <v>43867</v>
      </c>
      <c r="AJ16" s="1">
        <v>43867</v>
      </c>
      <c r="AK16" t="s">
        <v>969</v>
      </c>
      <c r="AL16" t="s">
        <v>63</v>
      </c>
      <c r="AM16" s="1">
        <v>43869</v>
      </c>
      <c r="AN16" s="1">
        <v>43872</v>
      </c>
      <c r="AO16" s="1">
        <v>43867</v>
      </c>
      <c r="AP16" s="1">
        <v>43867</v>
      </c>
      <c r="AQ16" t="s">
        <v>64</v>
      </c>
      <c r="AR16" t="s">
        <v>65</v>
      </c>
      <c r="AS16" s="1">
        <v>43867</v>
      </c>
      <c r="AT16" t="s">
        <v>996</v>
      </c>
      <c r="AU16" t="s">
        <v>1011</v>
      </c>
      <c r="AV16" s="12">
        <v>43881</v>
      </c>
      <c r="AW16" t="s">
        <v>87</v>
      </c>
      <c r="AX16" t="s">
        <v>87</v>
      </c>
      <c r="AY16" s="5"/>
      <c r="AZ16" s="5"/>
      <c r="BA16" s="5"/>
      <c r="BB16" s="5"/>
      <c r="BC16" s="5"/>
      <c r="BD16" s="7">
        <f>SUM(Combine[[#This Row],[Điểm cách ly với bệnh nhân trong nước]:[Điểm tiếp xúc do di chuyển]])</f>
        <v>0</v>
      </c>
    </row>
    <row r="17" spans="1:56" x14ac:dyDescent="0.35">
      <c r="A17">
        <v>16</v>
      </c>
      <c r="B17" s="7">
        <f>Combine[[#This Row],[Column1]]</f>
        <v>1</v>
      </c>
      <c r="C17" s="7">
        <f>VLOOKUP(Combine[[#This Row],[Mã BN]],[1]Sheet2!A:B,2,FALSE)</f>
        <v>1</v>
      </c>
      <c r="D17">
        <v>16</v>
      </c>
      <c r="E17" t="s">
        <v>1020</v>
      </c>
      <c r="F17" t="s">
        <v>71</v>
      </c>
      <c r="G17">
        <v>50</v>
      </c>
      <c r="I17" t="s">
        <v>973</v>
      </c>
      <c r="J17" t="s">
        <v>974</v>
      </c>
      <c r="K17" t="s">
        <v>964</v>
      </c>
      <c r="L17" t="s">
        <v>957</v>
      </c>
      <c r="N17" t="s">
        <v>957</v>
      </c>
      <c r="P17" t="s">
        <v>813</v>
      </c>
      <c r="Q17" t="s">
        <v>1021</v>
      </c>
      <c r="R17" t="s">
        <v>984</v>
      </c>
      <c r="T17" t="s">
        <v>1022</v>
      </c>
      <c r="U17" t="s">
        <v>957</v>
      </c>
      <c r="V17" t="s">
        <v>1023</v>
      </c>
      <c r="AA17" s="1"/>
      <c r="AC17" t="s">
        <v>957</v>
      </c>
      <c r="AD17" s="1">
        <v>43860</v>
      </c>
      <c r="AE17" t="s">
        <v>1024</v>
      </c>
      <c r="AF17" s="1">
        <v>43872</v>
      </c>
      <c r="AG17" s="1">
        <v>43872</v>
      </c>
      <c r="AI17" s="1">
        <v>43872</v>
      </c>
      <c r="AJ17" s="1">
        <v>43872</v>
      </c>
      <c r="AK17" t="s">
        <v>969</v>
      </c>
      <c r="AL17" t="s">
        <v>63</v>
      </c>
      <c r="AM17" s="1">
        <v>43873</v>
      </c>
      <c r="AN17" s="1">
        <v>43874</v>
      </c>
      <c r="AO17" s="1">
        <v>43872</v>
      </c>
      <c r="AP17" s="1">
        <v>43872</v>
      </c>
      <c r="AQ17" t="s">
        <v>64</v>
      </c>
      <c r="AR17" t="s">
        <v>65</v>
      </c>
      <c r="AS17" s="1">
        <v>43872</v>
      </c>
      <c r="AT17" t="s">
        <v>996</v>
      </c>
      <c r="AU17" t="s">
        <v>1011</v>
      </c>
      <c r="AV17" s="12">
        <v>43886</v>
      </c>
      <c r="AW17" t="s">
        <v>87</v>
      </c>
      <c r="AX17" t="s">
        <v>87</v>
      </c>
      <c r="AY17" s="5"/>
      <c r="AZ17" s="5"/>
      <c r="BA17" s="5"/>
      <c r="BB17" s="5"/>
      <c r="BC17" s="5"/>
      <c r="BD17" s="7">
        <f>SUM(Combine[[#This Row],[Điểm cách ly với bệnh nhân trong nước]:[Điểm tiếp xúc do di chuyển]])</f>
        <v>0</v>
      </c>
    </row>
    <row r="18" spans="1:56" x14ac:dyDescent="0.35">
      <c r="A18">
        <v>17</v>
      </c>
      <c r="B18" s="7">
        <f>Combine[[#This Row],[Column1]]</f>
        <v>10</v>
      </c>
      <c r="C18" s="7">
        <f>VLOOKUP(Combine[[#This Row],[Mã BN]],[1]Sheet2!A:B,2,FALSE)</f>
        <v>10</v>
      </c>
      <c r="D18">
        <v>17</v>
      </c>
      <c r="E18" t="s">
        <v>48</v>
      </c>
      <c r="F18" t="s">
        <v>49</v>
      </c>
      <c r="G18">
        <v>26</v>
      </c>
      <c r="H18" t="s">
        <v>50</v>
      </c>
      <c r="J18" t="s">
        <v>51</v>
      </c>
      <c r="K18" t="s">
        <v>52</v>
      </c>
      <c r="L18" t="s">
        <v>53</v>
      </c>
      <c r="M18" t="s">
        <v>52</v>
      </c>
      <c r="N18" t="s">
        <v>53</v>
      </c>
      <c r="P18" t="s">
        <v>54</v>
      </c>
      <c r="Q18">
        <v>21</v>
      </c>
      <c r="R18" t="s">
        <v>55</v>
      </c>
      <c r="T18" t="s">
        <v>56</v>
      </c>
      <c r="U18" t="s">
        <v>57</v>
      </c>
      <c r="V18" t="s">
        <v>58</v>
      </c>
      <c r="W18" t="s">
        <v>59</v>
      </c>
      <c r="X18" t="s">
        <v>60</v>
      </c>
      <c r="Y18" t="s">
        <v>59</v>
      </c>
      <c r="Z18" t="s">
        <v>61</v>
      </c>
      <c r="AA18" s="1">
        <v>43892</v>
      </c>
      <c r="AB18" s="1">
        <v>43892</v>
      </c>
      <c r="AC18" t="s">
        <v>53</v>
      </c>
      <c r="AD18" s="1">
        <v>43895</v>
      </c>
      <c r="AE18" t="s">
        <v>62</v>
      </c>
      <c r="AF18" s="1">
        <v>43890</v>
      </c>
      <c r="AG18" s="1">
        <v>43890</v>
      </c>
      <c r="AI18" s="1">
        <v>43895</v>
      </c>
      <c r="AJ18" s="1">
        <v>43895</v>
      </c>
      <c r="AK18" t="s">
        <v>63</v>
      </c>
      <c r="AL18" t="s">
        <v>63</v>
      </c>
      <c r="AM18" s="1">
        <v>43896</v>
      </c>
      <c r="AN18" s="1">
        <v>43895</v>
      </c>
      <c r="AO18" s="1">
        <v>43896</v>
      </c>
      <c r="AP18" s="1">
        <v>43895</v>
      </c>
      <c r="AQ18" t="s">
        <v>64</v>
      </c>
      <c r="AR18" t="s">
        <v>65</v>
      </c>
      <c r="AS18" s="1">
        <v>43895</v>
      </c>
      <c r="AT18" t="s">
        <v>66</v>
      </c>
      <c r="AU18" t="s">
        <v>67</v>
      </c>
      <c r="AW18" t="s">
        <v>68</v>
      </c>
      <c r="AX18" t="s">
        <v>69</v>
      </c>
      <c r="AY18" s="5"/>
      <c r="AZ18" s="5">
        <v>2</v>
      </c>
      <c r="BA18" s="5"/>
      <c r="BB18" s="5">
        <v>10</v>
      </c>
      <c r="BC18" s="5">
        <v>1</v>
      </c>
      <c r="BD18" s="7">
        <f>SUM(Combine[[#This Row],[Điểm cách ly với bệnh nhân trong nước]:[Điểm tiếp xúc do di chuyển]])</f>
        <v>13</v>
      </c>
    </row>
    <row r="19" spans="1:56" x14ac:dyDescent="0.35">
      <c r="A19">
        <v>18</v>
      </c>
      <c r="B19" s="7">
        <f>Combine[[#This Row],[Column1]]</f>
        <v>7</v>
      </c>
      <c r="C19" s="7">
        <f>VLOOKUP(Combine[[#This Row],[Mã BN]],[1]Sheet2!A:B,2,FALSE)</f>
        <v>7</v>
      </c>
      <c r="D19">
        <v>18</v>
      </c>
      <c r="E19" t="s">
        <v>70</v>
      </c>
      <c r="F19" t="s">
        <v>71</v>
      </c>
      <c r="G19">
        <v>27</v>
      </c>
      <c r="L19" t="s">
        <v>72</v>
      </c>
      <c r="M19" t="s">
        <v>73</v>
      </c>
      <c r="N19" t="s">
        <v>72</v>
      </c>
      <c r="P19" t="s">
        <v>54</v>
      </c>
      <c r="S19" t="s">
        <v>75</v>
      </c>
      <c r="T19" t="s">
        <v>76</v>
      </c>
      <c r="U19" t="s">
        <v>77</v>
      </c>
      <c r="V19" t="s">
        <v>78</v>
      </c>
      <c r="W19" t="s">
        <v>79</v>
      </c>
      <c r="X19" t="s">
        <v>80</v>
      </c>
      <c r="Y19" t="s">
        <v>81</v>
      </c>
      <c r="Z19" t="s">
        <v>82</v>
      </c>
      <c r="AA19" s="1">
        <v>43894</v>
      </c>
      <c r="AB19" s="1">
        <v>43894</v>
      </c>
      <c r="AC19" t="s">
        <v>72</v>
      </c>
      <c r="AD19" s="1">
        <v>43894</v>
      </c>
      <c r="AE19" t="s">
        <v>83</v>
      </c>
      <c r="AF19" s="1">
        <v>43890</v>
      </c>
      <c r="AG19" s="1">
        <v>43894</v>
      </c>
      <c r="AI19" s="1">
        <v>43894</v>
      </c>
      <c r="AJ19" s="1">
        <v>43894</v>
      </c>
      <c r="AK19" t="s">
        <v>84</v>
      </c>
      <c r="AL19" t="s">
        <v>63</v>
      </c>
      <c r="AM19" s="1">
        <v>43896</v>
      </c>
      <c r="AN19" s="1">
        <v>43897</v>
      </c>
      <c r="AO19" s="1">
        <v>43897</v>
      </c>
      <c r="AP19" s="1">
        <v>43897</v>
      </c>
      <c r="AQ19" t="s">
        <v>64</v>
      </c>
      <c r="AR19" t="s">
        <v>65</v>
      </c>
      <c r="AS19" s="1">
        <v>43894</v>
      </c>
      <c r="AT19" t="s">
        <v>85</v>
      </c>
      <c r="AU19" t="s">
        <v>86</v>
      </c>
      <c r="AW19" t="s">
        <v>87</v>
      </c>
      <c r="AX19" t="s">
        <v>87</v>
      </c>
      <c r="AY19" s="5"/>
      <c r="AZ19" s="5">
        <v>2</v>
      </c>
      <c r="BA19" s="5"/>
      <c r="BB19" s="5">
        <v>7</v>
      </c>
      <c r="BC19" s="5"/>
      <c r="BD19" s="7">
        <f>SUM(Combine[[#This Row],[Điểm cách ly với bệnh nhân trong nước]:[Điểm tiếp xúc do di chuyển]])</f>
        <v>9</v>
      </c>
    </row>
    <row r="20" spans="1:56" x14ac:dyDescent="0.35">
      <c r="A20">
        <v>19</v>
      </c>
      <c r="B20" s="7">
        <f>Combine[[#This Row],[Column1]]</f>
        <v>9</v>
      </c>
      <c r="C20" s="7">
        <f>VLOOKUP(Combine[[#This Row],[Mã BN]],[1]Sheet2!A:B,2,FALSE)</f>
        <v>9</v>
      </c>
      <c r="D20">
        <v>20</v>
      </c>
      <c r="E20" t="s">
        <v>93</v>
      </c>
      <c r="F20" t="s">
        <v>71</v>
      </c>
      <c r="G20">
        <v>27</v>
      </c>
      <c r="H20" t="s">
        <v>94</v>
      </c>
      <c r="K20" t="s">
        <v>52</v>
      </c>
      <c r="L20" t="s">
        <v>53</v>
      </c>
      <c r="M20" t="s">
        <v>52</v>
      </c>
      <c r="N20" t="s">
        <v>53</v>
      </c>
      <c r="P20" t="s">
        <v>54</v>
      </c>
      <c r="Q20">
        <v>17</v>
      </c>
      <c r="R20" t="s">
        <v>89</v>
      </c>
      <c r="T20" t="s">
        <v>95</v>
      </c>
      <c r="U20" t="s">
        <v>53</v>
      </c>
      <c r="V20" t="s">
        <v>96</v>
      </c>
      <c r="AA20" s="1"/>
      <c r="AC20" t="s">
        <v>53</v>
      </c>
      <c r="AD20" s="1">
        <v>43896</v>
      </c>
      <c r="AF20" s="1"/>
      <c r="AG20" s="1">
        <v>43896</v>
      </c>
      <c r="AI20" s="1">
        <v>43896</v>
      </c>
      <c r="AJ20" s="1">
        <v>43896</v>
      </c>
      <c r="AK20" t="s">
        <v>66</v>
      </c>
      <c r="AL20" t="s">
        <v>66</v>
      </c>
      <c r="AM20" s="1">
        <v>43897</v>
      </c>
      <c r="AN20" s="1">
        <v>43897</v>
      </c>
      <c r="AO20" s="1">
        <v>43896</v>
      </c>
      <c r="AP20" s="1">
        <v>43896</v>
      </c>
      <c r="AQ20" t="s">
        <v>64</v>
      </c>
      <c r="AR20" t="s">
        <v>65</v>
      </c>
      <c r="AS20" s="1">
        <v>43897</v>
      </c>
      <c r="AT20" t="s">
        <v>66</v>
      </c>
      <c r="AU20" t="s">
        <v>67</v>
      </c>
      <c r="AX20" t="s">
        <v>69</v>
      </c>
      <c r="AY20" s="5">
        <v>0</v>
      </c>
      <c r="AZ20" s="5">
        <v>1</v>
      </c>
      <c r="BA20" s="5"/>
      <c r="BB20" s="5">
        <v>9</v>
      </c>
      <c r="BC20" s="5"/>
      <c r="BD20" s="7">
        <f>SUM(Combine[[#This Row],[Điểm cách ly với bệnh nhân trong nước]:[Điểm tiếp xúc do di chuyển]])</f>
        <v>10</v>
      </c>
    </row>
    <row r="21" spans="1:56" x14ac:dyDescent="0.35">
      <c r="A21">
        <v>20</v>
      </c>
      <c r="B21" s="7">
        <f>Combine[[#This Row],[Column1]]</f>
        <v>6</v>
      </c>
      <c r="C21" s="7">
        <f>VLOOKUP(Combine[[#This Row],[Mã BN]],[1]Sheet2!A:B,2,FALSE)</f>
        <v>6</v>
      </c>
      <c r="D21">
        <v>19</v>
      </c>
      <c r="E21" t="s">
        <v>88</v>
      </c>
      <c r="F21" t="s">
        <v>49</v>
      </c>
      <c r="G21">
        <v>64</v>
      </c>
      <c r="J21" t="s">
        <v>51</v>
      </c>
      <c r="K21" t="s">
        <v>52</v>
      </c>
      <c r="L21" t="s">
        <v>53</v>
      </c>
      <c r="M21" t="s">
        <v>52</v>
      </c>
      <c r="N21" t="s">
        <v>53</v>
      </c>
      <c r="P21" t="s">
        <v>54</v>
      </c>
      <c r="Q21">
        <v>17</v>
      </c>
      <c r="R21" t="s">
        <v>89</v>
      </c>
      <c r="T21" t="s">
        <v>90</v>
      </c>
      <c r="U21" t="s">
        <v>53</v>
      </c>
      <c r="V21" t="s">
        <v>91</v>
      </c>
      <c r="AA21" s="1"/>
      <c r="AC21" t="s">
        <v>53</v>
      </c>
      <c r="AD21" s="1">
        <v>43896</v>
      </c>
      <c r="AF21" s="1"/>
      <c r="AG21" s="1">
        <v>43896</v>
      </c>
      <c r="AH21" t="s">
        <v>92</v>
      </c>
      <c r="AI21" s="1">
        <v>43896</v>
      </c>
      <c r="AJ21" s="1">
        <v>43896</v>
      </c>
      <c r="AK21" t="s">
        <v>66</v>
      </c>
      <c r="AL21" t="s">
        <v>66</v>
      </c>
      <c r="AM21" s="1">
        <v>43897</v>
      </c>
      <c r="AN21" s="1">
        <v>43897</v>
      </c>
      <c r="AO21" s="1">
        <v>43897</v>
      </c>
      <c r="AP21" s="1">
        <v>43896</v>
      </c>
      <c r="AQ21" t="s">
        <v>64</v>
      </c>
      <c r="AR21" t="s">
        <v>65</v>
      </c>
      <c r="AS21" s="1">
        <v>43896</v>
      </c>
      <c r="AT21" t="s">
        <v>66</v>
      </c>
      <c r="AU21" t="s">
        <v>67</v>
      </c>
      <c r="AX21" t="s">
        <v>69</v>
      </c>
      <c r="AY21" s="5">
        <v>0</v>
      </c>
      <c r="AZ21" s="5">
        <v>1</v>
      </c>
      <c r="BA21" s="5"/>
      <c r="BB21" s="5">
        <v>6</v>
      </c>
      <c r="BC21" s="5"/>
      <c r="BD21" s="7">
        <f>SUM(Combine[[#This Row],[Điểm cách ly với bệnh nhân trong nước]:[Điểm tiếp xúc do di chuyển]])</f>
        <v>7</v>
      </c>
    </row>
    <row r="22" spans="1:56" x14ac:dyDescent="0.35">
      <c r="A22">
        <v>21</v>
      </c>
      <c r="B22" s="7">
        <f>Combine[[#This Row],[Column1]]</f>
        <v>47</v>
      </c>
      <c r="C22" s="7">
        <f>VLOOKUP(Combine[[#This Row],[Mã BN]],[1]Sheet2!A:B,2,FALSE)</f>
        <v>47</v>
      </c>
      <c r="D22">
        <v>21</v>
      </c>
      <c r="E22" t="s">
        <v>97</v>
      </c>
      <c r="F22" t="s">
        <v>71</v>
      </c>
      <c r="G22">
        <v>61</v>
      </c>
      <c r="J22" t="s">
        <v>51</v>
      </c>
      <c r="K22" t="s">
        <v>52</v>
      </c>
      <c r="L22" t="s">
        <v>53</v>
      </c>
      <c r="M22" t="s">
        <v>52</v>
      </c>
      <c r="N22" t="s">
        <v>53</v>
      </c>
      <c r="P22" t="s">
        <v>54</v>
      </c>
      <c r="Q22">
        <v>17</v>
      </c>
      <c r="R22" t="s">
        <v>55</v>
      </c>
      <c r="T22" t="s">
        <v>98</v>
      </c>
      <c r="U22" t="s">
        <v>99</v>
      </c>
      <c r="V22" t="s">
        <v>100</v>
      </c>
      <c r="W22" t="s">
        <v>59</v>
      </c>
      <c r="X22" t="s">
        <v>60</v>
      </c>
      <c r="Y22" t="s">
        <v>59</v>
      </c>
      <c r="Z22" t="s">
        <v>61</v>
      </c>
      <c r="AA22" s="1">
        <v>43892</v>
      </c>
      <c r="AB22" s="1">
        <v>43892</v>
      </c>
      <c r="AC22" t="s">
        <v>53</v>
      </c>
      <c r="AD22" s="1">
        <v>43896</v>
      </c>
      <c r="AE22" t="s">
        <v>101</v>
      </c>
      <c r="AF22" s="1">
        <v>43896</v>
      </c>
      <c r="AG22" s="1">
        <v>43896</v>
      </c>
      <c r="AI22" s="1">
        <v>43897</v>
      </c>
      <c r="AJ22" s="1">
        <v>43897</v>
      </c>
      <c r="AK22" t="s">
        <v>66</v>
      </c>
      <c r="AL22" t="s">
        <v>66</v>
      </c>
      <c r="AM22" s="1">
        <v>43897</v>
      </c>
      <c r="AN22" s="1">
        <v>43898</v>
      </c>
      <c r="AO22" s="1">
        <v>43897</v>
      </c>
      <c r="AP22" s="1">
        <v>43896</v>
      </c>
      <c r="AQ22" t="s">
        <v>64</v>
      </c>
      <c r="AR22" t="s">
        <v>65</v>
      </c>
      <c r="AS22" s="1">
        <v>43896</v>
      </c>
      <c r="AT22" t="s">
        <v>66</v>
      </c>
      <c r="AU22" t="s">
        <v>67</v>
      </c>
      <c r="AX22" t="s">
        <v>69</v>
      </c>
      <c r="AY22" s="5"/>
      <c r="AZ22" s="5">
        <v>2</v>
      </c>
      <c r="BA22" s="5"/>
      <c r="BB22" s="5">
        <v>47</v>
      </c>
      <c r="BC22" s="5">
        <v>1</v>
      </c>
      <c r="BD22" s="7">
        <f>SUM(Combine[[#This Row],[Điểm cách ly với bệnh nhân trong nước]:[Điểm tiếp xúc do di chuyển]])</f>
        <v>50</v>
      </c>
    </row>
    <row r="23" spans="1:56" x14ac:dyDescent="0.35">
      <c r="A23">
        <v>22</v>
      </c>
      <c r="B23" s="7">
        <f>Combine[[#This Row],[Column1]]</f>
        <v>2</v>
      </c>
      <c r="C23" s="7">
        <f>VLOOKUP(Combine[[#This Row],[Mã BN]],[1]Sheet2!A:B,2,FALSE)</f>
        <v>2</v>
      </c>
      <c r="D23">
        <v>22</v>
      </c>
      <c r="F23" t="s">
        <v>102</v>
      </c>
      <c r="G23">
        <v>60</v>
      </c>
      <c r="K23" t="s">
        <v>103</v>
      </c>
      <c r="L23" t="s">
        <v>104</v>
      </c>
      <c r="N23" t="s">
        <v>104</v>
      </c>
      <c r="P23" t="s">
        <v>60</v>
      </c>
      <c r="Q23" t="s">
        <v>105</v>
      </c>
      <c r="R23" t="s">
        <v>55</v>
      </c>
      <c r="T23" t="s">
        <v>106</v>
      </c>
      <c r="V23" t="s">
        <v>107</v>
      </c>
      <c r="W23" t="s">
        <v>108</v>
      </c>
      <c r="X23" t="s">
        <v>60</v>
      </c>
      <c r="Y23" t="s">
        <v>59</v>
      </c>
      <c r="Z23" t="s">
        <v>61</v>
      </c>
      <c r="AA23" s="1">
        <v>43892</v>
      </c>
      <c r="AB23" s="1">
        <v>43892</v>
      </c>
      <c r="AC23" t="s">
        <v>104</v>
      </c>
      <c r="AD23" s="1">
        <v>43898</v>
      </c>
      <c r="AF23" s="1"/>
      <c r="AG23" s="1"/>
      <c r="AI23" s="1">
        <v>43897</v>
      </c>
      <c r="AJ23" s="1">
        <v>43897</v>
      </c>
      <c r="AK23" t="s">
        <v>109</v>
      </c>
      <c r="AL23" t="s">
        <v>110</v>
      </c>
      <c r="AM23" s="1">
        <v>43898</v>
      </c>
      <c r="AN23" s="1">
        <v>43898</v>
      </c>
      <c r="AO23" s="1">
        <v>43898</v>
      </c>
      <c r="AP23" s="1">
        <v>43898</v>
      </c>
      <c r="AQ23" t="s">
        <v>64</v>
      </c>
      <c r="AR23" t="s">
        <v>65</v>
      </c>
      <c r="AS23" s="1">
        <v>43898</v>
      </c>
      <c r="AT23" t="s">
        <v>109</v>
      </c>
      <c r="AU23" t="s">
        <v>111</v>
      </c>
      <c r="AX23" t="s">
        <v>69</v>
      </c>
      <c r="AY23" s="5"/>
      <c r="AZ23" s="5">
        <v>1</v>
      </c>
      <c r="BA23" s="5"/>
      <c r="BB23" s="5">
        <v>2</v>
      </c>
      <c r="BC23" s="5">
        <v>1</v>
      </c>
      <c r="BD23" s="7">
        <f>SUM(Combine[[#This Row],[Điểm cách ly với bệnh nhân trong nước]:[Điểm tiếp xúc do di chuyển]])</f>
        <v>4</v>
      </c>
    </row>
    <row r="24" spans="1:56" x14ac:dyDescent="0.35">
      <c r="A24">
        <v>23</v>
      </c>
      <c r="B24" s="7">
        <f>Combine[[#This Row],[Column1]]</f>
        <v>2</v>
      </c>
      <c r="C24" s="7">
        <f>VLOOKUP(Combine[[#This Row],[Mã BN]],[1]Sheet2!A:B,2,FALSE)</f>
        <v>2</v>
      </c>
      <c r="D24">
        <v>23</v>
      </c>
      <c r="F24" t="s">
        <v>112</v>
      </c>
      <c r="G24">
        <v>66</v>
      </c>
      <c r="K24" t="s">
        <v>103</v>
      </c>
      <c r="L24" t="s">
        <v>104</v>
      </c>
      <c r="N24" t="s">
        <v>104</v>
      </c>
      <c r="P24" t="s">
        <v>60</v>
      </c>
      <c r="Q24" t="s">
        <v>105</v>
      </c>
      <c r="R24" t="s">
        <v>55</v>
      </c>
      <c r="T24" t="s">
        <v>106</v>
      </c>
      <c r="V24" t="s">
        <v>107</v>
      </c>
      <c r="W24" t="s">
        <v>108</v>
      </c>
      <c r="X24" t="s">
        <v>60</v>
      </c>
      <c r="Y24" t="s">
        <v>59</v>
      </c>
      <c r="Z24" t="s">
        <v>61</v>
      </c>
      <c r="AA24" s="1">
        <v>43892</v>
      </c>
      <c r="AB24" s="1">
        <v>43892</v>
      </c>
      <c r="AC24" t="s">
        <v>104</v>
      </c>
      <c r="AD24" s="1">
        <v>43898</v>
      </c>
      <c r="AF24" s="1"/>
      <c r="AG24" s="1"/>
      <c r="AI24" s="1">
        <v>43897</v>
      </c>
      <c r="AJ24" s="1">
        <v>43897</v>
      </c>
      <c r="AK24" t="s">
        <v>109</v>
      </c>
      <c r="AL24" t="s">
        <v>110</v>
      </c>
      <c r="AM24" s="1">
        <v>43898</v>
      </c>
      <c r="AN24" s="1">
        <v>43898</v>
      </c>
      <c r="AO24" s="1">
        <v>43898</v>
      </c>
      <c r="AP24" s="1">
        <v>43898</v>
      </c>
      <c r="AQ24" t="s">
        <v>64</v>
      </c>
      <c r="AR24" t="s">
        <v>65</v>
      </c>
      <c r="AS24" s="1">
        <v>43898</v>
      </c>
      <c r="AT24" t="s">
        <v>109</v>
      </c>
      <c r="AU24" t="s">
        <v>111</v>
      </c>
      <c r="AX24" t="s">
        <v>69</v>
      </c>
      <c r="AY24" s="5"/>
      <c r="AZ24" s="5">
        <v>1</v>
      </c>
      <c r="BA24" s="5"/>
      <c r="BB24" s="5">
        <v>2</v>
      </c>
      <c r="BC24" s="5">
        <v>1</v>
      </c>
      <c r="BD24" s="7">
        <f>SUM(Combine[[#This Row],[Điểm cách ly với bệnh nhân trong nước]:[Điểm tiếp xúc do di chuyển]])</f>
        <v>4</v>
      </c>
    </row>
    <row r="25" spans="1:56" x14ac:dyDescent="0.35">
      <c r="A25">
        <v>24</v>
      </c>
      <c r="B25" s="7">
        <f>Combine[[#This Row],[Column1]]</f>
        <v>8</v>
      </c>
      <c r="C25" s="7">
        <f>VLOOKUP(Combine[[#This Row],[Mã BN]],[1]Sheet2!A:B,2,FALSE)</f>
        <v>8</v>
      </c>
      <c r="D25">
        <v>29</v>
      </c>
      <c r="E25" t="s">
        <v>122</v>
      </c>
      <c r="F25" t="s">
        <v>71</v>
      </c>
      <c r="G25">
        <v>58</v>
      </c>
      <c r="K25" t="s">
        <v>123</v>
      </c>
      <c r="L25" t="s">
        <v>124</v>
      </c>
      <c r="N25" t="s">
        <v>124</v>
      </c>
      <c r="P25" t="s">
        <v>60</v>
      </c>
      <c r="Q25" t="s">
        <v>105</v>
      </c>
      <c r="R25" t="s">
        <v>55</v>
      </c>
      <c r="T25" t="s">
        <v>125</v>
      </c>
      <c r="U25" t="s">
        <v>126</v>
      </c>
      <c r="V25" t="s">
        <v>127</v>
      </c>
      <c r="W25" t="s">
        <v>59</v>
      </c>
      <c r="X25" t="s">
        <v>60</v>
      </c>
      <c r="Y25" t="s">
        <v>128</v>
      </c>
      <c r="Z25" t="s">
        <v>61</v>
      </c>
      <c r="AA25" s="1">
        <v>43892</v>
      </c>
      <c r="AB25" s="1">
        <v>43892</v>
      </c>
      <c r="AC25" t="s">
        <v>53</v>
      </c>
      <c r="AD25" s="1">
        <v>43897</v>
      </c>
      <c r="AF25" s="1"/>
      <c r="AG25" s="1">
        <v>43897</v>
      </c>
      <c r="AI25" s="1">
        <v>43897</v>
      </c>
      <c r="AJ25" s="1">
        <v>43897</v>
      </c>
      <c r="AK25" t="s">
        <v>129</v>
      </c>
      <c r="AL25" t="s">
        <v>66</v>
      </c>
      <c r="AM25" s="1">
        <v>43898</v>
      </c>
      <c r="AN25" s="1">
        <v>43898</v>
      </c>
      <c r="AO25" s="1">
        <v>43898</v>
      </c>
      <c r="AP25" s="1">
        <v>43897</v>
      </c>
      <c r="AQ25" t="s">
        <v>64</v>
      </c>
      <c r="AR25" t="s">
        <v>65</v>
      </c>
      <c r="AS25" s="1">
        <v>43897</v>
      </c>
      <c r="AT25" t="s">
        <v>66</v>
      </c>
      <c r="AU25" t="s">
        <v>67</v>
      </c>
      <c r="AX25" t="s">
        <v>69</v>
      </c>
      <c r="AY25" s="5"/>
      <c r="AZ25" s="5">
        <v>1</v>
      </c>
      <c r="BA25" s="5"/>
      <c r="BB25" s="5">
        <v>8</v>
      </c>
      <c r="BC25" s="5">
        <v>1</v>
      </c>
      <c r="BD25" s="7">
        <f>SUM(Combine[[#This Row],[Điểm cách ly với bệnh nhân trong nước]:[Điểm tiếp xúc do di chuyển]])</f>
        <v>10</v>
      </c>
    </row>
    <row r="26" spans="1:56" x14ac:dyDescent="0.35">
      <c r="A26">
        <v>25</v>
      </c>
      <c r="B26" s="7">
        <f>Combine[[#This Row],[Column1]]</f>
        <v>6</v>
      </c>
      <c r="C26" s="7">
        <f>VLOOKUP(Combine[[#This Row],[Mã BN]],[1]Sheet2!A:B,2,FALSE)</f>
        <v>6</v>
      </c>
      <c r="D26">
        <v>28</v>
      </c>
      <c r="E26" t="s">
        <v>130</v>
      </c>
      <c r="F26" t="s">
        <v>71</v>
      </c>
      <c r="G26">
        <v>74</v>
      </c>
      <c r="K26" t="s">
        <v>123</v>
      </c>
      <c r="L26" t="s">
        <v>124</v>
      </c>
      <c r="N26" t="s">
        <v>124</v>
      </c>
      <c r="P26" t="s">
        <v>60</v>
      </c>
      <c r="Q26" t="s">
        <v>105</v>
      </c>
      <c r="R26" t="s">
        <v>55</v>
      </c>
      <c r="T26" t="s">
        <v>131</v>
      </c>
      <c r="U26" t="s">
        <v>126</v>
      </c>
      <c r="V26" t="s">
        <v>132</v>
      </c>
      <c r="W26" t="s">
        <v>59</v>
      </c>
      <c r="X26" t="s">
        <v>60</v>
      </c>
      <c r="Y26" t="s">
        <v>133</v>
      </c>
      <c r="Z26" t="s">
        <v>61</v>
      </c>
      <c r="AA26" s="1">
        <v>43892</v>
      </c>
      <c r="AB26" s="1">
        <v>43892</v>
      </c>
      <c r="AC26" t="s">
        <v>53</v>
      </c>
      <c r="AD26" s="1">
        <v>43898</v>
      </c>
      <c r="AF26" s="1"/>
      <c r="AG26" s="1"/>
      <c r="AI26" s="1">
        <v>43897</v>
      </c>
      <c r="AJ26" s="1">
        <v>43897</v>
      </c>
      <c r="AK26" t="s">
        <v>129</v>
      </c>
      <c r="AL26" t="s">
        <v>66</v>
      </c>
      <c r="AM26" s="1">
        <v>43898</v>
      </c>
      <c r="AN26" s="1">
        <v>43898</v>
      </c>
      <c r="AO26" s="1">
        <v>43898</v>
      </c>
      <c r="AP26" s="1">
        <v>43898</v>
      </c>
      <c r="AQ26" t="s">
        <v>64</v>
      </c>
      <c r="AR26" t="s">
        <v>65</v>
      </c>
      <c r="AS26" s="1">
        <v>43898</v>
      </c>
      <c r="AT26" t="s">
        <v>66</v>
      </c>
      <c r="AU26" t="s">
        <v>67</v>
      </c>
      <c r="AX26" t="s">
        <v>69</v>
      </c>
      <c r="AY26" s="5"/>
      <c r="AZ26" s="5">
        <v>1</v>
      </c>
      <c r="BA26" s="5"/>
      <c r="BB26" s="5">
        <v>6</v>
      </c>
      <c r="BC26" s="5">
        <v>1</v>
      </c>
      <c r="BD26" s="7">
        <f>SUM(Combine[[#This Row],[Điểm cách ly với bệnh nhân trong nước]:[Điểm tiếp xúc do di chuyển]])</f>
        <v>8</v>
      </c>
    </row>
    <row r="27" spans="1:56" x14ac:dyDescent="0.35">
      <c r="A27">
        <v>26</v>
      </c>
      <c r="B27" s="7">
        <f>Combine[[#This Row],[Column1]]</f>
        <v>6</v>
      </c>
      <c r="C27" s="7">
        <f>VLOOKUP(Combine[[#This Row],[Mã BN]],[1]Sheet2!A:B,2,FALSE)</f>
        <v>6</v>
      </c>
      <c r="D27">
        <v>27</v>
      </c>
      <c r="E27" t="s">
        <v>136</v>
      </c>
      <c r="F27" t="s">
        <v>71</v>
      </c>
      <c r="G27">
        <v>67</v>
      </c>
      <c r="K27" t="s">
        <v>123</v>
      </c>
      <c r="L27" t="s">
        <v>124</v>
      </c>
      <c r="N27" t="s">
        <v>124</v>
      </c>
      <c r="P27" t="s">
        <v>60</v>
      </c>
      <c r="Q27" t="s">
        <v>105</v>
      </c>
      <c r="R27" t="s">
        <v>55</v>
      </c>
      <c r="T27" t="s">
        <v>137</v>
      </c>
      <c r="U27" t="s">
        <v>126</v>
      </c>
      <c r="V27" t="s">
        <v>132</v>
      </c>
      <c r="W27" t="s">
        <v>59</v>
      </c>
      <c r="X27" t="s">
        <v>60</v>
      </c>
      <c r="Y27" t="s">
        <v>138</v>
      </c>
      <c r="Z27" t="s">
        <v>61</v>
      </c>
      <c r="AA27" s="1">
        <v>43892</v>
      </c>
      <c r="AB27" s="1">
        <v>43892</v>
      </c>
      <c r="AC27" t="s">
        <v>53</v>
      </c>
      <c r="AD27" s="1">
        <v>43897</v>
      </c>
      <c r="AF27" s="1"/>
      <c r="AG27" s="1">
        <v>43897</v>
      </c>
      <c r="AI27" s="1">
        <v>43897</v>
      </c>
      <c r="AJ27" s="1">
        <v>43897</v>
      </c>
      <c r="AK27" t="s">
        <v>129</v>
      </c>
      <c r="AL27" t="s">
        <v>66</v>
      </c>
      <c r="AM27" s="1">
        <v>43898</v>
      </c>
      <c r="AN27" s="1">
        <v>43898</v>
      </c>
      <c r="AO27" s="1"/>
      <c r="AP27" s="1"/>
      <c r="AQ27" t="s">
        <v>64</v>
      </c>
      <c r="AR27" t="s">
        <v>65</v>
      </c>
      <c r="AS27" s="1">
        <v>43898</v>
      </c>
      <c r="AT27" t="s">
        <v>66</v>
      </c>
      <c r="AU27" t="s">
        <v>67</v>
      </c>
      <c r="AW27" t="s">
        <v>68</v>
      </c>
      <c r="AX27" t="s">
        <v>69</v>
      </c>
      <c r="AY27" s="5"/>
      <c r="AZ27" s="5">
        <v>1</v>
      </c>
      <c r="BA27" s="5"/>
      <c r="BB27" s="5">
        <v>6</v>
      </c>
      <c r="BC27" s="5">
        <v>1</v>
      </c>
      <c r="BD27" s="7">
        <f>SUM(Combine[[#This Row],[Điểm cách ly với bệnh nhân trong nước]:[Điểm tiếp xúc do di chuyển]])</f>
        <v>8</v>
      </c>
    </row>
    <row r="28" spans="1:56" x14ac:dyDescent="0.35">
      <c r="A28">
        <v>27</v>
      </c>
      <c r="B28" s="7">
        <f>Combine[[#This Row],[Column1]]</f>
        <v>8</v>
      </c>
      <c r="C28" s="7">
        <f>VLOOKUP(Combine[[#This Row],[Mã BN]],[1]Sheet2!A:B,2,FALSE)</f>
        <v>8</v>
      </c>
      <c r="D28">
        <v>26</v>
      </c>
      <c r="E28" t="s">
        <v>139</v>
      </c>
      <c r="F28" t="s">
        <v>49</v>
      </c>
      <c r="G28">
        <v>50</v>
      </c>
      <c r="K28" t="s">
        <v>123</v>
      </c>
      <c r="L28" t="s">
        <v>124</v>
      </c>
      <c r="N28" t="s">
        <v>124</v>
      </c>
      <c r="P28" t="s">
        <v>140</v>
      </c>
      <c r="Q28" t="s">
        <v>105</v>
      </c>
      <c r="R28" t="s">
        <v>55</v>
      </c>
      <c r="T28" t="s">
        <v>131</v>
      </c>
      <c r="U28" t="s">
        <v>126</v>
      </c>
      <c r="V28" t="s">
        <v>141</v>
      </c>
      <c r="W28" t="s">
        <v>59</v>
      </c>
      <c r="X28" t="s">
        <v>60</v>
      </c>
      <c r="Y28" t="s">
        <v>142</v>
      </c>
      <c r="Z28" t="s">
        <v>61</v>
      </c>
      <c r="AA28" s="1">
        <v>43892</v>
      </c>
      <c r="AB28" s="1">
        <v>43892</v>
      </c>
      <c r="AC28" t="s">
        <v>53</v>
      </c>
      <c r="AD28" s="1">
        <v>43897</v>
      </c>
      <c r="AF28" s="1"/>
      <c r="AG28" s="1">
        <v>43897</v>
      </c>
      <c r="AI28" s="1">
        <v>43897</v>
      </c>
      <c r="AJ28" s="1">
        <v>43897</v>
      </c>
      <c r="AK28" t="s">
        <v>129</v>
      </c>
      <c r="AL28" t="s">
        <v>66</v>
      </c>
      <c r="AM28" s="1">
        <v>43898</v>
      </c>
      <c r="AN28" s="1">
        <v>43898</v>
      </c>
      <c r="AO28" s="1"/>
      <c r="AP28" s="1"/>
      <c r="AQ28" t="s">
        <v>64</v>
      </c>
      <c r="AR28" t="s">
        <v>65</v>
      </c>
      <c r="AS28" s="1">
        <v>43898</v>
      </c>
      <c r="AT28" t="s">
        <v>66</v>
      </c>
      <c r="AU28" t="s">
        <v>67</v>
      </c>
      <c r="AX28" t="s">
        <v>69</v>
      </c>
      <c r="AY28" s="5"/>
      <c r="AZ28" s="5">
        <v>1</v>
      </c>
      <c r="BA28" s="5"/>
      <c r="BB28" s="5">
        <v>8</v>
      </c>
      <c r="BC28" s="5">
        <v>1</v>
      </c>
      <c r="BD28" s="7">
        <f>SUM(Combine[[#This Row],[Điểm cách ly với bệnh nhân trong nước]:[Điểm tiếp xúc do di chuyển]])</f>
        <v>10</v>
      </c>
    </row>
    <row r="29" spans="1:56" x14ac:dyDescent="0.35">
      <c r="A29">
        <v>28</v>
      </c>
      <c r="B29" s="7">
        <f>Combine[[#This Row],[Column1]]</f>
        <v>5</v>
      </c>
      <c r="C29" s="7">
        <f>VLOOKUP(Combine[[#This Row],[Mã BN]],[1]Sheet2!A:B,2,FALSE)</f>
        <v>5</v>
      </c>
      <c r="D29">
        <v>24</v>
      </c>
      <c r="F29" t="s">
        <v>71</v>
      </c>
      <c r="G29">
        <v>69</v>
      </c>
      <c r="L29" t="s">
        <v>113</v>
      </c>
      <c r="N29" t="s">
        <v>113</v>
      </c>
      <c r="P29" t="s">
        <v>60</v>
      </c>
      <c r="Q29" t="s">
        <v>105</v>
      </c>
      <c r="R29" t="s">
        <v>55</v>
      </c>
      <c r="T29" t="s">
        <v>114</v>
      </c>
      <c r="U29" t="s">
        <v>115</v>
      </c>
      <c r="V29" t="s">
        <v>116</v>
      </c>
      <c r="W29" t="s">
        <v>59</v>
      </c>
      <c r="X29" t="s">
        <v>60</v>
      </c>
      <c r="Y29" t="s">
        <v>117</v>
      </c>
      <c r="Z29" t="s">
        <v>61</v>
      </c>
      <c r="AA29" s="1">
        <v>43892</v>
      </c>
      <c r="AB29" s="1">
        <v>43892</v>
      </c>
      <c r="AC29" t="s">
        <v>113</v>
      </c>
      <c r="AD29" s="1">
        <v>43897</v>
      </c>
      <c r="AE29" t="s">
        <v>118</v>
      </c>
      <c r="AF29" s="1">
        <v>43897</v>
      </c>
      <c r="AG29" s="1">
        <v>43897</v>
      </c>
      <c r="AH29" t="s">
        <v>119</v>
      </c>
      <c r="AI29" s="1">
        <v>43897</v>
      </c>
      <c r="AJ29" s="1">
        <v>43897</v>
      </c>
      <c r="AK29" t="s">
        <v>120</v>
      </c>
      <c r="AL29" t="s">
        <v>63</v>
      </c>
      <c r="AM29" s="1">
        <v>43899</v>
      </c>
      <c r="AN29" s="1">
        <v>43898</v>
      </c>
      <c r="AO29" s="1">
        <v>43897</v>
      </c>
      <c r="AP29" s="1">
        <v>43897</v>
      </c>
      <c r="AQ29" t="s">
        <v>64</v>
      </c>
      <c r="AR29" t="s">
        <v>65</v>
      </c>
      <c r="AS29" s="1">
        <v>43898</v>
      </c>
      <c r="AT29" t="s">
        <v>121</v>
      </c>
      <c r="AU29" t="s">
        <v>67</v>
      </c>
      <c r="AW29" t="s">
        <v>68</v>
      </c>
      <c r="AX29" t="s">
        <v>69</v>
      </c>
      <c r="AY29" s="5"/>
      <c r="AZ29" s="5">
        <v>2</v>
      </c>
      <c r="BA29" s="5"/>
      <c r="BB29" s="5">
        <v>5</v>
      </c>
      <c r="BC29" s="5">
        <v>1</v>
      </c>
      <c r="BD29" s="7">
        <f>SUM(Combine[[#This Row],[Điểm cách ly với bệnh nhân trong nước]:[Điểm tiếp xúc do di chuyển]])</f>
        <v>8</v>
      </c>
    </row>
    <row r="30" spans="1:56" s="13" customFormat="1" x14ac:dyDescent="0.35">
      <c r="A30" s="13">
        <v>29</v>
      </c>
      <c r="B30" s="7">
        <f>Combine[[#This Row],[Column1]]</f>
        <v>4</v>
      </c>
      <c r="C30" s="13">
        <f>VLOOKUP(Combine[[#This Row],[Mã BN]],[1]Sheet2!A:B,2,FALSE)</f>
        <v>4</v>
      </c>
      <c r="D30" s="13">
        <v>25</v>
      </c>
      <c r="F30" s="13" t="s">
        <v>49</v>
      </c>
      <c r="G30" s="13">
        <v>70</v>
      </c>
      <c r="L30" s="13" t="s">
        <v>113</v>
      </c>
      <c r="N30" s="13" t="s">
        <v>113</v>
      </c>
      <c r="P30" s="13" t="s">
        <v>60</v>
      </c>
      <c r="Q30" s="13" t="s">
        <v>105</v>
      </c>
      <c r="R30" s="13" t="s">
        <v>55</v>
      </c>
      <c r="T30" s="13" t="s">
        <v>134</v>
      </c>
      <c r="U30" s="13" t="s">
        <v>115</v>
      </c>
      <c r="V30" s="13" t="s">
        <v>116</v>
      </c>
      <c r="W30" s="13" t="s">
        <v>59</v>
      </c>
      <c r="X30" s="13" t="s">
        <v>60</v>
      </c>
      <c r="Y30" s="13" t="s">
        <v>135</v>
      </c>
      <c r="Z30" s="13" t="s">
        <v>61</v>
      </c>
      <c r="AA30" s="1">
        <v>43892</v>
      </c>
      <c r="AB30" s="1">
        <v>43892</v>
      </c>
      <c r="AC30" s="13" t="s">
        <v>113</v>
      </c>
      <c r="AD30"/>
      <c r="AF30" s="1"/>
      <c r="AG30" s="1">
        <v>43897</v>
      </c>
      <c r="AH30"/>
      <c r="AI30" s="1">
        <v>43897</v>
      </c>
      <c r="AJ30" s="1">
        <v>43897</v>
      </c>
      <c r="AK30" t="s">
        <v>120</v>
      </c>
      <c r="AL30" t="s">
        <v>63</v>
      </c>
      <c r="AM30" s="1">
        <v>43899</v>
      </c>
      <c r="AN30" s="1">
        <v>43898</v>
      </c>
      <c r="AO30" s="1">
        <v>43897</v>
      </c>
      <c r="AP30" s="1">
        <v>43897</v>
      </c>
      <c r="AQ30" s="13" t="s">
        <v>64</v>
      </c>
      <c r="AR30" s="13" t="s">
        <v>65</v>
      </c>
      <c r="AS30" s="14">
        <v>43898</v>
      </c>
      <c r="AT30" s="13" t="s">
        <v>121</v>
      </c>
      <c r="AU30" s="13" t="s">
        <v>67</v>
      </c>
      <c r="AV30" s="15"/>
      <c r="AX30" s="13" t="s">
        <v>69</v>
      </c>
      <c r="AY30" s="5"/>
      <c r="AZ30" s="5">
        <v>1</v>
      </c>
      <c r="BA30" s="5"/>
      <c r="BB30" s="5">
        <v>4</v>
      </c>
      <c r="BC30" s="5">
        <v>1</v>
      </c>
      <c r="BD30" s="7">
        <f>SUM(Combine[[#This Row],[Điểm cách ly với bệnh nhân trong nước]:[Điểm tiếp xúc do di chuyển]])</f>
        <v>6</v>
      </c>
    </row>
    <row r="31" spans="1:56" x14ac:dyDescent="0.35">
      <c r="A31">
        <v>30</v>
      </c>
      <c r="B31" s="7">
        <f>Combine[[#This Row],[Column1]]</f>
        <v>2</v>
      </c>
      <c r="C31" s="7">
        <f>VLOOKUP(Combine[[#This Row],[Mã BN]],[1]Sheet2!A:B,2,FALSE)</f>
        <v>2</v>
      </c>
      <c r="D31">
        <v>30</v>
      </c>
      <c r="F31" t="s">
        <v>49</v>
      </c>
      <c r="G31">
        <v>66</v>
      </c>
      <c r="L31" t="s">
        <v>143</v>
      </c>
      <c r="N31" t="s">
        <v>144</v>
      </c>
      <c r="P31" t="s">
        <v>60</v>
      </c>
      <c r="Q31" t="s">
        <v>105</v>
      </c>
      <c r="R31" t="s">
        <v>55</v>
      </c>
      <c r="T31" t="s">
        <v>145</v>
      </c>
      <c r="U31" t="s">
        <v>146</v>
      </c>
      <c r="V31" t="s">
        <v>147</v>
      </c>
      <c r="W31" t="s">
        <v>59</v>
      </c>
      <c r="X31" t="s">
        <v>60</v>
      </c>
      <c r="Y31" t="s">
        <v>148</v>
      </c>
      <c r="Z31" t="s">
        <v>61</v>
      </c>
      <c r="AA31" s="1">
        <v>43892</v>
      </c>
      <c r="AB31" s="1">
        <v>43892</v>
      </c>
      <c r="AC31" t="s">
        <v>143</v>
      </c>
      <c r="AD31" s="1">
        <v>43897</v>
      </c>
      <c r="AF31" s="1"/>
      <c r="AG31" s="1"/>
      <c r="AI31" s="1">
        <v>43897</v>
      </c>
      <c r="AJ31" s="1">
        <v>43897</v>
      </c>
      <c r="AK31" t="s">
        <v>149</v>
      </c>
      <c r="AL31" t="s">
        <v>110</v>
      </c>
      <c r="AM31" s="1">
        <v>43898</v>
      </c>
      <c r="AN31" s="1">
        <v>43898</v>
      </c>
      <c r="AO31" s="1"/>
      <c r="AP31" s="1"/>
      <c r="AQ31" t="s">
        <v>64</v>
      </c>
      <c r="AR31" t="s">
        <v>65</v>
      </c>
      <c r="AS31" s="1">
        <v>43897</v>
      </c>
      <c r="AT31" t="s">
        <v>150</v>
      </c>
      <c r="AU31" t="s">
        <v>151</v>
      </c>
      <c r="AX31" t="s">
        <v>69</v>
      </c>
      <c r="AY31" s="5"/>
      <c r="AZ31" s="5">
        <v>1</v>
      </c>
      <c r="BA31" s="5"/>
      <c r="BB31" s="5">
        <v>2</v>
      </c>
      <c r="BC31" s="5">
        <v>1</v>
      </c>
      <c r="BD31" s="7">
        <f>SUM(Combine[[#This Row],[Điểm cách ly với bệnh nhân trong nước]:[Điểm tiếp xúc do di chuyển]])</f>
        <v>4</v>
      </c>
    </row>
    <row r="32" spans="1:56" x14ac:dyDescent="0.35">
      <c r="A32">
        <v>31</v>
      </c>
      <c r="B32" s="7">
        <f>Combine[[#This Row],[Column1]]</f>
        <v>4</v>
      </c>
      <c r="C32" s="7">
        <f>VLOOKUP(Combine[[#This Row],[Mã BN]],[1]Sheet2!A:B,2,FALSE)</f>
        <v>4</v>
      </c>
      <c r="D32">
        <v>31</v>
      </c>
      <c r="F32" t="s">
        <v>71</v>
      </c>
      <c r="G32">
        <v>49</v>
      </c>
      <c r="L32" t="s">
        <v>152</v>
      </c>
      <c r="N32" t="s">
        <v>144</v>
      </c>
      <c r="P32" t="s">
        <v>60</v>
      </c>
      <c r="Q32" t="s">
        <v>105</v>
      </c>
      <c r="R32" t="s">
        <v>55</v>
      </c>
      <c r="S32" t="s">
        <v>153</v>
      </c>
      <c r="T32" t="s">
        <v>154</v>
      </c>
      <c r="U32" t="s">
        <v>155</v>
      </c>
      <c r="V32" t="s">
        <v>156</v>
      </c>
      <c r="W32" t="s">
        <v>59</v>
      </c>
      <c r="X32" t="s">
        <v>60</v>
      </c>
      <c r="Y32" t="s">
        <v>157</v>
      </c>
      <c r="Z32" t="s">
        <v>61</v>
      </c>
      <c r="AA32" s="1">
        <v>43892</v>
      </c>
      <c r="AB32" s="1">
        <v>43892</v>
      </c>
      <c r="AC32" t="s">
        <v>143</v>
      </c>
      <c r="AD32" s="1">
        <v>43899</v>
      </c>
      <c r="AF32" s="1"/>
      <c r="AG32" s="1"/>
      <c r="AI32" s="1">
        <v>43898</v>
      </c>
      <c r="AJ32" s="1">
        <v>43898</v>
      </c>
      <c r="AK32" t="s">
        <v>158</v>
      </c>
      <c r="AL32" t="s">
        <v>110</v>
      </c>
      <c r="AM32" s="1">
        <v>43898</v>
      </c>
      <c r="AN32" s="1">
        <v>43899</v>
      </c>
      <c r="AO32" s="1">
        <v>43899</v>
      </c>
      <c r="AP32" s="1">
        <v>43899</v>
      </c>
      <c r="AQ32" t="s">
        <v>64</v>
      </c>
      <c r="AR32" t="s">
        <v>65</v>
      </c>
      <c r="AS32" s="1">
        <v>43898</v>
      </c>
      <c r="AT32" t="s">
        <v>150</v>
      </c>
      <c r="AU32" t="s">
        <v>151</v>
      </c>
      <c r="AW32" t="s">
        <v>159</v>
      </c>
      <c r="AX32" t="s">
        <v>69</v>
      </c>
      <c r="AY32" s="5"/>
      <c r="AZ32" s="5">
        <v>1</v>
      </c>
      <c r="BA32" s="5"/>
      <c r="BB32" s="5">
        <v>4</v>
      </c>
      <c r="BC32" s="5">
        <v>1</v>
      </c>
      <c r="BD32" s="7">
        <f>SUM(Combine[[#This Row],[Điểm cách ly với bệnh nhân trong nước]:[Điểm tiếp xúc do di chuyển]])</f>
        <v>6</v>
      </c>
    </row>
    <row r="33" spans="1:56" x14ac:dyDescent="0.35">
      <c r="A33">
        <v>32</v>
      </c>
      <c r="B33" s="7">
        <f>Combine[[#This Row],[Column1]]</f>
        <v>1</v>
      </c>
      <c r="C33" s="7">
        <f>VLOOKUP(Combine[[#This Row],[Mã BN]],[1]Sheet2!A:B,2,FALSE)</f>
        <v>1</v>
      </c>
      <c r="D33">
        <v>32</v>
      </c>
      <c r="F33" t="s">
        <v>49</v>
      </c>
      <c r="G33">
        <v>24</v>
      </c>
      <c r="L33" t="s">
        <v>160</v>
      </c>
      <c r="N33" t="s">
        <v>161</v>
      </c>
      <c r="P33" t="s">
        <v>54</v>
      </c>
      <c r="Q33">
        <v>17</v>
      </c>
      <c r="R33" t="s">
        <v>89</v>
      </c>
      <c r="T33" t="s">
        <v>162</v>
      </c>
      <c r="U33" t="s">
        <v>160</v>
      </c>
      <c r="V33" t="s">
        <v>163</v>
      </c>
      <c r="W33" t="s">
        <v>164</v>
      </c>
      <c r="X33" t="s">
        <v>60</v>
      </c>
      <c r="Y33" t="s">
        <v>165</v>
      </c>
      <c r="Z33" t="s">
        <v>166</v>
      </c>
      <c r="AA33" s="1">
        <v>43899</v>
      </c>
      <c r="AB33" s="1">
        <v>43899</v>
      </c>
      <c r="AC33" t="s">
        <v>160</v>
      </c>
      <c r="AD33" s="1">
        <v>43899</v>
      </c>
      <c r="AE33" t="s">
        <v>167</v>
      </c>
      <c r="AF33" s="1">
        <v>43892</v>
      </c>
      <c r="AG33" s="1">
        <v>43892</v>
      </c>
      <c r="AI33" s="1">
        <v>43899</v>
      </c>
      <c r="AJ33" s="1">
        <v>43899</v>
      </c>
      <c r="AK33" t="s">
        <v>168</v>
      </c>
      <c r="AL33" t="s">
        <v>169</v>
      </c>
      <c r="AM33" s="1">
        <v>43899</v>
      </c>
      <c r="AN33" s="1">
        <v>43899</v>
      </c>
      <c r="AO33" s="1">
        <v>43899</v>
      </c>
      <c r="AP33" s="1">
        <v>43899</v>
      </c>
      <c r="AQ33" t="s">
        <v>64</v>
      </c>
      <c r="AR33" t="s">
        <v>65</v>
      </c>
      <c r="AS33" s="1">
        <v>43899</v>
      </c>
      <c r="AT33" t="s">
        <v>168</v>
      </c>
      <c r="AU33" t="s">
        <v>170</v>
      </c>
      <c r="AW33" t="s">
        <v>171</v>
      </c>
      <c r="AX33" t="s">
        <v>69</v>
      </c>
      <c r="AY33" s="5"/>
      <c r="AZ33" s="5">
        <v>2</v>
      </c>
      <c r="BA33" s="5"/>
      <c r="BB33" s="5">
        <v>1</v>
      </c>
      <c r="BC33" s="5"/>
      <c r="BD33" s="7">
        <f>SUM(Combine[[#This Row],[Điểm cách ly với bệnh nhân trong nước]:[Điểm tiếp xúc do di chuyển]])</f>
        <v>3</v>
      </c>
    </row>
    <row r="34" spans="1:56" x14ac:dyDescent="0.35">
      <c r="A34">
        <v>33</v>
      </c>
      <c r="B34" s="7">
        <f>Combine[[#This Row],[Column1]]</f>
        <v>2</v>
      </c>
      <c r="C34" s="7">
        <f>VLOOKUP(Combine[[#This Row],[Mã BN]],[1]Sheet2!A:B,2,FALSE)</f>
        <v>2</v>
      </c>
      <c r="D34">
        <v>33</v>
      </c>
      <c r="F34" t="s">
        <v>71</v>
      </c>
      <c r="G34">
        <v>58</v>
      </c>
      <c r="M34" t="s">
        <v>172</v>
      </c>
      <c r="N34" t="s">
        <v>152</v>
      </c>
      <c r="O34" t="s">
        <v>173</v>
      </c>
      <c r="P34" t="s">
        <v>60</v>
      </c>
      <c r="Q34" t="s">
        <v>105</v>
      </c>
      <c r="R34" t="s">
        <v>55</v>
      </c>
      <c r="T34" t="s">
        <v>174</v>
      </c>
      <c r="U34" t="s">
        <v>155</v>
      </c>
      <c r="V34" t="s">
        <v>175</v>
      </c>
      <c r="W34" t="s">
        <v>59</v>
      </c>
      <c r="X34" t="s">
        <v>60</v>
      </c>
      <c r="Y34" t="s">
        <v>59</v>
      </c>
      <c r="Z34" t="s">
        <v>61</v>
      </c>
      <c r="AA34" s="1">
        <v>43892</v>
      </c>
      <c r="AB34" s="1">
        <v>43892</v>
      </c>
      <c r="AC34" t="s">
        <v>143</v>
      </c>
      <c r="AD34" s="1">
        <v>43899</v>
      </c>
      <c r="AF34" s="1"/>
      <c r="AG34" s="1"/>
      <c r="AI34" s="1">
        <v>43899</v>
      </c>
      <c r="AJ34" s="1">
        <v>43899</v>
      </c>
      <c r="AK34" t="s">
        <v>158</v>
      </c>
      <c r="AL34" t="s">
        <v>110</v>
      </c>
      <c r="AM34" s="1">
        <v>43900</v>
      </c>
      <c r="AN34" s="1">
        <v>43900</v>
      </c>
      <c r="AO34" s="1">
        <v>43900</v>
      </c>
      <c r="AP34" s="1"/>
      <c r="AQ34" t="s">
        <v>64</v>
      </c>
      <c r="AR34" t="s">
        <v>65</v>
      </c>
      <c r="AS34" s="1">
        <v>43900</v>
      </c>
      <c r="AT34" t="s">
        <v>150</v>
      </c>
      <c r="AU34" t="s">
        <v>151</v>
      </c>
      <c r="AX34" t="s">
        <v>69</v>
      </c>
      <c r="AY34" s="5"/>
      <c r="AZ34" s="5">
        <v>1</v>
      </c>
      <c r="BA34" s="5"/>
      <c r="BB34" s="5">
        <v>2</v>
      </c>
      <c r="BC34" s="5">
        <v>1</v>
      </c>
      <c r="BD34" s="7">
        <f>SUM(Combine[[#This Row],[Điểm cách ly với bệnh nhân trong nước]:[Điểm tiếp xúc do di chuyển]])</f>
        <v>4</v>
      </c>
    </row>
    <row r="35" spans="1:56" x14ac:dyDescent="0.35">
      <c r="A35">
        <v>34</v>
      </c>
      <c r="B35" s="7">
        <f>Combine[[#This Row],[Column1]]</f>
        <v>8</v>
      </c>
      <c r="C35" s="7">
        <f>VLOOKUP(Combine[[#This Row],[Mã BN]],[1]Sheet2!A:B,2,FALSE)</f>
        <v>8</v>
      </c>
      <c r="D35">
        <v>34</v>
      </c>
      <c r="F35" t="s">
        <v>49</v>
      </c>
      <c r="G35">
        <v>51</v>
      </c>
      <c r="H35" t="s">
        <v>176</v>
      </c>
      <c r="L35" t="s">
        <v>177</v>
      </c>
      <c r="N35" t="s">
        <v>177</v>
      </c>
      <c r="P35" t="s">
        <v>54</v>
      </c>
      <c r="R35" t="s">
        <v>178</v>
      </c>
      <c r="T35" t="s">
        <v>179</v>
      </c>
      <c r="U35" t="s">
        <v>180</v>
      </c>
      <c r="V35" t="s">
        <v>181</v>
      </c>
      <c r="W35" t="s">
        <v>182</v>
      </c>
      <c r="X35" t="s">
        <v>183</v>
      </c>
      <c r="Y35" t="s">
        <v>182</v>
      </c>
      <c r="Z35" t="s">
        <v>166</v>
      </c>
      <c r="AA35" s="1">
        <v>43892</v>
      </c>
      <c r="AB35" s="1">
        <v>43892</v>
      </c>
      <c r="AC35" t="s">
        <v>177</v>
      </c>
      <c r="AD35" s="1">
        <v>43899</v>
      </c>
      <c r="AF35" s="1"/>
      <c r="AG35" s="1">
        <v>43895</v>
      </c>
      <c r="AI35" s="1">
        <v>43899</v>
      </c>
      <c r="AJ35" s="1">
        <v>43899</v>
      </c>
      <c r="AK35" t="s">
        <v>184</v>
      </c>
      <c r="AL35" t="s">
        <v>110</v>
      </c>
      <c r="AM35" s="1">
        <v>43899</v>
      </c>
      <c r="AN35" s="1">
        <v>43900</v>
      </c>
      <c r="AO35" s="1"/>
      <c r="AP35" s="1">
        <v>43899</v>
      </c>
      <c r="AQ35" t="s">
        <v>64</v>
      </c>
      <c r="AR35" t="s">
        <v>65</v>
      </c>
      <c r="AS35" s="1">
        <v>43899</v>
      </c>
      <c r="AT35" t="s">
        <v>184</v>
      </c>
      <c r="AU35" t="s">
        <v>185</v>
      </c>
      <c r="AX35" t="s">
        <v>69</v>
      </c>
      <c r="AY35" s="5"/>
      <c r="AZ35" s="5">
        <v>1</v>
      </c>
      <c r="BA35" s="5"/>
      <c r="BB35" s="5">
        <v>8</v>
      </c>
      <c r="BC35" s="5">
        <v>1</v>
      </c>
      <c r="BD35" s="7">
        <f>SUM(Combine[[#This Row],[Điểm cách ly với bệnh nhân trong nước]:[Điểm tiếp xúc do di chuyển]])</f>
        <v>10</v>
      </c>
    </row>
    <row r="36" spans="1:56" x14ac:dyDescent="0.35">
      <c r="A36">
        <v>35</v>
      </c>
      <c r="B36" s="7">
        <f>Combine[[#This Row],[Column1]]</f>
        <v>9</v>
      </c>
      <c r="C36" s="7">
        <f>VLOOKUP(Combine[[#This Row],[Mã BN]],[1]Sheet2!A:B,2,FALSE)</f>
        <v>9</v>
      </c>
      <c r="D36">
        <v>35</v>
      </c>
      <c r="F36" t="s">
        <v>49</v>
      </c>
      <c r="G36">
        <v>29</v>
      </c>
      <c r="H36" t="s">
        <v>186</v>
      </c>
      <c r="K36" t="s">
        <v>103</v>
      </c>
      <c r="L36" t="s">
        <v>104</v>
      </c>
      <c r="N36" t="s">
        <v>104</v>
      </c>
      <c r="P36" t="s">
        <v>54</v>
      </c>
      <c r="Q36" t="s">
        <v>187</v>
      </c>
      <c r="R36" t="s">
        <v>188</v>
      </c>
      <c r="T36" t="s">
        <v>189</v>
      </c>
      <c r="U36" t="s">
        <v>104</v>
      </c>
      <c r="V36" t="s">
        <v>190</v>
      </c>
      <c r="AA36" s="1"/>
      <c r="AC36" t="s">
        <v>104</v>
      </c>
      <c r="AD36" s="1">
        <v>43899</v>
      </c>
      <c r="AF36" s="1"/>
      <c r="AG36" s="1"/>
      <c r="AI36" s="1">
        <v>43901</v>
      </c>
      <c r="AJ36" s="1">
        <v>43901</v>
      </c>
      <c r="AK36" t="s">
        <v>191</v>
      </c>
      <c r="AL36" t="s">
        <v>110</v>
      </c>
      <c r="AM36" s="1">
        <v>43900</v>
      </c>
      <c r="AN36" s="1">
        <v>43901</v>
      </c>
      <c r="AO36" s="1">
        <v>43901</v>
      </c>
      <c r="AP36" s="1">
        <v>43901</v>
      </c>
      <c r="AQ36" t="s">
        <v>64</v>
      </c>
      <c r="AR36" t="s">
        <v>65</v>
      </c>
      <c r="AS36" s="1">
        <v>43901</v>
      </c>
      <c r="AT36" t="s">
        <v>109</v>
      </c>
      <c r="AU36" t="s">
        <v>111</v>
      </c>
      <c r="AX36" t="s">
        <v>69</v>
      </c>
      <c r="AY36" s="5">
        <v>0</v>
      </c>
      <c r="AZ36" s="5">
        <v>1</v>
      </c>
      <c r="BA36" s="5"/>
      <c r="BB36" s="5">
        <v>9</v>
      </c>
      <c r="BC36" s="5"/>
      <c r="BD36" s="7">
        <f>SUM(Combine[[#This Row],[Điểm cách ly với bệnh nhân trong nước]:[Điểm tiếp xúc do di chuyển]])</f>
        <v>10</v>
      </c>
    </row>
    <row r="37" spans="1:56" x14ac:dyDescent="0.35">
      <c r="A37">
        <v>36</v>
      </c>
      <c r="B37" s="7">
        <f>Combine[[#This Row],[Column1]]</f>
        <v>2</v>
      </c>
      <c r="C37" s="7">
        <v>2</v>
      </c>
      <c r="D37">
        <v>37</v>
      </c>
      <c r="F37" t="s">
        <v>49</v>
      </c>
      <c r="G37">
        <v>37</v>
      </c>
      <c r="K37" t="s">
        <v>192</v>
      </c>
      <c r="L37" t="s">
        <v>177</v>
      </c>
      <c r="N37" t="s">
        <v>177</v>
      </c>
      <c r="P37" t="s">
        <v>54</v>
      </c>
      <c r="Q37">
        <v>34</v>
      </c>
      <c r="R37" t="s">
        <v>193</v>
      </c>
      <c r="T37" t="s">
        <v>194</v>
      </c>
      <c r="U37" t="s">
        <v>177</v>
      </c>
      <c r="V37" t="s">
        <v>195</v>
      </c>
      <c r="AA37" s="1"/>
      <c r="AC37" t="s">
        <v>177</v>
      </c>
      <c r="AD37" s="1"/>
      <c r="AE37" t="s">
        <v>196</v>
      </c>
      <c r="AF37" s="1">
        <v>43900</v>
      </c>
      <c r="AG37" s="1"/>
      <c r="AI37" s="1">
        <v>43901</v>
      </c>
      <c r="AJ37" s="1">
        <v>43901</v>
      </c>
      <c r="AK37" t="s">
        <v>184</v>
      </c>
      <c r="AL37" t="s">
        <v>110</v>
      </c>
      <c r="AM37" s="1">
        <v>43901</v>
      </c>
      <c r="AN37" s="1">
        <v>43901</v>
      </c>
      <c r="AO37" s="1">
        <v>43900</v>
      </c>
      <c r="AP37" s="1">
        <v>43901</v>
      </c>
      <c r="AQ37" t="s">
        <v>64</v>
      </c>
      <c r="AR37" t="s">
        <v>65</v>
      </c>
      <c r="AS37" s="1">
        <v>43901</v>
      </c>
      <c r="AT37" t="s">
        <v>184</v>
      </c>
      <c r="AU37" t="s">
        <v>185</v>
      </c>
      <c r="AX37" t="s">
        <v>69</v>
      </c>
      <c r="AY37" s="5">
        <v>0</v>
      </c>
      <c r="AZ37" s="5">
        <v>2</v>
      </c>
      <c r="BA37" s="5"/>
      <c r="BB37" s="5">
        <v>2</v>
      </c>
      <c r="BC37" s="5"/>
      <c r="BD37" s="7">
        <f>SUM(Combine[[#This Row],[Điểm cách ly với bệnh nhân trong nước]:[Điểm tiếp xúc do di chuyển]])</f>
        <v>4</v>
      </c>
    </row>
    <row r="38" spans="1:56" x14ac:dyDescent="0.35">
      <c r="A38">
        <v>37</v>
      </c>
      <c r="B38" s="7">
        <f>Combine[[#This Row],[Column1]]</f>
        <v>2</v>
      </c>
      <c r="C38" s="7">
        <v>2</v>
      </c>
      <c r="D38">
        <v>36</v>
      </c>
      <c r="F38" t="s">
        <v>49</v>
      </c>
      <c r="G38">
        <v>64</v>
      </c>
      <c r="K38" t="s">
        <v>197</v>
      </c>
      <c r="L38" t="s">
        <v>177</v>
      </c>
      <c r="N38" t="s">
        <v>177</v>
      </c>
      <c r="P38" t="s">
        <v>54</v>
      </c>
      <c r="Q38">
        <v>34</v>
      </c>
      <c r="R38" t="s">
        <v>193</v>
      </c>
      <c r="T38" t="s">
        <v>198</v>
      </c>
      <c r="U38" t="s">
        <v>177</v>
      </c>
      <c r="V38" t="s">
        <v>199</v>
      </c>
      <c r="AA38" s="1"/>
      <c r="AC38" t="s">
        <v>177</v>
      </c>
      <c r="AD38" s="1"/>
      <c r="AE38" t="s">
        <v>196</v>
      </c>
      <c r="AF38" s="1">
        <v>43900</v>
      </c>
      <c r="AG38" s="1"/>
      <c r="AI38" s="1">
        <v>43901</v>
      </c>
      <c r="AJ38" s="1">
        <v>43901</v>
      </c>
      <c r="AK38" t="s">
        <v>184</v>
      </c>
      <c r="AL38" t="s">
        <v>110</v>
      </c>
      <c r="AM38" s="1">
        <v>43901</v>
      </c>
      <c r="AN38" s="1">
        <v>43901</v>
      </c>
      <c r="AO38" s="1">
        <v>43900</v>
      </c>
      <c r="AP38" s="1">
        <v>43901</v>
      </c>
      <c r="AQ38" t="s">
        <v>64</v>
      </c>
      <c r="AR38" t="s">
        <v>65</v>
      </c>
      <c r="AS38" s="1">
        <v>43901</v>
      </c>
      <c r="AT38" t="s">
        <v>184</v>
      </c>
      <c r="AU38" t="s">
        <v>185</v>
      </c>
      <c r="AX38" t="s">
        <v>69</v>
      </c>
      <c r="AY38" s="5">
        <v>0</v>
      </c>
      <c r="AZ38" s="5">
        <v>2</v>
      </c>
      <c r="BA38" s="5"/>
      <c r="BB38" s="5">
        <v>2</v>
      </c>
      <c r="BC38" s="5"/>
      <c r="BD38" s="7">
        <f>SUM(Combine[[#This Row],[Điểm cách ly với bệnh nhân trong nước]:[Điểm tiếp xúc do di chuyển]])</f>
        <v>4</v>
      </c>
    </row>
    <row r="39" spans="1:56" x14ac:dyDescent="0.35">
      <c r="A39">
        <v>38</v>
      </c>
      <c r="B39" s="7">
        <f>Combine[[#This Row],[Column1]]</f>
        <v>2</v>
      </c>
      <c r="C39" s="7">
        <v>2</v>
      </c>
      <c r="D39">
        <v>38</v>
      </c>
      <c r="F39" t="s">
        <v>49</v>
      </c>
      <c r="G39">
        <v>28</v>
      </c>
      <c r="K39" t="s">
        <v>197</v>
      </c>
      <c r="L39" t="s">
        <v>177</v>
      </c>
      <c r="N39" t="s">
        <v>177</v>
      </c>
      <c r="P39" t="s">
        <v>54</v>
      </c>
      <c r="Q39">
        <v>34</v>
      </c>
      <c r="R39" t="s">
        <v>193</v>
      </c>
      <c r="T39" t="s">
        <v>200</v>
      </c>
      <c r="U39" t="s">
        <v>177</v>
      </c>
      <c r="V39" t="s">
        <v>201</v>
      </c>
      <c r="AA39" s="1"/>
      <c r="AC39" t="s">
        <v>177</v>
      </c>
      <c r="AD39" s="1"/>
      <c r="AE39" t="s">
        <v>202</v>
      </c>
      <c r="AF39" s="1">
        <v>43900</v>
      </c>
      <c r="AG39" s="1"/>
      <c r="AI39" s="1">
        <v>43901</v>
      </c>
      <c r="AJ39" s="1">
        <v>43901</v>
      </c>
      <c r="AK39" t="s">
        <v>184</v>
      </c>
      <c r="AL39" t="s">
        <v>110</v>
      </c>
      <c r="AM39" s="1">
        <v>43901</v>
      </c>
      <c r="AN39" s="1">
        <v>43901</v>
      </c>
      <c r="AO39" s="1">
        <v>43900</v>
      </c>
      <c r="AP39" s="1">
        <v>43901</v>
      </c>
      <c r="AQ39" t="s">
        <v>64</v>
      </c>
      <c r="AR39" t="s">
        <v>65</v>
      </c>
      <c r="AS39" s="1">
        <v>43900</v>
      </c>
      <c r="AT39" t="s">
        <v>184</v>
      </c>
      <c r="AU39" t="s">
        <v>185</v>
      </c>
      <c r="AX39" t="s">
        <v>69</v>
      </c>
      <c r="AY39" s="5">
        <v>0</v>
      </c>
      <c r="AZ39" s="5">
        <v>2</v>
      </c>
      <c r="BA39" s="5"/>
      <c r="BB39" s="5">
        <v>2</v>
      </c>
      <c r="BC39" s="5"/>
      <c r="BD39" s="7">
        <f>SUM(Combine[[#This Row],[Điểm cách ly với bệnh nhân trong nước]:[Điểm tiếp xúc do di chuyển]])</f>
        <v>4</v>
      </c>
    </row>
    <row r="40" spans="1:56" x14ac:dyDescent="0.35">
      <c r="A40">
        <v>39</v>
      </c>
      <c r="B40" s="7">
        <f>Combine[[#This Row],[Column1]]</f>
        <v>3</v>
      </c>
      <c r="C40" s="7">
        <v>3</v>
      </c>
      <c r="D40">
        <v>39</v>
      </c>
      <c r="F40" t="s">
        <v>71</v>
      </c>
      <c r="G40">
        <v>25</v>
      </c>
      <c r="H40" t="s">
        <v>203</v>
      </c>
      <c r="J40" t="s">
        <v>204</v>
      </c>
      <c r="K40" t="s">
        <v>205</v>
      </c>
      <c r="L40" t="s">
        <v>53</v>
      </c>
      <c r="M40" t="s">
        <v>205</v>
      </c>
      <c r="N40" t="s">
        <v>53</v>
      </c>
      <c r="P40" t="s">
        <v>54</v>
      </c>
      <c r="Q40">
        <v>24</v>
      </c>
      <c r="R40" t="s">
        <v>206</v>
      </c>
      <c r="S40" t="s">
        <v>207</v>
      </c>
      <c r="U40" t="s">
        <v>208</v>
      </c>
      <c r="V40" t="s">
        <v>209</v>
      </c>
      <c r="AA40" s="1"/>
      <c r="AC40" t="s">
        <v>53</v>
      </c>
      <c r="AD40" s="1"/>
      <c r="AE40" t="s">
        <v>210</v>
      </c>
      <c r="AF40" s="1">
        <v>43898</v>
      </c>
      <c r="AG40" s="1">
        <v>43898</v>
      </c>
      <c r="AI40" s="1">
        <v>43901</v>
      </c>
      <c r="AJ40" s="1">
        <v>43901</v>
      </c>
      <c r="AK40" t="s">
        <v>66</v>
      </c>
      <c r="AL40" t="s">
        <v>63</v>
      </c>
      <c r="AM40" s="1">
        <v>43901</v>
      </c>
      <c r="AN40" s="1">
        <v>43902</v>
      </c>
      <c r="AO40" s="1"/>
      <c r="AP40" s="1"/>
      <c r="AQ40" t="s">
        <v>64</v>
      </c>
      <c r="AR40" t="s">
        <v>65</v>
      </c>
      <c r="AS40" s="1">
        <v>43900</v>
      </c>
      <c r="AT40" t="s">
        <v>66</v>
      </c>
      <c r="AU40" t="s">
        <v>67</v>
      </c>
      <c r="AV40" s="12" t="s">
        <v>159</v>
      </c>
      <c r="AX40" t="s">
        <v>69</v>
      </c>
      <c r="AY40" s="5">
        <v>0</v>
      </c>
      <c r="AZ40" s="5">
        <v>2</v>
      </c>
      <c r="BA40" s="5">
        <v>1</v>
      </c>
      <c r="BB40" s="5">
        <v>3</v>
      </c>
      <c r="BC40" s="5"/>
      <c r="BD40" s="7">
        <f>SUM(Combine[[#This Row],[Điểm cách ly với bệnh nhân trong nước]:[Điểm tiếp xúc do di chuyển]])</f>
        <v>6</v>
      </c>
    </row>
    <row r="41" spans="1:56" x14ac:dyDescent="0.35">
      <c r="A41">
        <v>40</v>
      </c>
      <c r="B41" s="7">
        <f>Combine[[#This Row],[Column1]]</f>
        <v>2</v>
      </c>
      <c r="C41" s="7">
        <v>2</v>
      </c>
      <c r="D41">
        <v>40</v>
      </c>
      <c r="F41" t="s">
        <v>49</v>
      </c>
      <c r="G41">
        <v>2</v>
      </c>
      <c r="K41" t="s">
        <v>197</v>
      </c>
      <c r="L41" t="s">
        <v>177</v>
      </c>
      <c r="M41" t="s">
        <v>211</v>
      </c>
      <c r="N41" t="s">
        <v>177</v>
      </c>
      <c r="O41" t="s">
        <v>212</v>
      </c>
      <c r="P41" t="s">
        <v>54</v>
      </c>
      <c r="Q41">
        <v>34</v>
      </c>
      <c r="R41" t="s">
        <v>193</v>
      </c>
      <c r="T41" t="s">
        <v>213</v>
      </c>
      <c r="U41" t="s">
        <v>177</v>
      </c>
      <c r="V41" t="s">
        <v>214</v>
      </c>
      <c r="AA41" s="1"/>
      <c r="AC41" t="s">
        <v>177</v>
      </c>
      <c r="AD41" s="1">
        <v>43901</v>
      </c>
      <c r="AF41" s="1"/>
      <c r="AG41" s="1"/>
      <c r="AI41" s="1">
        <v>43901</v>
      </c>
      <c r="AJ41" s="1">
        <v>43902</v>
      </c>
      <c r="AK41" t="s">
        <v>184</v>
      </c>
      <c r="AL41" t="s">
        <v>110</v>
      </c>
      <c r="AM41" s="1">
        <v>43901</v>
      </c>
      <c r="AN41" s="1">
        <v>43902</v>
      </c>
      <c r="AO41" s="1">
        <v>43901</v>
      </c>
      <c r="AP41" s="1">
        <v>43901</v>
      </c>
      <c r="AQ41" t="s">
        <v>64</v>
      </c>
      <c r="AR41" t="s">
        <v>65</v>
      </c>
      <c r="AS41" s="1">
        <v>43901</v>
      </c>
      <c r="AT41" t="s">
        <v>184</v>
      </c>
      <c r="AU41" t="s">
        <v>185</v>
      </c>
      <c r="AX41" t="s">
        <v>69</v>
      </c>
      <c r="AY41" s="5">
        <v>0</v>
      </c>
      <c r="AZ41" s="5">
        <v>1</v>
      </c>
      <c r="BA41" s="5"/>
      <c r="BB41" s="5">
        <v>2</v>
      </c>
      <c r="BC41" s="5"/>
      <c r="BD41" s="7">
        <f>SUM(Combine[[#This Row],[Điểm cách ly với bệnh nhân trong nước]:[Điểm tiếp xúc do di chuyển]])</f>
        <v>3</v>
      </c>
    </row>
    <row r="42" spans="1:56" x14ac:dyDescent="0.35">
      <c r="A42">
        <v>41</v>
      </c>
      <c r="B42" s="7">
        <f>Combine[[#This Row],[Column1]]</f>
        <v>2</v>
      </c>
      <c r="C42" s="7">
        <v>2</v>
      </c>
      <c r="D42">
        <v>41</v>
      </c>
      <c r="F42" t="s">
        <v>71</v>
      </c>
      <c r="G42">
        <v>59</v>
      </c>
      <c r="K42" t="s">
        <v>197</v>
      </c>
      <c r="L42" t="s">
        <v>177</v>
      </c>
      <c r="N42" t="s">
        <v>177</v>
      </c>
      <c r="P42" t="s">
        <v>54</v>
      </c>
      <c r="Q42">
        <v>34</v>
      </c>
      <c r="R42" t="s">
        <v>193</v>
      </c>
      <c r="T42" t="s">
        <v>213</v>
      </c>
      <c r="U42" t="s">
        <v>177</v>
      </c>
      <c r="V42" t="s">
        <v>214</v>
      </c>
      <c r="AA42" s="1"/>
      <c r="AC42" t="s">
        <v>177</v>
      </c>
      <c r="AD42" s="1">
        <v>43901</v>
      </c>
      <c r="AF42" s="1"/>
      <c r="AG42" s="1"/>
      <c r="AI42" s="1">
        <v>43901</v>
      </c>
      <c r="AJ42" s="1">
        <v>43902</v>
      </c>
      <c r="AK42" t="s">
        <v>184</v>
      </c>
      <c r="AL42" t="s">
        <v>110</v>
      </c>
      <c r="AM42" s="1">
        <v>43901</v>
      </c>
      <c r="AN42" s="1">
        <v>43902</v>
      </c>
      <c r="AO42" s="1">
        <v>43901</v>
      </c>
      <c r="AP42" s="1">
        <v>43901</v>
      </c>
      <c r="AQ42" t="s">
        <v>64</v>
      </c>
      <c r="AR42" t="s">
        <v>65</v>
      </c>
      <c r="AS42" s="1">
        <v>43901</v>
      </c>
      <c r="AT42" t="s">
        <v>184</v>
      </c>
      <c r="AU42" t="s">
        <v>185</v>
      </c>
      <c r="AX42" t="s">
        <v>69</v>
      </c>
      <c r="AY42" s="5">
        <v>0</v>
      </c>
      <c r="AZ42" s="5">
        <v>1</v>
      </c>
      <c r="BA42" s="5"/>
      <c r="BB42" s="5">
        <v>2</v>
      </c>
      <c r="BC42" s="5"/>
      <c r="BD42" s="7">
        <f>SUM(Combine[[#This Row],[Điểm cách ly với bệnh nhân trong nước]:[Điểm tiếp xúc do di chuyển]])</f>
        <v>3</v>
      </c>
    </row>
    <row r="43" spans="1:56" x14ac:dyDescent="0.35">
      <c r="A43">
        <v>42</v>
      </c>
      <c r="B43" s="7">
        <f>Combine[[#This Row],[Column1]]</f>
        <v>2</v>
      </c>
      <c r="C43" s="7">
        <v>2</v>
      </c>
      <c r="D43">
        <v>42</v>
      </c>
      <c r="F43" t="s">
        <v>71</v>
      </c>
      <c r="G43">
        <v>28</v>
      </c>
      <c r="K43" t="s">
        <v>197</v>
      </c>
      <c r="L43" t="s">
        <v>177</v>
      </c>
      <c r="M43" t="s">
        <v>211</v>
      </c>
      <c r="N43" t="s">
        <v>177</v>
      </c>
      <c r="O43" t="s">
        <v>212</v>
      </c>
      <c r="P43" t="s">
        <v>54</v>
      </c>
      <c r="Q43">
        <v>34</v>
      </c>
      <c r="R43" t="s">
        <v>193</v>
      </c>
      <c r="T43" t="s">
        <v>213</v>
      </c>
      <c r="U43" t="s">
        <v>177</v>
      </c>
      <c r="V43" t="s">
        <v>214</v>
      </c>
      <c r="AA43" s="1"/>
      <c r="AC43" t="s">
        <v>177</v>
      </c>
      <c r="AD43" s="1">
        <v>43901</v>
      </c>
      <c r="AF43" s="1"/>
      <c r="AG43" s="1"/>
      <c r="AI43" s="1">
        <v>43901</v>
      </c>
      <c r="AJ43" s="1">
        <v>43902</v>
      </c>
      <c r="AK43" t="s">
        <v>184</v>
      </c>
      <c r="AL43" t="s">
        <v>110</v>
      </c>
      <c r="AM43" s="1">
        <v>43901</v>
      </c>
      <c r="AN43" s="1">
        <v>43902</v>
      </c>
      <c r="AO43" s="1">
        <v>43901</v>
      </c>
      <c r="AP43" s="1">
        <v>43901</v>
      </c>
      <c r="AQ43" t="s">
        <v>64</v>
      </c>
      <c r="AR43" t="s">
        <v>65</v>
      </c>
      <c r="AS43" s="1">
        <v>43901</v>
      </c>
      <c r="AT43" t="s">
        <v>184</v>
      </c>
      <c r="AU43" t="s">
        <v>185</v>
      </c>
      <c r="AX43" t="s">
        <v>69</v>
      </c>
      <c r="AY43" s="5">
        <v>0</v>
      </c>
      <c r="AZ43" s="5">
        <v>1</v>
      </c>
      <c r="BA43" s="5"/>
      <c r="BB43" s="5">
        <v>2</v>
      </c>
      <c r="BC43" s="5"/>
      <c r="BD43" s="7">
        <f>SUM(Combine[[#This Row],[Điểm cách ly với bệnh nhân trong nước]:[Điểm tiếp xúc do di chuyển]])</f>
        <v>3</v>
      </c>
    </row>
    <row r="44" spans="1:56" x14ac:dyDescent="0.35">
      <c r="A44">
        <v>43</v>
      </c>
      <c r="B44" s="7">
        <f>Combine[[#This Row],[Column1]]</f>
        <v>2</v>
      </c>
      <c r="C44" s="7">
        <v>2</v>
      </c>
      <c r="D44">
        <v>44</v>
      </c>
      <c r="F44" t="s">
        <v>71</v>
      </c>
      <c r="G44">
        <v>13</v>
      </c>
      <c r="K44" t="s">
        <v>192</v>
      </c>
      <c r="L44" t="s">
        <v>177</v>
      </c>
      <c r="N44" t="s">
        <v>177</v>
      </c>
      <c r="P44" t="s">
        <v>54</v>
      </c>
      <c r="Q44">
        <v>37</v>
      </c>
      <c r="R44" t="s">
        <v>219</v>
      </c>
      <c r="T44" t="s">
        <v>220</v>
      </c>
      <c r="U44" t="s">
        <v>177</v>
      </c>
      <c r="V44" t="s">
        <v>221</v>
      </c>
      <c r="AA44" s="1"/>
      <c r="AC44" t="s">
        <v>177</v>
      </c>
      <c r="AD44" s="1">
        <v>43901</v>
      </c>
      <c r="AF44" s="1"/>
      <c r="AG44" s="1"/>
      <c r="AI44" s="1">
        <v>43901</v>
      </c>
      <c r="AJ44" s="1">
        <v>43902</v>
      </c>
      <c r="AK44" t="s">
        <v>184</v>
      </c>
      <c r="AL44" t="s">
        <v>110</v>
      </c>
      <c r="AM44" s="1">
        <v>43901</v>
      </c>
      <c r="AN44" s="1">
        <v>43902</v>
      </c>
      <c r="AO44" s="1">
        <v>43901</v>
      </c>
      <c r="AP44" s="1">
        <v>43901</v>
      </c>
      <c r="AQ44" t="s">
        <v>64</v>
      </c>
      <c r="AR44" t="s">
        <v>65</v>
      </c>
      <c r="AS44" s="1">
        <v>43901</v>
      </c>
      <c r="AT44" t="s">
        <v>184</v>
      </c>
      <c r="AU44" t="s">
        <v>185</v>
      </c>
      <c r="AX44" t="s">
        <v>69</v>
      </c>
      <c r="AY44" s="5">
        <v>0</v>
      </c>
      <c r="AZ44" s="5">
        <v>1</v>
      </c>
      <c r="BA44" s="5"/>
      <c r="BB44" s="5">
        <v>2</v>
      </c>
      <c r="BC44" s="5"/>
      <c r="BD44" s="7">
        <f>SUM(Combine[[#This Row],[Điểm cách ly với bệnh nhân trong nước]:[Điểm tiếp xúc do di chuyển]])</f>
        <v>3</v>
      </c>
    </row>
    <row r="45" spans="1:56" x14ac:dyDescent="0.35">
      <c r="A45">
        <v>44</v>
      </c>
      <c r="B45" s="7">
        <f>Combine[[#This Row],[Column1]]</f>
        <v>2</v>
      </c>
      <c r="C45" s="7">
        <v>2</v>
      </c>
      <c r="D45">
        <v>43</v>
      </c>
      <c r="F45" t="s">
        <v>49</v>
      </c>
      <c r="G45">
        <v>47</v>
      </c>
      <c r="K45" t="s">
        <v>197</v>
      </c>
      <c r="L45" t="s">
        <v>177</v>
      </c>
      <c r="M45" t="s">
        <v>211</v>
      </c>
      <c r="N45" t="s">
        <v>177</v>
      </c>
      <c r="O45" t="s">
        <v>215</v>
      </c>
      <c r="P45" t="s">
        <v>54</v>
      </c>
      <c r="Q45">
        <v>38</v>
      </c>
      <c r="R45" t="s">
        <v>216</v>
      </c>
      <c r="T45" t="s">
        <v>217</v>
      </c>
      <c r="U45" t="s">
        <v>177</v>
      </c>
      <c r="V45" t="s">
        <v>218</v>
      </c>
      <c r="AA45" s="1"/>
      <c r="AC45" t="s">
        <v>177</v>
      </c>
      <c r="AD45" s="1">
        <v>43901</v>
      </c>
      <c r="AF45" s="1"/>
      <c r="AG45" s="1"/>
      <c r="AI45" s="1">
        <v>43901</v>
      </c>
      <c r="AJ45" s="1">
        <v>43902</v>
      </c>
      <c r="AK45" t="s">
        <v>184</v>
      </c>
      <c r="AL45" t="s">
        <v>110</v>
      </c>
      <c r="AM45" s="1">
        <v>43901</v>
      </c>
      <c r="AN45" s="1">
        <v>43902</v>
      </c>
      <c r="AO45" s="1">
        <v>43901</v>
      </c>
      <c r="AP45" s="1">
        <v>43901</v>
      </c>
      <c r="AQ45" t="s">
        <v>64</v>
      </c>
      <c r="AR45" t="s">
        <v>65</v>
      </c>
      <c r="AS45" s="1">
        <v>43901</v>
      </c>
      <c r="AT45" t="s">
        <v>184</v>
      </c>
      <c r="AU45" t="s">
        <v>185</v>
      </c>
      <c r="AX45" t="s">
        <v>69</v>
      </c>
      <c r="AY45" s="5">
        <v>0</v>
      </c>
      <c r="AZ45" s="5">
        <v>1</v>
      </c>
      <c r="BA45" s="5"/>
      <c r="BB45" s="5">
        <v>2</v>
      </c>
      <c r="BC45" s="5"/>
      <c r="BD45" s="7">
        <f>SUM(Combine[[#This Row],[Điểm cách ly với bệnh nhân trong nước]:[Điểm tiếp xúc do di chuyển]])</f>
        <v>3</v>
      </c>
    </row>
    <row r="46" spans="1:56" x14ac:dyDescent="0.35">
      <c r="A46">
        <v>45</v>
      </c>
      <c r="B46" s="7">
        <f>Combine[[#This Row],[Column1]]</f>
        <v>3</v>
      </c>
      <c r="C46" s="7">
        <v>3</v>
      </c>
      <c r="D46">
        <v>45</v>
      </c>
      <c r="F46" t="s">
        <v>71</v>
      </c>
      <c r="G46">
        <v>25</v>
      </c>
      <c r="J46" t="s">
        <v>222</v>
      </c>
      <c r="K46" t="s">
        <v>223</v>
      </c>
      <c r="L46" t="s">
        <v>160</v>
      </c>
      <c r="N46" t="s">
        <v>161</v>
      </c>
      <c r="P46" t="s">
        <v>54</v>
      </c>
      <c r="Q46">
        <v>34</v>
      </c>
      <c r="R46" t="s">
        <v>193</v>
      </c>
      <c r="S46" t="s">
        <v>224</v>
      </c>
      <c r="T46" t="s">
        <v>225</v>
      </c>
      <c r="U46" t="s">
        <v>226</v>
      </c>
      <c r="V46" t="s">
        <v>227</v>
      </c>
      <c r="AA46" s="1"/>
      <c r="AC46" t="s">
        <v>160</v>
      </c>
      <c r="AD46" s="1">
        <v>43902</v>
      </c>
      <c r="AE46" t="s">
        <v>228</v>
      </c>
      <c r="AF46" s="1">
        <v>43902</v>
      </c>
      <c r="AG46" s="1">
        <v>43902</v>
      </c>
      <c r="AI46" s="1">
        <v>43902</v>
      </c>
      <c r="AJ46" s="1">
        <v>43902</v>
      </c>
      <c r="AK46" t="s">
        <v>229</v>
      </c>
      <c r="AL46" t="s">
        <v>169</v>
      </c>
      <c r="AM46" s="1">
        <v>43902</v>
      </c>
      <c r="AN46" s="1">
        <v>43903</v>
      </c>
      <c r="AO46" s="1">
        <v>44168</v>
      </c>
      <c r="AP46" s="1">
        <v>43902</v>
      </c>
      <c r="AQ46" t="s">
        <v>64</v>
      </c>
      <c r="AR46" t="s">
        <v>65</v>
      </c>
      <c r="AS46" s="1">
        <v>43902</v>
      </c>
      <c r="AT46" t="s">
        <v>229</v>
      </c>
      <c r="AU46" t="s">
        <v>230</v>
      </c>
      <c r="AW46" t="s">
        <v>159</v>
      </c>
      <c r="AX46" t="s">
        <v>69</v>
      </c>
      <c r="AY46" s="5">
        <v>0</v>
      </c>
      <c r="AZ46" s="5">
        <v>2</v>
      </c>
      <c r="BA46" s="5"/>
      <c r="BB46" s="5">
        <v>3</v>
      </c>
      <c r="BC46" s="5"/>
      <c r="BD46" s="7">
        <f>SUM(Combine[[#This Row],[Điểm cách ly với bệnh nhân trong nước]:[Điểm tiếp xúc do di chuyển]])</f>
        <v>5</v>
      </c>
    </row>
    <row r="47" spans="1:56" x14ac:dyDescent="0.35">
      <c r="A47">
        <v>46</v>
      </c>
      <c r="B47" s="7">
        <f>Combine[[#This Row],[Column1]]</f>
        <v>2</v>
      </c>
      <c r="C47" s="7">
        <f>VLOOKUP(Combine[[#This Row],[Mã BN]],[1]Sheet2!A:B,2,FALSE)</f>
        <v>2</v>
      </c>
      <c r="D47">
        <v>46</v>
      </c>
      <c r="F47" t="s">
        <v>49</v>
      </c>
      <c r="G47">
        <v>30</v>
      </c>
      <c r="I47" t="s">
        <v>231</v>
      </c>
      <c r="J47" t="s">
        <v>231</v>
      </c>
      <c r="K47" t="s">
        <v>232</v>
      </c>
      <c r="L47" t="s">
        <v>53</v>
      </c>
      <c r="M47" t="s">
        <v>232</v>
      </c>
      <c r="N47" t="s">
        <v>53</v>
      </c>
      <c r="O47" t="s">
        <v>233</v>
      </c>
      <c r="P47" t="s">
        <v>54</v>
      </c>
      <c r="R47" t="s">
        <v>234</v>
      </c>
      <c r="S47" t="s">
        <v>235</v>
      </c>
      <c r="T47" t="s">
        <v>236</v>
      </c>
      <c r="U47" t="s">
        <v>237</v>
      </c>
      <c r="V47" t="s">
        <v>238</v>
      </c>
      <c r="W47" t="s">
        <v>59</v>
      </c>
      <c r="X47" t="s">
        <v>60</v>
      </c>
      <c r="Y47" t="s">
        <v>59</v>
      </c>
      <c r="Z47" t="s">
        <v>61</v>
      </c>
      <c r="AA47" s="1">
        <v>43899</v>
      </c>
      <c r="AB47" s="1">
        <v>43899</v>
      </c>
      <c r="AC47" t="s">
        <v>53</v>
      </c>
      <c r="AD47" s="1">
        <v>43901</v>
      </c>
      <c r="AE47" t="s">
        <v>239</v>
      </c>
      <c r="AF47" s="1">
        <v>43900</v>
      </c>
      <c r="AG47" s="1">
        <v>43900</v>
      </c>
      <c r="AI47" s="1">
        <v>43903</v>
      </c>
      <c r="AJ47" s="1">
        <v>43903</v>
      </c>
      <c r="AK47" t="s">
        <v>66</v>
      </c>
      <c r="AL47" t="s">
        <v>63</v>
      </c>
      <c r="AM47" s="1">
        <v>43903</v>
      </c>
      <c r="AN47" s="1">
        <v>43903</v>
      </c>
      <c r="AO47" s="1">
        <v>43903</v>
      </c>
      <c r="AP47" s="1">
        <v>43901</v>
      </c>
      <c r="AQ47" t="s">
        <v>64</v>
      </c>
      <c r="AR47" t="s">
        <v>65</v>
      </c>
      <c r="AS47" s="1">
        <v>43901</v>
      </c>
      <c r="AT47" t="s">
        <v>66</v>
      </c>
      <c r="AU47" t="s">
        <v>67</v>
      </c>
      <c r="AW47" t="s">
        <v>159</v>
      </c>
      <c r="AX47" t="s">
        <v>69</v>
      </c>
      <c r="AY47" s="5"/>
      <c r="AZ47" s="5">
        <v>2</v>
      </c>
      <c r="BA47" s="5"/>
      <c r="BB47" s="5">
        <v>2</v>
      </c>
      <c r="BC47" s="5">
        <v>1</v>
      </c>
      <c r="BD47" s="7">
        <f>SUM(Combine[[#This Row],[Điểm cách ly với bệnh nhân trong nước]:[Điểm tiếp xúc do di chuyển]])</f>
        <v>5</v>
      </c>
    </row>
    <row r="48" spans="1:56" x14ac:dyDescent="0.35">
      <c r="A48">
        <v>47</v>
      </c>
      <c r="B48" s="7">
        <f>Combine[[#This Row],[Column1]]</f>
        <v>2</v>
      </c>
      <c r="C48" s="7">
        <v>2</v>
      </c>
      <c r="D48">
        <v>47</v>
      </c>
      <c r="F48" t="s">
        <v>49</v>
      </c>
      <c r="G48">
        <v>43</v>
      </c>
      <c r="J48" t="s">
        <v>51</v>
      </c>
      <c r="K48" t="s">
        <v>52</v>
      </c>
      <c r="L48" t="s">
        <v>53</v>
      </c>
      <c r="M48" t="s">
        <v>52</v>
      </c>
      <c r="N48" t="s">
        <v>53</v>
      </c>
      <c r="O48" t="s">
        <v>51</v>
      </c>
      <c r="P48" t="s">
        <v>54</v>
      </c>
      <c r="Q48">
        <v>17</v>
      </c>
      <c r="R48" t="s">
        <v>240</v>
      </c>
      <c r="S48" t="s">
        <v>241</v>
      </c>
      <c r="T48" t="s">
        <v>242</v>
      </c>
      <c r="V48" t="s">
        <v>243</v>
      </c>
      <c r="AA48" s="1"/>
      <c r="AC48" t="s">
        <v>53</v>
      </c>
      <c r="AD48" s="1">
        <v>43895</v>
      </c>
      <c r="AF48" s="1"/>
      <c r="AG48" s="1">
        <v>43896</v>
      </c>
      <c r="AI48" s="1">
        <v>43896</v>
      </c>
      <c r="AJ48" s="1">
        <v>43896</v>
      </c>
      <c r="AK48" t="s">
        <v>66</v>
      </c>
      <c r="AL48" t="s">
        <v>63</v>
      </c>
      <c r="AM48" s="1">
        <v>43903</v>
      </c>
      <c r="AN48" s="1">
        <v>43903</v>
      </c>
      <c r="AO48" s="1">
        <v>43896</v>
      </c>
      <c r="AP48" s="1">
        <v>43896</v>
      </c>
      <c r="AQ48" t="s">
        <v>64</v>
      </c>
      <c r="AR48" t="s">
        <v>65</v>
      </c>
      <c r="AS48" s="1">
        <v>43896</v>
      </c>
      <c r="AT48" t="s">
        <v>66</v>
      </c>
      <c r="AU48" t="s">
        <v>67</v>
      </c>
      <c r="AW48" t="s">
        <v>159</v>
      </c>
      <c r="AX48" t="s">
        <v>69</v>
      </c>
      <c r="AY48" s="5">
        <v>0</v>
      </c>
      <c r="AZ48" s="5">
        <v>1</v>
      </c>
      <c r="BA48" s="5"/>
      <c r="BB48" s="5">
        <v>2</v>
      </c>
      <c r="BC48" s="5"/>
      <c r="BD48" s="7">
        <f>SUM(Combine[[#This Row],[Điểm cách ly với bệnh nhân trong nước]:[Điểm tiếp xúc do di chuyển]])</f>
        <v>3</v>
      </c>
    </row>
    <row r="49" spans="1:56" x14ac:dyDescent="0.35">
      <c r="A49">
        <v>48</v>
      </c>
      <c r="B49" s="7">
        <f>Combine[[#This Row],[Column1]]</f>
        <v>0</v>
      </c>
      <c r="C49" s="7">
        <f>VLOOKUP(Combine[[#This Row],[Mã BN]],[1]Sheet2!A:B,2,FALSE)</f>
        <v>0</v>
      </c>
      <c r="D49">
        <v>48</v>
      </c>
      <c r="F49" t="s">
        <v>71</v>
      </c>
      <c r="G49">
        <v>31</v>
      </c>
      <c r="J49" t="s">
        <v>244</v>
      </c>
      <c r="K49" t="s">
        <v>245</v>
      </c>
      <c r="L49" t="s">
        <v>160</v>
      </c>
      <c r="M49" t="s">
        <v>246</v>
      </c>
      <c r="N49" t="s">
        <v>161</v>
      </c>
      <c r="O49" t="s">
        <v>247</v>
      </c>
      <c r="P49" t="s">
        <v>54</v>
      </c>
      <c r="Q49" t="s">
        <v>248</v>
      </c>
      <c r="R49" t="s">
        <v>193</v>
      </c>
      <c r="S49" t="s">
        <v>249</v>
      </c>
      <c r="T49" t="s">
        <v>250</v>
      </c>
      <c r="U49" t="s">
        <v>226</v>
      </c>
      <c r="V49" t="s">
        <v>251</v>
      </c>
      <c r="AA49" s="1"/>
      <c r="AC49" t="s">
        <v>160</v>
      </c>
      <c r="AD49" s="1">
        <v>43901</v>
      </c>
      <c r="AF49" s="1"/>
      <c r="AG49" s="1"/>
      <c r="AI49" s="1">
        <v>43903</v>
      </c>
      <c r="AJ49" s="1">
        <v>43903</v>
      </c>
      <c r="AK49" t="s">
        <v>168</v>
      </c>
      <c r="AL49" t="s">
        <v>169</v>
      </c>
      <c r="AM49" s="1">
        <v>43904</v>
      </c>
      <c r="AN49" s="1">
        <v>43904</v>
      </c>
      <c r="AO49" s="1">
        <v>43903</v>
      </c>
      <c r="AP49" s="1">
        <v>43903</v>
      </c>
      <c r="AQ49" t="s">
        <v>64</v>
      </c>
      <c r="AR49" t="s">
        <v>65</v>
      </c>
      <c r="AS49" s="1">
        <v>43903</v>
      </c>
      <c r="AT49" t="s">
        <v>168</v>
      </c>
      <c r="AU49" t="s">
        <v>230</v>
      </c>
      <c r="AW49" t="s">
        <v>159</v>
      </c>
      <c r="AX49" t="s">
        <v>69</v>
      </c>
      <c r="AY49" s="5">
        <v>0</v>
      </c>
      <c r="AZ49" s="5">
        <v>1</v>
      </c>
      <c r="BA49" s="5"/>
      <c r="BB49" s="5">
        <v>0</v>
      </c>
      <c r="BC49" s="5"/>
      <c r="BD49" s="7">
        <f>SUM(Combine[[#This Row],[Điểm cách ly với bệnh nhân trong nước]:[Điểm tiếp xúc do di chuyển]])</f>
        <v>1</v>
      </c>
    </row>
    <row r="50" spans="1:56" x14ac:dyDescent="0.35">
      <c r="A50">
        <v>49</v>
      </c>
      <c r="B50" s="7">
        <f>Combine[[#This Row],[Column1]]</f>
        <v>4</v>
      </c>
      <c r="C50" s="7">
        <f>VLOOKUP(Combine[[#This Row],[Mã BN]],[1]Sheet2!A:B,2,FALSE)</f>
        <v>4</v>
      </c>
      <c r="D50">
        <v>49</v>
      </c>
      <c r="F50" t="s">
        <v>71</v>
      </c>
      <c r="G50">
        <v>71</v>
      </c>
      <c r="L50" t="s">
        <v>143</v>
      </c>
      <c r="N50" t="s">
        <v>143</v>
      </c>
      <c r="P50" t="s">
        <v>60</v>
      </c>
      <c r="Q50">
        <v>30</v>
      </c>
      <c r="R50" t="s">
        <v>252</v>
      </c>
      <c r="S50" t="s">
        <v>253</v>
      </c>
      <c r="T50" t="s">
        <v>254</v>
      </c>
      <c r="U50" t="s">
        <v>146</v>
      </c>
      <c r="V50" t="s">
        <v>255</v>
      </c>
      <c r="W50" t="s">
        <v>59</v>
      </c>
      <c r="X50" t="s">
        <v>60</v>
      </c>
      <c r="Y50" t="s">
        <v>59</v>
      </c>
      <c r="Z50" t="s">
        <v>61</v>
      </c>
      <c r="AA50" s="1">
        <v>43892</v>
      </c>
      <c r="AB50" s="1">
        <v>43892</v>
      </c>
      <c r="AC50" t="s">
        <v>143</v>
      </c>
      <c r="AD50" s="1">
        <v>43898</v>
      </c>
      <c r="AF50" s="1"/>
      <c r="AG50" s="1"/>
      <c r="AI50" s="1">
        <v>43904</v>
      </c>
      <c r="AJ50" s="1">
        <v>43904</v>
      </c>
      <c r="AK50" t="s">
        <v>149</v>
      </c>
      <c r="AL50" t="s">
        <v>110</v>
      </c>
      <c r="AM50" s="1">
        <v>43904</v>
      </c>
      <c r="AN50" s="1">
        <v>43904</v>
      </c>
      <c r="AO50" s="1">
        <v>43904</v>
      </c>
      <c r="AP50" s="1">
        <v>43898</v>
      </c>
      <c r="AQ50" t="s">
        <v>64</v>
      </c>
      <c r="AR50" t="s">
        <v>65</v>
      </c>
      <c r="AS50" s="1">
        <v>43897</v>
      </c>
      <c r="AT50" t="s">
        <v>150</v>
      </c>
      <c r="AU50" t="s">
        <v>256</v>
      </c>
      <c r="AX50" t="s">
        <v>69</v>
      </c>
      <c r="AY50" s="5"/>
      <c r="AZ50" s="5">
        <v>1</v>
      </c>
      <c r="BA50" s="5"/>
      <c r="BB50" s="5">
        <v>4</v>
      </c>
      <c r="BC50" s="5">
        <v>1</v>
      </c>
      <c r="BD50" s="7">
        <f>SUM(Combine[[#This Row],[Điểm cách ly với bệnh nhân trong nước]:[Điểm tiếp xúc do di chuyển]])</f>
        <v>6</v>
      </c>
    </row>
    <row r="51" spans="1:56" x14ac:dyDescent="0.35">
      <c r="A51">
        <v>50</v>
      </c>
      <c r="B51" s="7">
        <f>Combine[[#This Row],[Column1]]</f>
        <v>2</v>
      </c>
      <c r="C51" s="7">
        <f>VLOOKUP(Combine[[#This Row],[Mã BN]],[1]Sheet2!A:B,2,FALSE)</f>
        <v>2</v>
      </c>
      <c r="D51">
        <v>52</v>
      </c>
      <c r="F51" t="s">
        <v>49</v>
      </c>
      <c r="G51">
        <v>24</v>
      </c>
      <c r="J51" t="s">
        <v>266</v>
      </c>
      <c r="K51" t="s">
        <v>123</v>
      </c>
      <c r="L51" t="s">
        <v>124</v>
      </c>
      <c r="N51" t="s">
        <v>124</v>
      </c>
      <c r="P51" t="s">
        <v>54</v>
      </c>
      <c r="R51" t="s">
        <v>234</v>
      </c>
      <c r="T51" t="s">
        <v>267</v>
      </c>
      <c r="V51" t="s">
        <v>268</v>
      </c>
      <c r="X51" t="s">
        <v>60</v>
      </c>
      <c r="Y51" t="s">
        <v>59</v>
      </c>
      <c r="Z51" t="s">
        <v>61</v>
      </c>
      <c r="AA51" s="1">
        <v>43899</v>
      </c>
      <c r="AC51" t="s">
        <v>124</v>
      </c>
      <c r="AD51" s="1">
        <v>43899</v>
      </c>
      <c r="AF51" s="1"/>
      <c r="AG51" s="1"/>
      <c r="AI51" s="1">
        <v>43903</v>
      </c>
      <c r="AJ51" s="1">
        <v>43903</v>
      </c>
      <c r="AK51" t="s">
        <v>269</v>
      </c>
      <c r="AL51" t="s">
        <v>63</v>
      </c>
      <c r="AM51" s="1">
        <v>43903</v>
      </c>
      <c r="AN51" s="1">
        <v>43904</v>
      </c>
      <c r="AO51" s="1">
        <v>43904</v>
      </c>
      <c r="AP51" s="1">
        <v>43903</v>
      </c>
      <c r="AQ51" t="s">
        <v>64</v>
      </c>
      <c r="AR51" t="s">
        <v>65</v>
      </c>
      <c r="AS51" s="1">
        <v>43903</v>
      </c>
      <c r="AT51" t="s">
        <v>270</v>
      </c>
      <c r="AU51" t="s">
        <v>271</v>
      </c>
      <c r="AW51" t="s">
        <v>159</v>
      </c>
      <c r="AX51" t="s">
        <v>69</v>
      </c>
      <c r="AY51" s="5"/>
      <c r="AZ51" s="5">
        <v>1</v>
      </c>
      <c r="BA51" s="5"/>
      <c r="BB51" s="5">
        <v>2</v>
      </c>
      <c r="BC51" s="5"/>
      <c r="BD51" s="7">
        <f>SUM(Combine[[#This Row],[Điểm cách ly với bệnh nhân trong nước]:[Điểm tiếp xúc do di chuyển]])</f>
        <v>3</v>
      </c>
    </row>
    <row r="52" spans="1:56" x14ac:dyDescent="0.35">
      <c r="A52">
        <v>51</v>
      </c>
      <c r="B52" s="7">
        <f>Combine[[#This Row],[Column1]]</f>
        <v>0</v>
      </c>
      <c r="C52" s="7">
        <f>VLOOKUP(Combine[[#This Row],[Mã BN]],[1]Sheet2!A:B,2,FALSE)</f>
        <v>0</v>
      </c>
      <c r="D52">
        <v>50</v>
      </c>
      <c r="F52" t="s">
        <v>71</v>
      </c>
      <c r="G52">
        <v>50</v>
      </c>
      <c r="J52" t="s">
        <v>257</v>
      </c>
      <c r="K52" t="s">
        <v>52</v>
      </c>
      <c r="L52" t="s">
        <v>53</v>
      </c>
      <c r="M52" t="s">
        <v>52</v>
      </c>
      <c r="N52" t="s">
        <v>53</v>
      </c>
      <c r="O52" t="s">
        <v>258</v>
      </c>
      <c r="P52" t="s">
        <v>54</v>
      </c>
      <c r="R52" t="s">
        <v>259</v>
      </c>
      <c r="S52" t="s">
        <v>260</v>
      </c>
      <c r="T52" t="s">
        <v>261</v>
      </c>
      <c r="U52" t="s">
        <v>53</v>
      </c>
      <c r="V52" t="s">
        <v>262</v>
      </c>
      <c r="X52" t="s">
        <v>263</v>
      </c>
      <c r="Y52" t="s">
        <v>264</v>
      </c>
      <c r="Z52" t="s">
        <v>61</v>
      </c>
      <c r="AA52" s="1">
        <v>43900</v>
      </c>
      <c r="AB52" s="1">
        <v>43899</v>
      </c>
      <c r="AC52" t="s">
        <v>53</v>
      </c>
      <c r="AD52" s="1"/>
      <c r="AE52" t="s">
        <v>265</v>
      </c>
      <c r="AF52" s="1">
        <v>43901</v>
      </c>
      <c r="AG52" s="1">
        <v>43902</v>
      </c>
      <c r="AI52" s="1">
        <v>43903</v>
      </c>
      <c r="AJ52" s="1">
        <v>43903</v>
      </c>
      <c r="AK52" t="s">
        <v>66</v>
      </c>
      <c r="AL52" t="s">
        <v>63</v>
      </c>
      <c r="AM52" s="1">
        <v>43904</v>
      </c>
      <c r="AN52" s="1">
        <v>43904</v>
      </c>
      <c r="AO52" s="1">
        <v>43903</v>
      </c>
      <c r="AP52" s="1">
        <v>43903</v>
      </c>
      <c r="AQ52" t="s">
        <v>64</v>
      </c>
      <c r="AR52" t="s">
        <v>65</v>
      </c>
      <c r="AS52" s="1">
        <v>43903</v>
      </c>
      <c r="AT52" t="s">
        <v>66</v>
      </c>
      <c r="AU52" t="s">
        <v>67</v>
      </c>
      <c r="AW52" t="s">
        <v>159</v>
      </c>
      <c r="AX52" t="s">
        <v>69</v>
      </c>
      <c r="AY52" s="5"/>
      <c r="AZ52" s="5">
        <v>2</v>
      </c>
      <c r="BA52" s="5"/>
      <c r="BB52" s="5">
        <v>0</v>
      </c>
      <c r="BC52" s="5"/>
      <c r="BD52" s="7">
        <f>SUM(Combine[[#This Row],[Điểm cách ly với bệnh nhân trong nước]:[Điểm tiếp xúc do di chuyển]])</f>
        <v>2</v>
      </c>
    </row>
    <row r="53" spans="1:56" x14ac:dyDescent="0.35">
      <c r="A53">
        <v>52</v>
      </c>
      <c r="B53" s="7">
        <f>Combine[[#This Row],[Column1]]</f>
        <v>4</v>
      </c>
      <c r="C53" s="7">
        <f>VLOOKUP(Combine[[#This Row],[Mã BN]],[1]Sheet2!A:B,2,FALSE)</f>
        <v>4</v>
      </c>
      <c r="D53">
        <v>51</v>
      </c>
      <c r="F53" t="s">
        <v>49</v>
      </c>
      <c r="G53">
        <v>22</v>
      </c>
      <c r="J53" t="s">
        <v>272</v>
      </c>
      <c r="K53" t="s">
        <v>273</v>
      </c>
      <c r="L53" t="s">
        <v>53</v>
      </c>
      <c r="M53" t="s">
        <v>273</v>
      </c>
      <c r="N53" t="s">
        <v>53</v>
      </c>
      <c r="O53" t="s">
        <v>272</v>
      </c>
      <c r="P53" t="s">
        <v>54</v>
      </c>
      <c r="R53" t="s">
        <v>274</v>
      </c>
      <c r="S53" t="s">
        <v>275</v>
      </c>
      <c r="T53" t="s">
        <v>276</v>
      </c>
      <c r="U53" t="s">
        <v>53</v>
      </c>
      <c r="V53" t="s">
        <v>277</v>
      </c>
      <c r="W53" t="s">
        <v>278</v>
      </c>
      <c r="X53" t="s">
        <v>279</v>
      </c>
      <c r="Y53" t="s">
        <v>278</v>
      </c>
      <c r="Z53" t="s">
        <v>61</v>
      </c>
      <c r="AA53" s="1">
        <v>43903</v>
      </c>
      <c r="AB53" s="1">
        <v>43903</v>
      </c>
      <c r="AC53" t="s">
        <v>53</v>
      </c>
      <c r="AD53" s="1">
        <v>43899</v>
      </c>
      <c r="AE53" t="s">
        <v>280</v>
      </c>
      <c r="AF53" s="1">
        <v>43901</v>
      </c>
      <c r="AG53" s="1">
        <v>43901</v>
      </c>
      <c r="AI53" s="1">
        <v>43903</v>
      </c>
      <c r="AJ53" s="1">
        <v>43903</v>
      </c>
      <c r="AK53" t="s">
        <v>66</v>
      </c>
      <c r="AL53" t="s">
        <v>63</v>
      </c>
      <c r="AM53" s="1">
        <v>43903</v>
      </c>
      <c r="AN53" s="1">
        <v>43904</v>
      </c>
      <c r="AO53" s="1">
        <v>43904</v>
      </c>
      <c r="AP53" s="1">
        <v>43903</v>
      </c>
      <c r="AQ53" t="s">
        <v>64</v>
      </c>
      <c r="AR53" t="s">
        <v>65</v>
      </c>
      <c r="AS53" s="1">
        <v>43903</v>
      </c>
      <c r="AT53" t="s">
        <v>66</v>
      </c>
      <c r="AU53" t="s">
        <v>67</v>
      </c>
      <c r="AW53" t="s">
        <v>159</v>
      </c>
      <c r="AX53" t="s">
        <v>69</v>
      </c>
      <c r="AY53" s="5"/>
      <c r="AZ53" s="5">
        <v>2</v>
      </c>
      <c r="BA53" s="5"/>
      <c r="BB53" s="5">
        <v>4</v>
      </c>
      <c r="BC53" s="5"/>
      <c r="BD53" s="7">
        <f>SUM(Combine[[#This Row],[Điểm cách ly với bệnh nhân trong nước]:[Điểm tiếp xúc do di chuyển]])</f>
        <v>6</v>
      </c>
    </row>
    <row r="54" spans="1:56" x14ac:dyDescent="0.35">
      <c r="A54">
        <v>53</v>
      </c>
      <c r="B54" s="7">
        <f>Combine[[#This Row],[Column1]]</f>
        <v>1</v>
      </c>
      <c r="C54" s="7">
        <f>VLOOKUP(Combine[[#This Row],[Mã BN]],[1]Sheet2!A:B,2,FALSE)</f>
        <v>1</v>
      </c>
      <c r="D54">
        <v>53</v>
      </c>
      <c r="F54" t="s">
        <v>71</v>
      </c>
      <c r="G54">
        <v>53</v>
      </c>
      <c r="K54" t="s">
        <v>281</v>
      </c>
      <c r="L54" t="s">
        <v>160</v>
      </c>
      <c r="M54" t="s">
        <v>281</v>
      </c>
      <c r="N54" t="s">
        <v>161</v>
      </c>
      <c r="O54" t="s">
        <v>282</v>
      </c>
      <c r="P54" t="s">
        <v>283</v>
      </c>
      <c r="R54" t="s">
        <v>284</v>
      </c>
      <c r="T54" t="s">
        <v>285</v>
      </c>
      <c r="V54" t="s">
        <v>286</v>
      </c>
      <c r="W54" t="s">
        <v>287</v>
      </c>
      <c r="X54" t="s">
        <v>279</v>
      </c>
      <c r="Y54" t="s">
        <v>287</v>
      </c>
      <c r="Z54" t="s">
        <v>166</v>
      </c>
      <c r="AA54" s="1">
        <v>43900</v>
      </c>
      <c r="AB54" s="1">
        <v>43900</v>
      </c>
      <c r="AC54" t="s">
        <v>160</v>
      </c>
      <c r="AD54" s="1">
        <v>43903</v>
      </c>
      <c r="AE54" t="s">
        <v>288</v>
      </c>
      <c r="AF54" s="1">
        <v>43903</v>
      </c>
      <c r="AG54" s="1"/>
      <c r="AI54" s="1">
        <v>43903</v>
      </c>
      <c r="AJ54" s="1">
        <v>43903</v>
      </c>
      <c r="AK54" t="s">
        <v>168</v>
      </c>
      <c r="AL54" t="s">
        <v>169</v>
      </c>
      <c r="AM54" s="1">
        <v>43904</v>
      </c>
      <c r="AN54" s="1">
        <v>43904</v>
      </c>
      <c r="AO54" s="1">
        <v>43903</v>
      </c>
      <c r="AP54" s="1">
        <v>43903</v>
      </c>
      <c r="AQ54" t="s">
        <v>64</v>
      </c>
      <c r="AR54" t="s">
        <v>65</v>
      </c>
      <c r="AS54" s="1">
        <v>43903</v>
      </c>
      <c r="AT54" t="s">
        <v>168</v>
      </c>
      <c r="AU54" t="s">
        <v>170</v>
      </c>
      <c r="AX54" t="s">
        <v>69</v>
      </c>
      <c r="AY54" s="5"/>
      <c r="AZ54" s="5">
        <v>2</v>
      </c>
      <c r="BA54" s="5"/>
      <c r="BB54" s="5">
        <v>1</v>
      </c>
      <c r="BC54" s="5">
        <v>1</v>
      </c>
      <c r="BD54" s="7">
        <f>SUM(Combine[[#This Row],[Điểm cách ly với bệnh nhân trong nước]:[Điểm tiếp xúc do di chuyển]])</f>
        <v>4</v>
      </c>
    </row>
    <row r="55" spans="1:56" x14ac:dyDescent="0.35">
      <c r="A55">
        <v>54</v>
      </c>
      <c r="B55" s="7">
        <f>Combine[[#This Row],[Column1]]</f>
        <v>5</v>
      </c>
      <c r="C55" s="7">
        <f>VLOOKUP(Combine[[#This Row],[Mã BN]],[1]Sheet2!A:B,2,FALSE)</f>
        <v>5</v>
      </c>
      <c r="D55">
        <v>54</v>
      </c>
      <c r="F55" t="s">
        <v>71</v>
      </c>
      <c r="G55">
        <v>33</v>
      </c>
      <c r="K55" t="s">
        <v>289</v>
      </c>
      <c r="L55" t="s">
        <v>160</v>
      </c>
      <c r="P55" t="s">
        <v>290</v>
      </c>
      <c r="R55" t="s">
        <v>291</v>
      </c>
      <c r="S55" t="s">
        <v>292</v>
      </c>
      <c r="T55" t="s">
        <v>293</v>
      </c>
      <c r="V55" t="s">
        <v>294</v>
      </c>
      <c r="W55" t="s">
        <v>295</v>
      </c>
      <c r="X55" t="s">
        <v>296</v>
      </c>
      <c r="Y55" t="s">
        <v>297</v>
      </c>
      <c r="Z55" t="s">
        <v>298</v>
      </c>
      <c r="AA55" s="1">
        <v>43898</v>
      </c>
      <c r="AB55" s="1">
        <v>43898</v>
      </c>
      <c r="AC55" t="s">
        <v>160</v>
      </c>
      <c r="AD55" s="1">
        <v>43904</v>
      </c>
      <c r="AE55" t="s">
        <v>196</v>
      </c>
      <c r="AF55" s="1">
        <v>43904</v>
      </c>
      <c r="AG55" s="1">
        <v>43904</v>
      </c>
      <c r="AI55" s="1">
        <v>43904</v>
      </c>
      <c r="AJ55" s="1">
        <v>43904</v>
      </c>
      <c r="AK55" t="s">
        <v>168</v>
      </c>
      <c r="AL55" t="s">
        <v>169</v>
      </c>
      <c r="AM55" s="1">
        <v>43905</v>
      </c>
      <c r="AN55" s="1">
        <v>43905</v>
      </c>
      <c r="AO55" s="1">
        <v>43904</v>
      </c>
      <c r="AP55" s="1">
        <v>43904</v>
      </c>
      <c r="AQ55" t="s">
        <v>302</v>
      </c>
      <c r="AR55" t="s">
        <v>65</v>
      </c>
      <c r="AS55" s="1">
        <v>43905</v>
      </c>
      <c r="AT55" t="s">
        <v>168</v>
      </c>
      <c r="AU55" t="s">
        <v>303</v>
      </c>
      <c r="AX55" t="s">
        <v>69</v>
      </c>
      <c r="AY55" s="5"/>
      <c r="AZ55" s="5">
        <v>2</v>
      </c>
      <c r="BA55" s="5"/>
      <c r="BB55" s="5">
        <v>5</v>
      </c>
      <c r="BC55" s="5">
        <v>1</v>
      </c>
      <c r="BD55" s="7">
        <f>SUM(Combine[[#This Row],[Điểm cách ly với bệnh nhân trong nước]:[Điểm tiếp xúc do di chuyển]])</f>
        <v>8</v>
      </c>
    </row>
    <row r="56" spans="1:56" x14ac:dyDescent="0.35">
      <c r="A56">
        <v>55</v>
      </c>
      <c r="B56" s="7">
        <f>Combine[[#This Row],[Column1]]</f>
        <v>2</v>
      </c>
      <c r="C56" s="7">
        <f>VLOOKUP(Combine[[#This Row],[Mã BN]],[1]Sheet2!A:B,2,FALSE)</f>
        <v>2</v>
      </c>
      <c r="D56">
        <v>55</v>
      </c>
      <c r="F56" t="s">
        <v>71</v>
      </c>
      <c r="G56">
        <v>35</v>
      </c>
      <c r="L56" t="s">
        <v>53</v>
      </c>
      <c r="N56" t="s">
        <v>53</v>
      </c>
      <c r="P56" t="s">
        <v>263</v>
      </c>
      <c r="R56" t="s">
        <v>304</v>
      </c>
      <c r="T56" t="s">
        <v>305</v>
      </c>
      <c r="U56" t="s">
        <v>306</v>
      </c>
      <c r="V56" t="s">
        <v>307</v>
      </c>
      <c r="W56" t="s">
        <v>308</v>
      </c>
      <c r="X56" t="s">
        <v>263</v>
      </c>
      <c r="Y56" t="s">
        <v>308</v>
      </c>
      <c r="Z56" t="s">
        <v>61</v>
      </c>
      <c r="AA56" s="1">
        <v>43904</v>
      </c>
      <c r="AB56" s="1">
        <v>43904</v>
      </c>
      <c r="AC56" t="s">
        <v>53</v>
      </c>
      <c r="AD56" s="1">
        <v>43904</v>
      </c>
      <c r="AF56" s="1"/>
      <c r="AG56" s="1">
        <v>43904</v>
      </c>
      <c r="AI56" s="1">
        <v>43904</v>
      </c>
      <c r="AJ56" s="1">
        <v>43904</v>
      </c>
      <c r="AK56" t="s">
        <v>66</v>
      </c>
      <c r="AL56" t="s">
        <v>63</v>
      </c>
      <c r="AM56" s="1">
        <v>43905</v>
      </c>
      <c r="AN56" s="1">
        <v>43905</v>
      </c>
      <c r="AO56" s="1">
        <v>43905</v>
      </c>
      <c r="AP56" s="1">
        <v>43904</v>
      </c>
      <c r="AQ56" t="s">
        <v>302</v>
      </c>
      <c r="AR56" t="s">
        <v>65</v>
      </c>
      <c r="AS56" s="1">
        <v>43904</v>
      </c>
      <c r="AT56" t="s">
        <v>66</v>
      </c>
      <c r="AU56" t="s">
        <v>309</v>
      </c>
      <c r="AX56" t="s">
        <v>69</v>
      </c>
      <c r="AY56" s="5"/>
      <c r="AZ56" s="5">
        <v>1</v>
      </c>
      <c r="BA56" s="5"/>
      <c r="BB56" s="5">
        <v>2</v>
      </c>
      <c r="BC56" s="5"/>
      <c r="BD56" s="7">
        <f>SUM(Combine[[#This Row],[Điểm cách ly với bệnh nhân trong nước]:[Điểm tiếp xúc do di chuyển]])</f>
        <v>3</v>
      </c>
    </row>
    <row r="57" spans="1:56" x14ac:dyDescent="0.35">
      <c r="A57">
        <v>56</v>
      </c>
      <c r="B57" s="7">
        <f>Combine[[#This Row],[Column1]]</f>
        <v>5</v>
      </c>
      <c r="C57" s="7">
        <f>VLOOKUP(Combine[[#This Row],[Mã BN]],[1]Sheet2!A:B,2,FALSE)</f>
        <v>5</v>
      </c>
      <c r="D57">
        <v>56</v>
      </c>
      <c r="F57" t="s">
        <v>71</v>
      </c>
      <c r="G57">
        <v>30</v>
      </c>
      <c r="K57" t="s">
        <v>310</v>
      </c>
      <c r="L57" t="s">
        <v>53</v>
      </c>
      <c r="N57" t="s">
        <v>53</v>
      </c>
      <c r="P57" t="s">
        <v>60</v>
      </c>
      <c r="R57" t="s">
        <v>234</v>
      </c>
      <c r="S57" t="s">
        <v>311</v>
      </c>
      <c r="T57" t="s">
        <v>312</v>
      </c>
      <c r="V57" t="s">
        <v>313</v>
      </c>
      <c r="X57" t="s">
        <v>60</v>
      </c>
      <c r="Y57" t="s">
        <v>59</v>
      </c>
      <c r="Z57" t="s">
        <v>61</v>
      </c>
      <c r="AA57" s="1">
        <v>43899</v>
      </c>
      <c r="AB57" s="1">
        <v>43899</v>
      </c>
      <c r="AC57" t="s">
        <v>53</v>
      </c>
      <c r="AD57" s="1"/>
      <c r="AF57" s="1"/>
      <c r="AG57" s="1">
        <v>43904</v>
      </c>
      <c r="AI57" s="1">
        <v>43904</v>
      </c>
      <c r="AJ57" s="1">
        <v>43904</v>
      </c>
      <c r="AK57" t="s">
        <v>314</v>
      </c>
      <c r="AL57" t="s">
        <v>63</v>
      </c>
      <c r="AM57" s="1">
        <v>43905</v>
      </c>
      <c r="AN57" s="1">
        <v>43905</v>
      </c>
      <c r="AO57" s="1">
        <v>43904</v>
      </c>
      <c r="AP57" s="1"/>
      <c r="AQ57" t="s">
        <v>302</v>
      </c>
      <c r="AR57" t="s">
        <v>65</v>
      </c>
      <c r="AS57" s="1">
        <v>43904</v>
      </c>
      <c r="AT57" t="s">
        <v>66</v>
      </c>
      <c r="AU57" t="s">
        <v>309</v>
      </c>
      <c r="AX57" t="s">
        <v>69</v>
      </c>
      <c r="AY57" s="5"/>
      <c r="AZ57" s="5">
        <v>1</v>
      </c>
      <c r="BA57" s="5"/>
      <c r="BB57" s="5">
        <v>5</v>
      </c>
      <c r="BC57" s="5"/>
      <c r="BD57" s="7">
        <f>SUM(Combine[[#This Row],[Điểm cách ly với bệnh nhân trong nước]:[Điểm tiếp xúc do di chuyển]])</f>
        <v>6</v>
      </c>
    </row>
    <row r="58" spans="1:56" x14ac:dyDescent="0.35">
      <c r="A58">
        <v>57</v>
      </c>
      <c r="B58" s="7">
        <f>Combine[[#This Row],[Column1]]</f>
        <v>9</v>
      </c>
      <c r="C58" s="7">
        <f>VLOOKUP(Combine[[#This Row],[Mã BN]],[1]Sheet2!A:B,2,FALSE)</f>
        <v>9</v>
      </c>
      <c r="D58">
        <v>57</v>
      </c>
      <c r="F58" t="s">
        <v>71</v>
      </c>
      <c r="G58">
        <v>66</v>
      </c>
      <c r="L58" t="s">
        <v>152</v>
      </c>
      <c r="P58" t="s">
        <v>60</v>
      </c>
      <c r="Q58">
        <v>46</v>
      </c>
      <c r="R58" t="s">
        <v>234</v>
      </c>
      <c r="S58" t="s">
        <v>315</v>
      </c>
      <c r="T58" t="s">
        <v>316</v>
      </c>
      <c r="U58" t="s">
        <v>317</v>
      </c>
      <c r="V58" t="s">
        <v>318</v>
      </c>
      <c r="W58" t="s">
        <v>59</v>
      </c>
      <c r="X58" t="s">
        <v>60</v>
      </c>
      <c r="Y58" t="s">
        <v>59</v>
      </c>
      <c r="Z58" t="s">
        <v>61</v>
      </c>
      <c r="AA58" s="1">
        <v>43899</v>
      </c>
      <c r="AB58" s="1">
        <v>43899</v>
      </c>
      <c r="AC58" t="s">
        <v>152</v>
      </c>
      <c r="AD58" s="1"/>
      <c r="AF58" s="1"/>
      <c r="AG58" s="1"/>
      <c r="AI58" s="1">
        <v>43904</v>
      </c>
      <c r="AJ58" s="1">
        <v>43904</v>
      </c>
      <c r="AK58" t="s">
        <v>158</v>
      </c>
      <c r="AL58" t="s">
        <v>110</v>
      </c>
      <c r="AM58" s="1">
        <v>43905</v>
      </c>
      <c r="AN58" s="1">
        <v>43905</v>
      </c>
      <c r="AO58" s="1">
        <v>43899</v>
      </c>
      <c r="AP58" s="1">
        <v>43899</v>
      </c>
      <c r="AQ58" t="s">
        <v>302</v>
      </c>
      <c r="AR58" t="s">
        <v>65</v>
      </c>
      <c r="AS58" s="1">
        <v>43906</v>
      </c>
      <c r="AT58" t="s">
        <v>319</v>
      </c>
      <c r="AU58" t="s">
        <v>320</v>
      </c>
      <c r="AX58" t="s">
        <v>69</v>
      </c>
      <c r="AY58" s="5"/>
      <c r="AZ58" s="5">
        <v>1</v>
      </c>
      <c r="BA58" s="5"/>
      <c r="BB58" s="5">
        <v>9</v>
      </c>
      <c r="BC58" s="5"/>
      <c r="BD58" s="7">
        <f>SUM(Combine[[#This Row],[Điểm cách ly với bệnh nhân trong nước]:[Điểm tiếp xúc do di chuyển]])</f>
        <v>10</v>
      </c>
    </row>
    <row r="59" spans="1:56" x14ac:dyDescent="0.35">
      <c r="A59">
        <v>58</v>
      </c>
      <c r="B59" s="7">
        <f>Combine[[#This Row],[Column1]]</f>
        <v>4</v>
      </c>
      <c r="C59" s="7">
        <f>VLOOKUP(Combine[[#This Row],[Mã BN]],[1]Sheet2!A:B,2,FALSE)</f>
        <v>4</v>
      </c>
      <c r="D59">
        <v>58</v>
      </c>
      <c r="F59" t="s">
        <v>49</v>
      </c>
      <c r="G59">
        <v>26</v>
      </c>
      <c r="H59" t="s">
        <v>321</v>
      </c>
      <c r="J59" t="s">
        <v>322</v>
      </c>
      <c r="K59" t="s">
        <v>52</v>
      </c>
      <c r="L59" t="s">
        <v>53</v>
      </c>
      <c r="M59" t="s">
        <v>52</v>
      </c>
      <c r="N59" t="s">
        <v>323</v>
      </c>
      <c r="O59" t="s">
        <v>322</v>
      </c>
      <c r="P59" t="s">
        <v>54</v>
      </c>
      <c r="R59" t="s">
        <v>324</v>
      </c>
      <c r="S59" t="s">
        <v>325</v>
      </c>
      <c r="T59" t="s">
        <v>326</v>
      </c>
      <c r="V59" t="s">
        <v>327</v>
      </c>
      <c r="X59" t="s">
        <v>263</v>
      </c>
      <c r="Y59" t="s">
        <v>328</v>
      </c>
      <c r="Z59" t="s">
        <v>61</v>
      </c>
      <c r="AA59" s="1">
        <v>43905</v>
      </c>
      <c r="AB59" s="1">
        <v>43905</v>
      </c>
      <c r="AC59" t="s">
        <v>53</v>
      </c>
      <c r="AD59" s="1"/>
      <c r="AF59" s="1"/>
      <c r="AG59" s="1">
        <v>43899</v>
      </c>
      <c r="AI59" s="1">
        <v>43905</v>
      </c>
      <c r="AJ59" s="1">
        <v>43905</v>
      </c>
      <c r="AK59" t="s">
        <v>66</v>
      </c>
      <c r="AL59" t="s">
        <v>63</v>
      </c>
      <c r="AM59" s="1">
        <v>43905</v>
      </c>
      <c r="AN59" s="1">
        <v>43906</v>
      </c>
      <c r="AO59" s="1">
        <v>43906</v>
      </c>
      <c r="AP59" s="1">
        <v>43906</v>
      </c>
      <c r="AQ59" t="s">
        <v>329</v>
      </c>
      <c r="AR59" t="s">
        <v>65</v>
      </c>
      <c r="AS59" s="1">
        <v>43906</v>
      </c>
      <c r="AT59" t="s">
        <v>66</v>
      </c>
      <c r="AU59" t="s">
        <v>330</v>
      </c>
      <c r="AX59" t="s">
        <v>69</v>
      </c>
      <c r="AY59" s="5"/>
      <c r="AZ59" s="5">
        <v>1</v>
      </c>
      <c r="BA59" s="5"/>
      <c r="BB59" s="5">
        <v>4</v>
      </c>
      <c r="BC59" s="5"/>
      <c r="BD59" s="7">
        <f>SUM(Combine[[#This Row],[Điểm cách ly với bệnh nhân trong nước]:[Điểm tiếp xúc do di chuyển]])</f>
        <v>5</v>
      </c>
    </row>
    <row r="60" spans="1:56" x14ac:dyDescent="0.35">
      <c r="A60">
        <v>59</v>
      </c>
      <c r="B60" s="7">
        <f>Combine[[#This Row],[Column1]]</f>
        <v>3</v>
      </c>
      <c r="C60" s="7">
        <f>VLOOKUP(Combine[[#This Row],[Mã BN]],[1]Sheet2!A:B,2,FALSE)</f>
        <v>3</v>
      </c>
      <c r="D60">
        <v>59</v>
      </c>
      <c r="F60" t="s">
        <v>49</v>
      </c>
      <c r="G60">
        <v>30</v>
      </c>
      <c r="J60" t="s">
        <v>331</v>
      </c>
      <c r="K60" t="s">
        <v>332</v>
      </c>
      <c r="L60" t="s">
        <v>53</v>
      </c>
      <c r="M60" t="s">
        <v>333</v>
      </c>
      <c r="N60" t="s">
        <v>323</v>
      </c>
      <c r="O60" t="s">
        <v>331</v>
      </c>
      <c r="P60" t="s">
        <v>54</v>
      </c>
      <c r="Q60" t="s">
        <v>105</v>
      </c>
      <c r="R60" t="s">
        <v>55</v>
      </c>
      <c r="S60" t="s">
        <v>334</v>
      </c>
      <c r="T60" t="s">
        <v>335</v>
      </c>
      <c r="U60" t="s">
        <v>336</v>
      </c>
      <c r="V60" t="s">
        <v>337</v>
      </c>
      <c r="W60" t="s">
        <v>59</v>
      </c>
      <c r="X60" t="s">
        <v>60</v>
      </c>
      <c r="Y60" t="s">
        <v>59</v>
      </c>
      <c r="Z60" t="s">
        <v>61</v>
      </c>
      <c r="AA60" s="1">
        <v>43892</v>
      </c>
      <c r="AB60" s="1">
        <v>43892</v>
      </c>
      <c r="AC60" t="s">
        <v>53</v>
      </c>
      <c r="AD60" s="1"/>
      <c r="AE60" t="s">
        <v>338</v>
      </c>
      <c r="AF60" s="1">
        <v>43904</v>
      </c>
      <c r="AG60" s="1">
        <v>43904</v>
      </c>
      <c r="AI60" s="1">
        <v>43905</v>
      </c>
      <c r="AJ60" s="1">
        <v>43905</v>
      </c>
      <c r="AK60" t="s">
        <v>66</v>
      </c>
      <c r="AL60" t="s">
        <v>63</v>
      </c>
      <c r="AM60" s="1">
        <v>43905</v>
      </c>
      <c r="AN60" s="1">
        <v>43906</v>
      </c>
      <c r="AO60" s="1">
        <v>43905</v>
      </c>
      <c r="AP60" s="1">
        <v>43905</v>
      </c>
      <c r="AQ60" t="s">
        <v>302</v>
      </c>
      <c r="AR60" t="s">
        <v>65</v>
      </c>
      <c r="AS60" s="1">
        <v>43905</v>
      </c>
      <c r="AT60" t="s">
        <v>66</v>
      </c>
      <c r="AU60" t="s">
        <v>339</v>
      </c>
      <c r="AX60" t="s">
        <v>69</v>
      </c>
      <c r="AY60" s="5"/>
      <c r="AZ60" s="5">
        <v>2</v>
      </c>
      <c r="BA60" s="5"/>
      <c r="BB60" s="5">
        <v>3</v>
      </c>
      <c r="BC60" s="5"/>
      <c r="BD60" s="7">
        <f>SUM(Combine[[#This Row],[Điểm cách ly với bệnh nhân trong nước]:[Điểm tiếp xúc do di chuyển]])</f>
        <v>5</v>
      </c>
    </row>
    <row r="61" spans="1:56" x14ac:dyDescent="0.35">
      <c r="A61">
        <v>60</v>
      </c>
      <c r="B61" s="7">
        <f>Combine[[#This Row],[Column1]]</f>
        <v>4</v>
      </c>
      <c r="C61" s="7">
        <f>VLOOKUP(Combine[[#This Row],[Mã BN]],[1]Sheet2!A:B,2,FALSE)</f>
        <v>4</v>
      </c>
      <c r="D61">
        <v>60</v>
      </c>
      <c r="F61" t="s">
        <v>71</v>
      </c>
      <c r="G61">
        <v>29</v>
      </c>
      <c r="L61" t="s">
        <v>53</v>
      </c>
      <c r="P61" t="s">
        <v>263</v>
      </c>
      <c r="Q61">
        <v>50</v>
      </c>
      <c r="R61" t="s">
        <v>340</v>
      </c>
      <c r="S61" t="s">
        <v>341</v>
      </c>
      <c r="T61" t="s">
        <v>342</v>
      </c>
      <c r="V61" t="s">
        <v>343</v>
      </c>
      <c r="X61" t="s">
        <v>263</v>
      </c>
      <c r="Y61" t="s">
        <v>308</v>
      </c>
      <c r="Z61" t="s">
        <v>61</v>
      </c>
      <c r="AA61" s="1">
        <v>43900</v>
      </c>
      <c r="AB61" s="1">
        <v>43899</v>
      </c>
      <c r="AC61" t="s">
        <v>53</v>
      </c>
      <c r="AD61" s="1">
        <v>43905</v>
      </c>
      <c r="AF61" s="1"/>
      <c r="AG61" s="1">
        <v>43905</v>
      </c>
      <c r="AI61" s="1">
        <v>43905</v>
      </c>
      <c r="AJ61" s="1">
        <v>43905</v>
      </c>
      <c r="AK61" t="s">
        <v>66</v>
      </c>
      <c r="AL61" t="s">
        <v>63</v>
      </c>
      <c r="AM61" s="1">
        <v>43906</v>
      </c>
      <c r="AN61" s="1">
        <v>43906</v>
      </c>
      <c r="AO61" s="1">
        <v>43905</v>
      </c>
      <c r="AP61" s="1">
        <v>43905</v>
      </c>
      <c r="AQ61" t="s">
        <v>302</v>
      </c>
      <c r="AR61" t="s">
        <v>65</v>
      </c>
      <c r="AS61" s="1">
        <v>43904</v>
      </c>
      <c r="AT61" t="s">
        <v>66</v>
      </c>
      <c r="AU61" t="s">
        <v>309</v>
      </c>
      <c r="AX61" t="s">
        <v>69</v>
      </c>
      <c r="AY61" s="5"/>
      <c r="AZ61" s="5">
        <v>1</v>
      </c>
      <c r="BA61" s="5"/>
      <c r="BB61" s="5">
        <v>4</v>
      </c>
      <c r="BC61" s="5">
        <v>1</v>
      </c>
      <c r="BD61" s="7">
        <f>SUM(Combine[[#This Row],[Điểm cách ly với bệnh nhân trong nước]:[Điểm tiếp xúc do di chuyển]])</f>
        <v>6</v>
      </c>
    </row>
    <row r="62" spans="1:56" x14ac:dyDescent="0.35">
      <c r="A62">
        <v>61</v>
      </c>
      <c r="B62" s="7">
        <f>Combine[[#This Row],[Column1]]</f>
        <v>3</v>
      </c>
      <c r="C62" s="7">
        <f>VLOOKUP(Combine[[#This Row],[Mã BN]],[1]Sheet2!A:B,2,FALSE)</f>
        <v>3</v>
      </c>
      <c r="D62">
        <v>61</v>
      </c>
      <c r="F62" t="s">
        <v>71</v>
      </c>
      <c r="G62">
        <v>42</v>
      </c>
      <c r="I62" t="s">
        <v>344</v>
      </c>
      <c r="J62" t="s">
        <v>345</v>
      </c>
      <c r="K62" t="s">
        <v>346</v>
      </c>
      <c r="L62" t="s">
        <v>347</v>
      </c>
      <c r="M62" t="s">
        <v>346</v>
      </c>
      <c r="N62" t="s">
        <v>347</v>
      </c>
      <c r="P62" t="s">
        <v>54</v>
      </c>
      <c r="R62" t="s">
        <v>348</v>
      </c>
      <c r="T62" t="s">
        <v>349</v>
      </c>
      <c r="V62" t="s">
        <v>350</v>
      </c>
      <c r="W62" t="s">
        <v>351</v>
      </c>
      <c r="X62" t="s">
        <v>352</v>
      </c>
      <c r="Y62" t="s">
        <v>351</v>
      </c>
      <c r="Z62" t="s">
        <v>166</v>
      </c>
      <c r="AA62" s="1">
        <v>43894</v>
      </c>
      <c r="AB62" s="1">
        <v>43894</v>
      </c>
      <c r="AC62" t="s">
        <v>347</v>
      </c>
      <c r="AD62" s="1">
        <v>43905</v>
      </c>
      <c r="AE62" t="s">
        <v>353</v>
      </c>
      <c r="AF62" s="1">
        <v>43900</v>
      </c>
      <c r="AG62" s="1"/>
      <c r="AI62" s="1">
        <v>43905</v>
      </c>
      <c r="AJ62" s="1">
        <v>43905</v>
      </c>
      <c r="AK62" t="s">
        <v>354</v>
      </c>
      <c r="AL62" t="s">
        <v>110</v>
      </c>
      <c r="AM62" s="1">
        <v>43905</v>
      </c>
      <c r="AN62" s="1">
        <v>43906</v>
      </c>
      <c r="AO62" s="1">
        <v>43906</v>
      </c>
      <c r="AP62" s="1">
        <v>43905</v>
      </c>
      <c r="AQ62" t="s">
        <v>302</v>
      </c>
      <c r="AR62" t="s">
        <v>65</v>
      </c>
      <c r="AS62" s="1">
        <v>43905</v>
      </c>
      <c r="AT62" t="s">
        <v>354</v>
      </c>
      <c r="AU62" t="s">
        <v>355</v>
      </c>
      <c r="AX62" t="s">
        <v>69</v>
      </c>
      <c r="AY62" s="5"/>
      <c r="AZ62" s="5">
        <v>2</v>
      </c>
      <c r="BA62" s="5"/>
      <c r="BB62" s="5">
        <v>3</v>
      </c>
      <c r="BC62" s="5">
        <v>1</v>
      </c>
      <c r="BD62" s="7">
        <f>SUM(Combine[[#This Row],[Điểm cách ly với bệnh nhân trong nước]:[Điểm tiếp xúc do di chuyển]])</f>
        <v>6</v>
      </c>
    </row>
    <row r="63" spans="1:56" x14ac:dyDescent="0.35">
      <c r="A63">
        <v>62</v>
      </c>
      <c r="B63" s="7">
        <f>Combine[[#This Row],[Column1]]</f>
        <v>3</v>
      </c>
      <c r="C63" s="7">
        <f>VLOOKUP(Combine[[#This Row],[Mã BN]],[1]Sheet2!A:B,2,FALSE)</f>
        <v>3</v>
      </c>
      <c r="D63">
        <v>62</v>
      </c>
      <c r="F63" t="s">
        <v>71</v>
      </c>
      <c r="G63">
        <v>18</v>
      </c>
      <c r="H63" t="s">
        <v>321</v>
      </c>
      <c r="K63" t="s">
        <v>310</v>
      </c>
      <c r="L63" t="s">
        <v>53</v>
      </c>
      <c r="M63" t="s">
        <v>310</v>
      </c>
      <c r="N63" t="s">
        <v>53</v>
      </c>
      <c r="P63" t="s">
        <v>54</v>
      </c>
      <c r="R63" t="s">
        <v>356</v>
      </c>
      <c r="S63" t="s">
        <v>357</v>
      </c>
      <c r="T63" t="s">
        <v>358</v>
      </c>
      <c r="V63" t="s">
        <v>359</v>
      </c>
      <c r="X63" t="s">
        <v>60</v>
      </c>
      <c r="Y63" t="s">
        <v>133</v>
      </c>
      <c r="Z63" t="s">
        <v>82</v>
      </c>
      <c r="AA63" s="1">
        <v>43906</v>
      </c>
      <c r="AB63" s="1">
        <v>43906</v>
      </c>
      <c r="AC63" t="s">
        <v>124</v>
      </c>
      <c r="AD63" s="1">
        <v>43906</v>
      </c>
      <c r="AF63" s="1"/>
      <c r="AG63" s="1">
        <v>43906</v>
      </c>
      <c r="AI63" s="1">
        <v>43906</v>
      </c>
      <c r="AJ63" s="1">
        <v>43906</v>
      </c>
      <c r="AK63" t="s">
        <v>360</v>
      </c>
      <c r="AL63" t="s">
        <v>63</v>
      </c>
      <c r="AM63" s="1">
        <v>43906</v>
      </c>
      <c r="AN63" s="1">
        <v>43907</v>
      </c>
      <c r="AO63" s="1">
        <v>43906</v>
      </c>
      <c r="AP63" s="1">
        <v>43906</v>
      </c>
      <c r="AQ63" t="s">
        <v>302</v>
      </c>
      <c r="AR63" t="s">
        <v>65</v>
      </c>
      <c r="AS63" s="1">
        <v>43906</v>
      </c>
      <c r="AT63" t="s">
        <v>360</v>
      </c>
      <c r="AU63" t="s">
        <v>361</v>
      </c>
      <c r="AW63" t="s">
        <v>159</v>
      </c>
      <c r="AX63" t="s">
        <v>69</v>
      </c>
      <c r="AY63" s="5"/>
      <c r="AZ63" s="5">
        <v>1</v>
      </c>
      <c r="BA63" s="5"/>
      <c r="BB63" s="5">
        <v>3</v>
      </c>
      <c r="BC63" s="5"/>
      <c r="BD63" s="7">
        <f>SUM(Combine[[#This Row],[Điểm cách ly với bệnh nhân trong nước]:[Điểm tiếp xúc do di chuyển]])</f>
        <v>4</v>
      </c>
    </row>
    <row r="64" spans="1:56" x14ac:dyDescent="0.35">
      <c r="A64">
        <v>63</v>
      </c>
      <c r="B64" s="7">
        <f>Combine[[#This Row],[Column1]]</f>
        <v>3</v>
      </c>
      <c r="C64" s="7">
        <f>VLOOKUP(Combine[[#This Row],[Mã BN]],[1]Sheet2!A:B,2,FALSE)</f>
        <v>3</v>
      </c>
      <c r="D64">
        <v>63</v>
      </c>
      <c r="F64" t="s">
        <v>49</v>
      </c>
      <c r="G64">
        <v>20</v>
      </c>
      <c r="H64" t="s">
        <v>321</v>
      </c>
      <c r="K64" t="s">
        <v>205</v>
      </c>
      <c r="L64" t="s">
        <v>53</v>
      </c>
      <c r="M64" t="s">
        <v>205</v>
      </c>
      <c r="N64" t="s">
        <v>53</v>
      </c>
      <c r="O64" t="s">
        <v>362</v>
      </c>
      <c r="P64" t="s">
        <v>54</v>
      </c>
      <c r="R64" t="s">
        <v>363</v>
      </c>
      <c r="S64" t="s">
        <v>357</v>
      </c>
      <c r="T64" t="s">
        <v>364</v>
      </c>
      <c r="V64" t="s">
        <v>365</v>
      </c>
      <c r="W64" t="s">
        <v>366</v>
      </c>
      <c r="X64" t="s">
        <v>367</v>
      </c>
      <c r="Y64" t="s">
        <v>368</v>
      </c>
      <c r="Z64" t="s">
        <v>61</v>
      </c>
      <c r="AA64" s="1">
        <v>43905</v>
      </c>
      <c r="AB64" s="1">
        <v>43905</v>
      </c>
      <c r="AC64" t="s">
        <v>53</v>
      </c>
      <c r="AD64" s="1">
        <v>43905</v>
      </c>
      <c r="AF64" s="1"/>
      <c r="AG64" s="1">
        <v>43906</v>
      </c>
      <c r="AI64" s="1">
        <v>43906</v>
      </c>
      <c r="AJ64" s="1">
        <v>43906</v>
      </c>
      <c r="AK64" t="s">
        <v>369</v>
      </c>
      <c r="AL64" t="s">
        <v>63</v>
      </c>
      <c r="AM64" s="1">
        <v>43906</v>
      </c>
      <c r="AN64" s="1">
        <v>43907</v>
      </c>
      <c r="AO64" s="1">
        <v>43906</v>
      </c>
      <c r="AP64" s="1">
        <v>43906</v>
      </c>
      <c r="AQ64" t="s">
        <v>302</v>
      </c>
      <c r="AR64" t="s">
        <v>65</v>
      </c>
      <c r="AS64" s="1">
        <v>43906</v>
      </c>
      <c r="AT64" t="s">
        <v>66</v>
      </c>
      <c r="AU64" t="s">
        <v>370</v>
      </c>
      <c r="AX64" t="s">
        <v>69</v>
      </c>
      <c r="AY64" s="5"/>
      <c r="AZ64" s="5">
        <v>1</v>
      </c>
      <c r="BA64" s="5"/>
      <c r="BB64" s="5">
        <v>3</v>
      </c>
      <c r="BC64" s="5"/>
      <c r="BD64" s="7">
        <f>SUM(Combine[[#This Row],[Điểm cách ly với bệnh nhân trong nước]:[Điểm tiếp xúc do di chuyển]])</f>
        <v>4</v>
      </c>
    </row>
    <row r="65" spans="1:56" x14ac:dyDescent="0.35">
      <c r="A65">
        <v>64</v>
      </c>
      <c r="B65" s="7">
        <f>Combine[[#This Row],[Column1]]</f>
        <v>0</v>
      </c>
      <c r="C65" s="7">
        <f>VLOOKUP(Combine[[#This Row],[Mã BN]],[1]Sheet2!A:B,2,FALSE)</f>
        <v>0</v>
      </c>
      <c r="D65">
        <v>64</v>
      </c>
      <c r="F65" t="s">
        <v>49</v>
      </c>
      <c r="G65">
        <v>36</v>
      </c>
      <c r="J65" t="s">
        <v>371</v>
      </c>
      <c r="K65" t="s">
        <v>372</v>
      </c>
      <c r="L65" t="s">
        <v>160</v>
      </c>
      <c r="M65" t="s">
        <v>373</v>
      </c>
      <c r="N65" t="s">
        <v>161</v>
      </c>
      <c r="O65" t="s">
        <v>374</v>
      </c>
      <c r="P65" t="s">
        <v>54</v>
      </c>
      <c r="R65" t="s">
        <v>375</v>
      </c>
      <c r="S65" t="s">
        <v>376</v>
      </c>
      <c r="T65" t="s">
        <v>377</v>
      </c>
      <c r="U65" t="s">
        <v>378</v>
      </c>
      <c r="V65" t="s">
        <v>379</v>
      </c>
      <c r="W65" t="s">
        <v>380</v>
      </c>
      <c r="X65" t="s">
        <v>381</v>
      </c>
      <c r="Y65" t="s">
        <v>380</v>
      </c>
      <c r="Z65" t="s">
        <v>166</v>
      </c>
      <c r="AA65" s="1">
        <v>43902</v>
      </c>
      <c r="AB65" s="1">
        <v>43902</v>
      </c>
      <c r="AC65" t="s">
        <v>160</v>
      </c>
      <c r="AD65" s="1">
        <v>43905</v>
      </c>
      <c r="AF65" s="1"/>
      <c r="AG65" s="1"/>
      <c r="AH65" t="s">
        <v>383</v>
      </c>
      <c r="AI65" s="1">
        <v>43906</v>
      </c>
      <c r="AJ65" s="1">
        <v>43906</v>
      </c>
      <c r="AK65" t="s">
        <v>384</v>
      </c>
      <c r="AL65" t="s">
        <v>169</v>
      </c>
      <c r="AM65" s="1">
        <v>43907</v>
      </c>
      <c r="AN65" s="1">
        <v>43907</v>
      </c>
      <c r="AO65" s="1">
        <v>43907</v>
      </c>
      <c r="AP65" s="1">
        <v>43905</v>
      </c>
      <c r="AQ65" t="s">
        <v>302</v>
      </c>
      <c r="AR65" t="s">
        <v>65</v>
      </c>
      <c r="AS65" s="1">
        <v>43907</v>
      </c>
      <c r="AT65" t="s">
        <v>229</v>
      </c>
      <c r="AU65" t="s">
        <v>230</v>
      </c>
      <c r="AX65" t="s">
        <v>69</v>
      </c>
      <c r="AY65" s="5"/>
      <c r="AZ65" s="5">
        <v>1</v>
      </c>
      <c r="BA65" s="5"/>
      <c r="BB65" s="5">
        <v>0</v>
      </c>
      <c r="BC65" s="5">
        <v>1</v>
      </c>
      <c r="BD65" s="7">
        <f>SUM(Combine[[#This Row],[Điểm cách ly với bệnh nhân trong nước]:[Điểm tiếp xúc do di chuyển]])</f>
        <v>2</v>
      </c>
    </row>
    <row r="66" spans="1:56" x14ac:dyDescent="0.35">
      <c r="A66">
        <v>65</v>
      </c>
      <c r="B66" s="7">
        <f>Combine[[#This Row],[Column1]]</f>
        <v>0</v>
      </c>
      <c r="C66" s="7">
        <f>VLOOKUP(Combine[[#This Row],[Mã BN]],[1]Sheet2!A:B,2,FALSE)</f>
        <v>0</v>
      </c>
      <c r="D66">
        <v>65</v>
      </c>
      <c r="F66" t="s">
        <v>49</v>
      </c>
      <c r="G66">
        <v>28</v>
      </c>
      <c r="J66" t="s">
        <v>222</v>
      </c>
      <c r="K66" t="s">
        <v>386</v>
      </c>
      <c r="L66" t="s">
        <v>160</v>
      </c>
      <c r="M66" t="s">
        <v>386</v>
      </c>
      <c r="N66" t="s">
        <v>161</v>
      </c>
      <c r="O66" t="s">
        <v>387</v>
      </c>
      <c r="P66" t="s">
        <v>54</v>
      </c>
      <c r="Q66" t="s">
        <v>388</v>
      </c>
      <c r="R66" t="s">
        <v>389</v>
      </c>
      <c r="S66" t="s">
        <v>390</v>
      </c>
      <c r="T66" t="s">
        <v>391</v>
      </c>
      <c r="V66" t="s">
        <v>392</v>
      </c>
      <c r="AA66" s="1"/>
      <c r="AC66" t="s">
        <v>160</v>
      </c>
      <c r="AD66" s="1">
        <v>43903</v>
      </c>
      <c r="AF66" s="1"/>
      <c r="AG66" s="1">
        <v>43900</v>
      </c>
      <c r="AI66" s="1">
        <v>43903</v>
      </c>
      <c r="AJ66" s="1">
        <v>43903</v>
      </c>
      <c r="AK66" t="s">
        <v>229</v>
      </c>
      <c r="AL66" t="s">
        <v>169</v>
      </c>
      <c r="AM66" s="1">
        <v>43907</v>
      </c>
      <c r="AN66" s="1">
        <v>43907</v>
      </c>
      <c r="AO66" s="1">
        <v>43907</v>
      </c>
      <c r="AP66" s="1">
        <v>43903</v>
      </c>
      <c r="AQ66" t="s">
        <v>302</v>
      </c>
      <c r="AR66" t="s">
        <v>65</v>
      </c>
      <c r="AS66" s="1">
        <v>43903</v>
      </c>
      <c r="AT66" t="s">
        <v>229</v>
      </c>
      <c r="AU66" t="s">
        <v>394</v>
      </c>
      <c r="AX66" t="s">
        <v>69</v>
      </c>
      <c r="AY66" s="5">
        <v>0</v>
      </c>
      <c r="AZ66" s="5">
        <v>1</v>
      </c>
      <c r="BA66" s="5"/>
      <c r="BB66" s="5">
        <v>0</v>
      </c>
      <c r="BC66" s="5"/>
      <c r="BD66" s="7">
        <f>SUM(Combine[[#This Row],[Điểm cách ly với bệnh nhân trong nước]:[Điểm tiếp xúc do di chuyển]])</f>
        <v>1</v>
      </c>
    </row>
    <row r="67" spans="1:56" x14ac:dyDescent="0.35">
      <c r="A67">
        <v>66</v>
      </c>
      <c r="B67" s="7">
        <f>Combine[[#This Row],[Column1]]</f>
        <v>3</v>
      </c>
      <c r="C67" s="7">
        <f>VLOOKUP(Combine[[#This Row],[Mã BN]],[1]Sheet2!A:B,2,FALSE)</f>
        <v>3</v>
      </c>
      <c r="D67">
        <v>66</v>
      </c>
      <c r="F67" t="s">
        <v>49</v>
      </c>
      <c r="G67">
        <v>21</v>
      </c>
      <c r="J67" t="s">
        <v>395</v>
      </c>
      <c r="K67" t="s">
        <v>396</v>
      </c>
      <c r="L67" t="s">
        <v>160</v>
      </c>
      <c r="M67" t="s">
        <v>396</v>
      </c>
      <c r="N67" t="s">
        <v>161</v>
      </c>
      <c r="P67" t="s">
        <v>54</v>
      </c>
      <c r="R67" t="s">
        <v>397</v>
      </c>
      <c r="S67" t="s">
        <v>398</v>
      </c>
      <c r="T67" t="s">
        <v>399</v>
      </c>
      <c r="V67" t="s">
        <v>400</v>
      </c>
      <c r="W67" t="s">
        <v>401</v>
      </c>
      <c r="X67" t="s">
        <v>402</v>
      </c>
      <c r="Y67" t="s">
        <v>403</v>
      </c>
      <c r="Z67" t="s">
        <v>166</v>
      </c>
      <c r="AA67" s="1">
        <v>43906</v>
      </c>
      <c r="AB67" s="1">
        <v>43904</v>
      </c>
      <c r="AC67" t="s">
        <v>160</v>
      </c>
      <c r="AD67" s="1">
        <v>43906</v>
      </c>
      <c r="AF67" s="1"/>
      <c r="AG67" s="1"/>
      <c r="AI67" s="1">
        <v>43904</v>
      </c>
      <c r="AJ67" s="1">
        <v>43904</v>
      </c>
      <c r="AK67" t="s">
        <v>404</v>
      </c>
      <c r="AL67" t="s">
        <v>169</v>
      </c>
      <c r="AM67" s="1">
        <v>43907</v>
      </c>
      <c r="AN67" s="1">
        <v>43907</v>
      </c>
      <c r="AO67" s="1"/>
      <c r="AP67" s="1"/>
      <c r="AQ67" t="s">
        <v>302</v>
      </c>
      <c r="AR67" t="s">
        <v>65</v>
      </c>
      <c r="AS67" s="1">
        <v>43907</v>
      </c>
      <c r="AU67" t="s">
        <v>230</v>
      </c>
      <c r="AX67" t="s">
        <v>69</v>
      </c>
      <c r="AY67" s="5"/>
      <c r="AZ67" s="5">
        <v>1</v>
      </c>
      <c r="BA67" s="5"/>
      <c r="BB67" s="5">
        <v>3</v>
      </c>
      <c r="BC67" s="5">
        <v>1</v>
      </c>
      <c r="BD67" s="7">
        <f>SUM(Combine[[#This Row],[Điểm cách ly với bệnh nhân trong nước]:[Điểm tiếp xúc do di chuyển]])</f>
        <v>5</v>
      </c>
    </row>
    <row r="68" spans="1:56" x14ac:dyDescent="0.35">
      <c r="A68">
        <v>67</v>
      </c>
      <c r="B68" s="7">
        <f>Combine[[#This Row],[Column1]]</f>
        <v>3</v>
      </c>
      <c r="C68" s="7">
        <f>VLOOKUP(Combine[[#This Row],[Mã BN]],[1]Sheet2!A:B,2,FALSE)</f>
        <v>3</v>
      </c>
      <c r="D68">
        <v>67</v>
      </c>
      <c r="F68" t="s">
        <v>71</v>
      </c>
      <c r="G68">
        <v>36</v>
      </c>
      <c r="I68" t="s">
        <v>344</v>
      </c>
      <c r="J68" t="s">
        <v>345</v>
      </c>
      <c r="K68" t="s">
        <v>346</v>
      </c>
      <c r="L68" t="s">
        <v>347</v>
      </c>
      <c r="M68" t="s">
        <v>346</v>
      </c>
      <c r="N68" t="s">
        <v>347</v>
      </c>
      <c r="P68" t="s">
        <v>54</v>
      </c>
      <c r="Q68">
        <v>61</v>
      </c>
      <c r="R68" t="s">
        <v>405</v>
      </c>
      <c r="S68" t="s">
        <v>406</v>
      </c>
      <c r="T68" t="s">
        <v>407</v>
      </c>
      <c r="W68" t="s">
        <v>351</v>
      </c>
      <c r="X68" t="s">
        <v>352</v>
      </c>
      <c r="Y68" t="s">
        <v>351</v>
      </c>
      <c r="Z68" t="s">
        <v>166</v>
      </c>
      <c r="AA68" s="1">
        <v>43894</v>
      </c>
      <c r="AB68" s="1">
        <v>43894</v>
      </c>
      <c r="AC68" t="s">
        <v>347</v>
      </c>
      <c r="AD68" s="1">
        <v>43908</v>
      </c>
      <c r="AF68" s="1"/>
      <c r="AG68" s="1"/>
      <c r="AI68" s="1">
        <v>43907</v>
      </c>
      <c r="AJ68" s="1">
        <v>43907</v>
      </c>
      <c r="AK68" t="s">
        <v>354</v>
      </c>
      <c r="AL68" t="s">
        <v>110</v>
      </c>
      <c r="AM68" s="1">
        <v>43908</v>
      </c>
      <c r="AN68" s="1">
        <v>43908</v>
      </c>
      <c r="AO68" s="1">
        <v>43908</v>
      </c>
      <c r="AP68" s="1">
        <v>43908</v>
      </c>
      <c r="AQ68" t="s">
        <v>302</v>
      </c>
      <c r="AR68" t="s">
        <v>65</v>
      </c>
      <c r="AS68" s="1">
        <v>43907</v>
      </c>
      <c r="AT68" t="s">
        <v>354</v>
      </c>
      <c r="AU68" t="s">
        <v>408</v>
      </c>
      <c r="AX68" t="s">
        <v>69</v>
      </c>
      <c r="AY68" s="5"/>
      <c r="AZ68" s="5">
        <v>1</v>
      </c>
      <c r="BA68" s="5"/>
      <c r="BB68" s="5">
        <v>3</v>
      </c>
      <c r="BC68" s="5">
        <v>1</v>
      </c>
      <c r="BD68" s="7">
        <f>SUM(Combine[[#This Row],[Điểm cách ly với bệnh nhân trong nước]:[Điểm tiếp xúc do di chuyển]])</f>
        <v>5</v>
      </c>
    </row>
    <row r="69" spans="1:56" x14ac:dyDescent="0.35">
      <c r="A69">
        <v>68</v>
      </c>
      <c r="B69" s="7">
        <f>Combine[[#This Row],[Column1]]</f>
        <v>0</v>
      </c>
      <c r="C69" s="7">
        <f>VLOOKUP(Combine[[#This Row],[Mã BN]],[1]Sheet2!A:B,2,FALSE)</f>
        <v>0</v>
      </c>
      <c r="D69">
        <v>68</v>
      </c>
      <c r="F69" t="s">
        <v>71</v>
      </c>
      <c r="G69">
        <v>41</v>
      </c>
      <c r="L69" t="s">
        <v>104</v>
      </c>
      <c r="N69" t="s">
        <v>104</v>
      </c>
      <c r="P69" t="s">
        <v>183</v>
      </c>
      <c r="R69" t="s">
        <v>409</v>
      </c>
      <c r="T69" t="s">
        <v>410</v>
      </c>
      <c r="V69" t="s">
        <v>411</v>
      </c>
      <c r="W69" t="s">
        <v>412</v>
      </c>
      <c r="X69" t="s">
        <v>413</v>
      </c>
      <c r="Y69" t="s">
        <v>414</v>
      </c>
      <c r="Z69" t="s">
        <v>104</v>
      </c>
      <c r="AA69" s="1">
        <v>43904</v>
      </c>
      <c r="AB69" s="1">
        <v>43904</v>
      </c>
      <c r="AC69" t="s">
        <v>104</v>
      </c>
      <c r="AD69" s="1">
        <v>43904</v>
      </c>
      <c r="AF69" s="1"/>
      <c r="AG69" s="1">
        <v>43907</v>
      </c>
      <c r="AI69" s="1">
        <v>43911</v>
      </c>
      <c r="AJ69" s="1">
        <v>43911</v>
      </c>
      <c r="AK69" t="s">
        <v>415</v>
      </c>
      <c r="AL69" t="s">
        <v>110</v>
      </c>
      <c r="AM69" s="1">
        <v>43907</v>
      </c>
      <c r="AN69" s="1">
        <v>43908</v>
      </c>
      <c r="AO69" s="1">
        <v>43908</v>
      </c>
      <c r="AP69" s="1">
        <v>43908</v>
      </c>
      <c r="AQ69" t="s">
        <v>302</v>
      </c>
      <c r="AR69" t="s">
        <v>65</v>
      </c>
      <c r="AS69" s="1">
        <v>43907</v>
      </c>
      <c r="AT69" t="s">
        <v>415</v>
      </c>
      <c r="AU69" t="s">
        <v>109</v>
      </c>
      <c r="AX69" t="s">
        <v>69</v>
      </c>
      <c r="AY69" s="5"/>
      <c r="AZ69" s="5">
        <v>1</v>
      </c>
      <c r="BA69" s="5"/>
      <c r="BB69" s="5">
        <v>0</v>
      </c>
      <c r="BC69" s="5"/>
      <c r="BD69" s="7">
        <f>SUM(Combine[[#This Row],[Điểm cách ly với bệnh nhân trong nước]:[Điểm tiếp xúc do di chuyển]])</f>
        <v>1</v>
      </c>
    </row>
    <row r="70" spans="1:56" x14ac:dyDescent="0.35">
      <c r="A70">
        <v>69</v>
      </c>
      <c r="B70" s="7">
        <f>Combine[[#This Row],[Column1]]</f>
        <v>5</v>
      </c>
      <c r="C70" s="7">
        <f>VLOOKUP(Combine[[#This Row],[Mã BN]],[1]Sheet2!A:B,2,FALSE)</f>
        <v>5</v>
      </c>
      <c r="D70">
        <v>69</v>
      </c>
      <c r="F70" t="s">
        <v>71</v>
      </c>
      <c r="G70">
        <v>30</v>
      </c>
      <c r="K70" t="s">
        <v>416</v>
      </c>
      <c r="L70" t="s">
        <v>53</v>
      </c>
      <c r="M70" t="s">
        <v>416</v>
      </c>
      <c r="N70" t="s">
        <v>53</v>
      </c>
      <c r="O70" t="s">
        <v>417</v>
      </c>
      <c r="P70" t="s">
        <v>418</v>
      </c>
      <c r="R70" t="s">
        <v>419</v>
      </c>
      <c r="S70" t="s">
        <v>420</v>
      </c>
      <c r="T70" t="s">
        <v>421</v>
      </c>
      <c r="V70" t="s">
        <v>422</v>
      </c>
      <c r="W70" t="s">
        <v>423</v>
      </c>
      <c r="X70" t="s">
        <v>424</v>
      </c>
      <c r="Y70" t="s">
        <v>423</v>
      </c>
      <c r="Z70" t="s">
        <v>61</v>
      </c>
      <c r="AA70" s="1">
        <v>43903</v>
      </c>
      <c r="AB70" s="1">
        <v>43903</v>
      </c>
      <c r="AC70" t="s">
        <v>53</v>
      </c>
      <c r="AD70" s="1">
        <v>43905</v>
      </c>
      <c r="AE70" t="s">
        <v>196</v>
      </c>
      <c r="AF70" s="1">
        <v>43905</v>
      </c>
      <c r="AG70" s="1">
        <v>43905</v>
      </c>
      <c r="AI70" s="1">
        <v>43906</v>
      </c>
      <c r="AJ70" s="1">
        <v>43906</v>
      </c>
      <c r="AK70" t="s">
        <v>66</v>
      </c>
      <c r="AL70" t="s">
        <v>63</v>
      </c>
      <c r="AM70" s="1">
        <v>43906</v>
      </c>
      <c r="AN70" s="1">
        <v>43908</v>
      </c>
      <c r="AO70" s="1">
        <v>43905</v>
      </c>
      <c r="AP70" s="1">
        <v>43905</v>
      </c>
      <c r="AQ70" t="s">
        <v>302</v>
      </c>
      <c r="AR70" t="s">
        <v>65</v>
      </c>
      <c r="AS70" s="1">
        <v>43906</v>
      </c>
      <c r="AT70" t="s">
        <v>66</v>
      </c>
      <c r="AU70" t="s">
        <v>425</v>
      </c>
      <c r="AW70" t="s">
        <v>159</v>
      </c>
      <c r="AX70" t="s">
        <v>69</v>
      </c>
      <c r="AY70" s="5"/>
      <c r="AZ70" s="5">
        <v>2</v>
      </c>
      <c r="BA70" s="5"/>
      <c r="BB70" s="5">
        <v>5</v>
      </c>
      <c r="BC70" s="5">
        <v>1</v>
      </c>
      <c r="BD70" s="7">
        <f>SUM(Combine[[#This Row],[Điểm cách ly với bệnh nhân trong nước]:[Điểm tiếp xúc do di chuyển]])</f>
        <v>8</v>
      </c>
    </row>
    <row r="71" spans="1:56" x14ac:dyDescent="0.35">
      <c r="A71">
        <v>70</v>
      </c>
      <c r="B71" s="7">
        <f>Combine[[#This Row],[Column1]]</f>
        <v>3</v>
      </c>
      <c r="C71" s="7">
        <f>VLOOKUP(Combine[[#This Row],[Mã BN]],[1]Sheet2!A:B,2,FALSE)</f>
        <v>3</v>
      </c>
      <c r="D71">
        <v>70</v>
      </c>
      <c r="F71" t="s">
        <v>71</v>
      </c>
      <c r="G71">
        <v>19</v>
      </c>
      <c r="H71" t="s">
        <v>321</v>
      </c>
      <c r="K71" t="s">
        <v>232</v>
      </c>
      <c r="L71" t="s">
        <v>53</v>
      </c>
      <c r="M71" t="s">
        <v>232</v>
      </c>
      <c r="N71" t="s">
        <v>53</v>
      </c>
      <c r="O71" t="s">
        <v>426</v>
      </c>
      <c r="P71" t="s">
        <v>54</v>
      </c>
      <c r="R71" t="s">
        <v>427</v>
      </c>
      <c r="S71" t="s">
        <v>357</v>
      </c>
      <c r="T71" t="s">
        <v>428</v>
      </c>
      <c r="V71" t="s">
        <v>429</v>
      </c>
      <c r="W71" t="s">
        <v>430</v>
      </c>
      <c r="X71" t="s">
        <v>431</v>
      </c>
      <c r="Y71" t="s">
        <v>430</v>
      </c>
      <c r="Z71" t="s">
        <v>61</v>
      </c>
      <c r="AA71" s="1">
        <v>43906</v>
      </c>
      <c r="AB71" s="1">
        <v>43906</v>
      </c>
      <c r="AC71" t="s">
        <v>53</v>
      </c>
      <c r="AD71" s="1">
        <v>43906</v>
      </c>
      <c r="AF71" s="1"/>
      <c r="AG71" s="1"/>
      <c r="AI71" s="1">
        <v>43906</v>
      </c>
      <c r="AJ71" s="1">
        <v>43906</v>
      </c>
      <c r="AK71" t="s">
        <v>404</v>
      </c>
      <c r="AL71" t="s">
        <v>63</v>
      </c>
      <c r="AM71" s="1">
        <v>43908</v>
      </c>
      <c r="AN71" s="1">
        <v>43908</v>
      </c>
      <c r="AO71" s="1">
        <v>43906</v>
      </c>
      <c r="AP71" s="1">
        <v>43906</v>
      </c>
      <c r="AQ71" t="s">
        <v>302</v>
      </c>
      <c r="AR71" t="s">
        <v>65</v>
      </c>
      <c r="AS71" s="1">
        <v>43908</v>
      </c>
      <c r="AT71" t="s">
        <v>66</v>
      </c>
      <c r="AU71" t="s">
        <v>425</v>
      </c>
      <c r="AW71" t="s">
        <v>159</v>
      </c>
      <c r="AX71" t="s">
        <v>69</v>
      </c>
      <c r="AY71" s="5"/>
      <c r="AZ71" s="5">
        <v>1</v>
      </c>
      <c r="BA71" s="5"/>
      <c r="BB71" s="5">
        <v>3</v>
      </c>
      <c r="BC71" s="5"/>
      <c r="BD71" s="7">
        <f>SUM(Combine[[#This Row],[Điểm cách ly với bệnh nhân trong nước]:[Điểm tiếp xúc do di chuyển]])</f>
        <v>4</v>
      </c>
    </row>
    <row r="72" spans="1:56" x14ac:dyDescent="0.35">
      <c r="A72">
        <v>71</v>
      </c>
      <c r="B72" s="7">
        <f>Combine[[#This Row],[Column1]]</f>
        <v>3</v>
      </c>
      <c r="C72" s="7">
        <f>VLOOKUP(Combine[[#This Row],[Mã BN]],[1]Sheet2!A:B,2,FALSE)</f>
        <v>3</v>
      </c>
      <c r="D72">
        <v>71</v>
      </c>
      <c r="F72" t="s">
        <v>49</v>
      </c>
      <c r="G72">
        <v>19</v>
      </c>
      <c r="K72" t="s">
        <v>416</v>
      </c>
      <c r="L72" t="s">
        <v>53</v>
      </c>
      <c r="M72" t="s">
        <v>416</v>
      </c>
      <c r="N72" t="s">
        <v>53</v>
      </c>
      <c r="O72" t="s">
        <v>432</v>
      </c>
      <c r="P72" t="s">
        <v>54</v>
      </c>
      <c r="R72" t="s">
        <v>427</v>
      </c>
      <c r="S72" t="s">
        <v>357</v>
      </c>
      <c r="T72" t="s">
        <v>433</v>
      </c>
      <c r="V72" t="s">
        <v>429</v>
      </c>
      <c r="W72" t="s">
        <v>430</v>
      </c>
      <c r="X72" t="s">
        <v>431</v>
      </c>
      <c r="Y72" t="s">
        <v>430</v>
      </c>
      <c r="Z72" t="s">
        <v>61</v>
      </c>
      <c r="AA72" s="1">
        <v>43906</v>
      </c>
      <c r="AB72" s="1">
        <v>43906</v>
      </c>
      <c r="AC72" t="s">
        <v>53</v>
      </c>
      <c r="AD72" s="1">
        <v>43906</v>
      </c>
      <c r="AF72" s="1"/>
      <c r="AG72" s="1"/>
      <c r="AI72" s="1">
        <v>43906</v>
      </c>
      <c r="AJ72" s="1">
        <v>43906</v>
      </c>
      <c r="AK72" t="s">
        <v>404</v>
      </c>
      <c r="AL72" t="s">
        <v>63</v>
      </c>
      <c r="AM72" s="1">
        <v>43908</v>
      </c>
      <c r="AN72" s="1">
        <v>43908</v>
      </c>
      <c r="AO72" s="1">
        <v>43906</v>
      </c>
      <c r="AP72" s="1">
        <v>43906</v>
      </c>
      <c r="AQ72" t="s">
        <v>302</v>
      </c>
      <c r="AR72" t="s">
        <v>65</v>
      </c>
      <c r="AS72" s="1">
        <v>43908</v>
      </c>
      <c r="AT72" t="s">
        <v>66</v>
      </c>
      <c r="AU72" t="s">
        <v>434</v>
      </c>
      <c r="AW72" t="s">
        <v>159</v>
      </c>
      <c r="AX72" t="s">
        <v>69</v>
      </c>
      <c r="AY72" s="5"/>
      <c r="AZ72" s="5">
        <v>1</v>
      </c>
      <c r="BA72" s="5"/>
      <c r="BB72" s="5">
        <v>3</v>
      </c>
      <c r="BC72" s="5"/>
      <c r="BD72" s="7">
        <f>SUM(Combine[[#This Row],[Điểm cách ly với bệnh nhân trong nước]:[Điểm tiếp xúc do di chuyển]])</f>
        <v>4</v>
      </c>
    </row>
    <row r="73" spans="1:56" x14ac:dyDescent="0.35">
      <c r="A73">
        <v>72</v>
      </c>
      <c r="B73" s="7">
        <f>Combine[[#This Row],[Column1]]</f>
        <v>3</v>
      </c>
      <c r="C73" s="7">
        <f>VLOOKUP(Combine[[#This Row],[Mã BN]],[1]Sheet2!A:B,2,FALSE)</f>
        <v>3</v>
      </c>
      <c r="D73">
        <v>72</v>
      </c>
      <c r="F73" t="s">
        <v>49</v>
      </c>
      <c r="G73">
        <v>25</v>
      </c>
      <c r="L73" t="s">
        <v>53</v>
      </c>
      <c r="N73" t="s">
        <v>53</v>
      </c>
      <c r="P73" t="s">
        <v>263</v>
      </c>
      <c r="Q73">
        <v>60</v>
      </c>
      <c r="R73" t="s">
        <v>340</v>
      </c>
      <c r="S73" t="s">
        <v>435</v>
      </c>
      <c r="T73" t="s">
        <v>342</v>
      </c>
      <c r="U73" t="s">
        <v>436</v>
      </c>
      <c r="V73" t="s">
        <v>437</v>
      </c>
      <c r="X73" t="s">
        <v>263</v>
      </c>
      <c r="Y73" t="s">
        <v>308</v>
      </c>
      <c r="Z73" t="s">
        <v>61</v>
      </c>
      <c r="AA73" s="1">
        <v>43900</v>
      </c>
      <c r="AB73" s="1">
        <v>43899</v>
      </c>
      <c r="AC73" t="s">
        <v>53</v>
      </c>
      <c r="AD73" s="1">
        <v>43905</v>
      </c>
      <c r="AF73" s="1"/>
      <c r="AG73" s="1">
        <v>43905</v>
      </c>
      <c r="AI73" s="1">
        <v>43905</v>
      </c>
      <c r="AJ73" s="1">
        <v>43905</v>
      </c>
      <c r="AK73" t="s">
        <v>66</v>
      </c>
      <c r="AL73" t="s">
        <v>63</v>
      </c>
      <c r="AM73" s="1">
        <v>43907</v>
      </c>
      <c r="AN73" s="1">
        <v>43908</v>
      </c>
      <c r="AO73" s="1">
        <v>43908</v>
      </c>
      <c r="AP73" s="1">
        <v>43908</v>
      </c>
      <c r="AQ73" t="s">
        <v>302</v>
      </c>
      <c r="AR73" t="s">
        <v>65</v>
      </c>
      <c r="AS73" s="1">
        <v>43907</v>
      </c>
      <c r="AT73" t="s">
        <v>66</v>
      </c>
      <c r="AU73" t="s">
        <v>438</v>
      </c>
      <c r="AW73" t="s">
        <v>159</v>
      </c>
      <c r="AX73" t="s">
        <v>69</v>
      </c>
      <c r="AY73" s="5"/>
      <c r="AZ73" s="5">
        <v>1</v>
      </c>
      <c r="BA73" s="5"/>
      <c r="BB73" s="5">
        <v>3</v>
      </c>
      <c r="BC73" s="5">
        <v>1</v>
      </c>
      <c r="BD73" s="7">
        <f>SUM(Combine[[#This Row],[Điểm cách ly với bệnh nhân trong nước]:[Điểm tiếp xúc do di chuyển]])</f>
        <v>5</v>
      </c>
    </row>
    <row r="74" spans="1:56" x14ac:dyDescent="0.35">
      <c r="A74">
        <v>73</v>
      </c>
      <c r="B74" s="7">
        <f>Combine[[#This Row],[Column1]]</f>
        <v>3</v>
      </c>
      <c r="C74" s="7">
        <f>VLOOKUP(Combine[[#This Row],[Mã BN]],[1]Sheet2!A:B,2,FALSE)</f>
        <v>3</v>
      </c>
      <c r="D74">
        <v>73</v>
      </c>
      <c r="F74" t="s">
        <v>71</v>
      </c>
      <c r="G74">
        <v>11</v>
      </c>
      <c r="K74" t="s">
        <v>439</v>
      </c>
      <c r="L74" t="s">
        <v>440</v>
      </c>
      <c r="M74" t="s">
        <v>439</v>
      </c>
      <c r="N74" t="s">
        <v>440</v>
      </c>
      <c r="P74" t="s">
        <v>54</v>
      </c>
      <c r="R74" t="s">
        <v>234</v>
      </c>
      <c r="S74" t="s">
        <v>357</v>
      </c>
      <c r="T74" t="s">
        <v>441</v>
      </c>
      <c r="U74" t="s">
        <v>442</v>
      </c>
      <c r="V74" t="s">
        <v>443</v>
      </c>
      <c r="W74" t="s">
        <v>59</v>
      </c>
      <c r="X74" t="s">
        <v>60</v>
      </c>
      <c r="Y74" t="s">
        <v>59</v>
      </c>
      <c r="Z74" t="s">
        <v>61</v>
      </c>
      <c r="AA74" s="1">
        <v>43899</v>
      </c>
      <c r="AB74" s="1">
        <v>43899</v>
      </c>
      <c r="AC74" t="s">
        <v>440</v>
      </c>
      <c r="AD74" s="1">
        <v>43908</v>
      </c>
      <c r="AF74" s="1"/>
      <c r="AG74" s="1"/>
      <c r="AI74" s="1">
        <v>43903</v>
      </c>
      <c r="AJ74" s="1">
        <v>43903</v>
      </c>
      <c r="AK74" t="s">
        <v>444</v>
      </c>
      <c r="AL74" t="s">
        <v>63</v>
      </c>
      <c r="AM74" s="1">
        <v>43907</v>
      </c>
      <c r="AN74" s="1">
        <v>43908</v>
      </c>
      <c r="AO74" s="1">
        <v>43908</v>
      </c>
      <c r="AP74" s="1">
        <v>43908</v>
      </c>
      <c r="AQ74" t="s">
        <v>302</v>
      </c>
      <c r="AR74" t="s">
        <v>65</v>
      </c>
      <c r="AS74" s="1">
        <v>43907</v>
      </c>
      <c r="AT74" t="s">
        <v>445</v>
      </c>
      <c r="AU74" t="s">
        <v>445</v>
      </c>
      <c r="AW74" t="s">
        <v>159</v>
      </c>
      <c r="AX74" t="s">
        <v>69</v>
      </c>
      <c r="AY74" s="5"/>
      <c r="AZ74" s="5">
        <v>1</v>
      </c>
      <c r="BA74" s="5"/>
      <c r="BB74" s="5">
        <v>3</v>
      </c>
      <c r="BC74" s="5">
        <v>1</v>
      </c>
      <c r="BD74" s="7">
        <f>SUM(Combine[[#This Row],[Điểm cách ly với bệnh nhân trong nước]:[Điểm tiếp xúc do di chuyển]])</f>
        <v>5</v>
      </c>
    </row>
    <row r="75" spans="1:56" x14ac:dyDescent="0.35">
      <c r="A75">
        <v>74</v>
      </c>
      <c r="B75" s="7">
        <f>Combine[[#This Row],[Column1]]</f>
        <v>3</v>
      </c>
      <c r="C75" s="7">
        <f>VLOOKUP(Combine[[#This Row],[Mã BN]],[1]Sheet2!A:B,2,FALSE)</f>
        <v>3</v>
      </c>
      <c r="D75">
        <v>74</v>
      </c>
      <c r="F75" t="s">
        <v>71</v>
      </c>
      <c r="G75">
        <v>23</v>
      </c>
      <c r="K75" t="s">
        <v>446</v>
      </c>
      <c r="L75" t="s">
        <v>447</v>
      </c>
      <c r="M75" t="s">
        <v>446</v>
      </c>
      <c r="N75" t="s">
        <v>447</v>
      </c>
      <c r="P75" t="s">
        <v>54</v>
      </c>
      <c r="R75" t="s">
        <v>448</v>
      </c>
      <c r="S75" t="s">
        <v>449</v>
      </c>
      <c r="T75" t="s">
        <v>450</v>
      </c>
      <c r="V75" t="s">
        <v>451</v>
      </c>
      <c r="W75" t="s">
        <v>308</v>
      </c>
      <c r="X75" t="s">
        <v>263</v>
      </c>
      <c r="Y75" t="s">
        <v>328</v>
      </c>
      <c r="Z75" t="s">
        <v>61</v>
      </c>
      <c r="AA75" s="1">
        <v>43906</v>
      </c>
      <c r="AB75" s="1">
        <v>43906</v>
      </c>
      <c r="AC75" t="s">
        <v>452</v>
      </c>
      <c r="AD75" s="1">
        <v>43906</v>
      </c>
      <c r="AF75" s="1"/>
      <c r="AG75" s="1">
        <v>43908</v>
      </c>
      <c r="AI75" s="1">
        <v>43906</v>
      </c>
      <c r="AJ75" s="1">
        <v>43906</v>
      </c>
      <c r="AK75" t="s">
        <v>66</v>
      </c>
      <c r="AL75" t="s">
        <v>63</v>
      </c>
      <c r="AM75" s="1">
        <v>43907</v>
      </c>
      <c r="AN75" s="1">
        <v>43908</v>
      </c>
      <c r="AO75" s="1">
        <v>43908</v>
      </c>
      <c r="AP75" s="1">
        <v>43908</v>
      </c>
      <c r="AQ75" t="s">
        <v>302</v>
      </c>
      <c r="AR75" t="s">
        <v>65</v>
      </c>
      <c r="AS75" s="1">
        <v>43906</v>
      </c>
      <c r="AT75" t="s">
        <v>66</v>
      </c>
      <c r="AW75" t="s">
        <v>159</v>
      </c>
      <c r="AX75" t="s">
        <v>69</v>
      </c>
      <c r="AY75" s="5"/>
      <c r="AZ75" s="5">
        <v>1</v>
      </c>
      <c r="BA75" s="5"/>
      <c r="BB75" s="5">
        <v>3</v>
      </c>
      <c r="BC75" s="5"/>
      <c r="BD75" s="7">
        <f>SUM(Combine[[#This Row],[Điểm cách ly với bệnh nhân trong nước]:[Điểm tiếp xúc do di chuyển]])</f>
        <v>4</v>
      </c>
    </row>
    <row r="76" spans="1:56" x14ac:dyDescent="0.35">
      <c r="A76">
        <v>75</v>
      </c>
      <c r="B76" s="7">
        <f>Combine[[#This Row],[Column1]]</f>
        <v>3</v>
      </c>
      <c r="C76" s="7">
        <f>VLOOKUP(Combine[[#This Row],[Mã BN]],[1]Sheet2!A:B,2,FALSE)</f>
        <v>3</v>
      </c>
      <c r="D76">
        <v>75</v>
      </c>
      <c r="F76" t="s">
        <v>49</v>
      </c>
      <c r="G76">
        <v>40</v>
      </c>
      <c r="K76" t="s">
        <v>453</v>
      </c>
      <c r="L76" t="s">
        <v>160</v>
      </c>
      <c r="M76" t="s">
        <v>453</v>
      </c>
      <c r="N76" t="s">
        <v>161</v>
      </c>
      <c r="O76" t="s">
        <v>454</v>
      </c>
      <c r="P76" t="s">
        <v>54</v>
      </c>
      <c r="R76" t="s">
        <v>455</v>
      </c>
      <c r="S76" t="s">
        <v>357</v>
      </c>
      <c r="T76" t="s">
        <v>456</v>
      </c>
      <c r="V76" t="s">
        <v>457</v>
      </c>
      <c r="W76" t="s">
        <v>458</v>
      </c>
      <c r="X76" t="s">
        <v>60</v>
      </c>
      <c r="Y76" t="s">
        <v>459</v>
      </c>
      <c r="Z76" t="s">
        <v>166</v>
      </c>
      <c r="AA76" s="1">
        <v>43905</v>
      </c>
      <c r="AB76" s="1">
        <v>43905</v>
      </c>
      <c r="AC76" t="s">
        <v>160</v>
      </c>
      <c r="AD76" s="1">
        <v>43905</v>
      </c>
      <c r="AF76" s="1"/>
      <c r="AG76" s="1"/>
      <c r="AI76" s="1">
        <v>43905</v>
      </c>
      <c r="AJ76" s="1">
        <v>43905</v>
      </c>
      <c r="AK76" t="s">
        <v>460</v>
      </c>
      <c r="AL76" t="s">
        <v>169</v>
      </c>
      <c r="AM76" s="1">
        <v>43907</v>
      </c>
      <c r="AN76" s="1">
        <v>43908</v>
      </c>
      <c r="AO76" s="1">
        <v>43907</v>
      </c>
      <c r="AP76" s="1">
        <v>43905</v>
      </c>
      <c r="AQ76" t="s">
        <v>302</v>
      </c>
      <c r="AR76" t="s">
        <v>65</v>
      </c>
      <c r="AS76" s="1">
        <v>43907</v>
      </c>
      <c r="AT76" t="s">
        <v>460</v>
      </c>
      <c r="AU76" t="s">
        <v>230</v>
      </c>
      <c r="AW76" t="s">
        <v>159</v>
      </c>
      <c r="AX76" t="s">
        <v>69</v>
      </c>
      <c r="AY76" s="5"/>
      <c r="AZ76" s="5">
        <v>1</v>
      </c>
      <c r="BA76" s="5"/>
      <c r="BB76" s="5">
        <v>3</v>
      </c>
      <c r="BC76" s="5"/>
      <c r="BD76" s="7">
        <f>SUM(Combine[[#This Row],[Điểm cách ly với bệnh nhân trong nước]:[Điểm tiếp xúc do di chuyển]])</f>
        <v>4</v>
      </c>
    </row>
    <row r="77" spans="1:56" x14ac:dyDescent="0.35">
      <c r="A77">
        <v>76</v>
      </c>
      <c r="B77" s="7">
        <f>Combine[[#This Row],[Column1]]</f>
        <v>11</v>
      </c>
      <c r="C77" s="7">
        <f>VLOOKUP(Combine[[#This Row],[Mã BN]],[1]Sheet2!A:B,2,FALSE)</f>
        <v>11</v>
      </c>
      <c r="D77">
        <v>76</v>
      </c>
      <c r="F77" t="s">
        <v>71</v>
      </c>
      <c r="G77">
        <v>52</v>
      </c>
      <c r="N77" t="s">
        <v>53</v>
      </c>
      <c r="P77" t="s">
        <v>263</v>
      </c>
      <c r="R77" t="s">
        <v>461</v>
      </c>
      <c r="S77" t="s">
        <v>462</v>
      </c>
      <c r="T77" t="s">
        <v>463</v>
      </c>
      <c r="U77" t="s">
        <v>464</v>
      </c>
      <c r="V77" t="s">
        <v>465</v>
      </c>
      <c r="W77" t="s">
        <v>466</v>
      </c>
      <c r="X77" t="s">
        <v>467</v>
      </c>
      <c r="Y77" t="s">
        <v>468</v>
      </c>
      <c r="Z77" t="s">
        <v>469</v>
      </c>
      <c r="AA77" s="1">
        <v>43900</v>
      </c>
      <c r="AB77" s="1">
        <v>43900</v>
      </c>
      <c r="AC77" t="s">
        <v>471</v>
      </c>
      <c r="AD77" s="1">
        <v>43909</v>
      </c>
      <c r="AF77" s="1"/>
      <c r="AG77" s="1"/>
      <c r="AI77" s="1">
        <v>43906</v>
      </c>
      <c r="AJ77" s="1">
        <v>43906</v>
      </c>
      <c r="AK77" t="s">
        <v>66</v>
      </c>
      <c r="AL77" t="s">
        <v>63</v>
      </c>
      <c r="AM77" s="1">
        <v>43906</v>
      </c>
      <c r="AN77" s="1">
        <v>43908</v>
      </c>
      <c r="AO77" s="1"/>
      <c r="AP77" s="1">
        <v>43909</v>
      </c>
      <c r="AQ77" t="s">
        <v>302</v>
      </c>
      <c r="AR77" t="s">
        <v>65</v>
      </c>
      <c r="AS77" s="1">
        <v>43906</v>
      </c>
      <c r="AT77" t="s">
        <v>66</v>
      </c>
      <c r="AU77" t="s">
        <v>425</v>
      </c>
      <c r="AW77" t="s">
        <v>159</v>
      </c>
      <c r="AX77" t="s">
        <v>69</v>
      </c>
      <c r="AY77" s="5"/>
      <c r="AZ77" s="5">
        <v>1</v>
      </c>
      <c r="BA77" s="5"/>
      <c r="BB77" s="5">
        <v>11</v>
      </c>
      <c r="BC77" s="5">
        <v>1</v>
      </c>
      <c r="BD77" s="7">
        <f>SUM(Combine[[#This Row],[Điểm cách ly với bệnh nhân trong nước]:[Điểm tiếp xúc do di chuyển]])</f>
        <v>13</v>
      </c>
    </row>
    <row r="78" spans="1:56" x14ac:dyDescent="0.35">
      <c r="A78">
        <v>77</v>
      </c>
      <c r="B78" s="7">
        <f>Combine[[#This Row],[Column1]]</f>
        <v>0</v>
      </c>
      <c r="C78" s="7">
        <f>VLOOKUP(Combine[[#This Row],[Mã BN]],[1]Sheet2!A:B,2,FALSE)</f>
        <v>0</v>
      </c>
      <c r="D78">
        <v>77</v>
      </c>
      <c r="F78" t="s">
        <v>49</v>
      </c>
      <c r="G78">
        <v>25</v>
      </c>
      <c r="H78" t="s">
        <v>321</v>
      </c>
      <c r="K78" t="s">
        <v>473</v>
      </c>
      <c r="L78" t="s">
        <v>53</v>
      </c>
      <c r="M78" t="s">
        <v>446</v>
      </c>
      <c r="N78" t="s">
        <v>447</v>
      </c>
      <c r="O78" t="s">
        <v>474</v>
      </c>
      <c r="P78" t="s">
        <v>54</v>
      </c>
      <c r="R78" t="s">
        <v>475</v>
      </c>
      <c r="S78" t="s">
        <v>357</v>
      </c>
      <c r="T78" t="s">
        <v>476</v>
      </c>
      <c r="U78" t="s">
        <v>477</v>
      </c>
      <c r="V78" t="s">
        <v>478</v>
      </c>
      <c r="W78" t="s">
        <v>479</v>
      </c>
      <c r="X78" t="s">
        <v>480</v>
      </c>
      <c r="Y78" t="s">
        <v>481</v>
      </c>
      <c r="Z78" t="s">
        <v>61</v>
      </c>
      <c r="AA78" s="1">
        <v>43907</v>
      </c>
      <c r="AB78" s="1">
        <v>43907</v>
      </c>
      <c r="AC78" t="s">
        <v>53</v>
      </c>
      <c r="AD78" s="1">
        <v>43907</v>
      </c>
      <c r="AF78" s="1"/>
      <c r="AG78" s="1"/>
      <c r="AI78" s="1">
        <v>43908</v>
      </c>
      <c r="AJ78" s="1">
        <v>43908</v>
      </c>
      <c r="AK78" t="s">
        <v>404</v>
      </c>
      <c r="AL78" t="s">
        <v>63</v>
      </c>
      <c r="AM78" s="1">
        <v>43908</v>
      </c>
      <c r="AN78" s="1">
        <v>43909</v>
      </c>
      <c r="AO78" s="1">
        <v>43908</v>
      </c>
      <c r="AP78" s="1">
        <v>43908</v>
      </c>
      <c r="AQ78" t="s">
        <v>302</v>
      </c>
      <c r="AR78" t="s">
        <v>65</v>
      </c>
      <c r="AS78" s="1">
        <v>43908</v>
      </c>
      <c r="AT78" t="s">
        <v>66</v>
      </c>
      <c r="AU78" t="s">
        <v>425</v>
      </c>
      <c r="AW78" t="s">
        <v>159</v>
      </c>
      <c r="AX78" t="s">
        <v>69</v>
      </c>
      <c r="AY78" s="5"/>
      <c r="AZ78" s="5">
        <v>1</v>
      </c>
      <c r="BA78" s="5"/>
      <c r="BB78" s="5">
        <v>0</v>
      </c>
      <c r="BC78" s="5"/>
      <c r="BD78" s="7">
        <f>SUM(Combine[[#This Row],[Điểm cách ly với bệnh nhân trong nước]:[Điểm tiếp xúc do di chuyển]])</f>
        <v>1</v>
      </c>
    </row>
    <row r="79" spans="1:56" x14ac:dyDescent="0.35">
      <c r="A79">
        <v>78</v>
      </c>
      <c r="B79" s="7">
        <f>Combine[[#This Row],[Column1]]</f>
        <v>0</v>
      </c>
      <c r="C79" s="7">
        <f>VLOOKUP(Combine[[#This Row],[Mã BN]],[1]Sheet2!A:B,2,FALSE)</f>
        <v>0</v>
      </c>
      <c r="D79">
        <v>78</v>
      </c>
      <c r="F79" t="s">
        <v>71</v>
      </c>
      <c r="G79">
        <v>22</v>
      </c>
      <c r="H79" t="s">
        <v>321</v>
      </c>
      <c r="K79" t="s">
        <v>273</v>
      </c>
      <c r="L79" t="s">
        <v>53</v>
      </c>
      <c r="M79" t="s">
        <v>273</v>
      </c>
      <c r="N79" t="s">
        <v>53</v>
      </c>
      <c r="O79" t="s">
        <v>482</v>
      </c>
      <c r="P79" t="s">
        <v>54</v>
      </c>
      <c r="R79" t="s">
        <v>483</v>
      </c>
      <c r="S79" t="s">
        <v>357</v>
      </c>
      <c r="T79" t="s">
        <v>484</v>
      </c>
      <c r="U79" t="s">
        <v>477</v>
      </c>
      <c r="V79" t="s">
        <v>485</v>
      </c>
      <c r="W79" t="s">
        <v>486</v>
      </c>
      <c r="X79" t="s">
        <v>487</v>
      </c>
      <c r="Y79" t="s">
        <v>486</v>
      </c>
      <c r="Z79" t="s">
        <v>53</v>
      </c>
      <c r="AA79" s="1">
        <v>43907</v>
      </c>
      <c r="AB79" s="1">
        <v>43907</v>
      </c>
      <c r="AC79" t="s">
        <v>53</v>
      </c>
      <c r="AD79" s="1">
        <v>43907</v>
      </c>
      <c r="AF79" s="1"/>
      <c r="AG79" s="1"/>
      <c r="AI79" s="1">
        <v>43908</v>
      </c>
      <c r="AJ79" s="1">
        <v>43908</v>
      </c>
      <c r="AK79" t="s">
        <v>404</v>
      </c>
      <c r="AL79" t="s">
        <v>63</v>
      </c>
      <c r="AM79" s="1">
        <v>43908</v>
      </c>
      <c r="AN79" s="1">
        <v>43909</v>
      </c>
      <c r="AO79" s="1">
        <v>43908</v>
      </c>
      <c r="AP79" s="1">
        <v>43908</v>
      </c>
      <c r="AQ79" t="s">
        <v>302</v>
      </c>
      <c r="AR79" t="s">
        <v>65</v>
      </c>
      <c r="AS79" s="1">
        <v>43907</v>
      </c>
      <c r="AT79" t="s">
        <v>66</v>
      </c>
      <c r="AU79" t="s">
        <v>425</v>
      </c>
      <c r="AW79" t="s">
        <v>159</v>
      </c>
      <c r="AX79" t="s">
        <v>69</v>
      </c>
      <c r="AY79" s="5"/>
      <c r="AZ79" s="5">
        <v>1</v>
      </c>
      <c r="BA79" s="5"/>
      <c r="BB79" s="5">
        <v>0</v>
      </c>
      <c r="BC79" s="5"/>
      <c r="BD79" s="7">
        <f>SUM(Combine[[#This Row],[Điểm cách ly với bệnh nhân trong nước]:[Điểm tiếp xúc do di chuyển]])</f>
        <v>1</v>
      </c>
    </row>
    <row r="80" spans="1:56" x14ac:dyDescent="0.35">
      <c r="A80">
        <v>79</v>
      </c>
      <c r="B80" s="7">
        <f>Combine[[#This Row],[Column1]]</f>
        <v>0</v>
      </c>
      <c r="C80" s="7">
        <f>VLOOKUP(Combine[[#This Row],[Mã BN]],[1]Sheet2!A:B,2,FALSE)</f>
        <v>0</v>
      </c>
      <c r="D80">
        <v>79</v>
      </c>
      <c r="F80" t="s">
        <v>49</v>
      </c>
      <c r="G80">
        <v>48</v>
      </c>
      <c r="K80" t="s">
        <v>488</v>
      </c>
      <c r="L80" t="s">
        <v>489</v>
      </c>
      <c r="M80" t="s">
        <v>488</v>
      </c>
      <c r="N80" t="s">
        <v>489</v>
      </c>
      <c r="O80" t="s">
        <v>490</v>
      </c>
      <c r="P80" t="s">
        <v>54</v>
      </c>
      <c r="Q80">
        <v>80</v>
      </c>
      <c r="R80" t="s">
        <v>491</v>
      </c>
      <c r="S80" t="s">
        <v>357</v>
      </c>
      <c r="T80" t="s">
        <v>492</v>
      </c>
      <c r="U80" t="s">
        <v>493</v>
      </c>
      <c r="V80" t="s">
        <v>494</v>
      </c>
      <c r="W80" t="s">
        <v>495</v>
      </c>
      <c r="X80" t="s">
        <v>60</v>
      </c>
      <c r="Y80" t="s">
        <v>496</v>
      </c>
      <c r="Z80" t="s">
        <v>166</v>
      </c>
      <c r="AA80" s="1">
        <v>43905</v>
      </c>
      <c r="AB80" s="1">
        <v>43905</v>
      </c>
      <c r="AC80" t="s">
        <v>160</v>
      </c>
      <c r="AD80" s="1">
        <v>43905</v>
      </c>
      <c r="AE80" t="s">
        <v>202</v>
      </c>
      <c r="AF80" s="1">
        <v>43906</v>
      </c>
      <c r="AG80" s="1">
        <v>43906</v>
      </c>
      <c r="AI80" s="1">
        <v>43906</v>
      </c>
      <c r="AJ80" s="1">
        <v>43906</v>
      </c>
      <c r="AK80" t="s">
        <v>230</v>
      </c>
      <c r="AL80" t="s">
        <v>169</v>
      </c>
      <c r="AM80" s="1">
        <v>43907</v>
      </c>
      <c r="AN80" s="1">
        <v>43908</v>
      </c>
      <c r="AO80" s="1">
        <v>43907</v>
      </c>
      <c r="AP80" s="1">
        <v>43908</v>
      </c>
      <c r="AQ80" t="s">
        <v>302</v>
      </c>
      <c r="AR80" t="s">
        <v>65</v>
      </c>
      <c r="AS80" s="1">
        <v>43907</v>
      </c>
      <c r="AT80" t="s">
        <v>230</v>
      </c>
      <c r="AU80" t="s">
        <v>497</v>
      </c>
      <c r="AW80" t="s">
        <v>159</v>
      </c>
      <c r="AX80" t="s">
        <v>69</v>
      </c>
      <c r="AY80" s="5"/>
      <c r="AZ80" s="5">
        <v>2</v>
      </c>
      <c r="BA80" s="5"/>
      <c r="BB80" s="5">
        <v>0</v>
      </c>
      <c r="BC80" s="5"/>
      <c r="BD80" s="7">
        <f>SUM(Combine[[#This Row],[Điểm cách ly với bệnh nhân trong nước]:[Điểm tiếp xúc do di chuyển]])</f>
        <v>2</v>
      </c>
    </row>
    <row r="81" spans="1:56" x14ac:dyDescent="0.35">
      <c r="A81">
        <v>80</v>
      </c>
      <c r="B81" s="7">
        <f>Combine[[#This Row],[Column1]]</f>
        <v>0</v>
      </c>
      <c r="C81" s="7">
        <f>VLOOKUP(Combine[[#This Row],[Mã BN]],[1]Sheet2!A:B,2,FALSE)</f>
        <v>0</v>
      </c>
      <c r="D81">
        <v>80</v>
      </c>
      <c r="F81" t="s">
        <v>71</v>
      </c>
      <c r="G81">
        <v>18</v>
      </c>
      <c r="K81" t="s">
        <v>488</v>
      </c>
      <c r="L81" t="s">
        <v>489</v>
      </c>
      <c r="M81" t="s">
        <v>488</v>
      </c>
      <c r="N81" t="s">
        <v>489</v>
      </c>
      <c r="O81" t="s">
        <v>490</v>
      </c>
      <c r="P81" t="s">
        <v>54</v>
      </c>
      <c r="Q81">
        <v>79</v>
      </c>
      <c r="R81" t="s">
        <v>498</v>
      </c>
      <c r="S81" t="s">
        <v>357</v>
      </c>
      <c r="T81" t="s">
        <v>492</v>
      </c>
      <c r="U81" t="s">
        <v>493</v>
      </c>
      <c r="V81" t="s">
        <v>499</v>
      </c>
      <c r="W81" t="s">
        <v>495</v>
      </c>
      <c r="X81" t="s">
        <v>60</v>
      </c>
      <c r="Y81" t="s">
        <v>500</v>
      </c>
      <c r="Z81" t="s">
        <v>166</v>
      </c>
      <c r="AA81" s="1">
        <v>43905</v>
      </c>
      <c r="AB81" s="1">
        <v>43905</v>
      </c>
      <c r="AC81" t="s">
        <v>160</v>
      </c>
      <c r="AD81" s="1">
        <v>43905</v>
      </c>
      <c r="AF81" s="1"/>
      <c r="AG81" s="1"/>
      <c r="AI81" s="1">
        <v>43906</v>
      </c>
      <c r="AJ81" s="1">
        <v>43906</v>
      </c>
      <c r="AK81" t="s">
        <v>230</v>
      </c>
      <c r="AL81" t="s">
        <v>169</v>
      </c>
      <c r="AM81" s="1">
        <v>43908</v>
      </c>
      <c r="AN81" s="1">
        <v>43908</v>
      </c>
      <c r="AO81" s="1">
        <v>43907</v>
      </c>
      <c r="AP81" s="1">
        <v>43908</v>
      </c>
      <c r="AQ81" t="s">
        <v>302</v>
      </c>
      <c r="AR81" t="s">
        <v>65</v>
      </c>
      <c r="AS81" s="1">
        <v>43908</v>
      </c>
      <c r="AT81" t="s">
        <v>230</v>
      </c>
      <c r="AU81" t="s">
        <v>497</v>
      </c>
      <c r="AW81" t="s">
        <v>159</v>
      </c>
      <c r="AX81" t="s">
        <v>69</v>
      </c>
      <c r="AY81" s="5"/>
      <c r="AZ81" s="5">
        <v>1</v>
      </c>
      <c r="BA81" s="5"/>
      <c r="BB81" s="5">
        <v>0</v>
      </c>
      <c r="BC81" s="5"/>
      <c r="BD81" s="7">
        <f>SUM(Combine[[#This Row],[Điểm cách ly với bệnh nhân trong nước]:[Điểm tiếp xúc do di chuyển]])</f>
        <v>1</v>
      </c>
    </row>
    <row r="82" spans="1:56" x14ac:dyDescent="0.35">
      <c r="A82">
        <v>81</v>
      </c>
      <c r="B82" s="7">
        <f>Combine[[#This Row],[Column1]]</f>
        <v>2</v>
      </c>
      <c r="C82" s="7">
        <f>VLOOKUP(Combine[[#This Row],[Mã BN]],[1]Sheet2!A:B,2,FALSE)</f>
        <v>2</v>
      </c>
      <c r="D82">
        <v>81</v>
      </c>
      <c r="F82" t="s">
        <v>71</v>
      </c>
      <c r="G82">
        <v>20</v>
      </c>
      <c r="K82" t="s">
        <v>501</v>
      </c>
      <c r="L82" t="s">
        <v>502</v>
      </c>
      <c r="N82" t="s">
        <v>502</v>
      </c>
      <c r="P82" t="s">
        <v>54</v>
      </c>
      <c r="R82" t="s">
        <v>503</v>
      </c>
      <c r="S82" t="s">
        <v>357</v>
      </c>
      <c r="T82" t="s">
        <v>504</v>
      </c>
      <c r="U82" t="s">
        <v>505</v>
      </c>
      <c r="V82" t="s">
        <v>506</v>
      </c>
      <c r="W82" t="s">
        <v>507</v>
      </c>
      <c r="X82" t="s">
        <v>508</v>
      </c>
      <c r="Y82" t="s">
        <v>509</v>
      </c>
      <c r="Z82" t="s">
        <v>166</v>
      </c>
      <c r="AA82" s="1">
        <v>43905</v>
      </c>
      <c r="AB82" s="1">
        <v>43905</v>
      </c>
      <c r="AC82" t="s">
        <v>160</v>
      </c>
      <c r="AD82" s="1">
        <v>43905</v>
      </c>
      <c r="AF82" s="1"/>
      <c r="AG82" s="1"/>
      <c r="AI82" s="1">
        <v>43905</v>
      </c>
      <c r="AJ82" s="1">
        <v>43905</v>
      </c>
      <c r="AK82" t="s">
        <v>510</v>
      </c>
      <c r="AL82" t="s">
        <v>169</v>
      </c>
      <c r="AM82" s="1">
        <v>43909</v>
      </c>
      <c r="AN82" s="1">
        <v>43909</v>
      </c>
      <c r="AO82" s="1">
        <v>43909</v>
      </c>
      <c r="AP82" s="1">
        <v>43909</v>
      </c>
      <c r="AQ82" t="s">
        <v>302</v>
      </c>
      <c r="AR82" t="s">
        <v>65</v>
      </c>
      <c r="AS82" s="1">
        <v>43909</v>
      </c>
      <c r="AT82" t="s">
        <v>510</v>
      </c>
      <c r="AU82" t="s">
        <v>230</v>
      </c>
      <c r="AW82" t="s">
        <v>159</v>
      </c>
      <c r="AX82" t="s">
        <v>69</v>
      </c>
      <c r="AY82" s="5"/>
      <c r="AZ82" s="5">
        <v>1</v>
      </c>
      <c r="BA82" s="5"/>
      <c r="BB82" s="5">
        <v>2</v>
      </c>
      <c r="BC82" s="5"/>
      <c r="BD82" s="7">
        <f>SUM(Combine[[#This Row],[Điểm cách ly với bệnh nhân trong nước]:[Điểm tiếp xúc do di chuyển]])</f>
        <v>3</v>
      </c>
    </row>
    <row r="83" spans="1:56" x14ac:dyDescent="0.35">
      <c r="A83">
        <v>82</v>
      </c>
      <c r="B83" s="7">
        <f>Combine[[#This Row],[Column1]]</f>
        <v>4</v>
      </c>
      <c r="C83" s="7">
        <f>VLOOKUP(Combine[[#This Row],[Mã BN]],[1]Sheet2!A:B,2,FALSE)</f>
        <v>4</v>
      </c>
      <c r="D83">
        <v>82</v>
      </c>
      <c r="F83" t="s">
        <v>49</v>
      </c>
      <c r="G83">
        <v>16</v>
      </c>
      <c r="K83" t="s">
        <v>511</v>
      </c>
      <c r="L83" t="s">
        <v>160</v>
      </c>
      <c r="M83" t="s">
        <v>511</v>
      </c>
      <c r="N83" t="s">
        <v>512</v>
      </c>
      <c r="O83" t="s">
        <v>513</v>
      </c>
      <c r="P83" t="s">
        <v>54</v>
      </c>
      <c r="R83" t="s">
        <v>514</v>
      </c>
      <c r="S83" t="s">
        <v>357</v>
      </c>
      <c r="T83" t="s">
        <v>515</v>
      </c>
      <c r="U83" t="s">
        <v>493</v>
      </c>
      <c r="V83" t="s">
        <v>516</v>
      </c>
      <c r="W83" t="s">
        <v>517</v>
      </c>
      <c r="X83" t="s">
        <v>518</v>
      </c>
      <c r="Y83" t="s">
        <v>519</v>
      </c>
      <c r="Z83" t="s">
        <v>166</v>
      </c>
      <c r="AA83" s="1">
        <v>43905</v>
      </c>
      <c r="AB83" s="1">
        <v>43905</v>
      </c>
      <c r="AC83" t="s">
        <v>160</v>
      </c>
      <c r="AD83" s="1">
        <v>43905</v>
      </c>
      <c r="AF83" s="1"/>
      <c r="AG83" s="1"/>
      <c r="AI83" s="1">
        <v>43905</v>
      </c>
      <c r="AJ83" s="1">
        <v>43905</v>
      </c>
      <c r="AK83" t="s">
        <v>510</v>
      </c>
      <c r="AL83" t="s">
        <v>169</v>
      </c>
      <c r="AM83" s="1">
        <v>43909</v>
      </c>
      <c r="AN83" s="1">
        <v>43909</v>
      </c>
      <c r="AO83" s="1">
        <v>43909</v>
      </c>
      <c r="AP83" s="1"/>
      <c r="AQ83" t="s">
        <v>302</v>
      </c>
      <c r="AR83" t="s">
        <v>65</v>
      </c>
      <c r="AS83" s="1">
        <v>43909</v>
      </c>
      <c r="AT83" t="s">
        <v>510</v>
      </c>
      <c r="AU83" t="s">
        <v>230</v>
      </c>
      <c r="AW83" t="s">
        <v>159</v>
      </c>
      <c r="AX83" t="s">
        <v>69</v>
      </c>
      <c r="AY83" s="5"/>
      <c r="AZ83" s="5">
        <v>1</v>
      </c>
      <c r="BA83" s="5"/>
      <c r="BB83" s="5">
        <v>4</v>
      </c>
      <c r="BC83" s="5"/>
      <c r="BD83" s="7">
        <f>SUM(Combine[[#This Row],[Điểm cách ly với bệnh nhân trong nước]:[Điểm tiếp xúc do di chuyển]])</f>
        <v>5</v>
      </c>
    </row>
    <row r="84" spans="1:56" x14ac:dyDescent="0.35">
      <c r="A84">
        <v>83</v>
      </c>
      <c r="B84" s="7">
        <f>Combine[[#This Row],[Column1]]</f>
        <v>2</v>
      </c>
      <c r="C84" s="7">
        <f>VLOOKUP(Combine[[#This Row],[Mã BN]],[1]Sheet2!A:B,2,FALSE)</f>
        <v>2</v>
      </c>
      <c r="D84">
        <v>83</v>
      </c>
      <c r="F84" t="s">
        <v>49</v>
      </c>
      <c r="G84">
        <v>50</v>
      </c>
      <c r="K84" t="s">
        <v>521</v>
      </c>
      <c r="L84" t="s">
        <v>160</v>
      </c>
      <c r="M84" t="s">
        <v>521</v>
      </c>
      <c r="N84" t="s">
        <v>512</v>
      </c>
      <c r="O84" t="s">
        <v>522</v>
      </c>
      <c r="P84" t="s">
        <v>183</v>
      </c>
      <c r="R84" t="s">
        <v>523</v>
      </c>
      <c r="S84" t="s">
        <v>357</v>
      </c>
      <c r="T84" t="s">
        <v>524</v>
      </c>
      <c r="U84" t="s">
        <v>525</v>
      </c>
      <c r="V84" t="s">
        <v>526</v>
      </c>
      <c r="W84" t="s">
        <v>466</v>
      </c>
      <c r="X84" t="s">
        <v>527</v>
      </c>
      <c r="Y84" t="s">
        <v>466</v>
      </c>
      <c r="Z84" t="s">
        <v>166</v>
      </c>
      <c r="AA84" s="1">
        <v>43905</v>
      </c>
      <c r="AB84" s="1">
        <v>43905</v>
      </c>
      <c r="AC84" t="s">
        <v>160</v>
      </c>
      <c r="AD84" s="1">
        <v>43905</v>
      </c>
      <c r="AF84" s="1"/>
      <c r="AG84" s="1">
        <v>43905</v>
      </c>
      <c r="AI84" s="1">
        <v>43905</v>
      </c>
      <c r="AJ84" s="1">
        <v>43905</v>
      </c>
      <c r="AK84" t="s">
        <v>510</v>
      </c>
      <c r="AL84" t="s">
        <v>169</v>
      </c>
      <c r="AM84" s="1">
        <v>43909</v>
      </c>
      <c r="AN84" s="1">
        <v>43909</v>
      </c>
      <c r="AO84" s="1">
        <v>43909</v>
      </c>
      <c r="AP84" s="1"/>
      <c r="AQ84" t="s">
        <v>302</v>
      </c>
      <c r="AR84" t="s">
        <v>65</v>
      </c>
      <c r="AS84" s="1">
        <v>43909</v>
      </c>
      <c r="AT84" t="s">
        <v>510</v>
      </c>
      <c r="AU84" t="s">
        <v>230</v>
      </c>
      <c r="AW84" t="s">
        <v>159</v>
      </c>
      <c r="AX84" t="s">
        <v>69</v>
      </c>
      <c r="AY84" s="5"/>
      <c r="AZ84" s="5">
        <v>1</v>
      </c>
      <c r="BA84" s="5"/>
      <c r="BB84" s="5">
        <v>2</v>
      </c>
      <c r="BC84" s="5"/>
      <c r="BD84" s="7">
        <f>SUM(Combine[[#This Row],[Điểm cách ly với bệnh nhân trong nước]:[Điểm tiếp xúc do di chuyển]])</f>
        <v>3</v>
      </c>
    </row>
    <row r="85" spans="1:56" x14ac:dyDescent="0.35">
      <c r="A85">
        <v>84</v>
      </c>
      <c r="B85" s="7">
        <f>Combine[[#This Row],[Column1]]</f>
        <v>2</v>
      </c>
      <c r="C85" s="7">
        <f>VLOOKUP(Combine[[#This Row],[Mã BN]],[1]Sheet2!A:B,2,FALSE)</f>
        <v>2</v>
      </c>
      <c r="D85">
        <v>84</v>
      </c>
      <c r="F85" t="s">
        <v>71</v>
      </c>
      <c r="G85">
        <v>21</v>
      </c>
      <c r="H85" t="s">
        <v>321</v>
      </c>
      <c r="K85" t="s">
        <v>528</v>
      </c>
      <c r="L85" t="s">
        <v>53</v>
      </c>
      <c r="M85" t="s">
        <v>528</v>
      </c>
      <c r="N85" t="s">
        <v>53</v>
      </c>
      <c r="O85" t="s">
        <v>53</v>
      </c>
      <c r="P85" t="s">
        <v>54</v>
      </c>
      <c r="R85" t="s">
        <v>529</v>
      </c>
      <c r="S85" t="s">
        <v>357</v>
      </c>
      <c r="T85" t="s">
        <v>530</v>
      </c>
      <c r="V85" t="s">
        <v>531</v>
      </c>
      <c r="W85" t="s">
        <v>59</v>
      </c>
      <c r="X85" t="s">
        <v>60</v>
      </c>
      <c r="Y85" t="s">
        <v>532</v>
      </c>
      <c r="Z85" t="s">
        <v>61</v>
      </c>
      <c r="AA85" s="1">
        <v>43908</v>
      </c>
      <c r="AB85" s="1">
        <v>43908</v>
      </c>
      <c r="AC85" t="s">
        <v>53</v>
      </c>
      <c r="AD85" s="1">
        <v>43908</v>
      </c>
      <c r="AF85" s="1"/>
      <c r="AG85" s="1"/>
      <c r="AI85" s="1">
        <v>43908</v>
      </c>
      <c r="AJ85" s="1">
        <v>43909</v>
      </c>
      <c r="AK85" t="s">
        <v>404</v>
      </c>
      <c r="AL85" t="s">
        <v>63</v>
      </c>
      <c r="AM85" s="1">
        <v>43908</v>
      </c>
      <c r="AN85" s="1">
        <v>43909</v>
      </c>
      <c r="AO85" s="1">
        <v>43908</v>
      </c>
      <c r="AP85" s="1">
        <v>43908</v>
      </c>
      <c r="AQ85" t="s">
        <v>302</v>
      </c>
      <c r="AR85" t="s">
        <v>65</v>
      </c>
      <c r="AS85" s="1">
        <v>43908</v>
      </c>
      <c r="AT85" t="s">
        <v>66</v>
      </c>
      <c r="AU85" t="s">
        <v>425</v>
      </c>
      <c r="AW85" t="s">
        <v>159</v>
      </c>
      <c r="AX85" t="s">
        <v>69</v>
      </c>
      <c r="AY85" s="5"/>
      <c r="AZ85" s="5">
        <v>1</v>
      </c>
      <c r="BA85" s="5"/>
      <c r="BB85" s="5">
        <v>2</v>
      </c>
      <c r="BC85" s="5"/>
      <c r="BD85" s="7">
        <f>SUM(Combine[[#This Row],[Điểm cách ly với bệnh nhân trong nước]:[Điểm tiếp xúc do di chuyển]])</f>
        <v>3</v>
      </c>
    </row>
    <row r="86" spans="1:56" x14ac:dyDescent="0.35">
      <c r="A86">
        <v>85</v>
      </c>
      <c r="B86" s="7">
        <f>Combine[[#This Row],[Column1]]</f>
        <v>2</v>
      </c>
      <c r="C86" s="7">
        <f>VLOOKUP(Combine[[#This Row],[Mã BN]],[1]Sheet2!A:B,2,FALSE)</f>
        <v>2</v>
      </c>
      <c r="D86">
        <v>85</v>
      </c>
      <c r="F86" t="s">
        <v>71</v>
      </c>
      <c r="G86">
        <v>20</v>
      </c>
      <c r="H86" t="s">
        <v>321</v>
      </c>
      <c r="K86" t="s">
        <v>52</v>
      </c>
      <c r="L86" t="s">
        <v>53</v>
      </c>
      <c r="M86" t="s">
        <v>52</v>
      </c>
      <c r="N86" t="s">
        <v>53</v>
      </c>
      <c r="O86" t="s">
        <v>322</v>
      </c>
      <c r="P86" t="s">
        <v>54</v>
      </c>
      <c r="R86" t="s">
        <v>529</v>
      </c>
      <c r="S86" t="s">
        <v>357</v>
      </c>
      <c r="T86" t="s">
        <v>530</v>
      </c>
      <c r="V86" t="s">
        <v>533</v>
      </c>
      <c r="W86" t="s">
        <v>59</v>
      </c>
      <c r="X86" t="s">
        <v>60</v>
      </c>
      <c r="Y86" t="s">
        <v>534</v>
      </c>
      <c r="Z86" t="s">
        <v>61</v>
      </c>
      <c r="AA86" s="1">
        <v>43908</v>
      </c>
      <c r="AB86" s="1">
        <v>43908</v>
      </c>
      <c r="AC86" t="s">
        <v>53</v>
      </c>
      <c r="AD86" s="1">
        <v>43908</v>
      </c>
      <c r="AF86" s="1"/>
      <c r="AG86" s="1"/>
      <c r="AI86" s="1">
        <v>43908</v>
      </c>
      <c r="AJ86" s="1">
        <v>43909</v>
      </c>
      <c r="AK86" t="s">
        <v>404</v>
      </c>
      <c r="AL86" t="s">
        <v>63</v>
      </c>
      <c r="AM86" s="1">
        <v>43909</v>
      </c>
      <c r="AN86" s="1">
        <v>43909</v>
      </c>
      <c r="AO86" s="1">
        <v>43908</v>
      </c>
      <c r="AP86" s="1">
        <v>43908</v>
      </c>
      <c r="AQ86" t="s">
        <v>302</v>
      </c>
      <c r="AR86" t="s">
        <v>65</v>
      </c>
      <c r="AS86" s="1">
        <v>43908</v>
      </c>
      <c r="AT86" t="s">
        <v>404</v>
      </c>
      <c r="AU86" t="s">
        <v>425</v>
      </c>
      <c r="AW86" t="s">
        <v>159</v>
      </c>
      <c r="AX86" t="s">
        <v>69</v>
      </c>
      <c r="AY86" s="5"/>
      <c r="AZ86" s="5">
        <v>1</v>
      </c>
      <c r="BA86" s="5"/>
      <c r="BB86" s="5">
        <v>2</v>
      </c>
      <c r="BC86" s="5"/>
      <c r="BD86" s="7">
        <f>SUM(Combine[[#This Row],[Điểm cách ly với bệnh nhân trong nước]:[Điểm tiếp xúc do di chuyển]])</f>
        <v>3</v>
      </c>
    </row>
    <row r="87" spans="1:56" x14ac:dyDescent="0.35">
      <c r="A87">
        <v>86</v>
      </c>
      <c r="B87" s="7">
        <f>Combine[[#This Row],[Column1]]</f>
        <v>9</v>
      </c>
      <c r="C87" s="7">
        <f>VLOOKUP(Combine[[#This Row],[Mã BN]],[1]Sheet2!A:B,2,FALSE)</f>
        <v>9</v>
      </c>
      <c r="D87">
        <v>86</v>
      </c>
      <c r="F87" t="s">
        <v>49</v>
      </c>
      <c r="G87">
        <v>54</v>
      </c>
      <c r="H87" t="s">
        <v>535</v>
      </c>
      <c r="L87" t="s">
        <v>53</v>
      </c>
      <c r="M87" t="s">
        <v>232</v>
      </c>
      <c r="N87" t="s">
        <v>53</v>
      </c>
      <c r="O87" t="s">
        <v>536</v>
      </c>
      <c r="P87" t="s">
        <v>54</v>
      </c>
      <c r="Q87">
        <v>87</v>
      </c>
      <c r="R87" t="s">
        <v>537</v>
      </c>
      <c r="T87" t="s">
        <v>538</v>
      </c>
      <c r="U87" t="s">
        <v>539</v>
      </c>
      <c r="V87" t="s">
        <v>540</v>
      </c>
      <c r="W87" t="s">
        <v>541</v>
      </c>
      <c r="X87" t="s">
        <v>542</v>
      </c>
      <c r="Y87" t="s">
        <v>543</v>
      </c>
      <c r="Z87" t="s">
        <v>544</v>
      </c>
      <c r="AA87" s="1">
        <v>43896</v>
      </c>
      <c r="AC87" t="s">
        <v>53</v>
      </c>
      <c r="AD87" s="1">
        <v>43909</v>
      </c>
      <c r="AE87" t="s">
        <v>545</v>
      </c>
      <c r="AF87" s="1">
        <v>43901</v>
      </c>
      <c r="AG87" s="1">
        <v>43906</v>
      </c>
      <c r="AH87" t="s">
        <v>546</v>
      </c>
      <c r="AI87" s="1">
        <v>43909</v>
      </c>
      <c r="AJ87" s="1">
        <v>43909</v>
      </c>
      <c r="AK87" t="s">
        <v>66</v>
      </c>
      <c r="AL87" t="s">
        <v>63</v>
      </c>
      <c r="AM87" s="1">
        <v>43906</v>
      </c>
      <c r="AN87" s="1">
        <v>43910</v>
      </c>
      <c r="AO87" s="1">
        <v>43909</v>
      </c>
      <c r="AP87" s="1">
        <v>43909</v>
      </c>
      <c r="AQ87" t="s">
        <v>302</v>
      </c>
      <c r="AR87" t="s">
        <v>65</v>
      </c>
      <c r="AS87" s="1">
        <v>43906</v>
      </c>
      <c r="AT87" t="s">
        <v>66</v>
      </c>
      <c r="AU87" t="s">
        <v>425</v>
      </c>
      <c r="AX87" t="s">
        <v>69</v>
      </c>
      <c r="AY87" s="5">
        <v>2</v>
      </c>
      <c r="AZ87" s="5">
        <v>2</v>
      </c>
      <c r="BA87" s="5">
        <v>1</v>
      </c>
      <c r="BB87" s="5">
        <v>9</v>
      </c>
      <c r="BC87" s="5"/>
      <c r="BD87" s="7">
        <f>SUM(Combine[[#This Row],[Điểm cách ly với bệnh nhân trong nước]:[Điểm tiếp xúc do di chuyển]])</f>
        <v>14</v>
      </c>
    </row>
    <row r="88" spans="1:56" x14ac:dyDescent="0.35">
      <c r="A88">
        <v>87</v>
      </c>
      <c r="B88" s="7">
        <f>Combine[[#This Row],[Column1]]</f>
        <v>0</v>
      </c>
      <c r="C88" s="7">
        <f>VLOOKUP(Combine[[#This Row],[Mã BN]],[1]Sheet2!A:B,2,FALSE)</f>
        <v>0</v>
      </c>
      <c r="D88">
        <v>87</v>
      </c>
      <c r="F88" t="s">
        <v>49</v>
      </c>
      <c r="G88">
        <v>34</v>
      </c>
      <c r="H88" t="s">
        <v>535</v>
      </c>
      <c r="L88" t="s">
        <v>53</v>
      </c>
      <c r="N88" t="s">
        <v>53</v>
      </c>
      <c r="P88" t="s">
        <v>54</v>
      </c>
      <c r="Q88">
        <v>86</v>
      </c>
      <c r="T88" t="s">
        <v>547</v>
      </c>
      <c r="V88" t="s">
        <v>548</v>
      </c>
      <c r="AA88" s="1"/>
      <c r="AC88" t="s">
        <v>53</v>
      </c>
      <c r="AD88" s="1">
        <v>43908</v>
      </c>
      <c r="AE88" t="s">
        <v>549</v>
      </c>
      <c r="AF88" s="1">
        <v>43908</v>
      </c>
      <c r="AG88" s="1"/>
      <c r="AI88" s="1">
        <v>43909</v>
      </c>
      <c r="AJ88" s="1">
        <v>43909</v>
      </c>
      <c r="AK88" t="s">
        <v>66</v>
      </c>
      <c r="AL88" t="s">
        <v>63</v>
      </c>
      <c r="AM88" s="1">
        <v>43909</v>
      </c>
      <c r="AN88" s="1">
        <v>43910</v>
      </c>
      <c r="AO88" s="1">
        <v>43908</v>
      </c>
      <c r="AP88" s="1">
        <v>43908</v>
      </c>
      <c r="AQ88" t="s">
        <v>302</v>
      </c>
      <c r="AR88" t="s">
        <v>65</v>
      </c>
      <c r="AS88" s="1">
        <v>43908</v>
      </c>
      <c r="AT88" t="s">
        <v>66</v>
      </c>
      <c r="AU88" t="s">
        <v>425</v>
      </c>
      <c r="AX88" t="s">
        <v>69</v>
      </c>
      <c r="AY88" s="5">
        <v>0</v>
      </c>
      <c r="AZ88" s="5">
        <v>2</v>
      </c>
      <c r="BA88" s="5">
        <v>1</v>
      </c>
      <c r="BB88" s="5">
        <v>0</v>
      </c>
      <c r="BC88" s="5"/>
      <c r="BD88" s="7">
        <f>SUM(Combine[[#This Row],[Điểm cách ly với bệnh nhân trong nước]:[Điểm tiếp xúc do di chuyển]])</f>
        <v>3</v>
      </c>
    </row>
    <row r="89" spans="1:56" x14ac:dyDescent="0.35">
      <c r="A89">
        <v>88</v>
      </c>
      <c r="B89" s="7">
        <f>Combine[[#This Row],[Column1]]</f>
        <v>6</v>
      </c>
      <c r="C89" s="7">
        <v>6</v>
      </c>
      <c r="D89">
        <v>88</v>
      </c>
      <c r="F89" t="s">
        <v>49</v>
      </c>
      <c r="G89">
        <v>25</v>
      </c>
      <c r="H89" t="s">
        <v>321</v>
      </c>
      <c r="J89" t="s">
        <v>550</v>
      </c>
      <c r="K89" t="s">
        <v>551</v>
      </c>
      <c r="L89" t="s">
        <v>53</v>
      </c>
      <c r="M89" t="s">
        <v>551</v>
      </c>
      <c r="N89" t="s">
        <v>53</v>
      </c>
      <c r="O89" t="s">
        <v>550</v>
      </c>
      <c r="P89" t="s">
        <v>54</v>
      </c>
      <c r="R89" t="s">
        <v>552</v>
      </c>
      <c r="S89" t="s">
        <v>553</v>
      </c>
      <c r="T89" t="s">
        <v>554</v>
      </c>
      <c r="U89" t="s">
        <v>555</v>
      </c>
      <c r="V89" t="s">
        <v>556</v>
      </c>
      <c r="X89" t="s">
        <v>60</v>
      </c>
      <c r="Y89" t="s">
        <v>59</v>
      </c>
      <c r="Z89" t="s">
        <v>61</v>
      </c>
      <c r="AA89" s="1">
        <v>43903</v>
      </c>
      <c r="AB89" s="1">
        <v>43902</v>
      </c>
      <c r="AC89" t="s">
        <v>53</v>
      </c>
      <c r="AD89" s="1">
        <v>43902</v>
      </c>
      <c r="AE89" t="s">
        <v>557</v>
      </c>
      <c r="AF89" s="1">
        <v>43906</v>
      </c>
      <c r="AG89" s="1">
        <v>43906</v>
      </c>
      <c r="AI89" s="1">
        <v>43906</v>
      </c>
      <c r="AJ89" s="1">
        <v>43906</v>
      </c>
      <c r="AK89" t="s">
        <v>404</v>
      </c>
      <c r="AM89" s="1">
        <v>43908</v>
      </c>
      <c r="AN89" s="1">
        <v>43910</v>
      </c>
      <c r="AO89" s="1">
        <v>43906</v>
      </c>
      <c r="AP89" s="1">
        <v>43906</v>
      </c>
      <c r="AQ89" t="s">
        <v>302</v>
      </c>
      <c r="AR89" t="s">
        <v>65</v>
      </c>
      <c r="AS89" s="1">
        <v>43908</v>
      </c>
      <c r="AT89" t="s">
        <v>558</v>
      </c>
      <c r="AU89" t="s">
        <v>425</v>
      </c>
      <c r="AW89" t="s">
        <v>159</v>
      </c>
      <c r="AX89" t="s">
        <v>69</v>
      </c>
      <c r="AY89" s="5"/>
      <c r="AZ89" s="5">
        <v>2</v>
      </c>
      <c r="BA89" s="5"/>
      <c r="BB89" s="5">
        <v>6</v>
      </c>
      <c r="BC89" s="5"/>
      <c r="BD89" s="7">
        <f>SUM(Combine[[#This Row],[Điểm cách ly với bệnh nhân trong nước]:[Điểm tiếp xúc do di chuyển]])</f>
        <v>8</v>
      </c>
    </row>
    <row r="90" spans="1:56" x14ac:dyDescent="0.35">
      <c r="A90">
        <v>89</v>
      </c>
      <c r="B90" s="7">
        <f>Combine[[#This Row],[Column1]]</f>
        <v>5</v>
      </c>
      <c r="C90" s="7">
        <v>5</v>
      </c>
      <c r="D90">
        <v>89</v>
      </c>
      <c r="F90" t="s">
        <v>49</v>
      </c>
      <c r="G90">
        <v>22</v>
      </c>
      <c r="K90" t="s">
        <v>396</v>
      </c>
      <c r="L90" t="s">
        <v>160</v>
      </c>
      <c r="M90" t="s">
        <v>396</v>
      </c>
      <c r="N90" t="s">
        <v>161</v>
      </c>
      <c r="O90" t="s">
        <v>559</v>
      </c>
      <c r="P90" t="s">
        <v>54</v>
      </c>
      <c r="R90" t="s">
        <v>560</v>
      </c>
      <c r="T90" t="s">
        <v>561</v>
      </c>
      <c r="V90" t="s">
        <v>562</v>
      </c>
      <c r="W90" t="s">
        <v>563</v>
      </c>
      <c r="X90" t="s">
        <v>564</v>
      </c>
      <c r="Y90" t="s">
        <v>565</v>
      </c>
      <c r="Z90" t="s">
        <v>166</v>
      </c>
      <c r="AA90" s="1">
        <v>43907</v>
      </c>
      <c r="AB90" s="1">
        <v>43907</v>
      </c>
      <c r="AC90" t="s">
        <v>160</v>
      </c>
      <c r="AD90" s="1">
        <v>43907</v>
      </c>
      <c r="AF90" s="1"/>
      <c r="AG90" s="1"/>
      <c r="AI90" s="1">
        <v>43908</v>
      </c>
      <c r="AJ90" s="1">
        <v>43908</v>
      </c>
      <c r="AK90" t="s">
        <v>169</v>
      </c>
      <c r="AL90" t="s">
        <v>169</v>
      </c>
      <c r="AM90" s="1">
        <v>43909</v>
      </c>
      <c r="AN90" s="1">
        <v>43910</v>
      </c>
      <c r="AO90" s="1">
        <v>43908</v>
      </c>
      <c r="AP90" s="1">
        <v>43908</v>
      </c>
      <c r="AQ90" t="s">
        <v>302</v>
      </c>
      <c r="AR90" t="s">
        <v>65</v>
      </c>
      <c r="AS90" s="1">
        <v>43909</v>
      </c>
      <c r="AT90" t="s">
        <v>230</v>
      </c>
      <c r="AU90" t="s">
        <v>230</v>
      </c>
      <c r="AX90" t="s">
        <v>69</v>
      </c>
      <c r="AY90" s="5"/>
      <c r="AZ90" s="5">
        <v>1</v>
      </c>
      <c r="BA90" s="5"/>
      <c r="BB90" s="5">
        <v>5</v>
      </c>
      <c r="BC90" s="5"/>
      <c r="BD90" s="7">
        <f>SUM(Combine[[#This Row],[Điểm cách ly với bệnh nhân trong nước]:[Điểm tiếp xúc do di chuyển]])</f>
        <v>6</v>
      </c>
    </row>
    <row r="91" spans="1:56" x14ac:dyDescent="0.35">
      <c r="A91">
        <v>90</v>
      </c>
      <c r="B91" s="7">
        <f>Combine[[#This Row],[Column1]]</f>
        <v>5</v>
      </c>
      <c r="C91" s="7">
        <v>5</v>
      </c>
      <c r="D91">
        <v>90</v>
      </c>
      <c r="F91" t="s">
        <v>49</v>
      </c>
      <c r="G91">
        <v>21</v>
      </c>
      <c r="K91" t="s">
        <v>521</v>
      </c>
      <c r="L91" t="s">
        <v>160</v>
      </c>
      <c r="M91" t="s">
        <v>521</v>
      </c>
      <c r="N91" t="s">
        <v>161</v>
      </c>
      <c r="O91" t="s">
        <v>567</v>
      </c>
      <c r="P91" t="s">
        <v>54</v>
      </c>
      <c r="R91" t="s">
        <v>568</v>
      </c>
      <c r="T91" t="s">
        <v>569</v>
      </c>
      <c r="V91" t="s">
        <v>570</v>
      </c>
      <c r="W91" t="s">
        <v>571</v>
      </c>
      <c r="X91" t="s">
        <v>572</v>
      </c>
      <c r="Y91" t="s">
        <v>573</v>
      </c>
      <c r="Z91" t="s">
        <v>166</v>
      </c>
      <c r="AA91" s="1">
        <v>43906</v>
      </c>
      <c r="AB91" s="1">
        <v>43906</v>
      </c>
      <c r="AC91" t="s">
        <v>160</v>
      </c>
      <c r="AD91" s="1">
        <v>43905</v>
      </c>
      <c r="AE91" t="s">
        <v>574</v>
      </c>
      <c r="AF91" s="1">
        <v>43906</v>
      </c>
      <c r="AG91" s="1">
        <v>43906</v>
      </c>
      <c r="AI91" s="1">
        <v>43906</v>
      </c>
      <c r="AJ91" s="1">
        <v>43906</v>
      </c>
      <c r="AK91" t="s">
        <v>169</v>
      </c>
      <c r="AL91" t="s">
        <v>169</v>
      </c>
      <c r="AM91" s="1">
        <v>43909</v>
      </c>
      <c r="AN91" s="1">
        <v>43910</v>
      </c>
      <c r="AO91" s="1"/>
      <c r="AP91" s="1">
        <v>43906</v>
      </c>
      <c r="AQ91" t="s">
        <v>302</v>
      </c>
      <c r="AR91" t="s">
        <v>65</v>
      </c>
      <c r="AS91" s="1">
        <v>43909</v>
      </c>
      <c r="AT91" t="s">
        <v>576</v>
      </c>
      <c r="AX91" t="s">
        <v>69</v>
      </c>
      <c r="AY91" s="5"/>
      <c r="AZ91" s="5">
        <v>2</v>
      </c>
      <c r="BA91" s="5"/>
      <c r="BB91" s="5">
        <v>5</v>
      </c>
      <c r="BC91" s="5"/>
      <c r="BD91" s="7">
        <f>SUM(Combine[[#This Row],[Điểm cách ly với bệnh nhân trong nước]:[Điểm tiếp xúc do di chuyển]])</f>
        <v>7</v>
      </c>
    </row>
    <row r="92" spans="1:56" x14ac:dyDescent="0.35">
      <c r="A92">
        <v>91</v>
      </c>
      <c r="B92" s="7">
        <f>Combine[[#This Row],[Column1]]</f>
        <v>6</v>
      </c>
      <c r="C92" s="7">
        <f>VLOOKUP(Combine[[#This Row],[Mã BN]],[1]Sheet2!A:B,2,FALSE)</f>
        <v>6</v>
      </c>
      <c r="D92">
        <v>91</v>
      </c>
      <c r="F92" t="s">
        <v>71</v>
      </c>
      <c r="G92">
        <v>43</v>
      </c>
      <c r="H92" t="s">
        <v>577</v>
      </c>
      <c r="M92" t="s">
        <v>396</v>
      </c>
      <c r="N92" t="s">
        <v>161</v>
      </c>
      <c r="O92" t="s">
        <v>454</v>
      </c>
      <c r="P92" t="s">
        <v>60</v>
      </c>
      <c r="R92" t="s">
        <v>578</v>
      </c>
      <c r="S92" t="s">
        <v>579</v>
      </c>
      <c r="T92" t="s">
        <v>580</v>
      </c>
      <c r="U92" t="s">
        <v>581</v>
      </c>
      <c r="V92" t="s">
        <v>582</v>
      </c>
      <c r="W92" t="s">
        <v>583</v>
      </c>
      <c r="X92" t="s">
        <v>584</v>
      </c>
      <c r="Y92" t="s">
        <v>585</v>
      </c>
      <c r="Z92" t="s">
        <v>586</v>
      </c>
      <c r="AA92" s="1">
        <v>43869</v>
      </c>
      <c r="AB92" s="1">
        <v>43869</v>
      </c>
      <c r="AC92" t="s">
        <v>160</v>
      </c>
      <c r="AD92" s="1"/>
      <c r="AE92" t="s">
        <v>202</v>
      </c>
      <c r="AF92" s="1">
        <v>43907</v>
      </c>
      <c r="AG92" s="1">
        <v>43907</v>
      </c>
      <c r="AI92" s="1">
        <v>43908</v>
      </c>
      <c r="AJ92" s="1">
        <v>43908</v>
      </c>
      <c r="AK92" t="s">
        <v>587</v>
      </c>
      <c r="AL92" t="s">
        <v>588</v>
      </c>
      <c r="AM92" s="1">
        <v>43909</v>
      </c>
      <c r="AN92" s="1">
        <v>43910</v>
      </c>
      <c r="AO92" s="1">
        <v>43908</v>
      </c>
      <c r="AP92" s="1">
        <v>43908</v>
      </c>
      <c r="AQ92" t="s">
        <v>302</v>
      </c>
      <c r="AR92" t="s">
        <v>65</v>
      </c>
      <c r="AS92" s="1">
        <v>43908</v>
      </c>
      <c r="AT92" t="s">
        <v>587</v>
      </c>
      <c r="AU92" t="s">
        <v>394</v>
      </c>
      <c r="AX92" t="s">
        <v>69</v>
      </c>
      <c r="AY92" s="5"/>
      <c r="AZ92" s="5">
        <v>2</v>
      </c>
      <c r="BA92" s="5">
        <v>1</v>
      </c>
      <c r="BB92" s="5">
        <v>6</v>
      </c>
      <c r="BC92" s="5"/>
      <c r="BD92" s="7">
        <f>SUM(Combine[[#This Row],[Điểm cách ly với bệnh nhân trong nước]:[Điểm tiếp xúc do di chuyển]])</f>
        <v>9</v>
      </c>
    </row>
    <row r="93" spans="1:56" x14ac:dyDescent="0.35">
      <c r="A93">
        <v>92</v>
      </c>
      <c r="B93" s="7">
        <f>Combine[[#This Row],[Column1]]</f>
        <v>5</v>
      </c>
      <c r="C93" s="7">
        <v>5</v>
      </c>
      <c r="D93">
        <v>92</v>
      </c>
      <c r="F93" t="s">
        <v>71</v>
      </c>
      <c r="G93">
        <v>21</v>
      </c>
      <c r="H93" t="s">
        <v>321</v>
      </c>
      <c r="K93" t="s">
        <v>589</v>
      </c>
      <c r="L93" t="s">
        <v>590</v>
      </c>
      <c r="P93" t="s">
        <v>54</v>
      </c>
      <c r="T93" t="s">
        <v>591</v>
      </c>
      <c r="V93" t="s">
        <v>592</v>
      </c>
      <c r="W93" t="s">
        <v>593</v>
      </c>
      <c r="AA93" s="1"/>
      <c r="AB93" s="1">
        <v>43906</v>
      </c>
      <c r="AC93" t="s">
        <v>160</v>
      </c>
      <c r="AD93" s="1"/>
      <c r="AE93" t="s">
        <v>594</v>
      </c>
      <c r="AF93" s="1">
        <v>43907</v>
      </c>
      <c r="AG93" s="1"/>
      <c r="AI93" s="1">
        <v>43908</v>
      </c>
      <c r="AJ93" s="1">
        <v>43908</v>
      </c>
      <c r="AK93" t="s">
        <v>229</v>
      </c>
      <c r="AL93" t="s">
        <v>588</v>
      </c>
      <c r="AM93" s="1"/>
      <c r="AO93" s="1">
        <v>43909</v>
      </c>
      <c r="AP93" s="1">
        <v>43908</v>
      </c>
      <c r="AQ93" t="s">
        <v>302</v>
      </c>
      <c r="AR93" t="s">
        <v>65</v>
      </c>
      <c r="AS93" s="1"/>
      <c r="AT93" t="s">
        <v>229</v>
      </c>
      <c r="AY93" s="5"/>
      <c r="AZ93" s="5">
        <v>2</v>
      </c>
      <c r="BA93" s="5"/>
      <c r="BB93" s="5">
        <v>5</v>
      </c>
      <c r="BC93" s="5"/>
      <c r="BD93" s="7">
        <f>SUM(Combine[[#This Row],[Điểm cách ly với bệnh nhân trong nước]:[Điểm tiếp xúc do di chuyển]])</f>
        <v>7</v>
      </c>
    </row>
    <row r="94" spans="1:56" x14ac:dyDescent="0.35">
      <c r="A94">
        <v>93</v>
      </c>
      <c r="B94" s="7">
        <f>Combine[[#This Row],[Column1]]</f>
        <v>5</v>
      </c>
      <c r="C94" s="7">
        <v>5</v>
      </c>
      <c r="D94">
        <v>93</v>
      </c>
      <c r="F94" t="s">
        <v>71</v>
      </c>
      <c r="G94">
        <v>20</v>
      </c>
      <c r="H94" t="s">
        <v>321</v>
      </c>
      <c r="K94" t="s">
        <v>528</v>
      </c>
      <c r="L94" t="s">
        <v>53</v>
      </c>
      <c r="P94" t="s">
        <v>54</v>
      </c>
      <c r="T94" t="s">
        <v>595</v>
      </c>
      <c r="V94" t="s">
        <v>596</v>
      </c>
      <c r="AA94" s="1"/>
      <c r="AB94" s="1">
        <v>43908</v>
      </c>
      <c r="AC94" t="s">
        <v>53</v>
      </c>
      <c r="AD94" s="1">
        <v>43908</v>
      </c>
      <c r="AF94" s="1"/>
      <c r="AG94" s="1"/>
      <c r="AI94" s="1">
        <v>43908</v>
      </c>
      <c r="AJ94" s="1">
        <v>43908</v>
      </c>
      <c r="AK94" t="s">
        <v>404</v>
      </c>
      <c r="AL94" t="s">
        <v>63</v>
      </c>
      <c r="AM94" s="1"/>
      <c r="AN94" s="1">
        <v>43911</v>
      </c>
      <c r="AO94" s="1">
        <v>43910</v>
      </c>
      <c r="AP94" s="1">
        <v>43910</v>
      </c>
      <c r="AQ94" t="s">
        <v>302</v>
      </c>
      <c r="AR94" t="s">
        <v>65</v>
      </c>
      <c r="AS94" s="1"/>
      <c r="AT94" t="s">
        <v>66</v>
      </c>
      <c r="AW94" t="s">
        <v>159</v>
      </c>
      <c r="AY94" s="5"/>
      <c r="AZ94" s="5">
        <v>1</v>
      </c>
      <c r="BA94" s="5"/>
      <c r="BB94" s="5">
        <v>5</v>
      </c>
      <c r="BC94" s="5"/>
      <c r="BD94" s="7">
        <f>SUM(Combine[[#This Row],[Điểm cách ly với bệnh nhân trong nước]:[Điểm tiếp xúc do di chuyển]])</f>
        <v>6</v>
      </c>
    </row>
    <row r="95" spans="1:56" x14ac:dyDescent="0.35">
      <c r="A95">
        <v>94</v>
      </c>
      <c r="B95" s="7">
        <f>Combine[[#This Row],[Column1]]</f>
        <v>5</v>
      </c>
      <c r="C95" s="7">
        <v>5</v>
      </c>
      <c r="D95">
        <v>94</v>
      </c>
      <c r="F95" t="s">
        <v>49</v>
      </c>
      <c r="G95">
        <v>64</v>
      </c>
      <c r="L95" t="s">
        <v>597</v>
      </c>
      <c r="P95" t="s">
        <v>54</v>
      </c>
      <c r="Q95">
        <v>93</v>
      </c>
      <c r="T95" t="s">
        <v>598</v>
      </c>
      <c r="U95" t="s">
        <v>599</v>
      </c>
      <c r="V95" t="s">
        <v>600</v>
      </c>
      <c r="W95" t="s">
        <v>423</v>
      </c>
      <c r="AA95" s="1"/>
      <c r="AB95" s="1">
        <v>43908</v>
      </c>
      <c r="AC95" t="s">
        <v>53</v>
      </c>
      <c r="AD95" s="1">
        <v>43908</v>
      </c>
      <c r="AF95" s="1"/>
      <c r="AG95" s="1"/>
      <c r="AI95" s="1">
        <v>43908</v>
      </c>
      <c r="AJ95" s="1">
        <v>43908</v>
      </c>
      <c r="AK95" t="s">
        <v>404</v>
      </c>
      <c r="AL95" t="s">
        <v>63</v>
      </c>
      <c r="AM95" s="1"/>
      <c r="AN95" s="1">
        <v>43911</v>
      </c>
      <c r="AO95" s="1">
        <v>43910</v>
      </c>
      <c r="AP95" s="1">
        <v>43910</v>
      </c>
      <c r="AQ95" t="s">
        <v>302</v>
      </c>
      <c r="AR95" t="s">
        <v>65</v>
      </c>
      <c r="AS95" s="1"/>
      <c r="AT95" t="s">
        <v>66</v>
      </c>
      <c r="AW95" t="s">
        <v>159</v>
      </c>
      <c r="AY95" s="5"/>
      <c r="AZ95" s="5">
        <v>1</v>
      </c>
      <c r="BA95" s="5"/>
      <c r="BB95" s="5">
        <v>5</v>
      </c>
      <c r="BC95" s="5"/>
      <c r="BD95" s="7">
        <f>SUM(Combine[[#This Row],[Điểm cách ly với bệnh nhân trong nước]:[Điểm tiếp xúc do di chuyển]])</f>
        <v>6</v>
      </c>
    </row>
    <row r="96" spans="1:56" x14ac:dyDescent="0.35">
      <c r="A96">
        <v>95</v>
      </c>
      <c r="B96" s="7">
        <f>Combine[[#This Row],[Column1]]</f>
        <v>3</v>
      </c>
      <c r="C96" s="7">
        <f>VLOOKUP(Combine[[#This Row],[Mã BN]],[1]Sheet2!A:B,2,FALSE)</f>
        <v>3</v>
      </c>
      <c r="D96">
        <v>95</v>
      </c>
      <c r="F96" t="s">
        <v>71</v>
      </c>
      <c r="G96">
        <v>20</v>
      </c>
      <c r="H96" t="s">
        <v>321</v>
      </c>
      <c r="K96" t="s">
        <v>386</v>
      </c>
      <c r="L96" t="s">
        <v>160</v>
      </c>
      <c r="P96" t="s">
        <v>54</v>
      </c>
      <c r="T96" t="s">
        <v>601</v>
      </c>
      <c r="U96" t="s">
        <v>505</v>
      </c>
      <c r="V96" t="s">
        <v>602</v>
      </c>
      <c r="W96" t="s">
        <v>509</v>
      </c>
      <c r="AA96" s="1"/>
      <c r="AB96" s="1">
        <v>43908</v>
      </c>
      <c r="AC96" t="s">
        <v>160</v>
      </c>
      <c r="AD96" s="1">
        <v>43908</v>
      </c>
      <c r="AE96" t="s">
        <v>603</v>
      </c>
      <c r="AF96" s="1">
        <v>43908</v>
      </c>
      <c r="AG96" s="1"/>
      <c r="AI96" s="1">
        <v>43908</v>
      </c>
      <c r="AJ96" s="1">
        <v>43908</v>
      </c>
      <c r="AK96" t="s">
        <v>604</v>
      </c>
      <c r="AL96" t="s">
        <v>588</v>
      </c>
      <c r="AM96" s="1"/>
      <c r="AN96" s="1">
        <v>43912</v>
      </c>
      <c r="AO96" s="1">
        <v>43912</v>
      </c>
      <c r="AP96" s="1">
        <v>43912</v>
      </c>
      <c r="AQ96" t="s">
        <v>302</v>
      </c>
      <c r="AR96" t="s">
        <v>65</v>
      </c>
      <c r="AS96" s="1"/>
      <c r="AT96" t="s">
        <v>229</v>
      </c>
      <c r="AY96" s="5"/>
      <c r="AZ96" s="5">
        <v>2</v>
      </c>
      <c r="BA96" s="5"/>
      <c r="BB96" s="5">
        <v>3</v>
      </c>
      <c r="BC96" s="5"/>
      <c r="BD96" s="7">
        <f>SUM(Combine[[#This Row],[Điểm cách ly với bệnh nhân trong nước]:[Điểm tiếp xúc do di chuyển]])</f>
        <v>5</v>
      </c>
    </row>
    <row r="97" spans="1:56" x14ac:dyDescent="0.35">
      <c r="A97">
        <v>96</v>
      </c>
      <c r="B97" s="7">
        <f>Combine[[#This Row],[Column1]]</f>
        <v>3</v>
      </c>
      <c r="C97" s="7">
        <v>3</v>
      </c>
      <c r="D97">
        <v>96</v>
      </c>
      <c r="F97" t="s">
        <v>49</v>
      </c>
      <c r="G97">
        <v>21</v>
      </c>
      <c r="K97" t="s">
        <v>373</v>
      </c>
      <c r="L97" t="s">
        <v>160</v>
      </c>
      <c r="P97" t="s">
        <v>54</v>
      </c>
      <c r="T97" t="s">
        <v>606</v>
      </c>
      <c r="U97" t="s">
        <v>607</v>
      </c>
      <c r="V97" t="s">
        <v>608</v>
      </c>
      <c r="W97" t="s">
        <v>380</v>
      </c>
      <c r="AA97" s="1"/>
      <c r="AB97" s="1">
        <v>43909</v>
      </c>
      <c r="AC97" t="s">
        <v>160</v>
      </c>
      <c r="AD97" s="1">
        <v>43910</v>
      </c>
      <c r="AF97" s="1"/>
      <c r="AG97" s="1"/>
      <c r="AI97" s="1">
        <v>43910</v>
      </c>
      <c r="AJ97" s="1">
        <v>43910</v>
      </c>
      <c r="AK97" t="s">
        <v>610</v>
      </c>
      <c r="AL97" t="s">
        <v>611</v>
      </c>
      <c r="AM97" s="1"/>
      <c r="AN97" s="1">
        <v>43912</v>
      </c>
      <c r="AO97" s="1">
        <v>43911</v>
      </c>
      <c r="AP97" s="1">
        <v>43911</v>
      </c>
      <c r="AQ97" t="s">
        <v>302</v>
      </c>
      <c r="AR97" t="s">
        <v>65</v>
      </c>
      <c r="AS97" s="1"/>
      <c r="AT97" t="s">
        <v>610</v>
      </c>
      <c r="AY97" s="5"/>
      <c r="AZ97" s="5">
        <v>1</v>
      </c>
      <c r="BA97" s="5"/>
      <c r="BB97" s="5">
        <v>3</v>
      </c>
      <c r="BC97" s="5">
        <v>1</v>
      </c>
      <c r="BD97" s="7">
        <f>SUM(Combine[[#This Row],[Điểm cách ly với bệnh nhân trong nước]:[Điểm tiếp xúc do di chuyển]])</f>
        <v>5</v>
      </c>
    </row>
    <row r="98" spans="1:56" x14ac:dyDescent="0.35">
      <c r="A98">
        <v>97</v>
      </c>
      <c r="B98" s="7">
        <f>Combine[[#This Row],[Column1]]</f>
        <v>3</v>
      </c>
      <c r="C98" s="7">
        <f>VLOOKUP(Combine[[#This Row],[Mã BN]],[1]Sheet2!A:B,2,FALSE)</f>
        <v>3</v>
      </c>
      <c r="D98">
        <v>97</v>
      </c>
      <c r="F98" t="s">
        <v>71</v>
      </c>
      <c r="G98">
        <v>34</v>
      </c>
      <c r="K98" t="s">
        <v>613</v>
      </c>
      <c r="L98" t="s">
        <v>160</v>
      </c>
      <c r="P98" t="s">
        <v>60</v>
      </c>
      <c r="Q98">
        <v>91</v>
      </c>
      <c r="T98" t="s">
        <v>614</v>
      </c>
      <c r="U98" t="s">
        <v>607</v>
      </c>
      <c r="V98" t="s">
        <v>615</v>
      </c>
      <c r="W98" t="s">
        <v>616</v>
      </c>
      <c r="AA98" s="1"/>
      <c r="AB98" s="1">
        <v>43905</v>
      </c>
      <c r="AC98" t="s">
        <v>160</v>
      </c>
      <c r="AD98" s="1">
        <v>43910</v>
      </c>
      <c r="AF98" s="1"/>
      <c r="AG98" s="1"/>
      <c r="AI98" s="1">
        <v>43910</v>
      </c>
      <c r="AJ98" s="1">
        <v>43910</v>
      </c>
      <c r="AK98" t="s">
        <v>610</v>
      </c>
      <c r="AL98" t="s">
        <v>611</v>
      </c>
      <c r="AM98" s="1"/>
      <c r="AN98" s="1">
        <v>43912</v>
      </c>
      <c r="AO98" s="1">
        <v>43911</v>
      </c>
      <c r="AP98" s="1">
        <v>43911</v>
      </c>
      <c r="AQ98" t="s">
        <v>302</v>
      </c>
      <c r="AR98" t="s">
        <v>65</v>
      </c>
      <c r="AS98" s="1"/>
      <c r="AT98" t="s">
        <v>610</v>
      </c>
      <c r="AY98" s="5"/>
      <c r="AZ98" s="5">
        <v>1</v>
      </c>
      <c r="BA98" s="5"/>
      <c r="BB98" s="5">
        <v>3</v>
      </c>
      <c r="BC98" s="5">
        <v>1</v>
      </c>
      <c r="BD98" s="7">
        <f>SUM(Combine[[#This Row],[Điểm cách ly với bệnh nhân trong nước]:[Điểm tiếp xúc do di chuyển]])</f>
        <v>5</v>
      </c>
    </row>
    <row r="99" spans="1:56" x14ac:dyDescent="0.35">
      <c r="A99">
        <v>98</v>
      </c>
      <c r="B99" s="7">
        <f>Combine[[#This Row],[Column1]]</f>
        <v>10</v>
      </c>
      <c r="C99" s="7">
        <v>10</v>
      </c>
      <c r="D99">
        <v>98</v>
      </c>
      <c r="F99" t="s">
        <v>71</v>
      </c>
      <c r="G99">
        <v>34</v>
      </c>
      <c r="K99" t="s">
        <v>613</v>
      </c>
      <c r="L99" t="s">
        <v>160</v>
      </c>
      <c r="P99" t="s">
        <v>60</v>
      </c>
      <c r="Q99" t="s">
        <v>617</v>
      </c>
      <c r="T99" t="s">
        <v>618</v>
      </c>
      <c r="U99" t="s">
        <v>607</v>
      </c>
      <c r="V99" t="s">
        <v>619</v>
      </c>
      <c r="W99" t="s">
        <v>616</v>
      </c>
      <c r="AA99" s="1"/>
      <c r="AB99" s="1">
        <v>43905</v>
      </c>
      <c r="AC99" t="s">
        <v>160</v>
      </c>
      <c r="AD99" s="1">
        <v>43910</v>
      </c>
      <c r="AF99" s="1"/>
      <c r="AG99" s="1"/>
      <c r="AI99" s="1">
        <v>43910</v>
      </c>
      <c r="AJ99" s="1">
        <v>43910</v>
      </c>
      <c r="AK99" t="s">
        <v>610</v>
      </c>
      <c r="AL99" t="s">
        <v>611</v>
      </c>
      <c r="AM99" s="1"/>
      <c r="AN99" s="1">
        <v>43912</v>
      </c>
      <c r="AO99" s="1">
        <v>43911</v>
      </c>
      <c r="AP99" s="1">
        <v>43911</v>
      </c>
      <c r="AQ99" t="s">
        <v>302</v>
      </c>
      <c r="AR99" t="s">
        <v>65</v>
      </c>
      <c r="AS99" s="1"/>
      <c r="AT99" t="s">
        <v>610</v>
      </c>
      <c r="AY99" s="5"/>
      <c r="AZ99" s="5">
        <v>1</v>
      </c>
      <c r="BA99" s="5"/>
      <c r="BB99" s="5">
        <v>10</v>
      </c>
      <c r="BC99" s="5">
        <v>1</v>
      </c>
      <c r="BD99" s="7">
        <f>SUM(Combine[[#This Row],[Điểm cách ly với bệnh nhân trong nước]:[Điểm tiếp xúc do di chuyển]])</f>
        <v>12</v>
      </c>
    </row>
    <row r="100" spans="1:56" x14ac:dyDescent="0.35">
      <c r="A100">
        <v>99</v>
      </c>
      <c r="B100" s="7">
        <f>Combine[[#This Row],[Column1]]</f>
        <v>3</v>
      </c>
      <c r="C100" s="7">
        <v>3</v>
      </c>
      <c r="D100">
        <v>99</v>
      </c>
      <c r="F100" t="s">
        <v>71</v>
      </c>
      <c r="G100">
        <v>29</v>
      </c>
      <c r="K100" t="s">
        <v>521</v>
      </c>
      <c r="L100" t="s">
        <v>160</v>
      </c>
      <c r="P100" t="s">
        <v>54</v>
      </c>
      <c r="T100" t="s">
        <v>620</v>
      </c>
      <c r="V100" t="s">
        <v>621</v>
      </c>
      <c r="W100" t="s">
        <v>509</v>
      </c>
      <c r="AA100" s="1"/>
      <c r="AB100" s="1">
        <v>43908</v>
      </c>
      <c r="AC100" t="s">
        <v>160</v>
      </c>
      <c r="AD100" s="1">
        <v>43908</v>
      </c>
      <c r="AF100" s="1"/>
      <c r="AG100" s="1"/>
      <c r="AI100" s="1">
        <v>43911</v>
      </c>
      <c r="AJ100" s="1">
        <v>43911</v>
      </c>
      <c r="AK100" t="s">
        <v>604</v>
      </c>
      <c r="AL100" t="s">
        <v>611</v>
      </c>
      <c r="AM100" s="1"/>
      <c r="AN100" s="1">
        <v>43912</v>
      </c>
      <c r="AO100" s="1">
        <v>43911</v>
      </c>
      <c r="AP100" s="1">
        <v>43911</v>
      </c>
      <c r="AQ100" t="s">
        <v>302</v>
      </c>
      <c r="AR100" t="s">
        <v>65</v>
      </c>
      <c r="AS100" s="1"/>
      <c r="AT100" t="s">
        <v>604</v>
      </c>
      <c r="AY100" s="5"/>
      <c r="AZ100" s="5">
        <v>1</v>
      </c>
      <c r="BA100" s="5"/>
      <c r="BB100" s="5">
        <v>3</v>
      </c>
      <c r="BC100" s="5"/>
      <c r="BD100" s="7">
        <f>SUM(Combine[[#This Row],[Điểm cách ly với bệnh nhân trong nước]:[Điểm tiếp xúc do di chuyển]])</f>
        <v>4</v>
      </c>
    </row>
    <row r="101" spans="1:56" x14ac:dyDescent="0.35">
      <c r="A101">
        <v>100</v>
      </c>
      <c r="B101" s="7">
        <f>Combine[[#This Row],[Column1]]</f>
        <v>8</v>
      </c>
      <c r="C101" s="7">
        <v>8</v>
      </c>
      <c r="D101">
        <v>100</v>
      </c>
      <c r="F101" t="s">
        <v>71</v>
      </c>
      <c r="G101">
        <v>55</v>
      </c>
      <c r="K101" t="s">
        <v>373</v>
      </c>
      <c r="L101" t="s">
        <v>160</v>
      </c>
      <c r="P101" t="s">
        <v>54</v>
      </c>
      <c r="T101" t="s">
        <v>622</v>
      </c>
      <c r="U101" t="s">
        <v>607</v>
      </c>
      <c r="V101" t="s">
        <v>623</v>
      </c>
      <c r="W101" t="s">
        <v>624</v>
      </c>
      <c r="AA101" s="1"/>
      <c r="AB101" s="1">
        <v>43893</v>
      </c>
      <c r="AC101" t="s">
        <v>160</v>
      </c>
      <c r="AD101" s="1">
        <v>43908</v>
      </c>
      <c r="AF101" s="1"/>
      <c r="AG101" s="1"/>
      <c r="AI101" s="1">
        <v>43908</v>
      </c>
      <c r="AJ101" s="1">
        <v>43908</v>
      </c>
      <c r="AK101" t="s">
        <v>625</v>
      </c>
      <c r="AL101" t="s">
        <v>611</v>
      </c>
      <c r="AM101" s="1"/>
      <c r="AN101" s="1">
        <v>43912</v>
      </c>
      <c r="AO101" s="1">
        <v>43912</v>
      </c>
      <c r="AP101" s="1">
        <v>43912</v>
      </c>
      <c r="AQ101" t="s">
        <v>302</v>
      </c>
      <c r="AR101" t="s">
        <v>65</v>
      </c>
      <c r="AS101" s="1"/>
      <c r="AT101" t="s">
        <v>626</v>
      </c>
      <c r="AY101" s="5"/>
      <c r="AZ101" s="5">
        <v>1</v>
      </c>
      <c r="BA101" s="5"/>
      <c r="BB101" s="5">
        <v>8</v>
      </c>
      <c r="BC101" s="5">
        <v>1</v>
      </c>
      <c r="BD101" s="7">
        <f>SUM(Combine[[#This Row],[Điểm cách ly với bệnh nhân trong nước]:[Điểm tiếp xúc do di chuyển]])</f>
        <v>10</v>
      </c>
    </row>
    <row r="102" spans="1:56" x14ac:dyDescent="0.35">
      <c r="A102">
        <v>101</v>
      </c>
      <c r="B102" s="7">
        <f>Combine[[#This Row],[Column1]]</f>
        <v>3</v>
      </c>
      <c r="C102" s="7">
        <v>3</v>
      </c>
      <c r="D102">
        <v>101</v>
      </c>
      <c r="F102" t="s">
        <v>49</v>
      </c>
      <c r="G102">
        <v>26</v>
      </c>
      <c r="K102" t="s">
        <v>627</v>
      </c>
      <c r="L102" t="s">
        <v>628</v>
      </c>
      <c r="P102" t="s">
        <v>54</v>
      </c>
      <c r="T102" t="s">
        <v>629</v>
      </c>
      <c r="U102" t="s">
        <v>630</v>
      </c>
      <c r="V102" t="s">
        <v>631</v>
      </c>
      <c r="W102" t="s">
        <v>632</v>
      </c>
      <c r="AA102" s="1"/>
      <c r="AB102" s="1">
        <v>43908</v>
      </c>
      <c r="AC102" t="s">
        <v>633</v>
      </c>
      <c r="AD102" s="1">
        <v>43908</v>
      </c>
      <c r="AF102" s="1"/>
      <c r="AG102" s="1"/>
      <c r="AI102" s="1">
        <v>43908</v>
      </c>
      <c r="AJ102" s="1">
        <v>43908</v>
      </c>
      <c r="AK102" t="s">
        <v>634</v>
      </c>
      <c r="AL102" t="s">
        <v>611</v>
      </c>
      <c r="AM102" s="1"/>
      <c r="AN102" s="1">
        <v>43912</v>
      </c>
      <c r="AO102" s="1">
        <v>43912</v>
      </c>
      <c r="AP102" s="1">
        <v>43912</v>
      </c>
      <c r="AQ102" t="s">
        <v>302</v>
      </c>
      <c r="AR102" t="s">
        <v>65</v>
      </c>
      <c r="AS102" s="1"/>
      <c r="AT102" t="s">
        <v>626</v>
      </c>
      <c r="AY102" s="5"/>
      <c r="AZ102" s="5">
        <v>1</v>
      </c>
      <c r="BA102" s="5"/>
      <c r="BB102" s="5">
        <v>3</v>
      </c>
      <c r="BC102" s="5"/>
      <c r="BD102" s="7">
        <f>SUM(Combine[[#This Row],[Điểm cách ly với bệnh nhân trong nước]:[Điểm tiếp xúc do di chuyển]])</f>
        <v>4</v>
      </c>
    </row>
    <row r="103" spans="1:56" x14ac:dyDescent="0.35">
      <c r="A103">
        <v>102</v>
      </c>
      <c r="B103" s="7">
        <f>Combine[[#This Row],[Column1]]</f>
        <v>3</v>
      </c>
      <c r="C103" s="7">
        <v>3</v>
      </c>
      <c r="D103">
        <v>102</v>
      </c>
      <c r="F103" t="s">
        <v>49</v>
      </c>
      <c r="G103">
        <v>9</v>
      </c>
      <c r="K103" t="s">
        <v>310</v>
      </c>
      <c r="L103" t="s">
        <v>53</v>
      </c>
      <c r="P103" t="s">
        <v>54</v>
      </c>
      <c r="T103" t="s">
        <v>629</v>
      </c>
      <c r="U103" t="s">
        <v>630</v>
      </c>
      <c r="V103" t="s">
        <v>631</v>
      </c>
      <c r="W103" t="s">
        <v>632</v>
      </c>
      <c r="AA103" s="1"/>
      <c r="AB103" s="1">
        <v>43908</v>
      </c>
      <c r="AC103" t="s">
        <v>633</v>
      </c>
      <c r="AD103" s="1">
        <v>43908</v>
      </c>
      <c r="AF103" s="1"/>
      <c r="AG103" s="1"/>
      <c r="AI103" s="1">
        <v>43908</v>
      </c>
      <c r="AJ103" s="1">
        <v>43908</v>
      </c>
      <c r="AK103" t="s">
        <v>634</v>
      </c>
      <c r="AL103" t="s">
        <v>611</v>
      </c>
      <c r="AM103" s="1"/>
      <c r="AN103" s="1">
        <v>43912</v>
      </c>
      <c r="AO103" s="1">
        <v>43912</v>
      </c>
      <c r="AP103" s="1">
        <v>43912</v>
      </c>
      <c r="AQ103" t="s">
        <v>302</v>
      </c>
      <c r="AR103" t="s">
        <v>65</v>
      </c>
      <c r="AS103" s="1"/>
      <c r="AT103" t="s">
        <v>626</v>
      </c>
      <c r="AY103" s="5"/>
      <c r="AZ103" s="5">
        <v>1</v>
      </c>
      <c r="BA103" s="5"/>
      <c r="BB103" s="5">
        <v>3</v>
      </c>
      <c r="BC103" s="5"/>
      <c r="BD103" s="7">
        <f>SUM(Combine[[#This Row],[Điểm cách ly với bệnh nhân trong nước]:[Điểm tiếp xúc do di chuyển]])</f>
        <v>4</v>
      </c>
    </row>
    <row r="104" spans="1:56" x14ac:dyDescent="0.35">
      <c r="A104">
        <v>103</v>
      </c>
      <c r="B104" s="7">
        <f>Combine[[#This Row],[Column1]]</f>
        <v>3</v>
      </c>
      <c r="C104" s="7">
        <v>3</v>
      </c>
      <c r="D104">
        <v>103</v>
      </c>
      <c r="F104" t="s">
        <v>71</v>
      </c>
      <c r="G104">
        <v>22</v>
      </c>
      <c r="K104" t="s">
        <v>635</v>
      </c>
      <c r="L104" t="s">
        <v>160</v>
      </c>
      <c r="P104" t="s">
        <v>54</v>
      </c>
      <c r="T104" t="s">
        <v>629</v>
      </c>
      <c r="U104" t="s">
        <v>630</v>
      </c>
      <c r="V104" t="s">
        <v>631</v>
      </c>
      <c r="W104" t="s">
        <v>632</v>
      </c>
      <c r="AA104" s="1"/>
      <c r="AB104" s="1">
        <v>43908</v>
      </c>
      <c r="AC104" t="s">
        <v>633</v>
      </c>
      <c r="AD104" s="1">
        <v>43908</v>
      </c>
      <c r="AF104" s="1"/>
      <c r="AG104" s="1"/>
      <c r="AI104" s="1">
        <v>43908</v>
      </c>
      <c r="AJ104" s="1">
        <v>43908</v>
      </c>
      <c r="AK104" t="s">
        <v>634</v>
      </c>
      <c r="AL104" t="s">
        <v>611</v>
      </c>
      <c r="AM104" s="1"/>
      <c r="AN104" s="1">
        <v>43912</v>
      </c>
      <c r="AO104" s="1">
        <v>43912</v>
      </c>
      <c r="AP104" s="1">
        <v>43912</v>
      </c>
      <c r="AQ104" t="s">
        <v>302</v>
      </c>
      <c r="AR104" t="s">
        <v>65</v>
      </c>
      <c r="AS104" s="1"/>
      <c r="AT104" t="s">
        <v>626</v>
      </c>
      <c r="AY104" s="5"/>
      <c r="AZ104" s="5">
        <v>1</v>
      </c>
      <c r="BA104" s="5"/>
      <c r="BB104" s="5">
        <v>3</v>
      </c>
      <c r="BC104" s="5"/>
      <c r="BD104" s="7">
        <f>SUM(Combine[[#This Row],[Điểm cách ly với bệnh nhân trong nước]:[Điểm tiếp xúc do di chuyển]])</f>
        <v>4</v>
      </c>
    </row>
    <row r="105" spans="1:56" x14ac:dyDescent="0.35">
      <c r="A105">
        <v>104</v>
      </c>
      <c r="B105" s="7">
        <f>Combine[[#This Row],[Column1]]</f>
        <v>3</v>
      </c>
      <c r="C105" s="7">
        <v>3</v>
      </c>
      <c r="D105">
        <v>104</v>
      </c>
      <c r="F105" t="s">
        <v>49</v>
      </c>
      <c r="G105">
        <v>33</v>
      </c>
      <c r="K105" t="s">
        <v>636</v>
      </c>
      <c r="L105" t="s">
        <v>160</v>
      </c>
      <c r="P105" t="s">
        <v>54</v>
      </c>
      <c r="T105" t="s">
        <v>629</v>
      </c>
      <c r="U105" t="s">
        <v>630</v>
      </c>
      <c r="V105" t="s">
        <v>631</v>
      </c>
      <c r="W105" t="s">
        <v>632</v>
      </c>
      <c r="AA105" s="1"/>
      <c r="AB105" s="1">
        <v>43908</v>
      </c>
      <c r="AC105" t="s">
        <v>633</v>
      </c>
      <c r="AD105" s="1">
        <v>43908</v>
      </c>
      <c r="AF105" s="1"/>
      <c r="AG105" s="1"/>
      <c r="AI105" s="1">
        <v>43908</v>
      </c>
      <c r="AJ105" s="1">
        <v>43908</v>
      </c>
      <c r="AK105" t="s">
        <v>634</v>
      </c>
      <c r="AL105" t="s">
        <v>611</v>
      </c>
      <c r="AM105" s="1"/>
      <c r="AN105" s="1">
        <v>43912</v>
      </c>
      <c r="AO105" s="1">
        <v>43912</v>
      </c>
      <c r="AP105" s="1">
        <v>43912</v>
      </c>
      <c r="AQ105" t="s">
        <v>302</v>
      </c>
      <c r="AR105" t="s">
        <v>65</v>
      </c>
      <c r="AS105" s="1"/>
      <c r="AT105" t="s">
        <v>626</v>
      </c>
      <c r="AY105" s="5"/>
      <c r="AZ105" s="5">
        <v>1</v>
      </c>
      <c r="BA105" s="5"/>
      <c r="BB105" s="5">
        <v>3</v>
      </c>
      <c r="BC105" s="5"/>
      <c r="BD105" s="7">
        <f>SUM(Combine[[#This Row],[Điểm cách ly với bệnh nhân trong nước]:[Điểm tiếp xúc do di chuyển]])</f>
        <v>4</v>
      </c>
    </row>
    <row r="106" spans="1:56" x14ac:dyDescent="0.35">
      <c r="A106">
        <v>105</v>
      </c>
      <c r="B106" s="7">
        <f>Combine[[#This Row],[Column1]]</f>
        <v>3</v>
      </c>
      <c r="C106" s="7">
        <v>3</v>
      </c>
      <c r="D106">
        <v>105</v>
      </c>
      <c r="F106" t="s">
        <v>49</v>
      </c>
      <c r="G106">
        <v>35</v>
      </c>
      <c r="K106" t="s">
        <v>637</v>
      </c>
      <c r="L106" t="s">
        <v>638</v>
      </c>
      <c r="P106" t="s">
        <v>54</v>
      </c>
      <c r="T106" t="s">
        <v>639</v>
      </c>
      <c r="U106" t="s">
        <v>640</v>
      </c>
      <c r="V106" t="s">
        <v>641</v>
      </c>
      <c r="W106" t="s">
        <v>642</v>
      </c>
      <c r="AA106" s="1"/>
      <c r="AB106" s="1">
        <v>43908</v>
      </c>
      <c r="AC106" t="s">
        <v>633</v>
      </c>
      <c r="AD106" s="1">
        <v>43908</v>
      </c>
      <c r="AF106" s="1"/>
      <c r="AG106" s="1"/>
      <c r="AI106" s="1">
        <v>43908</v>
      </c>
      <c r="AJ106" s="1">
        <v>43908</v>
      </c>
      <c r="AK106" t="s">
        <v>643</v>
      </c>
      <c r="AL106" t="s">
        <v>611</v>
      </c>
      <c r="AM106" s="1"/>
      <c r="AN106" s="1">
        <v>43912</v>
      </c>
      <c r="AO106" s="1">
        <v>43912</v>
      </c>
      <c r="AP106" s="1">
        <v>43912</v>
      </c>
      <c r="AQ106" t="s">
        <v>302</v>
      </c>
      <c r="AR106" t="s">
        <v>65</v>
      </c>
      <c r="AS106" s="1"/>
      <c r="AT106" t="s">
        <v>643</v>
      </c>
      <c r="AY106" s="5"/>
      <c r="AZ106" s="5">
        <v>1</v>
      </c>
      <c r="BA106" s="5"/>
      <c r="BB106" s="5">
        <v>3</v>
      </c>
      <c r="BC106" s="5"/>
      <c r="BD106" s="7">
        <f>SUM(Combine[[#This Row],[Điểm cách ly với bệnh nhân trong nước]:[Điểm tiếp xúc do di chuyển]])</f>
        <v>4</v>
      </c>
    </row>
    <row r="107" spans="1:56" x14ac:dyDescent="0.35">
      <c r="A107">
        <v>106</v>
      </c>
      <c r="B107" s="7">
        <f>Combine[[#This Row],[Column1]]</f>
        <v>3</v>
      </c>
      <c r="C107" s="7">
        <v>3</v>
      </c>
      <c r="D107">
        <v>106</v>
      </c>
      <c r="F107" t="s">
        <v>49</v>
      </c>
      <c r="G107">
        <v>20</v>
      </c>
      <c r="K107" t="s">
        <v>644</v>
      </c>
      <c r="L107" t="s">
        <v>638</v>
      </c>
      <c r="P107" t="s">
        <v>54</v>
      </c>
      <c r="T107" t="s">
        <v>645</v>
      </c>
      <c r="U107" t="s">
        <v>640</v>
      </c>
      <c r="V107" t="s">
        <v>641</v>
      </c>
      <c r="W107" t="s">
        <v>642</v>
      </c>
      <c r="AA107" s="1"/>
      <c r="AB107" s="1">
        <v>43908</v>
      </c>
      <c r="AC107" t="s">
        <v>633</v>
      </c>
      <c r="AD107" s="1">
        <v>43908</v>
      </c>
      <c r="AF107" s="1"/>
      <c r="AG107" s="1"/>
      <c r="AI107" s="1">
        <v>43908</v>
      </c>
      <c r="AJ107" s="1">
        <v>43908</v>
      </c>
      <c r="AK107" t="s">
        <v>643</v>
      </c>
      <c r="AL107" t="s">
        <v>611</v>
      </c>
      <c r="AM107" s="1"/>
      <c r="AN107" s="1">
        <v>43912</v>
      </c>
      <c r="AO107" s="1">
        <v>43912</v>
      </c>
      <c r="AP107" s="1">
        <v>43912</v>
      </c>
      <c r="AQ107" t="s">
        <v>302</v>
      </c>
      <c r="AR107" t="s">
        <v>65</v>
      </c>
      <c r="AS107" s="1"/>
      <c r="AT107" t="s">
        <v>643</v>
      </c>
      <c r="AY107" s="5"/>
      <c r="AZ107" s="5">
        <v>1</v>
      </c>
      <c r="BA107" s="5"/>
      <c r="BB107" s="5">
        <v>3</v>
      </c>
      <c r="BC107" s="5"/>
      <c r="BD107" s="7">
        <f>SUM(Combine[[#This Row],[Điểm cách ly với bệnh nhân trong nước]:[Điểm tiếp xúc do di chuyển]])</f>
        <v>4</v>
      </c>
    </row>
    <row r="108" spans="1:56" x14ac:dyDescent="0.35">
      <c r="A108">
        <v>107</v>
      </c>
      <c r="B108" s="7">
        <f>Combine[[#This Row],[Column1]]</f>
        <v>2</v>
      </c>
      <c r="C108" s="7">
        <v>2</v>
      </c>
      <c r="D108">
        <v>107</v>
      </c>
      <c r="F108" t="s">
        <v>49</v>
      </c>
      <c r="G108">
        <v>25</v>
      </c>
      <c r="K108" t="s">
        <v>232</v>
      </c>
      <c r="L108" t="s">
        <v>53</v>
      </c>
      <c r="P108" t="s">
        <v>54</v>
      </c>
      <c r="Q108">
        <v>86</v>
      </c>
      <c r="T108" t="s">
        <v>646</v>
      </c>
      <c r="V108" t="s">
        <v>647</v>
      </c>
      <c r="AA108" s="1"/>
      <c r="AC108" t="s">
        <v>53</v>
      </c>
      <c r="AD108" s="1">
        <v>43911</v>
      </c>
      <c r="AF108" s="1"/>
      <c r="AG108" s="1"/>
      <c r="AI108" s="1">
        <v>43910</v>
      </c>
      <c r="AJ108" s="1">
        <v>43910</v>
      </c>
      <c r="AK108" t="s">
        <v>648</v>
      </c>
      <c r="AL108" t="s">
        <v>63</v>
      </c>
      <c r="AM108" s="1"/>
      <c r="AN108" s="1">
        <v>43912</v>
      </c>
      <c r="AO108" s="1">
        <v>43911</v>
      </c>
      <c r="AP108" s="1">
        <v>43911</v>
      </c>
      <c r="AQ108" t="s">
        <v>302</v>
      </c>
      <c r="AR108" t="s">
        <v>65</v>
      </c>
      <c r="AS108" s="1"/>
      <c r="AT108" t="s">
        <v>66</v>
      </c>
      <c r="AY108" s="5">
        <v>1</v>
      </c>
      <c r="AZ108" s="5">
        <v>1</v>
      </c>
      <c r="BA108" s="5"/>
      <c r="BB108" s="5">
        <v>2</v>
      </c>
      <c r="BC108" s="5"/>
      <c r="BD108" s="7">
        <f>SUM(Combine[[#This Row],[Điểm cách ly với bệnh nhân trong nước]:[Điểm tiếp xúc do di chuyển]])</f>
        <v>4</v>
      </c>
    </row>
    <row r="109" spans="1:56" x14ac:dyDescent="0.35">
      <c r="A109">
        <v>108</v>
      </c>
      <c r="B109" s="7">
        <f>Combine[[#This Row],[Column1]]</f>
        <v>3</v>
      </c>
      <c r="C109" s="7">
        <v>3</v>
      </c>
      <c r="D109">
        <v>108</v>
      </c>
      <c r="F109" t="s">
        <v>71</v>
      </c>
      <c r="G109">
        <v>19</v>
      </c>
      <c r="H109" t="s">
        <v>321</v>
      </c>
      <c r="K109" t="s">
        <v>205</v>
      </c>
      <c r="L109" t="s">
        <v>53</v>
      </c>
      <c r="P109" t="s">
        <v>54</v>
      </c>
      <c r="T109" t="s">
        <v>649</v>
      </c>
      <c r="U109" t="s">
        <v>555</v>
      </c>
      <c r="V109" t="s">
        <v>650</v>
      </c>
      <c r="W109" t="s">
        <v>651</v>
      </c>
      <c r="AA109" s="1"/>
      <c r="AB109" s="1">
        <v>43908</v>
      </c>
      <c r="AC109" t="s">
        <v>53</v>
      </c>
      <c r="AD109" s="1">
        <v>43908</v>
      </c>
      <c r="AE109" t="s">
        <v>338</v>
      </c>
      <c r="AF109" s="1">
        <v>43910</v>
      </c>
      <c r="AG109" s="1"/>
      <c r="AI109" s="1">
        <v>43911</v>
      </c>
      <c r="AJ109" s="1">
        <v>43911</v>
      </c>
      <c r="AK109" t="s">
        <v>314</v>
      </c>
      <c r="AL109" t="s">
        <v>63</v>
      </c>
      <c r="AM109" s="1"/>
      <c r="AN109" s="1">
        <v>43912</v>
      </c>
      <c r="AO109" s="1">
        <v>43911</v>
      </c>
      <c r="AP109" s="1">
        <v>43911</v>
      </c>
      <c r="AQ109" t="s">
        <v>302</v>
      </c>
      <c r="AR109" t="s">
        <v>65</v>
      </c>
      <c r="AS109" s="1"/>
      <c r="AT109" t="s">
        <v>652</v>
      </c>
      <c r="AY109" s="5"/>
      <c r="AZ109" s="5">
        <v>2</v>
      </c>
      <c r="BA109" s="5"/>
      <c r="BB109" s="5">
        <v>3</v>
      </c>
      <c r="BC109" s="5"/>
      <c r="BD109" s="7">
        <f>SUM(Combine[[#This Row],[Điểm cách ly với bệnh nhân trong nước]:[Điểm tiếp xúc do di chuyển]])</f>
        <v>5</v>
      </c>
    </row>
    <row r="110" spans="1:56" x14ac:dyDescent="0.35">
      <c r="A110">
        <v>109</v>
      </c>
      <c r="B110" s="7">
        <f>Combine[[#This Row],[Column1]]</f>
        <v>3</v>
      </c>
      <c r="C110" s="7">
        <v>3</v>
      </c>
      <c r="D110">
        <v>109</v>
      </c>
      <c r="F110" t="s">
        <v>71</v>
      </c>
      <c r="G110">
        <v>42</v>
      </c>
      <c r="H110" t="s">
        <v>653</v>
      </c>
      <c r="K110" t="s">
        <v>654</v>
      </c>
      <c r="L110" t="s">
        <v>53</v>
      </c>
      <c r="P110" t="s">
        <v>54</v>
      </c>
      <c r="T110" t="s">
        <v>655</v>
      </c>
      <c r="U110" t="s">
        <v>656</v>
      </c>
      <c r="V110" t="s">
        <v>657</v>
      </c>
      <c r="W110" t="s">
        <v>658</v>
      </c>
      <c r="AA110" s="1"/>
      <c r="AB110" s="1">
        <v>43905</v>
      </c>
      <c r="AC110" t="s">
        <v>53</v>
      </c>
      <c r="AD110" s="1">
        <v>43905</v>
      </c>
      <c r="AE110" t="s">
        <v>196</v>
      </c>
      <c r="AF110" s="1">
        <v>43910</v>
      </c>
      <c r="AG110" s="1"/>
      <c r="AI110" s="1">
        <v>43911</v>
      </c>
      <c r="AJ110" s="1">
        <v>43911</v>
      </c>
      <c r="AK110" t="s">
        <v>66</v>
      </c>
      <c r="AL110" t="s">
        <v>63</v>
      </c>
      <c r="AM110" s="1"/>
      <c r="AN110" s="1">
        <v>43912</v>
      </c>
      <c r="AO110" s="1">
        <v>43911</v>
      </c>
      <c r="AP110" s="1">
        <v>43910</v>
      </c>
      <c r="AQ110" t="s">
        <v>302</v>
      </c>
      <c r="AR110" t="s">
        <v>65</v>
      </c>
      <c r="AS110" s="1"/>
      <c r="AT110" t="s">
        <v>66</v>
      </c>
      <c r="AY110" s="5"/>
      <c r="AZ110" s="5">
        <v>2</v>
      </c>
      <c r="BA110" s="5"/>
      <c r="BB110" s="5">
        <v>3</v>
      </c>
      <c r="BC110" s="5"/>
      <c r="BD110" s="7">
        <f>SUM(Combine[[#This Row],[Điểm cách ly với bệnh nhân trong nước]:[Điểm tiếp xúc do di chuyển]])</f>
        <v>5</v>
      </c>
    </row>
    <row r="111" spans="1:56" x14ac:dyDescent="0.35">
      <c r="A111">
        <v>110</v>
      </c>
      <c r="B111" s="7">
        <f>Combine[[#This Row],[Column1]]</f>
        <v>3</v>
      </c>
      <c r="C111" s="7">
        <v>3</v>
      </c>
      <c r="D111">
        <v>110</v>
      </c>
      <c r="F111" t="s">
        <v>49</v>
      </c>
      <c r="G111">
        <v>19</v>
      </c>
      <c r="H111" t="s">
        <v>321</v>
      </c>
      <c r="K111" t="s">
        <v>528</v>
      </c>
      <c r="L111" t="s">
        <v>53</v>
      </c>
      <c r="P111" t="s">
        <v>54</v>
      </c>
      <c r="T111" t="s">
        <v>659</v>
      </c>
      <c r="U111" t="s">
        <v>660</v>
      </c>
      <c r="V111" t="s">
        <v>661</v>
      </c>
      <c r="W111" t="s">
        <v>662</v>
      </c>
      <c r="AA111" s="1"/>
      <c r="AB111" s="1">
        <v>43909</v>
      </c>
      <c r="AC111" t="s">
        <v>53</v>
      </c>
      <c r="AD111" s="1">
        <v>43911</v>
      </c>
      <c r="AE111" t="s">
        <v>196</v>
      </c>
      <c r="AF111" s="1">
        <v>43909</v>
      </c>
      <c r="AG111" s="1"/>
      <c r="AI111" s="1">
        <v>43911</v>
      </c>
      <c r="AJ111" s="1">
        <v>43911</v>
      </c>
      <c r="AK111" t="s">
        <v>66</v>
      </c>
      <c r="AL111" t="s">
        <v>63</v>
      </c>
      <c r="AM111" s="1"/>
      <c r="AN111" s="1">
        <v>43912</v>
      </c>
      <c r="AO111" s="1">
        <v>43911</v>
      </c>
      <c r="AP111" s="1">
        <v>43911</v>
      </c>
      <c r="AQ111" t="s">
        <v>302</v>
      </c>
      <c r="AR111" t="s">
        <v>65</v>
      </c>
      <c r="AS111" s="1"/>
      <c r="AT111" t="s">
        <v>66</v>
      </c>
      <c r="AY111" s="5"/>
      <c r="AZ111" s="5">
        <v>2</v>
      </c>
      <c r="BA111" s="5"/>
      <c r="BB111" s="5">
        <v>3</v>
      </c>
      <c r="BC111" s="5">
        <v>1</v>
      </c>
      <c r="BD111" s="7">
        <f>SUM(Combine[[#This Row],[Điểm cách ly với bệnh nhân trong nước]:[Điểm tiếp xúc do di chuyển]])</f>
        <v>6</v>
      </c>
    </row>
    <row r="112" spans="1:56" x14ac:dyDescent="0.35">
      <c r="A112">
        <v>111</v>
      </c>
      <c r="B112" s="7">
        <f>Combine[[#This Row],[Column1]]</f>
        <v>3</v>
      </c>
      <c r="C112" s="7">
        <v>3</v>
      </c>
      <c r="D112">
        <v>111</v>
      </c>
      <c r="F112" t="s">
        <v>49</v>
      </c>
      <c r="G112">
        <v>25</v>
      </c>
      <c r="H112" t="s">
        <v>321</v>
      </c>
      <c r="K112" t="s">
        <v>663</v>
      </c>
      <c r="L112" t="s">
        <v>664</v>
      </c>
      <c r="P112" t="s">
        <v>54</v>
      </c>
      <c r="T112" t="s">
        <v>665</v>
      </c>
      <c r="U112" t="s">
        <v>666</v>
      </c>
      <c r="V112" t="s">
        <v>667</v>
      </c>
      <c r="W112" t="s">
        <v>651</v>
      </c>
      <c r="AA112" s="1"/>
      <c r="AB112" s="1">
        <v>43908</v>
      </c>
      <c r="AC112" t="s">
        <v>668</v>
      </c>
      <c r="AD112" s="1">
        <v>43909</v>
      </c>
      <c r="AF112" s="1"/>
      <c r="AG112" s="1"/>
      <c r="AI112" s="1">
        <v>43909</v>
      </c>
      <c r="AJ112" s="1">
        <v>43909</v>
      </c>
      <c r="AK112" t="s">
        <v>669</v>
      </c>
      <c r="AL112" t="s">
        <v>63</v>
      </c>
      <c r="AM112" s="1"/>
      <c r="AN112" s="1">
        <v>43912</v>
      </c>
      <c r="AO112" s="1">
        <v>43909</v>
      </c>
      <c r="AP112" s="1">
        <v>43909</v>
      </c>
      <c r="AQ112" t="s">
        <v>302</v>
      </c>
      <c r="AR112" t="s">
        <v>65</v>
      </c>
      <c r="AS112" s="1"/>
      <c r="AT112" t="s">
        <v>669</v>
      </c>
      <c r="AY112" s="5"/>
      <c r="AZ112" s="5">
        <v>1</v>
      </c>
      <c r="BA112" s="5"/>
      <c r="BB112" s="5">
        <v>3</v>
      </c>
      <c r="BC112" s="5">
        <v>1</v>
      </c>
      <c r="BD112" s="7">
        <f>SUM(Combine[[#This Row],[Điểm cách ly với bệnh nhân trong nước]:[Điểm tiếp xúc do di chuyển]])</f>
        <v>5</v>
      </c>
    </row>
    <row r="113" spans="1:56" x14ac:dyDescent="0.35">
      <c r="A113">
        <v>112</v>
      </c>
      <c r="B113" s="7">
        <f>Combine[[#This Row],[Column1]]</f>
        <v>4</v>
      </c>
      <c r="C113" s="7">
        <v>4</v>
      </c>
      <c r="D113">
        <v>112</v>
      </c>
      <c r="F113" t="s">
        <v>49</v>
      </c>
      <c r="G113">
        <v>30</v>
      </c>
      <c r="H113" t="s">
        <v>321</v>
      </c>
      <c r="K113" t="s">
        <v>310</v>
      </c>
      <c r="L113" t="s">
        <v>53</v>
      </c>
      <c r="P113" t="s">
        <v>54</v>
      </c>
      <c r="T113" t="s">
        <v>670</v>
      </c>
      <c r="V113" t="s">
        <v>671</v>
      </c>
      <c r="W113" t="s">
        <v>651</v>
      </c>
      <c r="AA113" s="1"/>
      <c r="AB113" s="1">
        <v>43907</v>
      </c>
      <c r="AC113" t="s">
        <v>668</v>
      </c>
      <c r="AD113" s="1">
        <v>43908</v>
      </c>
      <c r="AE113" t="s">
        <v>672</v>
      </c>
      <c r="AF113" s="1"/>
      <c r="AG113" s="1"/>
      <c r="AI113" s="1">
        <v>43908</v>
      </c>
      <c r="AJ113" s="1">
        <v>43908</v>
      </c>
      <c r="AK113" t="s">
        <v>669</v>
      </c>
      <c r="AL113" t="s">
        <v>63</v>
      </c>
      <c r="AM113" s="1"/>
      <c r="AN113" s="1">
        <v>43912</v>
      </c>
      <c r="AO113" s="1">
        <v>43908</v>
      </c>
      <c r="AP113" s="1">
        <v>43908</v>
      </c>
      <c r="AQ113" t="s">
        <v>302</v>
      </c>
      <c r="AR113" t="s">
        <v>65</v>
      </c>
      <c r="AS113" s="1"/>
      <c r="AT113" t="s">
        <v>669</v>
      </c>
      <c r="AY113" s="5"/>
      <c r="AZ113" s="5">
        <v>2</v>
      </c>
      <c r="BA113" s="5"/>
      <c r="BB113" s="5">
        <v>4</v>
      </c>
      <c r="BC113" s="5">
        <v>1</v>
      </c>
      <c r="BD113" s="7">
        <f>SUM(Combine[[#This Row],[Điểm cách ly với bệnh nhân trong nước]:[Điểm tiếp xúc do di chuyển]])</f>
        <v>7</v>
      </c>
    </row>
    <row r="114" spans="1:56" x14ac:dyDescent="0.35">
      <c r="A114">
        <v>113</v>
      </c>
      <c r="B114" s="7">
        <f>Combine[[#This Row],[Column1]]</f>
        <v>3</v>
      </c>
      <c r="C114" s="7">
        <v>3</v>
      </c>
      <c r="D114">
        <v>113</v>
      </c>
      <c r="F114" t="s">
        <v>49</v>
      </c>
      <c r="G114">
        <v>18</v>
      </c>
      <c r="H114" t="s">
        <v>321</v>
      </c>
      <c r="K114" t="s">
        <v>310</v>
      </c>
      <c r="L114" t="s">
        <v>53</v>
      </c>
      <c r="P114" t="s">
        <v>54</v>
      </c>
      <c r="T114" t="s">
        <v>673</v>
      </c>
      <c r="U114" t="s">
        <v>555</v>
      </c>
      <c r="V114" t="s">
        <v>674</v>
      </c>
      <c r="W114" t="s">
        <v>675</v>
      </c>
      <c r="AA114" s="1"/>
      <c r="AB114" s="1">
        <v>43908</v>
      </c>
      <c r="AC114" t="s">
        <v>53</v>
      </c>
      <c r="AD114" s="1">
        <v>43908</v>
      </c>
      <c r="AE114" t="s">
        <v>676</v>
      </c>
      <c r="AF114" s="1">
        <v>43910</v>
      </c>
      <c r="AG114" s="1"/>
      <c r="AI114" s="1">
        <v>43911</v>
      </c>
      <c r="AJ114" s="1">
        <v>43911</v>
      </c>
      <c r="AK114" t="s">
        <v>66</v>
      </c>
      <c r="AL114" t="s">
        <v>63</v>
      </c>
      <c r="AM114" s="1"/>
      <c r="AN114" s="1">
        <v>43912</v>
      </c>
      <c r="AO114" s="1">
        <v>43911</v>
      </c>
      <c r="AP114" s="1">
        <v>43910</v>
      </c>
      <c r="AQ114" t="s">
        <v>302</v>
      </c>
      <c r="AR114" t="s">
        <v>65</v>
      </c>
      <c r="AS114" s="1"/>
      <c r="AT114" t="s">
        <v>66</v>
      </c>
      <c r="AY114" s="5"/>
      <c r="AZ114" s="5">
        <v>2</v>
      </c>
      <c r="BA114" s="5"/>
      <c r="BB114" s="5">
        <v>3</v>
      </c>
      <c r="BC114" s="5"/>
      <c r="BD114" s="7">
        <f>SUM(Combine[[#This Row],[Điểm cách ly với bệnh nhân trong nước]:[Điểm tiếp xúc do di chuyển]])</f>
        <v>5</v>
      </c>
    </row>
    <row r="115" spans="1:56" x14ac:dyDescent="0.35">
      <c r="A115">
        <v>114</v>
      </c>
      <c r="B115" s="7">
        <f>Combine[[#This Row],[Column1]]</f>
        <v>3</v>
      </c>
      <c r="C115" s="7">
        <v>3</v>
      </c>
      <c r="D115">
        <v>114</v>
      </c>
      <c r="F115" t="s">
        <v>71</v>
      </c>
      <c r="G115">
        <v>19</v>
      </c>
      <c r="H115" t="s">
        <v>321</v>
      </c>
      <c r="K115" t="s">
        <v>654</v>
      </c>
      <c r="L115" t="s">
        <v>53</v>
      </c>
      <c r="P115" t="s">
        <v>54</v>
      </c>
      <c r="T115" t="s">
        <v>677</v>
      </c>
      <c r="V115" t="s">
        <v>678</v>
      </c>
      <c r="W115" t="s">
        <v>679</v>
      </c>
      <c r="AA115" s="1"/>
      <c r="AB115" s="1">
        <v>43905</v>
      </c>
      <c r="AC115" t="s">
        <v>53</v>
      </c>
      <c r="AD115" s="1">
        <v>43905</v>
      </c>
      <c r="AE115" t="s">
        <v>680</v>
      </c>
      <c r="AF115" s="1">
        <v>43909</v>
      </c>
      <c r="AG115" s="1"/>
      <c r="AI115" s="1">
        <v>43911</v>
      </c>
      <c r="AJ115" s="1">
        <v>43911</v>
      </c>
      <c r="AK115" t="s">
        <v>66</v>
      </c>
      <c r="AL115" t="s">
        <v>63</v>
      </c>
      <c r="AM115" s="1"/>
      <c r="AN115" s="1">
        <v>43913</v>
      </c>
      <c r="AO115" s="1">
        <v>43911</v>
      </c>
      <c r="AP115" s="1">
        <v>43909</v>
      </c>
      <c r="AQ115" t="s">
        <v>302</v>
      </c>
      <c r="AR115" t="s">
        <v>65</v>
      </c>
      <c r="AS115" s="1"/>
      <c r="AT115" t="s">
        <v>66</v>
      </c>
      <c r="AY115" s="5"/>
      <c r="AZ115" s="5">
        <v>2</v>
      </c>
      <c r="BA115" s="5"/>
      <c r="BB115" s="5">
        <v>3</v>
      </c>
      <c r="BC115" s="5"/>
      <c r="BD115" s="7">
        <f>SUM(Combine[[#This Row],[Điểm cách ly với bệnh nhân trong nước]:[Điểm tiếp xúc do di chuyển]])</f>
        <v>5</v>
      </c>
    </row>
    <row r="116" spans="1:56" x14ac:dyDescent="0.35">
      <c r="A116">
        <v>115</v>
      </c>
      <c r="B116" s="7">
        <f>Combine[[#This Row],[Column1]]</f>
        <v>3</v>
      </c>
      <c r="C116" s="7">
        <v>3</v>
      </c>
      <c r="D116">
        <v>115</v>
      </c>
      <c r="F116" t="s">
        <v>49</v>
      </c>
      <c r="G116">
        <v>44</v>
      </c>
      <c r="P116" t="s">
        <v>54</v>
      </c>
      <c r="Q116">
        <v>94</v>
      </c>
      <c r="T116" t="s">
        <v>681</v>
      </c>
      <c r="V116" t="s">
        <v>682</v>
      </c>
      <c r="W116" t="s">
        <v>423</v>
      </c>
      <c r="AA116" s="1"/>
      <c r="AB116" s="1">
        <v>43908</v>
      </c>
      <c r="AC116" t="s">
        <v>597</v>
      </c>
      <c r="AD116" s="1">
        <v>43908</v>
      </c>
      <c r="AF116" s="1"/>
      <c r="AG116" s="1"/>
      <c r="AI116" s="1">
        <v>43910</v>
      </c>
      <c r="AJ116" s="1">
        <v>43910</v>
      </c>
      <c r="AK116" t="s">
        <v>66</v>
      </c>
      <c r="AL116" t="s">
        <v>63</v>
      </c>
      <c r="AM116" s="1"/>
      <c r="AN116" s="1">
        <v>43913</v>
      </c>
      <c r="AO116" s="1">
        <v>43910</v>
      </c>
      <c r="AP116" s="1">
        <v>43910</v>
      </c>
      <c r="AQ116" t="s">
        <v>302</v>
      </c>
      <c r="AR116" t="s">
        <v>65</v>
      </c>
      <c r="AS116" s="1"/>
      <c r="AT116" t="s">
        <v>66</v>
      </c>
      <c r="AY116" s="5"/>
      <c r="AZ116" s="5">
        <v>1</v>
      </c>
      <c r="BA116" s="5"/>
      <c r="BB116" s="5">
        <v>3</v>
      </c>
      <c r="BC116" s="5"/>
      <c r="BD116" s="7">
        <f>SUM(Combine[[#This Row],[Điểm cách ly với bệnh nhân trong nước]:[Điểm tiếp xúc do di chuyển]])</f>
        <v>4</v>
      </c>
    </row>
    <row r="117" spans="1:56" x14ac:dyDescent="0.35">
      <c r="A117">
        <v>116</v>
      </c>
      <c r="B117" s="7">
        <f>Combine[[#This Row],[Column1]]</f>
        <v>2</v>
      </c>
      <c r="C117" s="7">
        <v>2</v>
      </c>
      <c r="D117">
        <v>116</v>
      </c>
      <c r="F117" t="s">
        <v>71</v>
      </c>
      <c r="G117">
        <v>29</v>
      </c>
      <c r="H117" t="s">
        <v>683</v>
      </c>
      <c r="P117" t="s">
        <v>54</v>
      </c>
      <c r="T117" t="s">
        <v>684</v>
      </c>
      <c r="V117" t="s">
        <v>685</v>
      </c>
      <c r="AA117" s="1"/>
      <c r="AD117" s="1">
        <v>43911</v>
      </c>
      <c r="AE117" t="s">
        <v>686</v>
      </c>
      <c r="AF117" s="1">
        <v>43909</v>
      </c>
      <c r="AG117" s="1"/>
      <c r="AI117" s="1">
        <v>43911</v>
      </c>
      <c r="AJ117" s="1">
        <v>43911</v>
      </c>
      <c r="AK117" t="s">
        <v>66</v>
      </c>
      <c r="AL117" t="s">
        <v>63</v>
      </c>
      <c r="AM117" s="1"/>
      <c r="AN117" s="1">
        <v>43913</v>
      </c>
      <c r="AO117" s="1">
        <v>43911</v>
      </c>
      <c r="AP117" s="1">
        <v>43911</v>
      </c>
      <c r="AQ117" t="s">
        <v>302</v>
      </c>
      <c r="AR117" t="s">
        <v>65</v>
      </c>
      <c r="AS117" s="1"/>
      <c r="AT117" t="s">
        <v>66</v>
      </c>
      <c r="AY117" s="5">
        <v>0</v>
      </c>
      <c r="AZ117" s="5">
        <v>2</v>
      </c>
      <c r="BA117" s="5">
        <v>1</v>
      </c>
      <c r="BB117" s="5">
        <v>2</v>
      </c>
      <c r="BC117" s="5"/>
      <c r="BD117" s="7">
        <f>SUM(Combine[[#This Row],[Điểm cách ly với bệnh nhân trong nước]:[Điểm tiếp xúc do di chuyển]])</f>
        <v>5</v>
      </c>
    </row>
    <row r="118" spans="1:56" x14ac:dyDescent="0.35">
      <c r="A118">
        <v>117</v>
      </c>
      <c r="B118" s="7">
        <f>Combine[[#This Row],[Column1]]</f>
        <v>4</v>
      </c>
      <c r="C118" s="7">
        <v>4</v>
      </c>
      <c r="D118">
        <v>117</v>
      </c>
      <c r="F118" t="s">
        <v>71</v>
      </c>
      <c r="G118">
        <v>30</v>
      </c>
      <c r="H118" t="s">
        <v>687</v>
      </c>
      <c r="K118" t="s">
        <v>688</v>
      </c>
      <c r="L118" t="s">
        <v>689</v>
      </c>
      <c r="P118" t="s">
        <v>54</v>
      </c>
      <c r="T118" t="s">
        <v>690</v>
      </c>
      <c r="V118" t="s">
        <v>691</v>
      </c>
      <c r="W118" t="s">
        <v>692</v>
      </c>
      <c r="AA118" s="1"/>
      <c r="AB118" s="1">
        <v>43909</v>
      </c>
      <c r="AC118" t="s">
        <v>689</v>
      </c>
      <c r="AD118" s="1">
        <v>43909</v>
      </c>
      <c r="AE118" t="s">
        <v>693</v>
      </c>
      <c r="AF118" s="1">
        <v>43906</v>
      </c>
      <c r="AG118" s="1"/>
      <c r="AI118" s="1">
        <v>43909</v>
      </c>
      <c r="AJ118" s="1">
        <v>43909</v>
      </c>
      <c r="AK118" t="s">
        <v>694</v>
      </c>
      <c r="AM118" s="1"/>
      <c r="AN118" s="1">
        <v>43913</v>
      </c>
      <c r="AO118" s="1">
        <v>43909</v>
      </c>
      <c r="AP118" s="1">
        <v>43909</v>
      </c>
      <c r="AQ118" t="s">
        <v>302</v>
      </c>
      <c r="AR118" t="s">
        <v>65</v>
      </c>
      <c r="AS118" s="1"/>
      <c r="AT118" t="s">
        <v>694</v>
      </c>
      <c r="AY118" s="5"/>
      <c r="AZ118" s="5">
        <v>2</v>
      </c>
      <c r="BA118" s="5"/>
      <c r="BB118" s="5">
        <v>4</v>
      </c>
      <c r="BC118" s="5"/>
      <c r="BD118" s="7">
        <f>SUM(Combine[[#This Row],[Điểm cách ly với bệnh nhân trong nước]:[Điểm tiếp xúc do di chuyển]])</f>
        <v>6</v>
      </c>
    </row>
    <row r="119" spans="1:56" x14ac:dyDescent="0.35">
      <c r="A119">
        <v>118</v>
      </c>
      <c r="B119" s="7">
        <f>Combine[[#This Row],[Column1]]</f>
        <v>4</v>
      </c>
      <c r="C119" s="7">
        <v>4</v>
      </c>
      <c r="D119">
        <v>118</v>
      </c>
      <c r="F119" t="s">
        <v>49</v>
      </c>
      <c r="G119">
        <v>23</v>
      </c>
      <c r="H119" t="s">
        <v>695</v>
      </c>
      <c r="K119" t="s">
        <v>644</v>
      </c>
      <c r="L119" t="s">
        <v>638</v>
      </c>
      <c r="P119" t="s">
        <v>54</v>
      </c>
      <c r="T119" t="s">
        <v>696</v>
      </c>
      <c r="V119" t="s">
        <v>697</v>
      </c>
      <c r="W119" t="s">
        <v>692</v>
      </c>
      <c r="AA119" s="1"/>
      <c r="AB119" s="1">
        <v>43909</v>
      </c>
      <c r="AC119" t="s">
        <v>638</v>
      </c>
      <c r="AD119" s="1">
        <v>43909</v>
      </c>
      <c r="AE119" t="s">
        <v>693</v>
      </c>
      <c r="AF119" s="1">
        <v>43909</v>
      </c>
      <c r="AG119" s="1"/>
      <c r="AH119" t="s">
        <v>698</v>
      </c>
      <c r="AI119" s="1">
        <v>43909</v>
      </c>
      <c r="AJ119" s="1">
        <v>43909</v>
      </c>
      <c r="AK119" t="s">
        <v>694</v>
      </c>
      <c r="AM119" s="1"/>
      <c r="AN119" s="1">
        <v>43913</v>
      </c>
      <c r="AO119" s="1">
        <v>43909</v>
      </c>
      <c r="AP119" s="1">
        <v>43909</v>
      </c>
      <c r="AQ119" t="s">
        <v>302</v>
      </c>
      <c r="AR119" t="s">
        <v>65</v>
      </c>
      <c r="AS119" s="1"/>
      <c r="AT119" t="s">
        <v>694</v>
      </c>
      <c r="AY119" s="5"/>
      <c r="AZ119" s="5">
        <v>2</v>
      </c>
      <c r="BA119" s="5">
        <v>1</v>
      </c>
      <c r="BB119" s="5">
        <v>4</v>
      </c>
      <c r="BC119" s="5"/>
      <c r="BD119" s="7">
        <f>SUM(Combine[[#This Row],[Điểm cách ly với bệnh nhân trong nước]:[Điểm tiếp xúc do di chuyển]])</f>
        <v>7</v>
      </c>
    </row>
    <row r="120" spans="1:56" x14ac:dyDescent="0.35">
      <c r="A120">
        <v>119</v>
      </c>
      <c r="B120" s="7">
        <f>Combine[[#This Row],[Column1]]</f>
        <v>6</v>
      </c>
      <c r="C120" s="7">
        <v>6</v>
      </c>
      <c r="D120">
        <v>119</v>
      </c>
      <c r="F120" t="s">
        <v>71</v>
      </c>
      <c r="G120">
        <v>29</v>
      </c>
      <c r="H120" t="s">
        <v>699</v>
      </c>
      <c r="K120" t="s">
        <v>521</v>
      </c>
      <c r="L120" t="s">
        <v>160</v>
      </c>
      <c r="P120" t="s">
        <v>183</v>
      </c>
      <c r="T120" t="s">
        <v>700</v>
      </c>
      <c r="V120" t="s">
        <v>701</v>
      </c>
      <c r="W120" t="s">
        <v>702</v>
      </c>
      <c r="AA120" s="1"/>
      <c r="AB120" s="1">
        <v>43905</v>
      </c>
      <c r="AC120" t="s">
        <v>160</v>
      </c>
      <c r="AD120" s="1">
        <v>43910</v>
      </c>
      <c r="AE120" t="s">
        <v>703</v>
      </c>
      <c r="AF120" s="1">
        <v>43909</v>
      </c>
      <c r="AG120" s="1"/>
      <c r="AI120" s="1">
        <v>43910</v>
      </c>
      <c r="AJ120" s="1">
        <v>43910</v>
      </c>
      <c r="AK120" t="s">
        <v>704</v>
      </c>
      <c r="AM120" s="1"/>
      <c r="AN120" s="1">
        <v>43913</v>
      </c>
      <c r="AO120" s="1">
        <v>43910</v>
      </c>
      <c r="AP120" s="1">
        <v>43910</v>
      </c>
      <c r="AQ120" t="s">
        <v>302</v>
      </c>
      <c r="AR120" t="s">
        <v>65</v>
      </c>
      <c r="AS120" s="1"/>
      <c r="AT120" t="s">
        <v>704</v>
      </c>
      <c r="AY120" s="5"/>
      <c r="AZ120" s="5">
        <v>2</v>
      </c>
      <c r="BA120" s="5"/>
      <c r="BB120" s="5">
        <v>6</v>
      </c>
      <c r="BC120" s="5">
        <v>1</v>
      </c>
      <c r="BD120" s="7">
        <f>SUM(Combine[[#This Row],[Điểm cách ly với bệnh nhân trong nước]:[Điểm tiếp xúc do di chuyển]])</f>
        <v>9</v>
      </c>
    </row>
    <row r="121" spans="1:56" x14ac:dyDescent="0.35">
      <c r="A121">
        <v>120</v>
      </c>
      <c r="B121" s="7">
        <f>Combine[[#This Row],[Column1]]</f>
        <v>8</v>
      </c>
      <c r="C121" s="7">
        <v>8</v>
      </c>
      <c r="D121">
        <v>120</v>
      </c>
      <c r="F121" t="s">
        <v>71</v>
      </c>
      <c r="G121">
        <v>27</v>
      </c>
      <c r="H121" t="s">
        <v>705</v>
      </c>
      <c r="K121" t="s">
        <v>453</v>
      </c>
      <c r="L121" t="s">
        <v>160</v>
      </c>
      <c r="P121" t="s">
        <v>706</v>
      </c>
      <c r="Q121">
        <v>91</v>
      </c>
      <c r="T121" t="s">
        <v>707</v>
      </c>
      <c r="V121" t="s">
        <v>708</v>
      </c>
      <c r="AA121" s="1"/>
      <c r="AB121" s="1">
        <v>43872</v>
      </c>
      <c r="AC121" t="s">
        <v>160</v>
      </c>
      <c r="AD121" s="1">
        <v>43909</v>
      </c>
      <c r="AE121" t="s">
        <v>709</v>
      </c>
      <c r="AF121" s="1">
        <v>43911</v>
      </c>
      <c r="AG121" s="1"/>
      <c r="AI121" s="1">
        <v>43910</v>
      </c>
      <c r="AJ121" s="1">
        <v>43910</v>
      </c>
      <c r="AK121" t="s">
        <v>710</v>
      </c>
      <c r="AM121" s="1"/>
      <c r="AN121" s="1">
        <v>43913</v>
      </c>
      <c r="AO121" s="1">
        <v>43911</v>
      </c>
      <c r="AP121" s="1">
        <v>43911</v>
      </c>
      <c r="AQ121" t="s">
        <v>302</v>
      </c>
      <c r="AR121" t="s">
        <v>65</v>
      </c>
      <c r="AS121" s="1"/>
      <c r="AT121" t="s">
        <v>230</v>
      </c>
      <c r="AY121" s="5">
        <v>0</v>
      </c>
      <c r="AZ121" s="5">
        <v>2</v>
      </c>
      <c r="BA121" s="5"/>
      <c r="BB121" s="5">
        <v>8</v>
      </c>
      <c r="BC121" s="5">
        <v>1</v>
      </c>
      <c r="BD121" s="7">
        <f>SUM(Combine[[#This Row],[Điểm cách ly với bệnh nhân trong nước]:[Điểm tiếp xúc do di chuyển]])</f>
        <v>11</v>
      </c>
    </row>
    <row r="122" spans="1:56" x14ac:dyDescent="0.35">
      <c r="A122">
        <v>121</v>
      </c>
      <c r="B122" s="7">
        <f>Combine[[#This Row],[Column1]]</f>
        <v>3</v>
      </c>
      <c r="C122" s="7">
        <v>3</v>
      </c>
      <c r="D122">
        <v>121</v>
      </c>
      <c r="F122" t="s">
        <v>71</v>
      </c>
      <c r="G122">
        <v>58</v>
      </c>
      <c r="K122" t="s">
        <v>223</v>
      </c>
      <c r="L122" t="s">
        <v>160</v>
      </c>
      <c r="P122" t="s">
        <v>54</v>
      </c>
      <c r="T122" t="s">
        <v>712</v>
      </c>
      <c r="U122" t="s">
        <v>713</v>
      </c>
      <c r="V122" t="s">
        <v>714</v>
      </c>
      <c r="W122" t="s">
        <v>715</v>
      </c>
      <c r="AA122" s="1"/>
      <c r="AB122" s="1">
        <v>43909</v>
      </c>
      <c r="AC122" t="s">
        <v>160</v>
      </c>
      <c r="AD122" s="1">
        <v>43909</v>
      </c>
      <c r="AE122" t="s">
        <v>196</v>
      </c>
      <c r="AF122" s="1">
        <v>43910</v>
      </c>
      <c r="AG122" s="1"/>
      <c r="AI122" s="1">
        <v>43910</v>
      </c>
      <c r="AJ122" s="1">
        <v>43910</v>
      </c>
      <c r="AK122" t="s">
        <v>716</v>
      </c>
      <c r="AM122" s="1"/>
      <c r="AN122" s="1">
        <v>43913</v>
      </c>
      <c r="AO122" s="1">
        <v>43910</v>
      </c>
      <c r="AP122" s="1">
        <v>43910</v>
      </c>
      <c r="AQ122" t="s">
        <v>302</v>
      </c>
      <c r="AR122" t="s">
        <v>65</v>
      </c>
      <c r="AS122" s="1"/>
      <c r="AT122" t="s">
        <v>718</v>
      </c>
      <c r="AY122" s="5"/>
      <c r="AZ122" s="5">
        <v>2</v>
      </c>
      <c r="BA122" s="5"/>
      <c r="BB122" s="5">
        <v>3</v>
      </c>
      <c r="BC122" s="5"/>
      <c r="BD122" s="7">
        <f>SUM(Combine[[#This Row],[Điểm cách ly với bệnh nhân trong nước]:[Điểm tiếp xúc do di chuyển]])</f>
        <v>5</v>
      </c>
    </row>
    <row r="123" spans="1:56" x14ac:dyDescent="0.35">
      <c r="A123">
        <v>122</v>
      </c>
      <c r="B123" s="7">
        <f>Combine[[#This Row],[Column1]]</f>
        <v>8</v>
      </c>
      <c r="C123" s="7">
        <v>8</v>
      </c>
      <c r="D123">
        <v>122</v>
      </c>
      <c r="F123" t="s">
        <v>49</v>
      </c>
      <c r="G123">
        <v>24</v>
      </c>
      <c r="H123" t="s">
        <v>719</v>
      </c>
      <c r="K123" t="s">
        <v>720</v>
      </c>
      <c r="L123" t="s">
        <v>721</v>
      </c>
      <c r="P123" t="s">
        <v>54</v>
      </c>
      <c r="T123" t="s">
        <v>722</v>
      </c>
      <c r="U123" t="s">
        <v>104</v>
      </c>
      <c r="V123" t="s">
        <v>723</v>
      </c>
      <c r="W123" t="s">
        <v>724</v>
      </c>
      <c r="AA123" s="1"/>
      <c r="AB123" s="1">
        <v>43910</v>
      </c>
      <c r="AC123" t="s">
        <v>721</v>
      </c>
      <c r="AD123" s="1">
        <v>43911</v>
      </c>
      <c r="AF123" s="1"/>
      <c r="AG123" s="1"/>
      <c r="AI123" s="1">
        <v>43911</v>
      </c>
      <c r="AJ123" s="1">
        <v>43911</v>
      </c>
      <c r="AK123" t="s">
        <v>725</v>
      </c>
      <c r="AL123" t="s">
        <v>726</v>
      </c>
      <c r="AM123" s="1"/>
      <c r="AN123" s="1">
        <v>43913</v>
      </c>
      <c r="AO123" s="1">
        <v>43912</v>
      </c>
      <c r="AP123" s="1">
        <v>43912</v>
      </c>
      <c r="AQ123" t="s">
        <v>302</v>
      </c>
      <c r="AR123" t="s">
        <v>65</v>
      </c>
      <c r="AS123" s="1"/>
      <c r="AT123" t="s">
        <v>726</v>
      </c>
      <c r="AW123" t="s">
        <v>159</v>
      </c>
      <c r="AY123" s="5"/>
      <c r="AZ123" s="5">
        <v>1</v>
      </c>
      <c r="BA123" s="5">
        <v>1</v>
      </c>
      <c r="BB123" s="5">
        <v>8</v>
      </c>
      <c r="BC123" s="5">
        <v>1</v>
      </c>
      <c r="BD123" s="7">
        <f>SUM(Combine[[#This Row],[Điểm cách ly với bệnh nhân trong nước]:[Điểm tiếp xúc do di chuyển]])</f>
        <v>11</v>
      </c>
    </row>
    <row r="124" spans="1:56" ht="11.4" customHeight="1" x14ac:dyDescent="0.35">
      <c r="A124">
        <v>123</v>
      </c>
      <c r="B124" s="7">
        <f>Combine[[#This Row],[Column1]]</f>
        <v>7</v>
      </c>
      <c r="C124" s="7">
        <v>7</v>
      </c>
      <c r="D124">
        <v>123</v>
      </c>
      <c r="F124" t="s">
        <v>49</v>
      </c>
      <c r="G124">
        <v>17</v>
      </c>
      <c r="I124" t="s">
        <v>728</v>
      </c>
      <c r="J124" t="s">
        <v>729</v>
      </c>
      <c r="K124" t="s">
        <v>730</v>
      </c>
      <c r="L124" t="s">
        <v>731</v>
      </c>
      <c r="P124" t="s">
        <v>54</v>
      </c>
      <c r="T124" t="s">
        <v>732</v>
      </c>
      <c r="U124" t="s">
        <v>733</v>
      </c>
      <c r="V124" s="8" t="s">
        <v>734</v>
      </c>
      <c r="W124" t="s">
        <v>735</v>
      </c>
      <c r="AA124" s="1"/>
      <c r="AB124" s="1">
        <v>43907</v>
      </c>
      <c r="AC124" t="s">
        <v>731</v>
      </c>
      <c r="AD124" s="1">
        <v>43912</v>
      </c>
      <c r="AF124" s="1"/>
      <c r="AG124" s="1"/>
      <c r="AI124" s="1">
        <v>43911</v>
      </c>
      <c r="AJ124" s="1">
        <v>43911</v>
      </c>
      <c r="AK124" t="s">
        <v>736</v>
      </c>
      <c r="AL124" t="s">
        <v>611</v>
      </c>
      <c r="AM124" s="1"/>
      <c r="AN124" s="1">
        <v>43913</v>
      </c>
      <c r="AO124" s="1">
        <v>43912</v>
      </c>
      <c r="AP124" s="1">
        <v>43912</v>
      </c>
      <c r="AQ124" t="s">
        <v>302</v>
      </c>
      <c r="AR124" t="s">
        <v>65</v>
      </c>
      <c r="AS124" s="1"/>
      <c r="AT124" t="s">
        <v>736</v>
      </c>
      <c r="AY124" s="5"/>
      <c r="AZ124" s="5">
        <v>1</v>
      </c>
      <c r="BA124" s="5"/>
      <c r="BB124" s="5">
        <v>7</v>
      </c>
      <c r="BC124" s="5">
        <v>1</v>
      </c>
      <c r="BD124" s="7">
        <f>SUM(Combine[[#This Row],[Điểm cách ly với bệnh nhân trong nước]:[Điểm tiếp xúc do di chuyển]])</f>
        <v>9</v>
      </c>
    </row>
    <row r="125" spans="1:56" x14ac:dyDescent="0.35">
      <c r="A125">
        <v>124</v>
      </c>
      <c r="B125" s="7">
        <f>Combine[[#This Row],[Column1]]</f>
        <v>10</v>
      </c>
      <c r="C125" s="7">
        <v>10</v>
      </c>
      <c r="D125">
        <v>124</v>
      </c>
      <c r="F125" t="s">
        <v>71</v>
      </c>
      <c r="G125">
        <v>52</v>
      </c>
      <c r="H125" t="s">
        <v>737</v>
      </c>
      <c r="K125" t="s">
        <v>453</v>
      </c>
      <c r="L125" t="s">
        <v>160</v>
      </c>
      <c r="P125" t="s">
        <v>738</v>
      </c>
      <c r="Q125" t="s">
        <v>739</v>
      </c>
      <c r="T125" t="s">
        <v>740</v>
      </c>
      <c r="U125" t="s">
        <v>741</v>
      </c>
      <c r="V125" t="s">
        <v>742</v>
      </c>
      <c r="AA125" s="1"/>
      <c r="AC125" t="s">
        <v>160</v>
      </c>
      <c r="AD125" s="1">
        <v>43912</v>
      </c>
      <c r="AF125" s="1"/>
      <c r="AG125" s="1"/>
      <c r="AI125" s="1">
        <v>43912</v>
      </c>
      <c r="AJ125" s="1">
        <v>43913</v>
      </c>
      <c r="AK125" t="s">
        <v>743</v>
      </c>
      <c r="AL125" t="s">
        <v>611</v>
      </c>
      <c r="AM125" s="1"/>
      <c r="AN125" s="1">
        <v>43914</v>
      </c>
      <c r="AO125" s="1">
        <v>43912</v>
      </c>
      <c r="AP125" s="1">
        <v>43912</v>
      </c>
      <c r="AQ125" t="s">
        <v>302</v>
      </c>
      <c r="AR125" t="s">
        <v>65</v>
      </c>
      <c r="AS125" s="1"/>
      <c r="AT125" t="s">
        <v>230</v>
      </c>
      <c r="AY125" s="5">
        <v>0</v>
      </c>
      <c r="AZ125" s="5">
        <v>1</v>
      </c>
      <c r="BA125" s="5"/>
      <c r="BB125" s="5">
        <v>10</v>
      </c>
      <c r="BC125" s="5"/>
      <c r="BD125" s="7">
        <f>SUM(Combine[[#This Row],[Điểm cách ly với bệnh nhân trong nước]:[Điểm tiếp xúc do di chuyển]])</f>
        <v>11</v>
      </c>
    </row>
    <row r="126" spans="1:56" x14ac:dyDescent="0.35">
      <c r="A126">
        <v>125</v>
      </c>
      <c r="B126" s="7">
        <f>Combine[[#This Row],[Column1]]</f>
        <v>5</v>
      </c>
      <c r="C126" s="7">
        <v>5</v>
      </c>
      <c r="D126">
        <v>125</v>
      </c>
      <c r="F126" t="s">
        <v>49</v>
      </c>
      <c r="G126">
        <v>22</v>
      </c>
      <c r="H126" t="s">
        <v>744</v>
      </c>
      <c r="K126" t="s">
        <v>396</v>
      </c>
      <c r="L126" t="s">
        <v>160</v>
      </c>
      <c r="P126" t="s">
        <v>745</v>
      </c>
      <c r="Q126" t="s">
        <v>746</v>
      </c>
      <c r="T126" t="s">
        <v>747</v>
      </c>
      <c r="U126" t="s">
        <v>396</v>
      </c>
      <c r="V126" t="s">
        <v>748</v>
      </c>
      <c r="AA126" s="1"/>
      <c r="AC126" t="s">
        <v>160</v>
      </c>
      <c r="AD126" s="1">
        <v>43912</v>
      </c>
      <c r="AF126" s="1"/>
      <c r="AG126" s="1"/>
      <c r="AI126" s="1">
        <v>43912</v>
      </c>
      <c r="AJ126" s="1">
        <v>43913</v>
      </c>
      <c r="AL126" t="s">
        <v>611</v>
      </c>
      <c r="AM126" s="1"/>
      <c r="AN126" s="1">
        <v>43914</v>
      </c>
      <c r="AO126" s="1">
        <v>43912</v>
      </c>
      <c r="AP126" s="1">
        <v>43912</v>
      </c>
      <c r="AQ126" t="s">
        <v>302</v>
      </c>
      <c r="AR126" t="s">
        <v>65</v>
      </c>
      <c r="AS126" s="1"/>
      <c r="AT126" t="s">
        <v>749</v>
      </c>
      <c r="AY126" s="5">
        <v>0</v>
      </c>
      <c r="AZ126" s="5">
        <v>1</v>
      </c>
      <c r="BA126" s="5"/>
      <c r="BB126" s="5">
        <v>5</v>
      </c>
      <c r="BC126" s="5"/>
      <c r="BD126" s="7">
        <f>SUM(Combine[[#This Row],[Điểm cách ly với bệnh nhân trong nước]:[Điểm tiếp xúc do di chuyển]])</f>
        <v>6</v>
      </c>
    </row>
    <row r="127" spans="1:56" x14ac:dyDescent="0.35">
      <c r="A127">
        <v>126</v>
      </c>
      <c r="B127" s="7">
        <f>Combine[[#This Row],[Column1]]</f>
        <v>5</v>
      </c>
      <c r="C127" s="7">
        <v>5</v>
      </c>
      <c r="D127">
        <v>126</v>
      </c>
      <c r="F127" t="s">
        <v>71</v>
      </c>
      <c r="G127">
        <v>28</v>
      </c>
      <c r="H127" t="s">
        <v>750</v>
      </c>
      <c r="K127" t="s">
        <v>396</v>
      </c>
      <c r="L127" t="s">
        <v>160</v>
      </c>
      <c r="P127" t="s">
        <v>745</v>
      </c>
      <c r="Q127" t="s">
        <v>751</v>
      </c>
      <c r="T127" t="s">
        <v>747</v>
      </c>
      <c r="U127" t="s">
        <v>396</v>
      </c>
      <c r="V127" t="s">
        <v>752</v>
      </c>
      <c r="AA127" s="1"/>
      <c r="AC127" t="s">
        <v>160</v>
      </c>
      <c r="AD127" s="1">
        <v>43912</v>
      </c>
      <c r="AF127" s="1"/>
      <c r="AG127" s="1"/>
      <c r="AI127" s="1">
        <v>43912</v>
      </c>
      <c r="AJ127" s="1">
        <v>43913</v>
      </c>
      <c r="AL127" t="s">
        <v>611</v>
      </c>
      <c r="AM127" s="1"/>
      <c r="AN127" s="1">
        <v>43914</v>
      </c>
      <c r="AO127" s="1">
        <v>43912</v>
      </c>
      <c r="AP127" s="1">
        <v>43912</v>
      </c>
      <c r="AQ127" t="s">
        <v>302</v>
      </c>
      <c r="AR127" t="s">
        <v>65</v>
      </c>
      <c r="AS127" s="1"/>
      <c r="AT127" t="s">
        <v>749</v>
      </c>
      <c r="AY127" s="5">
        <v>0</v>
      </c>
      <c r="AZ127" s="5">
        <v>1</v>
      </c>
      <c r="BA127" s="5"/>
      <c r="BB127" s="5">
        <v>5</v>
      </c>
      <c r="BC127" s="5"/>
      <c r="BD127" s="7">
        <f>SUM(Combine[[#This Row],[Điểm cách ly với bệnh nhân trong nước]:[Điểm tiếp xúc do di chuyển]])</f>
        <v>6</v>
      </c>
    </row>
    <row r="128" spans="1:56" x14ac:dyDescent="0.35">
      <c r="A128">
        <v>127</v>
      </c>
      <c r="B128" s="7">
        <f>Combine[[#This Row],[Column1]]</f>
        <v>6</v>
      </c>
      <c r="C128" s="7">
        <v>6</v>
      </c>
      <c r="D128">
        <v>127</v>
      </c>
      <c r="F128" t="s">
        <v>71</v>
      </c>
      <c r="G128">
        <v>23</v>
      </c>
      <c r="H128" t="s">
        <v>753</v>
      </c>
      <c r="K128" t="s">
        <v>754</v>
      </c>
      <c r="L128" t="s">
        <v>160</v>
      </c>
      <c r="P128" t="s">
        <v>54</v>
      </c>
      <c r="Q128" t="s">
        <v>739</v>
      </c>
      <c r="T128" t="s">
        <v>755</v>
      </c>
      <c r="U128" t="s">
        <v>756</v>
      </c>
      <c r="V128" t="s">
        <v>757</v>
      </c>
      <c r="AA128" s="1"/>
      <c r="AC128" t="s">
        <v>160</v>
      </c>
      <c r="AD128" s="1">
        <v>43912</v>
      </c>
      <c r="AE128" t="s">
        <v>196</v>
      </c>
      <c r="AF128" s="1">
        <v>43906</v>
      </c>
      <c r="AG128" s="1"/>
      <c r="AI128" s="1">
        <v>43912</v>
      </c>
      <c r="AJ128" s="1">
        <v>43913</v>
      </c>
      <c r="AK128" t="s">
        <v>758</v>
      </c>
      <c r="AL128" t="s">
        <v>611</v>
      </c>
      <c r="AM128" s="1"/>
      <c r="AN128" s="1">
        <v>43914</v>
      </c>
      <c r="AO128" s="1">
        <v>43912</v>
      </c>
      <c r="AP128" s="1">
        <v>43912</v>
      </c>
      <c r="AQ128" t="s">
        <v>302</v>
      </c>
      <c r="AR128" t="s">
        <v>65</v>
      </c>
      <c r="AS128" s="1"/>
      <c r="AT128" t="s">
        <v>230</v>
      </c>
      <c r="AY128" s="5">
        <v>0</v>
      </c>
      <c r="AZ128" s="5">
        <v>2</v>
      </c>
      <c r="BA128" s="5">
        <v>1</v>
      </c>
      <c r="BB128" s="5">
        <v>6</v>
      </c>
      <c r="BC128" s="5"/>
      <c r="BD128" s="7">
        <f>SUM(Combine[[#This Row],[Điểm cách ly với bệnh nhân trong nước]:[Điểm tiếp xúc do di chuyển]])</f>
        <v>9</v>
      </c>
    </row>
    <row r="129" spans="1:56" x14ac:dyDescent="0.35">
      <c r="A129">
        <v>128</v>
      </c>
      <c r="B129" s="7">
        <f>Combine[[#This Row],[Column1]]</f>
        <v>3</v>
      </c>
      <c r="C129" s="7">
        <v>3</v>
      </c>
      <c r="D129">
        <v>128</v>
      </c>
      <c r="F129" t="s">
        <v>71</v>
      </c>
      <c r="G129">
        <v>20</v>
      </c>
      <c r="H129" t="s">
        <v>321</v>
      </c>
      <c r="K129" t="s">
        <v>759</v>
      </c>
      <c r="L129" t="s">
        <v>760</v>
      </c>
      <c r="P129" t="s">
        <v>54</v>
      </c>
      <c r="T129" t="s">
        <v>761</v>
      </c>
      <c r="U129" t="s">
        <v>477</v>
      </c>
      <c r="V129" t="s">
        <v>762</v>
      </c>
      <c r="W129" t="s">
        <v>59</v>
      </c>
      <c r="AA129" s="1"/>
      <c r="AB129" s="1">
        <v>43910</v>
      </c>
      <c r="AC129" t="s">
        <v>760</v>
      </c>
      <c r="AD129" s="1">
        <v>43912</v>
      </c>
      <c r="AF129" s="1"/>
      <c r="AG129" s="1"/>
      <c r="AI129" s="1">
        <v>43912</v>
      </c>
      <c r="AJ129" s="1">
        <v>43913</v>
      </c>
      <c r="AK129" t="s">
        <v>763</v>
      </c>
      <c r="AL129" t="s">
        <v>63</v>
      </c>
      <c r="AM129" s="1"/>
      <c r="AN129" s="1">
        <v>43914</v>
      </c>
      <c r="AO129" s="1">
        <v>43912</v>
      </c>
      <c r="AP129" s="1">
        <v>43912</v>
      </c>
      <c r="AQ129" t="s">
        <v>302</v>
      </c>
      <c r="AR129" t="s">
        <v>65</v>
      </c>
      <c r="AS129" s="1"/>
      <c r="AT129" t="s">
        <v>66</v>
      </c>
      <c r="AW129" t="s">
        <v>159</v>
      </c>
      <c r="AY129" s="5"/>
      <c r="AZ129" s="5">
        <v>1</v>
      </c>
      <c r="BA129" s="5"/>
      <c r="BB129" s="5">
        <v>3</v>
      </c>
      <c r="BC129" s="5">
        <v>1</v>
      </c>
      <c r="BD129" s="7">
        <f>SUM(Combine[[#This Row],[Điểm cách ly với bệnh nhân trong nước]:[Điểm tiếp xúc do di chuyển]])</f>
        <v>5</v>
      </c>
    </row>
    <row r="130" spans="1:56" x14ac:dyDescent="0.35">
      <c r="A130">
        <v>129</v>
      </c>
      <c r="B130" s="7">
        <f>Combine[[#This Row],[Column1]]</f>
        <v>3</v>
      </c>
      <c r="C130" s="7">
        <v>3</v>
      </c>
      <c r="D130">
        <v>129</v>
      </c>
      <c r="F130" t="s">
        <v>71</v>
      </c>
      <c r="G130">
        <v>20</v>
      </c>
      <c r="H130" t="s">
        <v>321</v>
      </c>
      <c r="K130" t="s">
        <v>764</v>
      </c>
      <c r="L130" t="s">
        <v>53</v>
      </c>
      <c r="P130" t="s">
        <v>54</v>
      </c>
      <c r="T130" t="s">
        <v>765</v>
      </c>
      <c r="U130" t="s">
        <v>477</v>
      </c>
      <c r="V130" t="s">
        <v>766</v>
      </c>
      <c r="W130" t="s">
        <v>59</v>
      </c>
      <c r="AA130" s="1"/>
      <c r="AB130" s="1">
        <v>43910</v>
      </c>
      <c r="AC130" t="s">
        <v>53</v>
      </c>
      <c r="AD130" s="1">
        <v>43912</v>
      </c>
      <c r="AF130" s="1"/>
      <c r="AG130" s="1"/>
      <c r="AI130" s="1">
        <v>43912</v>
      </c>
      <c r="AJ130" s="1">
        <v>43913</v>
      </c>
      <c r="AK130" t="s">
        <v>763</v>
      </c>
      <c r="AL130" t="s">
        <v>63</v>
      </c>
      <c r="AM130" s="1"/>
      <c r="AN130" s="1">
        <v>43914</v>
      </c>
      <c r="AO130" s="1">
        <v>43913</v>
      </c>
      <c r="AP130" s="1">
        <v>43912</v>
      </c>
      <c r="AQ130" t="s">
        <v>302</v>
      </c>
      <c r="AR130" t="s">
        <v>65</v>
      </c>
      <c r="AS130" s="1"/>
      <c r="AT130" t="s">
        <v>66</v>
      </c>
      <c r="AW130" t="s">
        <v>159</v>
      </c>
      <c r="AY130" s="5"/>
      <c r="AZ130" s="5">
        <v>1</v>
      </c>
      <c r="BA130" s="5"/>
      <c r="BB130" s="5">
        <v>3</v>
      </c>
      <c r="BC130" s="5">
        <v>1</v>
      </c>
      <c r="BD130" s="7">
        <f>SUM(Combine[[#This Row],[Điểm cách ly với bệnh nhân trong nước]:[Điểm tiếp xúc do di chuyển]])</f>
        <v>5</v>
      </c>
    </row>
    <row r="131" spans="1:56" x14ac:dyDescent="0.35">
      <c r="A131">
        <v>130</v>
      </c>
      <c r="B131" s="7">
        <f>Combine[[#This Row],[Column1]]</f>
        <v>3</v>
      </c>
      <c r="C131" s="7">
        <v>3</v>
      </c>
      <c r="D131">
        <v>130</v>
      </c>
      <c r="F131" t="s">
        <v>71</v>
      </c>
      <c r="G131">
        <v>30</v>
      </c>
      <c r="K131" t="s">
        <v>768</v>
      </c>
      <c r="L131" t="s">
        <v>160</v>
      </c>
      <c r="P131" t="s">
        <v>54</v>
      </c>
      <c r="T131" t="s">
        <v>769</v>
      </c>
      <c r="U131" t="s">
        <v>770</v>
      </c>
      <c r="V131" t="s">
        <v>771</v>
      </c>
      <c r="W131" t="s">
        <v>423</v>
      </c>
      <c r="AA131" s="1"/>
      <c r="AB131" s="1">
        <v>43912</v>
      </c>
      <c r="AC131" t="s">
        <v>160</v>
      </c>
      <c r="AD131" s="1">
        <v>43913</v>
      </c>
      <c r="AF131" s="1"/>
      <c r="AG131" s="1"/>
      <c r="AI131" s="1">
        <v>43912</v>
      </c>
      <c r="AJ131" s="1">
        <v>43913</v>
      </c>
      <c r="AK131" t="s">
        <v>772</v>
      </c>
      <c r="AL131" t="s">
        <v>63</v>
      </c>
      <c r="AM131" s="1"/>
      <c r="AN131" s="1">
        <v>43914</v>
      </c>
      <c r="AO131" s="1">
        <v>43913</v>
      </c>
      <c r="AP131" s="1">
        <v>43913</v>
      </c>
      <c r="AQ131" t="s">
        <v>302</v>
      </c>
      <c r="AR131" t="s">
        <v>65</v>
      </c>
      <c r="AS131" s="1"/>
      <c r="AT131" t="s">
        <v>66</v>
      </c>
      <c r="AW131" t="s">
        <v>159</v>
      </c>
      <c r="AY131" s="5"/>
      <c r="AZ131" s="5">
        <v>1</v>
      </c>
      <c r="BA131" s="5"/>
      <c r="BB131" s="5">
        <v>3</v>
      </c>
      <c r="BC131" s="5">
        <v>1</v>
      </c>
      <c r="BD131" s="7">
        <f>SUM(Combine[[#This Row],[Điểm cách ly với bệnh nhân trong nước]:[Điểm tiếp xúc do di chuyển]])</f>
        <v>5</v>
      </c>
    </row>
    <row r="132" spans="1:56" x14ac:dyDescent="0.35">
      <c r="A132">
        <v>131</v>
      </c>
      <c r="B132" s="7">
        <f>Combine[[#This Row],[Column1]]</f>
        <v>3</v>
      </c>
      <c r="C132" s="7">
        <v>3</v>
      </c>
      <c r="D132">
        <v>131</v>
      </c>
      <c r="F132" t="s">
        <v>71</v>
      </c>
      <c r="G132">
        <v>23</v>
      </c>
      <c r="K132" t="s">
        <v>768</v>
      </c>
      <c r="L132" t="s">
        <v>160</v>
      </c>
      <c r="P132" t="s">
        <v>54</v>
      </c>
      <c r="T132" t="s">
        <v>773</v>
      </c>
      <c r="U132" t="s">
        <v>770</v>
      </c>
      <c r="V132" t="s">
        <v>771</v>
      </c>
      <c r="W132" t="s">
        <v>423</v>
      </c>
      <c r="AA132" s="1"/>
      <c r="AB132" s="1">
        <v>43912</v>
      </c>
      <c r="AC132" t="s">
        <v>160</v>
      </c>
      <c r="AD132" s="1">
        <v>43913</v>
      </c>
      <c r="AF132" s="1"/>
      <c r="AG132" s="1"/>
      <c r="AI132" s="1">
        <v>43912</v>
      </c>
      <c r="AJ132" s="1">
        <v>43913</v>
      </c>
      <c r="AK132" t="s">
        <v>772</v>
      </c>
      <c r="AL132" t="s">
        <v>63</v>
      </c>
      <c r="AM132" s="1"/>
      <c r="AN132" s="1">
        <v>43914</v>
      </c>
      <c r="AO132" s="1">
        <v>43913</v>
      </c>
      <c r="AP132" s="1">
        <v>43913</v>
      </c>
      <c r="AQ132" t="s">
        <v>302</v>
      </c>
      <c r="AR132" t="s">
        <v>65</v>
      </c>
      <c r="AS132" s="1"/>
      <c r="AT132" t="s">
        <v>66</v>
      </c>
      <c r="AW132" t="s">
        <v>159</v>
      </c>
      <c r="AY132" s="5"/>
      <c r="AZ132" s="5">
        <v>1</v>
      </c>
      <c r="BA132" s="5"/>
      <c r="BB132" s="5">
        <v>3</v>
      </c>
      <c r="BC132" s="5">
        <v>1</v>
      </c>
      <c r="BD132" s="7">
        <f>SUM(Combine[[#This Row],[Điểm cách ly với bệnh nhân trong nước]:[Điểm tiếp xúc do di chuyển]])</f>
        <v>5</v>
      </c>
    </row>
    <row r="133" spans="1:56" x14ac:dyDescent="0.35">
      <c r="A133">
        <v>132</v>
      </c>
      <c r="B133" s="7">
        <f>Combine[[#This Row],[Column1]]</f>
        <v>3</v>
      </c>
      <c r="C133" s="7">
        <v>3</v>
      </c>
      <c r="D133">
        <v>132</v>
      </c>
      <c r="F133" t="s">
        <v>49</v>
      </c>
      <c r="G133">
        <v>25</v>
      </c>
      <c r="K133" t="s">
        <v>332</v>
      </c>
      <c r="L133" t="s">
        <v>53</v>
      </c>
      <c r="P133" t="s">
        <v>54</v>
      </c>
      <c r="T133" t="s">
        <v>774</v>
      </c>
      <c r="U133" t="s">
        <v>770</v>
      </c>
      <c r="V133" t="s">
        <v>771</v>
      </c>
      <c r="W133" t="s">
        <v>423</v>
      </c>
      <c r="AA133" s="1"/>
      <c r="AB133" s="1">
        <v>43912</v>
      </c>
      <c r="AC133" t="s">
        <v>53</v>
      </c>
      <c r="AD133" s="1">
        <v>43913</v>
      </c>
      <c r="AF133" s="1"/>
      <c r="AG133" s="1"/>
      <c r="AI133" s="1">
        <v>43912</v>
      </c>
      <c r="AJ133" s="1">
        <v>43913</v>
      </c>
      <c r="AK133" t="s">
        <v>772</v>
      </c>
      <c r="AL133" t="s">
        <v>63</v>
      </c>
      <c r="AM133" s="1"/>
      <c r="AN133" s="1">
        <v>43914</v>
      </c>
      <c r="AO133" s="1">
        <v>43913</v>
      </c>
      <c r="AP133" s="1">
        <v>43913</v>
      </c>
      <c r="AQ133" t="s">
        <v>302</v>
      </c>
      <c r="AR133" t="s">
        <v>65</v>
      </c>
      <c r="AS133" s="1"/>
      <c r="AT133" t="s">
        <v>66</v>
      </c>
      <c r="AW133" t="s">
        <v>159</v>
      </c>
      <c r="AY133" s="5"/>
      <c r="AZ133" s="5">
        <v>1</v>
      </c>
      <c r="BA133" s="5"/>
      <c r="BB133" s="5">
        <v>3</v>
      </c>
      <c r="BC133" s="5">
        <v>1</v>
      </c>
      <c r="BD133" s="7">
        <f>SUM(Combine[[#This Row],[Điểm cách ly với bệnh nhân trong nước]:[Điểm tiếp xúc do di chuyển]])</f>
        <v>5</v>
      </c>
    </row>
    <row r="134" spans="1:56" x14ac:dyDescent="0.35">
      <c r="A134">
        <v>133</v>
      </c>
      <c r="B134" s="7">
        <f>Combine[[#This Row],[Column1]]</f>
        <v>3</v>
      </c>
      <c r="C134" s="7">
        <v>3</v>
      </c>
      <c r="D134">
        <v>133</v>
      </c>
      <c r="F134" t="s">
        <v>49</v>
      </c>
      <c r="G134">
        <v>66</v>
      </c>
      <c r="K134" t="s">
        <v>775</v>
      </c>
      <c r="L134" t="s">
        <v>776</v>
      </c>
      <c r="P134" t="s">
        <v>54</v>
      </c>
      <c r="T134" t="s">
        <v>777</v>
      </c>
      <c r="U134" t="s">
        <v>778</v>
      </c>
      <c r="V134" t="s">
        <v>779</v>
      </c>
      <c r="AA134" s="1"/>
      <c r="AC134" t="s">
        <v>776</v>
      </c>
      <c r="AD134" s="1">
        <v>43913</v>
      </c>
      <c r="AE134" t="s">
        <v>196</v>
      </c>
      <c r="AF134" s="1">
        <v>43912</v>
      </c>
      <c r="AG134" s="1">
        <v>43912</v>
      </c>
      <c r="AI134" s="1">
        <v>43912</v>
      </c>
      <c r="AJ134" s="1">
        <v>43913</v>
      </c>
      <c r="AK134" t="s">
        <v>780</v>
      </c>
      <c r="AL134" t="s">
        <v>63</v>
      </c>
      <c r="AM134" s="1"/>
      <c r="AN134" s="1">
        <v>43914</v>
      </c>
      <c r="AO134" s="1">
        <v>43913</v>
      </c>
      <c r="AP134" s="1">
        <v>43913</v>
      </c>
      <c r="AQ134" t="s">
        <v>302</v>
      </c>
      <c r="AR134" t="s">
        <v>65</v>
      </c>
      <c r="AS134" s="1"/>
      <c r="AT134" t="s">
        <v>781</v>
      </c>
      <c r="AW134" t="s">
        <v>159</v>
      </c>
      <c r="AY134" s="5">
        <v>2</v>
      </c>
      <c r="AZ134" s="5">
        <v>2</v>
      </c>
      <c r="BA134" s="5"/>
      <c r="BB134" s="5">
        <v>3</v>
      </c>
      <c r="BC134" s="5"/>
      <c r="BD134" s="7">
        <f>SUM(Combine[[#This Row],[Điểm cách ly với bệnh nhân trong nước]:[Điểm tiếp xúc do di chuyển]])</f>
        <v>7</v>
      </c>
    </row>
    <row r="135" spans="1:56" x14ac:dyDescent="0.35">
      <c r="A135">
        <v>134</v>
      </c>
      <c r="B135" s="7">
        <f>Combine[[#This Row],[Column1]]</f>
        <v>3</v>
      </c>
      <c r="C135" s="7">
        <v>3</v>
      </c>
      <c r="D135">
        <v>134</v>
      </c>
      <c r="F135" t="s">
        <v>71</v>
      </c>
      <c r="G135">
        <v>10</v>
      </c>
      <c r="K135" t="s">
        <v>782</v>
      </c>
      <c r="L135" t="s">
        <v>53</v>
      </c>
      <c r="P135" t="s">
        <v>54</v>
      </c>
      <c r="T135" t="s">
        <v>783</v>
      </c>
      <c r="U135" t="s">
        <v>784</v>
      </c>
      <c r="V135" t="s">
        <v>785</v>
      </c>
      <c r="W135" t="s">
        <v>423</v>
      </c>
      <c r="AA135" s="1"/>
      <c r="AB135" s="1">
        <v>43908</v>
      </c>
      <c r="AC135" t="s">
        <v>53</v>
      </c>
      <c r="AD135" s="1">
        <v>43913</v>
      </c>
      <c r="AF135" s="1"/>
      <c r="AG135" s="1"/>
      <c r="AI135" s="1">
        <v>43912</v>
      </c>
      <c r="AJ135" s="1">
        <v>43913</v>
      </c>
      <c r="AK135" t="s">
        <v>786</v>
      </c>
      <c r="AL135" t="s">
        <v>63</v>
      </c>
      <c r="AM135" s="1"/>
      <c r="AN135" s="1">
        <v>43914</v>
      </c>
      <c r="AO135" s="1">
        <v>43913</v>
      </c>
      <c r="AP135" s="1">
        <v>43913</v>
      </c>
      <c r="AQ135" t="s">
        <v>302</v>
      </c>
      <c r="AR135" t="s">
        <v>65</v>
      </c>
      <c r="AS135" s="1"/>
      <c r="AT135" t="s">
        <v>787</v>
      </c>
      <c r="AW135" t="s">
        <v>159</v>
      </c>
      <c r="AY135" s="5"/>
      <c r="AZ135" s="5">
        <v>1</v>
      </c>
      <c r="BA135" s="5"/>
      <c r="BB135" s="5">
        <v>3</v>
      </c>
      <c r="BC135" s="5">
        <v>1</v>
      </c>
      <c r="BD135" s="7">
        <f>SUM(Combine[[#This Row],[Điểm cách ly với bệnh nhân trong nước]:[Điểm tiếp xúc do di chuyển]])</f>
        <v>5</v>
      </c>
    </row>
    <row r="136" spans="1:56" x14ac:dyDescent="0.35">
      <c r="A136">
        <v>135</v>
      </c>
      <c r="B136" s="7">
        <f>Combine[[#This Row],[Column1]]</f>
        <v>3</v>
      </c>
      <c r="C136" s="7">
        <v>3</v>
      </c>
      <c r="D136">
        <v>135</v>
      </c>
      <c r="F136" t="s">
        <v>49</v>
      </c>
      <c r="G136">
        <v>27</v>
      </c>
      <c r="K136" t="s">
        <v>759</v>
      </c>
      <c r="L136" t="s">
        <v>760</v>
      </c>
      <c r="P136" t="s">
        <v>54</v>
      </c>
      <c r="T136" t="s">
        <v>788</v>
      </c>
      <c r="V136" t="s">
        <v>789</v>
      </c>
      <c r="W136" t="s">
        <v>790</v>
      </c>
      <c r="AA136" s="1"/>
      <c r="AB136" s="1">
        <v>43911</v>
      </c>
      <c r="AC136" t="s">
        <v>104</v>
      </c>
      <c r="AD136" s="1">
        <v>43911</v>
      </c>
      <c r="AF136" s="1"/>
      <c r="AG136" s="1"/>
      <c r="AI136" s="1">
        <v>43911</v>
      </c>
      <c r="AJ136" s="1">
        <v>43911</v>
      </c>
      <c r="AK136" t="s">
        <v>791</v>
      </c>
      <c r="AL136" t="s">
        <v>110</v>
      </c>
      <c r="AM136" s="1"/>
      <c r="AN136" s="1">
        <v>43915</v>
      </c>
      <c r="AO136" s="1">
        <v>43911</v>
      </c>
      <c r="AP136" s="1">
        <v>43911</v>
      </c>
      <c r="AQ136" t="s">
        <v>302</v>
      </c>
      <c r="AR136" t="s">
        <v>65</v>
      </c>
      <c r="AS136" s="1"/>
      <c r="AT136" t="s">
        <v>791</v>
      </c>
      <c r="AY136" s="5"/>
      <c r="AZ136" s="5">
        <v>1</v>
      </c>
      <c r="BA136" s="5"/>
      <c r="BB136" s="5">
        <v>3</v>
      </c>
      <c r="BC136" s="5"/>
      <c r="BD136" s="7">
        <f>SUM(Combine[[#This Row],[Điểm cách ly với bệnh nhân trong nước]:[Điểm tiếp xúc do di chuyển]])</f>
        <v>4</v>
      </c>
    </row>
    <row r="137" spans="1:56" x14ac:dyDescent="0.35">
      <c r="A137">
        <v>136</v>
      </c>
      <c r="B137" s="7">
        <f>Combine[[#This Row],[Column1]]</f>
        <v>3</v>
      </c>
      <c r="C137" s="7">
        <v>3</v>
      </c>
      <c r="D137">
        <v>136</v>
      </c>
      <c r="F137" t="s">
        <v>49</v>
      </c>
      <c r="G137">
        <v>23</v>
      </c>
      <c r="H137" t="s">
        <v>321</v>
      </c>
      <c r="J137" t="s">
        <v>792</v>
      </c>
      <c r="K137" t="s">
        <v>654</v>
      </c>
      <c r="L137" t="s">
        <v>53</v>
      </c>
      <c r="P137" t="s">
        <v>54</v>
      </c>
      <c r="T137" t="s">
        <v>793</v>
      </c>
      <c r="V137" t="s">
        <v>794</v>
      </c>
      <c r="AA137" s="1"/>
      <c r="AB137" s="1">
        <v>43906</v>
      </c>
      <c r="AC137" t="s">
        <v>53</v>
      </c>
      <c r="AD137" s="1">
        <v>43912</v>
      </c>
      <c r="AF137" s="1"/>
      <c r="AG137" s="1"/>
      <c r="AI137" s="1">
        <v>43912</v>
      </c>
      <c r="AJ137" s="1">
        <v>43912</v>
      </c>
      <c r="AK137" t="s">
        <v>795</v>
      </c>
      <c r="AL137" t="s">
        <v>63</v>
      </c>
      <c r="AM137" s="1"/>
      <c r="AN137" s="1">
        <v>43915</v>
      </c>
      <c r="AO137" s="1">
        <v>43912</v>
      </c>
      <c r="AP137" s="1">
        <v>43914</v>
      </c>
      <c r="AQ137" t="s">
        <v>302</v>
      </c>
      <c r="AR137" t="s">
        <v>65</v>
      </c>
      <c r="AS137" s="1"/>
      <c r="AY137" s="5"/>
      <c r="AZ137" s="5">
        <v>1</v>
      </c>
      <c r="BA137" s="5"/>
      <c r="BB137" s="5">
        <v>3</v>
      </c>
      <c r="BC137" s="5">
        <v>1</v>
      </c>
      <c r="BD137" s="7">
        <f>SUM(Combine[[#This Row],[Điểm cách ly với bệnh nhân trong nước]:[Điểm tiếp xúc do di chuyển]])</f>
        <v>5</v>
      </c>
    </row>
    <row r="138" spans="1:56" x14ac:dyDescent="0.35">
      <c r="A138">
        <v>137</v>
      </c>
      <c r="B138" s="7">
        <f>Combine[[#This Row],[Column1]]</f>
        <v>3</v>
      </c>
      <c r="C138" s="7">
        <v>3</v>
      </c>
      <c r="D138">
        <v>137</v>
      </c>
      <c r="F138" t="s">
        <v>71</v>
      </c>
      <c r="G138">
        <v>36</v>
      </c>
      <c r="K138" t="s">
        <v>797</v>
      </c>
      <c r="L138" t="s">
        <v>798</v>
      </c>
      <c r="P138" t="s">
        <v>54</v>
      </c>
      <c r="T138" t="s">
        <v>799</v>
      </c>
      <c r="V138" t="s">
        <v>800</v>
      </c>
      <c r="AA138" s="1"/>
      <c r="AB138" s="1">
        <v>43905</v>
      </c>
      <c r="AC138" t="s">
        <v>53</v>
      </c>
      <c r="AD138" s="1">
        <v>43905</v>
      </c>
      <c r="AF138" s="1"/>
      <c r="AG138" s="1"/>
      <c r="AI138" s="1"/>
      <c r="AJ138" s="1"/>
      <c r="AK138" t="s">
        <v>66</v>
      </c>
      <c r="AL138" t="s">
        <v>63</v>
      </c>
      <c r="AM138" s="1"/>
      <c r="AN138" s="1">
        <v>43915</v>
      </c>
      <c r="AO138" s="1">
        <v>43912</v>
      </c>
      <c r="AP138" s="1">
        <v>43914</v>
      </c>
      <c r="AQ138" t="s">
        <v>302</v>
      </c>
      <c r="AR138" t="s">
        <v>65</v>
      </c>
      <c r="AS138" s="1"/>
      <c r="AT138" t="s">
        <v>66</v>
      </c>
      <c r="AY138" s="5"/>
      <c r="AZ138" s="5">
        <v>1</v>
      </c>
      <c r="BA138" s="5"/>
      <c r="BB138" s="5">
        <v>3</v>
      </c>
      <c r="BC138" s="5"/>
      <c r="BD138" s="7">
        <f>SUM(Combine[[#This Row],[Điểm cách ly với bệnh nhân trong nước]:[Điểm tiếp xúc do di chuyển]])</f>
        <v>4</v>
      </c>
    </row>
    <row r="139" spans="1:56" x14ac:dyDescent="0.35">
      <c r="A139">
        <v>138</v>
      </c>
      <c r="B139" s="7">
        <f>Combine[[#This Row],[Column1]]</f>
        <v>3</v>
      </c>
      <c r="C139" s="7">
        <v>3</v>
      </c>
      <c r="D139">
        <v>138</v>
      </c>
      <c r="F139" t="s">
        <v>71</v>
      </c>
      <c r="G139">
        <v>23</v>
      </c>
      <c r="H139" t="s">
        <v>321</v>
      </c>
      <c r="K139" t="s">
        <v>528</v>
      </c>
      <c r="L139" t="s">
        <v>53</v>
      </c>
      <c r="P139" t="s">
        <v>54</v>
      </c>
      <c r="T139" t="s">
        <v>801</v>
      </c>
      <c r="V139" t="s">
        <v>802</v>
      </c>
      <c r="W139" t="s">
        <v>59</v>
      </c>
      <c r="AA139" s="1"/>
      <c r="AB139" s="1">
        <v>43911</v>
      </c>
      <c r="AC139" t="s">
        <v>53</v>
      </c>
      <c r="AD139" s="1">
        <v>43911</v>
      </c>
      <c r="AF139" s="1"/>
      <c r="AG139" s="1"/>
      <c r="AI139" s="1">
        <v>43914</v>
      </c>
      <c r="AJ139" s="1">
        <v>43914</v>
      </c>
      <c r="AK139" t="s">
        <v>66</v>
      </c>
      <c r="AL139" t="s">
        <v>63</v>
      </c>
      <c r="AM139" s="1"/>
      <c r="AN139" s="1">
        <v>43915</v>
      </c>
      <c r="AO139" s="1">
        <v>43914</v>
      </c>
      <c r="AP139" s="1">
        <v>43914</v>
      </c>
      <c r="AQ139" t="s">
        <v>302</v>
      </c>
      <c r="AR139" t="s">
        <v>65</v>
      </c>
      <c r="AS139" s="1"/>
      <c r="AT139" t="s">
        <v>66</v>
      </c>
      <c r="AY139" s="5"/>
      <c r="AZ139" s="5">
        <v>1</v>
      </c>
      <c r="BA139" s="5"/>
      <c r="BB139" s="5">
        <v>3</v>
      </c>
      <c r="BC139" s="5"/>
      <c r="BD139" s="7">
        <f>SUM(Combine[[#This Row],[Điểm cách ly với bệnh nhân trong nước]:[Điểm tiếp xúc do di chuyển]])</f>
        <v>4</v>
      </c>
    </row>
    <row r="140" spans="1:56" x14ac:dyDescent="0.35">
      <c r="A140">
        <v>139</v>
      </c>
      <c r="B140" s="7">
        <f>Combine[[#This Row],[Column1]]</f>
        <v>3</v>
      </c>
      <c r="C140" s="7">
        <v>3</v>
      </c>
      <c r="D140">
        <v>139</v>
      </c>
      <c r="F140" t="s">
        <v>49</v>
      </c>
      <c r="G140">
        <v>24</v>
      </c>
      <c r="H140" t="s">
        <v>321</v>
      </c>
      <c r="J140" t="s">
        <v>803</v>
      </c>
      <c r="K140" t="s">
        <v>416</v>
      </c>
      <c r="L140" t="s">
        <v>53</v>
      </c>
      <c r="P140" t="s">
        <v>54</v>
      </c>
      <c r="T140" t="s">
        <v>804</v>
      </c>
      <c r="V140" t="s">
        <v>805</v>
      </c>
      <c r="W140" t="s">
        <v>59</v>
      </c>
      <c r="AA140" s="1"/>
      <c r="AB140" s="1">
        <v>43911</v>
      </c>
      <c r="AC140" t="s">
        <v>53</v>
      </c>
      <c r="AD140" s="1">
        <v>43911</v>
      </c>
      <c r="AF140" s="1"/>
      <c r="AG140" s="1"/>
      <c r="AI140" s="1">
        <v>43882</v>
      </c>
      <c r="AJ140" s="1">
        <v>43882</v>
      </c>
      <c r="AK140" t="s">
        <v>66</v>
      </c>
      <c r="AL140" t="s">
        <v>63</v>
      </c>
      <c r="AM140" s="1"/>
      <c r="AN140" s="1">
        <v>43915</v>
      </c>
      <c r="AO140" s="1">
        <v>43914</v>
      </c>
      <c r="AP140" s="1">
        <v>43914</v>
      </c>
      <c r="AQ140" t="s">
        <v>302</v>
      </c>
      <c r="AR140" t="s">
        <v>65</v>
      </c>
      <c r="AS140" s="1"/>
      <c r="AT140" t="s">
        <v>66</v>
      </c>
      <c r="AW140" t="s">
        <v>159</v>
      </c>
      <c r="AY140" s="5"/>
      <c r="AZ140" s="5">
        <v>1</v>
      </c>
      <c r="BA140" s="5"/>
      <c r="BB140" s="5">
        <v>3</v>
      </c>
      <c r="BC140" s="5"/>
      <c r="BD140" s="7">
        <f>SUM(Combine[[#This Row],[Điểm cách ly với bệnh nhân trong nước]:[Điểm tiếp xúc do di chuyển]])</f>
        <v>4</v>
      </c>
    </row>
    <row r="141" spans="1:56" x14ac:dyDescent="0.35">
      <c r="A141">
        <v>140</v>
      </c>
      <c r="B141" s="7">
        <f>Combine[[#This Row],[Column1]]</f>
        <v>3</v>
      </c>
      <c r="C141" s="7">
        <v>3</v>
      </c>
      <c r="D141">
        <v>140</v>
      </c>
      <c r="F141" t="s">
        <v>71</v>
      </c>
      <c r="G141">
        <v>21</v>
      </c>
      <c r="H141" t="s">
        <v>321</v>
      </c>
      <c r="J141" t="s">
        <v>806</v>
      </c>
      <c r="K141" t="s">
        <v>807</v>
      </c>
      <c r="L141" t="s">
        <v>53</v>
      </c>
      <c r="P141" t="s">
        <v>54</v>
      </c>
      <c r="T141" t="s">
        <v>808</v>
      </c>
      <c r="V141" t="s">
        <v>809</v>
      </c>
      <c r="W141" t="s">
        <v>59</v>
      </c>
      <c r="AA141" s="1"/>
      <c r="AB141" s="1">
        <v>43911</v>
      </c>
      <c r="AC141" t="s">
        <v>53</v>
      </c>
      <c r="AD141" s="1">
        <v>43911</v>
      </c>
      <c r="AF141" s="1"/>
      <c r="AG141" s="1"/>
      <c r="AI141" s="1">
        <v>43882</v>
      </c>
      <c r="AJ141" s="1">
        <v>43882</v>
      </c>
      <c r="AK141" t="s">
        <v>66</v>
      </c>
      <c r="AL141" t="s">
        <v>63</v>
      </c>
      <c r="AM141" s="1"/>
      <c r="AN141" s="1">
        <v>43915</v>
      </c>
      <c r="AO141" s="1">
        <v>43914</v>
      </c>
      <c r="AP141" s="1">
        <v>43914</v>
      </c>
      <c r="AQ141" t="s">
        <v>302</v>
      </c>
      <c r="AR141" t="s">
        <v>65</v>
      </c>
      <c r="AS141" s="1"/>
      <c r="AT141" t="s">
        <v>66</v>
      </c>
      <c r="AW141" t="s">
        <v>159</v>
      </c>
      <c r="AY141" s="5"/>
      <c r="AZ141" s="5">
        <v>1</v>
      </c>
      <c r="BA141" s="5"/>
      <c r="BB141" s="5">
        <v>3</v>
      </c>
      <c r="BC141" s="5"/>
      <c r="BD141" s="7">
        <f>SUM(Combine[[#This Row],[Điểm cách ly với bệnh nhân trong nước]:[Điểm tiếp xúc do di chuyển]])</f>
        <v>4</v>
      </c>
    </row>
    <row r="142" spans="1:56" x14ac:dyDescent="0.35">
      <c r="A142">
        <v>141</v>
      </c>
      <c r="B142" s="7">
        <f>Combine[[#This Row],[Column1]]</f>
        <v>3</v>
      </c>
      <c r="C142" s="7">
        <v>3</v>
      </c>
      <c r="D142">
        <v>141</v>
      </c>
      <c r="G142">
        <v>29</v>
      </c>
      <c r="H142" t="s">
        <v>810</v>
      </c>
      <c r="P142" t="s">
        <v>54</v>
      </c>
      <c r="T142" t="s">
        <v>811</v>
      </c>
      <c r="V142" t="s">
        <v>812</v>
      </c>
      <c r="AA142" s="1"/>
      <c r="AD142" s="1">
        <v>43911</v>
      </c>
      <c r="AF142" s="1"/>
      <c r="AG142" s="1"/>
      <c r="AI142" s="1"/>
      <c r="AJ142" s="1"/>
      <c r="AK142" t="s">
        <v>66</v>
      </c>
      <c r="AM142" s="1"/>
      <c r="AN142" s="1">
        <v>43915</v>
      </c>
      <c r="AO142" s="1">
        <v>43914</v>
      </c>
      <c r="AP142" s="1">
        <v>43914</v>
      </c>
      <c r="AQ142" t="s">
        <v>302</v>
      </c>
      <c r="AR142" t="s">
        <v>65</v>
      </c>
      <c r="AS142" s="1"/>
      <c r="AT142" t="s">
        <v>66</v>
      </c>
      <c r="AY142" s="5"/>
      <c r="AZ142" s="5">
        <v>1</v>
      </c>
      <c r="BA142" s="5">
        <v>1</v>
      </c>
      <c r="BB142" s="5">
        <v>3</v>
      </c>
      <c r="BC142" s="5"/>
      <c r="BD142" s="7">
        <f>SUM(Combine[[#This Row],[Điểm cách ly với bệnh nhân trong nước]:[Điểm tiếp xúc do di chuyển]])</f>
        <v>5</v>
      </c>
    </row>
    <row r="143" spans="1:56" x14ac:dyDescent="0.35">
      <c r="A143">
        <v>142</v>
      </c>
      <c r="B143" s="7">
        <f>Combine[[#This Row],[Column1]]</f>
        <v>5</v>
      </c>
      <c r="C143" s="7">
        <v>5</v>
      </c>
      <c r="D143">
        <v>142</v>
      </c>
      <c r="F143" t="s">
        <v>71</v>
      </c>
      <c r="G143">
        <v>26</v>
      </c>
      <c r="H143" t="s">
        <v>321</v>
      </c>
      <c r="K143" t="s">
        <v>768</v>
      </c>
      <c r="L143" t="s">
        <v>160</v>
      </c>
      <c r="P143" t="s">
        <v>813</v>
      </c>
      <c r="T143" t="s">
        <v>814</v>
      </c>
      <c r="U143" t="s">
        <v>814</v>
      </c>
      <c r="V143" t="s">
        <v>814</v>
      </c>
      <c r="W143" t="s">
        <v>403</v>
      </c>
      <c r="AA143" s="1"/>
      <c r="AB143" s="1">
        <v>43900</v>
      </c>
      <c r="AC143" t="s">
        <v>160</v>
      </c>
      <c r="AD143" s="1"/>
      <c r="AF143" s="16"/>
      <c r="AG143" s="16"/>
      <c r="AI143" s="1">
        <v>43913</v>
      </c>
      <c r="AJ143" s="1">
        <v>43913</v>
      </c>
      <c r="AK143" t="s">
        <v>815</v>
      </c>
      <c r="AL143" t="s">
        <v>611</v>
      </c>
      <c r="AN143" s="1">
        <v>43916</v>
      </c>
      <c r="AO143" s="1"/>
      <c r="AP143" s="1"/>
      <c r="AQ143" t="s">
        <v>302</v>
      </c>
      <c r="AR143" s="16" t="s">
        <v>65</v>
      </c>
      <c r="AT143" t="s">
        <v>815</v>
      </c>
      <c r="AY143" s="5"/>
      <c r="AZ143" s="5">
        <v>1</v>
      </c>
      <c r="BA143" s="5"/>
      <c r="BB143" s="5">
        <v>5</v>
      </c>
      <c r="BC143" s="5"/>
      <c r="BD143" s="7">
        <f>SUM(Combine[[#This Row],[Điểm cách ly với bệnh nhân trong nước]:[Điểm tiếp xúc do di chuyển]])</f>
        <v>6</v>
      </c>
    </row>
    <row r="144" spans="1:56" x14ac:dyDescent="0.35">
      <c r="A144">
        <v>143</v>
      </c>
      <c r="B144" s="7">
        <f>Combine[[#This Row],[Column1]]</f>
        <v>3</v>
      </c>
      <c r="C144" s="7">
        <v>3</v>
      </c>
      <c r="D144">
        <v>143</v>
      </c>
      <c r="F144" t="s">
        <v>49</v>
      </c>
      <c r="G144">
        <v>58</v>
      </c>
      <c r="J144" t="s">
        <v>816</v>
      </c>
      <c r="K144" t="s">
        <v>754</v>
      </c>
      <c r="L144" t="s">
        <v>160</v>
      </c>
      <c r="P144" t="s">
        <v>745</v>
      </c>
      <c r="T144" t="s">
        <v>817</v>
      </c>
      <c r="U144" t="s">
        <v>817</v>
      </c>
      <c r="V144" t="s">
        <v>817</v>
      </c>
      <c r="W144" t="s">
        <v>403</v>
      </c>
      <c r="AA144" s="1"/>
      <c r="AB144" s="1">
        <v>43911</v>
      </c>
      <c r="AC144" t="s">
        <v>160</v>
      </c>
      <c r="AD144" s="1">
        <v>43911</v>
      </c>
      <c r="AF144" s="16"/>
      <c r="AG144" s="16"/>
      <c r="AI144" s="1">
        <v>43912</v>
      </c>
      <c r="AJ144" s="1">
        <v>43912</v>
      </c>
      <c r="AK144" t="s">
        <v>815</v>
      </c>
      <c r="AL144" t="s">
        <v>611</v>
      </c>
      <c r="AN144" s="1">
        <v>43916</v>
      </c>
      <c r="AO144" s="1"/>
      <c r="AP144" s="1"/>
      <c r="AQ144" t="s">
        <v>302</v>
      </c>
      <c r="AR144" s="16" t="s">
        <v>65</v>
      </c>
      <c r="AT144" t="s">
        <v>815</v>
      </c>
      <c r="AY144" s="5"/>
      <c r="AZ144" s="5">
        <v>1</v>
      </c>
      <c r="BA144" s="5"/>
      <c r="BB144" s="5">
        <v>3</v>
      </c>
      <c r="BC144" s="5"/>
      <c r="BD144" s="7">
        <f>SUM(Combine[[#This Row],[Điểm cách ly với bệnh nhân trong nước]:[Điểm tiếp xúc do di chuyển]])</f>
        <v>4</v>
      </c>
    </row>
    <row r="145" spans="1:56" x14ac:dyDescent="0.35">
      <c r="A145">
        <v>144</v>
      </c>
      <c r="B145" s="7">
        <f>Combine[[#This Row],[Column1]]</f>
        <v>3</v>
      </c>
      <c r="C145" s="7">
        <v>3</v>
      </c>
      <c r="D145">
        <v>144</v>
      </c>
      <c r="F145" t="s">
        <v>71</v>
      </c>
      <c r="G145">
        <v>22</v>
      </c>
      <c r="J145" t="s">
        <v>247</v>
      </c>
      <c r="K145" t="s">
        <v>635</v>
      </c>
      <c r="L145" t="s">
        <v>160</v>
      </c>
      <c r="P145" t="s">
        <v>813</v>
      </c>
      <c r="T145" t="s">
        <v>818</v>
      </c>
      <c r="U145" t="s">
        <v>818</v>
      </c>
      <c r="V145" t="s">
        <v>818</v>
      </c>
      <c r="W145" t="s">
        <v>632</v>
      </c>
      <c r="AA145" s="1"/>
      <c r="AB145" s="1">
        <v>43912</v>
      </c>
      <c r="AC145" t="s">
        <v>819</v>
      </c>
      <c r="AD145" s="1">
        <v>43912</v>
      </c>
      <c r="AF145" s="16"/>
      <c r="AG145" s="16"/>
      <c r="AI145" s="1">
        <v>43912</v>
      </c>
      <c r="AJ145" s="1">
        <v>43912</v>
      </c>
      <c r="AK145" t="s">
        <v>820</v>
      </c>
      <c r="AL145" t="s">
        <v>611</v>
      </c>
      <c r="AN145" s="1">
        <v>43916</v>
      </c>
      <c r="AO145" s="1"/>
      <c r="AP145" s="1"/>
      <c r="AQ145" t="s">
        <v>302</v>
      </c>
      <c r="AR145" s="16" t="s">
        <v>65</v>
      </c>
      <c r="AT145" t="s">
        <v>820</v>
      </c>
      <c r="AY145" s="5"/>
      <c r="AZ145" s="5">
        <v>1</v>
      </c>
      <c r="BA145" s="5"/>
      <c r="BB145" s="5">
        <v>3</v>
      </c>
      <c r="BC145" s="5"/>
      <c r="BD145" s="7">
        <f>SUM(Combine[[#This Row],[Điểm cách ly với bệnh nhân trong nước]:[Điểm tiếp xúc do di chuyển]])</f>
        <v>4</v>
      </c>
    </row>
    <row r="146" spans="1:56" x14ac:dyDescent="0.35">
      <c r="A146">
        <v>145</v>
      </c>
      <c r="B146" s="7">
        <f>Combine[[#This Row],[Column1]]</f>
        <v>3</v>
      </c>
      <c r="C146" s="7">
        <v>3</v>
      </c>
      <c r="D146">
        <v>145</v>
      </c>
      <c r="F146" t="s">
        <v>71</v>
      </c>
      <c r="G146">
        <v>34</v>
      </c>
      <c r="H146" t="s">
        <v>821</v>
      </c>
      <c r="J146" t="s">
        <v>822</v>
      </c>
      <c r="K146" t="s">
        <v>754</v>
      </c>
      <c r="L146" t="s">
        <v>160</v>
      </c>
      <c r="P146" t="s">
        <v>813</v>
      </c>
      <c r="T146" t="s">
        <v>823</v>
      </c>
      <c r="U146" t="s">
        <v>823</v>
      </c>
      <c r="V146" t="s">
        <v>823</v>
      </c>
      <c r="W146" t="s">
        <v>632</v>
      </c>
      <c r="AA146" s="1"/>
      <c r="AB146" s="1">
        <v>43912</v>
      </c>
      <c r="AC146" t="s">
        <v>633</v>
      </c>
      <c r="AD146" s="1">
        <v>43912</v>
      </c>
      <c r="AF146" s="16"/>
      <c r="AG146" s="16"/>
      <c r="AI146" s="1">
        <v>43912</v>
      </c>
      <c r="AJ146" s="1">
        <v>43912</v>
      </c>
      <c r="AK146" t="s">
        <v>824</v>
      </c>
      <c r="AN146" s="1">
        <v>43916</v>
      </c>
      <c r="AO146" s="1"/>
      <c r="AP146" s="1"/>
      <c r="AQ146" t="s">
        <v>302</v>
      </c>
      <c r="AR146" s="16" t="s">
        <v>65</v>
      </c>
      <c r="AT146" t="s">
        <v>824</v>
      </c>
      <c r="AY146" s="5"/>
      <c r="AZ146" s="5">
        <v>1</v>
      </c>
      <c r="BA146" s="5"/>
      <c r="BB146" s="5">
        <v>3</v>
      </c>
      <c r="BC146" s="5"/>
      <c r="BD146" s="7">
        <f>SUM(Combine[[#This Row],[Điểm cách ly với bệnh nhân trong nước]:[Điểm tiếp xúc do di chuyển]])</f>
        <v>4</v>
      </c>
    </row>
    <row r="147" spans="1:56" x14ac:dyDescent="0.35">
      <c r="A147">
        <v>146</v>
      </c>
      <c r="B147" s="7">
        <f>Combine[[#This Row],[Column1]]</f>
        <v>3</v>
      </c>
      <c r="C147" s="7">
        <v>3</v>
      </c>
      <c r="D147">
        <v>146</v>
      </c>
      <c r="F147" t="s">
        <v>49</v>
      </c>
      <c r="G147">
        <v>17</v>
      </c>
      <c r="J147" t="s">
        <v>825</v>
      </c>
      <c r="K147" t="s">
        <v>826</v>
      </c>
      <c r="L147" t="s">
        <v>798</v>
      </c>
      <c r="P147" t="s">
        <v>813</v>
      </c>
      <c r="T147" t="s">
        <v>827</v>
      </c>
      <c r="U147" t="s">
        <v>827</v>
      </c>
      <c r="V147" t="s">
        <v>827</v>
      </c>
      <c r="AA147" s="1"/>
      <c r="AB147" s="1">
        <v>43910</v>
      </c>
      <c r="AC147" t="s">
        <v>721</v>
      </c>
      <c r="AD147" s="1">
        <v>43910</v>
      </c>
      <c r="AF147" s="16"/>
      <c r="AG147" s="16"/>
      <c r="AI147" s="1">
        <v>43910</v>
      </c>
      <c r="AJ147" s="1">
        <v>43910</v>
      </c>
      <c r="AK147" t="s">
        <v>828</v>
      </c>
      <c r="AN147" s="1">
        <v>43916</v>
      </c>
      <c r="AO147" s="1"/>
      <c r="AP147" s="1"/>
      <c r="AQ147" t="s">
        <v>302</v>
      </c>
      <c r="AR147" s="16" t="s">
        <v>65</v>
      </c>
      <c r="AT147" t="s">
        <v>829</v>
      </c>
      <c r="AY147" s="5"/>
      <c r="AZ147" s="5">
        <v>1</v>
      </c>
      <c r="BA147" s="5"/>
      <c r="BB147" s="5">
        <v>3</v>
      </c>
      <c r="BC147" s="5"/>
      <c r="BD147" s="7">
        <f>SUM(Combine[[#This Row],[Điểm cách ly với bệnh nhân trong nước]:[Điểm tiếp xúc do di chuyển]])</f>
        <v>4</v>
      </c>
    </row>
    <row r="148" spans="1:56" x14ac:dyDescent="0.35">
      <c r="A148">
        <v>147</v>
      </c>
      <c r="B148" s="7">
        <f>Combine[[#This Row],[Column1]]</f>
        <v>3</v>
      </c>
      <c r="C148" s="7">
        <v>3</v>
      </c>
      <c r="D148">
        <v>147</v>
      </c>
      <c r="F148" t="s">
        <v>71</v>
      </c>
      <c r="G148">
        <v>19</v>
      </c>
      <c r="H148" t="s">
        <v>321</v>
      </c>
      <c r="J148" t="s">
        <v>830</v>
      </c>
      <c r="K148" t="s">
        <v>205</v>
      </c>
      <c r="L148" t="s">
        <v>53</v>
      </c>
      <c r="P148" t="s">
        <v>813</v>
      </c>
      <c r="T148" t="s">
        <v>831</v>
      </c>
      <c r="U148" t="s">
        <v>831</v>
      </c>
      <c r="V148" t="s">
        <v>831</v>
      </c>
      <c r="W148" t="s">
        <v>59</v>
      </c>
      <c r="AA148" s="1"/>
      <c r="AB148" s="1">
        <v>43911</v>
      </c>
      <c r="AC148" t="s">
        <v>53</v>
      </c>
      <c r="AD148" s="1">
        <v>43911</v>
      </c>
      <c r="AF148" s="16"/>
      <c r="AG148" s="16"/>
      <c r="AI148" s="1">
        <v>43911</v>
      </c>
      <c r="AJ148" s="1">
        <v>43911</v>
      </c>
      <c r="AK148" t="s">
        <v>832</v>
      </c>
      <c r="AL148" t="s">
        <v>63</v>
      </c>
      <c r="AN148" s="1">
        <v>43916</v>
      </c>
      <c r="AO148" s="1"/>
      <c r="AP148" s="1"/>
      <c r="AQ148" t="s">
        <v>302</v>
      </c>
      <c r="AR148" s="16" t="s">
        <v>65</v>
      </c>
      <c r="AT148" t="s">
        <v>833</v>
      </c>
      <c r="AY148" s="5"/>
      <c r="AZ148" s="5">
        <v>1</v>
      </c>
      <c r="BA148" s="5"/>
      <c r="BB148" s="5">
        <v>3</v>
      </c>
      <c r="BC148" s="5"/>
      <c r="BD148" s="7">
        <f>SUM(Combine[[#This Row],[Điểm cách ly với bệnh nhân trong nước]:[Điểm tiếp xúc do di chuyển]])</f>
        <v>4</v>
      </c>
    </row>
    <row r="149" spans="1:56" x14ac:dyDescent="0.35">
      <c r="A149">
        <v>148</v>
      </c>
      <c r="B149" s="7">
        <f>Combine[[#This Row],[Column1]]</f>
        <v>3</v>
      </c>
      <c r="C149" s="7">
        <v>3</v>
      </c>
      <c r="D149">
        <v>148</v>
      </c>
      <c r="F149" t="s">
        <v>71</v>
      </c>
      <c r="G149">
        <v>58</v>
      </c>
      <c r="J149" t="s">
        <v>834</v>
      </c>
      <c r="K149" t="s">
        <v>528</v>
      </c>
      <c r="L149" t="s">
        <v>53</v>
      </c>
      <c r="P149" t="s">
        <v>263</v>
      </c>
      <c r="T149" t="s">
        <v>835</v>
      </c>
      <c r="U149" t="s">
        <v>835</v>
      </c>
      <c r="V149" t="s">
        <v>835</v>
      </c>
      <c r="W149" t="s">
        <v>308</v>
      </c>
      <c r="AA149" s="1"/>
      <c r="AB149" s="1">
        <v>43902</v>
      </c>
      <c r="AC149" t="s">
        <v>53</v>
      </c>
      <c r="AD149" s="1">
        <v>43909</v>
      </c>
      <c r="AF149" s="16"/>
      <c r="AG149" s="16"/>
      <c r="AI149" s="1">
        <v>43909</v>
      </c>
      <c r="AJ149" s="1">
        <v>43909</v>
      </c>
      <c r="AK149" t="s">
        <v>836</v>
      </c>
      <c r="AL149" t="s">
        <v>63</v>
      </c>
      <c r="AN149" s="1">
        <v>43916</v>
      </c>
      <c r="AO149" s="1"/>
      <c r="AP149" s="1"/>
      <c r="AQ149" t="s">
        <v>302</v>
      </c>
      <c r="AR149" s="16" t="s">
        <v>65</v>
      </c>
      <c r="AT149" t="s">
        <v>833</v>
      </c>
      <c r="AY149" s="5"/>
      <c r="AZ149" s="5">
        <v>1</v>
      </c>
      <c r="BA149" s="5"/>
      <c r="BB149" s="5">
        <v>3</v>
      </c>
      <c r="BC149" s="5">
        <v>1</v>
      </c>
      <c r="BD149" s="7">
        <f>SUM(Combine[[#This Row],[Điểm cách ly với bệnh nhân trong nước]:[Điểm tiếp xúc do di chuyển]])</f>
        <v>5</v>
      </c>
    </row>
    <row r="150" spans="1:56" x14ac:dyDescent="0.35">
      <c r="A150">
        <v>149</v>
      </c>
      <c r="B150" s="7">
        <f>Combine[[#This Row],[Column1]]</f>
        <v>3</v>
      </c>
      <c r="C150" s="7">
        <v>3</v>
      </c>
      <c r="D150">
        <v>149</v>
      </c>
      <c r="F150" t="s">
        <v>71</v>
      </c>
      <c r="G150">
        <v>40</v>
      </c>
      <c r="H150" t="s">
        <v>837</v>
      </c>
      <c r="K150" t="s">
        <v>332</v>
      </c>
      <c r="L150" t="s">
        <v>53</v>
      </c>
      <c r="P150" t="s">
        <v>813</v>
      </c>
      <c r="T150" t="s">
        <v>838</v>
      </c>
      <c r="U150" t="s">
        <v>839</v>
      </c>
      <c r="V150" t="s">
        <v>838</v>
      </c>
      <c r="W150" t="s">
        <v>840</v>
      </c>
      <c r="X150" t="s">
        <v>841</v>
      </c>
      <c r="Y150" t="s">
        <v>842</v>
      </c>
      <c r="Z150" t="s">
        <v>82</v>
      </c>
      <c r="AA150" s="1">
        <v>43913</v>
      </c>
      <c r="AB150" s="1">
        <v>43913</v>
      </c>
      <c r="AC150" t="s">
        <v>124</v>
      </c>
      <c r="AD150" s="1">
        <v>43913</v>
      </c>
      <c r="AF150" s="16"/>
      <c r="AG150" s="16"/>
      <c r="AI150" s="1">
        <v>43913</v>
      </c>
      <c r="AJ150" s="1">
        <v>43913</v>
      </c>
      <c r="AK150" t="s">
        <v>269</v>
      </c>
      <c r="AL150" t="s">
        <v>269</v>
      </c>
      <c r="AM150" s="16"/>
      <c r="AN150" s="1">
        <v>43916</v>
      </c>
      <c r="AO150" s="1">
        <v>43915</v>
      </c>
      <c r="AP150" s="1">
        <v>43915</v>
      </c>
      <c r="AQ150" t="s">
        <v>302</v>
      </c>
      <c r="AR150" t="s">
        <v>65</v>
      </c>
      <c r="AS150" s="16"/>
      <c r="AT150" t="s">
        <v>844</v>
      </c>
      <c r="AY150" s="5"/>
      <c r="AZ150" s="5">
        <v>1</v>
      </c>
      <c r="BA150" s="5"/>
      <c r="BB150" s="5">
        <v>3</v>
      </c>
      <c r="BC150" s="5"/>
      <c r="BD150" s="7">
        <f>SUM(Combine[[#This Row],[Điểm cách ly với bệnh nhân trong nước]:[Điểm tiếp xúc do di chuyển]])</f>
        <v>4</v>
      </c>
    </row>
    <row r="151" spans="1:56" x14ac:dyDescent="0.35">
      <c r="A151">
        <v>150</v>
      </c>
      <c r="B151" s="7">
        <f>Combine[[#This Row],[Column1]]</f>
        <v>12</v>
      </c>
      <c r="C151" s="7">
        <v>12</v>
      </c>
      <c r="D151">
        <v>150</v>
      </c>
      <c r="F151" t="s">
        <v>71</v>
      </c>
      <c r="G151">
        <v>55</v>
      </c>
      <c r="J151" t="s">
        <v>845</v>
      </c>
      <c r="K151" t="s">
        <v>281</v>
      </c>
      <c r="L151" t="s">
        <v>160</v>
      </c>
      <c r="P151" t="s">
        <v>813</v>
      </c>
      <c r="R151" t="s">
        <v>846</v>
      </c>
      <c r="S151" t="s">
        <v>847</v>
      </c>
      <c r="T151" t="s">
        <v>847</v>
      </c>
      <c r="U151" t="s">
        <v>848</v>
      </c>
      <c r="V151" t="s">
        <v>848</v>
      </c>
      <c r="W151" t="s">
        <v>403</v>
      </c>
      <c r="X151" t="s">
        <v>849</v>
      </c>
      <c r="Y151" t="s">
        <v>850</v>
      </c>
      <c r="Z151" t="s">
        <v>166</v>
      </c>
      <c r="AA151" s="1">
        <v>43903</v>
      </c>
      <c r="AB151" s="1">
        <v>43903</v>
      </c>
      <c r="AC151" t="s">
        <v>160</v>
      </c>
      <c r="AD151" s="1">
        <v>43913</v>
      </c>
      <c r="AE151" t="s">
        <v>703</v>
      </c>
      <c r="AF151" s="16">
        <v>43908</v>
      </c>
      <c r="AG151" s="16">
        <v>43908</v>
      </c>
      <c r="AI151" s="1">
        <v>43913</v>
      </c>
      <c r="AJ151" s="1">
        <v>43913</v>
      </c>
      <c r="AK151" t="s">
        <v>851</v>
      </c>
      <c r="AL151" t="s">
        <v>611</v>
      </c>
      <c r="AM151" s="16"/>
      <c r="AN151" s="1">
        <v>43916</v>
      </c>
      <c r="AO151" s="1">
        <v>43916</v>
      </c>
      <c r="AP151" s="1">
        <v>43913</v>
      </c>
      <c r="AQ151" t="s">
        <v>302</v>
      </c>
      <c r="AR151" t="s">
        <v>65</v>
      </c>
      <c r="AS151" s="16"/>
      <c r="AT151" t="s">
        <v>815</v>
      </c>
      <c r="AY151" s="5"/>
      <c r="AZ151" s="5">
        <v>2</v>
      </c>
      <c r="BA151" s="5"/>
      <c r="BB151" s="5">
        <v>12</v>
      </c>
      <c r="BC151" s="5">
        <v>1</v>
      </c>
      <c r="BD151" s="7">
        <f>SUM(Combine[[#This Row],[Điểm cách ly với bệnh nhân trong nước]:[Điểm tiếp xúc do di chuyển]])</f>
        <v>15</v>
      </c>
    </row>
    <row r="152" spans="1:56" x14ac:dyDescent="0.35">
      <c r="A152">
        <v>151</v>
      </c>
      <c r="B152" s="7">
        <f>Combine[[#This Row],[Column1]]</f>
        <v>9</v>
      </c>
      <c r="C152" s="7">
        <v>9</v>
      </c>
      <c r="D152">
        <v>151</v>
      </c>
      <c r="F152" t="s">
        <v>49</v>
      </c>
      <c r="G152">
        <v>45</v>
      </c>
      <c r="H152" t="s">
        <v>853</v>
      </c>
      <c r="J152" t="s">
        <v>454</v>
      </c>
      <c r="K152" t="s">
        <v>453</v>
      </c>
      <c r="L152" t="s">
        <v>160</v>
      </c>
      <c r="P152" t="s">
        <v>813</v>
      </c>
      <c r="Q152">
        <v>124</v>
      </c>
      <c r="R152" t="s">
        <v>854</v>
      </c>
      <c r="S152" t="s">
        <v>855</v>
      </c>
      <c r="T152" t="s">
        <v>855</v>
      </c>
      <c r="U152" t="s">
        <v>855</v>
      </c>
      <c r="V152" t="s">
        <v>855</v>
      </c>
      <c r="AA152" s="1"/>
      <c r="AC152" t="s">
        <v>160</v>
      </c>
      <c r="AD152" s="1">
        <v>43913</v>
      </c>
      <c r="AF152" s="16"/>
      <c r="AG152" s="16"/>
      <c r="AI152" s="1">
        <v>43913</v>
      </c>
      <c r="AJ152" s="1">
        <v>43913</v>
      </c>
      <c r="AK152" t="s">
        <v>856</v>
      </c>
      <c r="AL152" t="s">
        <v>611</v>
      </c>
      <c r="AM152" s="16"/>
      <c r="AN152" s="1">
        <v>43916</v>
      </c>
      <c r="AO152" s="1"/>
      <c r="AP152" s="1">
        <v>43913</v>
      </c>
      <c r="AQ152" t="s">
        <v>302</v>
      </c>
      <c r="AR152" t="s">
        <v>65</v>
      </c>
      <c r="AS152" s="16"/>
      <c r="AT152" t="s">
        <v>856</v>
      </c>
      <c r="AY152" s="5">
        <v>0</v>
      </c>
      <c r="AZ152" s="5">
        <v>1</v>
      </c>
      <c r="BA152" s="5"/>
      <c r="BB152" s="5">
        <v>9</v>
      </c>
      <c r="BC152" s="5"/>
      <c r="BD152" s="7">
        <f>SUM(Combine[[#This Row],[Điểm cách ly với bệnh nhân trong nước]:[Điểm tiếp xúc do di chuyển]])</f>
        <v>10</v>
      </c>
    </row>
    <row r="153" spans="1:56" x14ac:dyDescent="0.35">
      <c r="A153">
        <v>152</v>
      </c>
      <c r="B153" s="7">
        <f>Combine[[#This Row],[Column1]]</f>
        <v>5</v>
      </c>
      <c r="C153" s="7">
        <v>5</v>
      </c>
      <c r="D153">
        <v>152</v>
      </c>
      <c r="F153" t="s">
        <v>49</v>
      </c>
      <c r="G153">
        <v>27</v>
      </c>
      <c r="J153" t="s">
        <v>857</v>
      </c>
      <c r="K153" t="s">
        <v>754</v>
      </c>
      <c r="L153" t="s">
        <v>160</v>
      </c>
      <c r="P153" t="s">
        <v>813</v>
      </c>
      <c r="Q153">
        <v>127</v>
      </c>
      <c r="R153" t="s">
        <v>858</v>
      </c>
      <c r="U153" t="s">
        <v>859</v>
      </c>
      <c r="V153" t="s">
        <v>860</v>
      </c>
      <c r="AA153" s="1"/>
      <c r="AD153" s="1">
        <v>43910</v>
      </c>
      <c r="AF153" s="16"/>
      <c r="AG153" s="16"/>
      <c r="AI153" s="1">
        <v>43913</v>
      </c>
      <c r="AJ153" s="1">
        <v>43913</v>
      </c>
      <c r="AK153" t="s">
        <v>851</v>
      </c>
      <c r="AL153" t="s">
        <v>611</v>
      </c>
      <c r="AM153" s="16"/>
      <c r="AN153" s="1">
        <v>43916</v>
      </c>
      <c r="AO153" s="1"/>
      <c r="AP153" s="1"/>
      <c r="AQ153" t="s">
        <v>302</v>
      </c>
      <c r="AR153" t="s">
        <v>65</v>
      </c>
      <c r="AS153" s="16"/>
      <c r="AT153" t="s">
        <v>851</v>
      </c>
      <c r="AY153" s="5">
        <v>0</v>
      </c>
      <c r="AZ153" s="5">
        <v>1</v>
      </c>
      <c r="BA153" s="5"/>
      <c r="BB153" s="5">
        <v>5</v>
      </c>
      <c r="BC153" s="5"/>
      <c r="BD153" s="7">
        <f>SUM(Combine[[#This Row],[Điểm cách ly với bệnh nhân trong nước]:[Điểm tiếp xúc do di chuyển]])</f>
        <v>6</v>
      </c>
    </row>
    <row r="154" spans="1:56" x14ac:dyDescent="0.35">
      <c r="A154">
        <v>153</v>
      </c>
      <c r="B154" s="7">
        <f>Combine[[#This Row],[Column1]]</f>
        <v>3</v>
      </c>
      <c r="C154" s="7">
        <v>3</v>
      </c>
      <c r="D154">
        <v>153</v>
      </c>
      <c r="F154" t="s">
        <v>49</v>
      </c>
      <c r="G154">
        <v>60</v>
      </c>
      <c r="K154" t="s">
        <v>103</v>
      </c>
      <c r="L154" t="s">
        <v>104</v>
      </c>
      <c r="P154" t="s">
        <v>813</v>
      </c>
      <c r="Q154">
        <v>143</v>
      </c>
      <c r="R154" t="s">
        <v>861</v>
      </c>
      <c r="U154" t="s">
        <v>862</v>
      </c>
      <c r="V154" t="s">
        <v>863</v>
      </c>
      <c r="W154" t="s">
        <v>864</v>
      </c>
      <c r="X154" t="s">
        <v>865</v>
      </c>
      <c r="Y154" t="s">
        <v>864</v>
      </c>
      <c r="Z154" t="s">
        <v>166</v>
      </c>
      <c r="AA154" s="1">
        <v>43911</v>
      </c>
      <c r="AB154" s="1">
        <v>43911</v>
      </c>
      <c r="AC154" t="s">
        <v>230</v>
      </c>
      <c r="AD154" s="1">
        <v>43913</v>
      </c>
      <c r="AF154" s="16"/>
      <c r="AG154" s="16"/>
      <c r="AI154" s="1">
        <v>43913</v>
      </c>
      <c r="AJ154" s="1">
        <v>43913</v>
      </c>
      <c r="AK154" t="s">
        <v>230</v>
      </c>
      <c r="AL154" t="s">
        <v>611</v>
      </c>
      <c r="AM154" s="16"/>
      <c r="AN154" s="1">
        <v>43913</v>
      </c>
      <c r="AO154" s="1"/>
      <c r="AP154" s="1">
        <v>43913</v>
      </c>
      <c r="AQ154" t="s">
        <v>302</v>
      </c>
      <c r="AR154" t="s">
        <v>65</v>
      </c>
      <c r="AS154" s="16"/>
      <c r="AT154" t="s">
        <v>230</v>
      </c>
      <c r="AY154" s="5"/>
      <c r="AZ154" s="5">
        <v>1</v>
      </c>
      <c r="BA154" s="5"/>
      <c r="BB154" s="5">
        <v>3</v>
      </c>
      <c r="BC154" s="5">
        <v>1</v>
      </c>
      <c r="BD154" s="7">
        <f>SUM(Combine[[#This Row],[Điểm cách ly với bệnh nhân trong nước]:[Điểm tiếp xúc do di chuyển]])</f>
        <v>5</v>
      </c>
    </row>
    <row r="155" spans="1:56" x14ac:dyDescent="0.35">
      <c r="AF155" s="16"/>
      <c r="AG155" s="16"/>
      <c r="AI155" s="16"/>
      <c r="AJ155" s="16"/>
      <c r="AM155" s="16"/>
      <c r="AS155" s="16"/>
      <c r="AY155" s="5"/>
      <c r="AZ155" s="5"/>
      <c r="BA155" s="5"/>
      <c r="BB155" s="5"/>
      <c r="BC155" s="5"/>
      <c r="BD155" s="7">
        <f>SUM(Combine[[#This Row],[Điểm cách ly với bệnh nhân trong nước]:[Điểm tiếp xúc do di chuyển]])</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F32A-A7FD-4ADB-AC3A-9AD5B6FE0CED}">
  <dimension ref="E13:H32"/>
  <sheetViews>
    <sheetView workbookViewId="0"/>
  </sheetViews>
  <sheetFormatPr defaultRowHeight="14.5" x14ac:dyDescent="0.35"/>
  <cols>
    <col min="5" max="5" width="13.08984375" bestFit="1" customWidth="1"/>
    <col min="6" max="6" width="17.36328125" bestFit="1" customWidth="1"/>
    <col min="7" max="7" width="11.1796875" bestFit="1" customWidth="1"/>
    <col min="8" max="8" width="46.81640625" bestFit="1" customWidth="1"/>
    <col min="9" max="9" width="19.36328125" bestFit="1" customWidth="1"/>
    <col min="10" max="10" width="48.90625" bestFit="1" customWidth="1"/>
    <col min="11" max="13" width="5" bestFit="1" customWidth="1"/>
    <col min="14" max="14" width="4" bestFit="1" customWidth="1"/>
    <col min="15" max="15" width="13.08984375" bestFit="1" customWidth="1"/>
    <col min="16" max="16" width="23" bestFit="1" customWidth="1"/>
    <col min="17" max="17" width="26" customWidth="1"/>
  </cols>
  <sheetData>
    <row r="13" spans="5:8" x14ac:dyDescent="0.35">
      <c r="E13" t="s">
        <v>894</v>
      </c>
    </row>
    <row r="15" spans="5:8" x14ac:dyDescent="0.35">
      <c r="E15" s="46"/>
      <c r="F15" s="47"/>
      <c r="G15" s="48"/>
      <c r="H15" t="s">
        <v>895</v>
      </c>
    </row>
    <row r="16" spans="5:8" x14ac:dyDescent="0.35">
      <c r="E16" s="49"/>
      <c r="F16" s="50"/>
      <c r="G16" s="51"/>
      <c r="H16" s="2">
        <v>2</v>
      </c>
    </row>
    <row r="17" spans="5:7" x14ac:dyDescent="0.35">
      <c r="E17" s="49"/>
      <c r="F17" s="50"/>
      <c r="G17" s="51"/>
    </row>
    <row r="18" spans="5:7" x14ac:dyDescent="0.35">
      <c r="E18" s="49"/>
      <c r="F18" s="50"/>
      <c r="G18" s="51"/>
    </row>
    <row r="19" spans="5:7" x14ac:dyDescent="0.35">
      <c r="E19" s="49"/>
      <c r="F19" s="50"/>
      <c r="G19" s="51"/>
    </row>
    <row r="20" spans="5:7" x14ac:dyDescent="0.35">
      <c r="E20" s="49"/>
      <c r="F20" s="50"/>
      <c r="G20" s="51"/>
    </row>
    <row r="21" spans="5:7" x14ac:dyDescent="0.35">
      <c r="E21" s="49"/>
      <c r="F21" s="50"/>
      <c r="G21" s="51"/>
    </row>
    <row r="22" spans="5:7" x14ac:dyDescent="0.35">
      <c r="E22" s="49"/>
      <c r="F22" s="50"/>
      <c r="G22" s="51"/>
    </row>
    <row r="23" spans="5:7" x14ac:dyDescent="0.35">
      <c r="E23" s="49"/>
      <c r="F23" s="50"/>
      <c r="G23" s="51"/>
    </row>
    <row r="24" spans="5:7" x14ac:dyDescent="0.35">
      <c r="E24" s="49"/>
      <c r="F24" s="50"/>
      <c r="G24" s="51"/>
    </row>
    <row r="25" spans="5:7" x14ac:dyDescent="0.35">
      <c r="E25" s="49"/>
      <c r="F25" s="50"/>
      <c r="G25" s="51"/>
    </row>
    <row r="26" spans="5:7" x14ac:dyDescent="0.35">
      <c r="E26" s="49"/>
      <c r="F26" s="50"/>
      <c r="G26" s="51"/>
    </row>
    <row r="27" spans="5:7" x14ac:dyDescent="0.35">
      <c r="E27" s="49"/>
      <c r="F27" s="50"/>
      <c r="G27" s="51"/>
    </row>
    <row r="28" spans="5:7" x14ac:dyDescent="0.35">
      <c r="E28" s="49"/>
      <c r="F28" s="50"/>
      <c r="G28" s="51"/>
    </row>
    <row r="29" spans="5:7" x14ac:dyDescent="0.35">
      <c r="E29" s="49"/>
      <c r="F29" s="50"/>
      <c r="G29" s="51"/>
    </row>
    <row r="30" spans="5:7" x14ac:dyDescent="0.35">
      <c r="E30" s="49"/>
      <c r="F30" s="50"/>
      <c r="G30" s="51"/>
    </row>
    <row r="31" spans="5:7" x14ac:dyDescent="0.35">
      <c r="E31" s="49"/>
      <c r="F31" s="50"/>
      <c r="G31" s="51"/>
    </row>
    <row r="32" spans="5:7" x14ac:dyDescent="0.35">
      <c r="E32" s="52"/>
      <c r="F32" s="53"/>
      <c r="G32" s="54"/>
    </row>
  </sheetData>
  <conditionalFormatting sqref="H17:H20">
    <cfRule type="colorScale" priority="1">
      <colorScale>
        <cfvo type="min"/>
        <cfvo type="max"/>
        <color rgb="FFFCFCFF"/>
        <color rgb="FFF8696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44C6-9E46-45A4-B78E-C22CDEEAE51D}">
  <dimension ref="A1:AX156"/>
  <sheetViews>
    <sheetView workbookViewId="0">
      <pane ySplit="1" topLeftCell="A2" activePane="bottomLeft" state="frozen"/>
      <selection activeCell="AA1" sqref="AA1"/>
      <selection pane="bottomLeft" activeCell="E29" sqref="E29"/>
    </sheetView>
  </sheetViews>
  <sheetFormatPr defaultRowHeight="14.5" x14ac:dyDescent="0.35"/>
  <cols>
    <col min="1" max="1" width="17" bestFit="1" customWidth="1"/>
    <col min="2" max="2" width="8.6328125" style="7" customWidth="1"/>
    <col min="3" max="3" width="8.6328125" style="7" hidden="1" customWidth="1"/>
    <col min="4" max="11" width="8.6328125" customWidth="1"/>
    <col min="12" max="12" width="17.453125" bestFit="1" customWidth="1"/>
    <col min="13" max="13" width="24.90625" hidden="1" customWidth="1"/>
    <col min="14" max="14" width="17.453125" hidden="1" customWidth="1"/>
    <col min="15" max="15" width="24.08984375" hidden="1" customWidth="1"/>
    <col min="16" max="16" width="11.90625" customWidth="1"/>
    <col min="17" max="21" width="8.453125" customWidth="1"/>
    <col min="22" max="22" width="81.08984375" bestFit="1" customWidth="1"/>
    <col min="23" max="23" width="23" bestFit="1" customWidth="1"/>
    <col min="24" max="24" width="56.453125" bestFit="1" customWidth="1"/>
    <col min="25" max="25" width="33.54296875" bestFit="1" customWidth="1"/>
    <col min="26" max="26" width="23.6328125" bestFit="1" customWidth="1"/>
    <col min="27" max="27" width="25.453125" bestFit="1" customWidth="1"/>
    <col min="28" max="28" width="17.36328125" style="1" bestFit="1" customWidth="1"/>
    <col min="29" max="29" width="14.36328125" bestFit="1" customWidth="1"/>
    <col min="30" max="30" width="23.90625" bestFit="1" customWidth="1"/>
    <col min="31" max="31" width="30.453125" bestFit="1" customWidth="1"/>
    <col min="32" max="32" width="16.90625" bestFit="1" customWidth="1"/>
    <col min="33" max="33" width="27.453125" bestFit="1" customWidth="1"/>
    <col min="34" max="34" width="81.08984375" bestFit="1" customWidth="1"/>
    <col min="35" max="35" width="15" bestFit="1" customWidth="1"/>
    <col min="36" max="36" width="15.54296875" bestFit="1" customWidth="1"/>
    <col min="37" max="37" width="81.08984375" bestFit="1" customWidth="1"/>
    <col min="38" max="38" width="49.453125" bestFit="1" customWidth="1"/>
    <col min="39" max="39" width="28.90625" bestFit="1" customWidth="1"/>
    <col min="40" max="40" width="17.6328125" style="1" bestFit="1" customWidth="1"/>
    <col min="41" max="41" width="48" style="6" bestFit="1" customWidth="1"/>
    <col min="42" max="42" width="26.54296875" style="6" bestFit="1" customWidth="1"/>
    <col min="43" max="43" width="31.6328125" bestFit="1" customWidth="1"/>
    <col min="44" max="44" width="49.453125" bestFit="1" customWidth="1"/>
    <col min="45" max="45" width="27.81640625" bestFit="1" customWidth="1"/>
    <col min="46" max="46" width="49.453125" bestFit="1" customWidth="1"/>
    <col min="47" max="47" width="44.453125" bestFit="1" customWidth="1"/>
    <col min="48" max="48" width="14.08984375" bestFit="1" customWidth="1"/>
    <col min="49" max="49" width="20.90625" bestFit="1" customWidth="1"/>
    <col min="50" max="50" width="22.54296875" bestFit="1" customWidth="1"/>
    <col min="51" max="51" width="31.6328125" bestFit="1" customWidth="1"/>
    <col min="52" max="52" width="44.453125" bestFit="1" customWidth="1"/>
    <col min="53" max="53" width="22.54296875" bestFit="1" customWidth="1"/>
    <col min="54" max="54" width="32.36328125" bestFit="1" customWidth="1"/>
    <col min="55" max="56" width="22.54296875" bestFit="1" customWidth="1"/>
    <col min="57" max="57" width="81.08984375" bestFit="1" customWidth="1"/>
  </cols>
  <sheetData>
    <row r="1" spans="1:50" x14ac:dyDescent="0.35">
      <c r="A1" t="s">
        <v>0</v>
      </c>
      <c r="B1" s="5" t="s">
        <v>873</v>
      </c>
      <c r="C1" s="5" t="s">
        <v>896</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1" t="s">
        <v>25</v>
      </c>
      <c r="AC1" t="s">
        <v>26</v>
      </c>
      <c r="AD1" t="s">
        <v>27</v>
      </c>
      <c r="AE1" t="s">
        <v>28</v>
      </c>
      <c r="AF1" t="s">
        <v>29</v>
      </c>
      <c r="AG1" t="s">
        <v>30</v>
      </c>
      <c r="AH1" t="s">
        <v>31</v>
      </c>
      <c r="AI1" t="s">
        <v>32</v>
      </c>
      <c r="AJ1" t="s">
        <v>33</v>
      </c>
      <c r="AK1" t="s">
        <v>34</v>
      </c>
      <c r="AL1" t="s">
        <v>35</v>
      </c>
      <c r="AM1" t="s">
        <v>36</v>
      </c>
      <c r="AN1" s="1" t="s">
        <v>37</v>
      </c>
      <c r="AO1" s="6" t="s">
        <v>38</v>
      </c>
      <c r="AP1" s="6" t="s">
        <v>39</v>
      </c>
      <c r="AQ1" t="s">
        <v>40</v>
      </c>
      <c r="AR1" t="s">
        <v>41</v>
      </c>
      <c r="AS1" t="s">
        <v>42</v>
      </c>
      <c r="AT1" t="s">
        <v>43</v>
      </c>
      <c r="AU1" t="s">
        <v>44</v>
      </c>
      <c r="AV1" t="s">
        <v>45</v>
      </c>
      <c r="AW1" t="s">
        <v>46</v>
      </c>
      <c r="AX1" t="s">
        <v>47</v>
      </c>
    </row>
    <row r="2" spans="1:50" x14ac:dyDescent="0.35">
      <c r="A2">
        <v>1</v>
      </c>
      <c r="B2" s="7">
        <f>Combine12[[#This Row],[Column1]]</f>
        <v>5</v>
      </c>
      <c r="C2" s="7">
        <f>VLOOKUP(Combine12[[#This Row],[STT - Data team]],[2]Sheet2!A:B,2,FALSE)</f>
        <v>5</v>
      </c>
      <c r="D2">
        <v>1</v>
      </c>
      <c r="E2" t="s">
        <v>897</v>
      </c>
      <c r="F2" t="s">
        <v>71</v>
      </c>
      <c r="G2">
        <v>66</v>
      </c>
      <c r="N2" t="s">
        <v>161</v>
      </c>
      <c r="P2" t="s">
        <v>898</v>
      </c>
      <c r="R2" t="s">
        <v>899</v>
      </c>
      <c r="T2" t="s">
        <v>900</v>
      </c>
      <c r="U2" t="s">
        <v>901</v>
      </c>
      <c r="V2" t="s">
        <v>902</v>
      </c>
      <c r="X2" t="s">
        <v>903</v>
      </c>
      <c r="Z2" t="s">
        <v>904</v>
      </c>
      <c r="AA2">
        <v>43843</v>
      </c>
      <c r="AB2" s="1">
        <v>43843</v>
      </c>
      <c r="AC2" t="s">
        <v>160</v>
      </c>
      <c r="AD2" t="s">
        <v>905</v>
      </c>
      <c r="AE2" t="s">
        <v>118</v>
      </c>
      <c r="AF2" s="1">
        <v>43847</v>
      </c>
      <c r="AG2" s="1">
        <v>43847</v>
      </c>
      <c r="AH2" t="s">
        <v>906</v>
      </c>
      <c r="AI2" s="1">
        <v>43852</v>
      </c>
      <c r="AJ2" s="1">
        <v>43852</v>
      </c>
      <c r="AK2" t="s">
        <v>907</v>
      </c>
      <c r="AL2" t="s">
        <v>611</v>
      </c>
      <c r="AM2" s="1">
        <v>43853</v>
      </c>
      <c r="AN2" s="1">
        <v>43853</v>
      </c>
      <c r="AO2" s="6" t="s">
        <v>908</v>
      </c>
      <c r="AP2" s="6" t="s">
        <v>905</v>
      </c>
      <c r="AQ2" t="s">
        <v>64</v>
      </c>
      <c r="AR2" t="s">
        <v>65</v>
      </c>
      <c r="AS2" s="1">
        <v>43852</v>
      </c>
      <c r="AT2" t="s">
        <v>907</v>
      </c>
      <c r="AU2" t="s">
        <v>909</v>
      </c>
      <c r="AV2">
        <v>43873</v>
      </c>
      <c r="AW2" t="s">
        <v>87</v>
      </c>
      <c r="AX2" t="s">
        <v>87</v>
      </c>
    </row>
    <row r="3" spans="1:50" x14ac:dyDescent="0.35">
      <c r="A3">
        <v>2</v>
      </c>
      <c r="B3" s="7">
        <f>Combine12[[#This Row],[Column1]]</f>
        <v>3</v>
      </c>
      <c r="C3" s="7">
        <f>VLOOKUP(Combine12[[#This Row],[STT - Data team]],[2]Sheet2!A:B,2,FALSE)</f>
        <v>3</v>
      </c>
      <c r="D3">
        <v>2</v>
      </c>
      <c r="E3" t="s">
        <v>910</v>
      </c>
      <c r="F3" t="s">
        <v>71</v>
      </c>
      <c r="G3">
        <v>28</v>
      </c>
      <c r="L3" t="s">
        <v>689</v>
      </c>
      <c r="N3" t="s">
        <v>161</v>
      </c>
      <c r="P3" t="s">
        <v>898</v>
      </c>
      <c r="Q3">
        <v>1</v>
      </c>
      <c r="R3" t="s">
        <v>911</v>
      </c>
      <c r="T3" t="s">
        <v>900</v>
      </c>
      <c r="U3" t="s">
        <v>912</v>
      </c>
      <c r="V3" t="s">
        <v>912</v>
      </c>
      <c r="X3" t="s">
        <v>689</v>
      </c>
      <c r="Y3" t="s">
        <v>74</v>
      </c>
      <c r="Z3" t="s">
        <v>913</v>
      </c>
      <c r="AC3" t="s">
        <v>160</v>
      </c>
      <c r="AD3" t="s">
        <v>905</v>
      </c>
      <c r="AE3" t="s">
        <v>118</v>
      </c>
      <c r="AF3" s="1">
        <v>43881</v>
      </c>
      <c r="AG3" s="1">
        <v>43850</v>
      </c>
      <c r="AI3" s="1">
        <v>43852</v>
      </c>
      <c r="AJ3" s="1">
        <v>43852</v>
      </c>
      <c r="AK3" t="s">
        <v>907</v>
      </c>
      <c r="AL3" t="s">
        <v>611</v>
      </c>
      <c r="AM3" s="1">
        <v>43853</v>
      </c>
      <c r="AN3" s="1">
        <v>43853</v>
      </c>
      <c r="AO3" s="6" t="s">
        <v>908</v>
      </c>
      <c r="AP3" s="6" t="s">
        <v>905</v>
      </c>
      <c r="AQ3" t="s">
        <v>64</v>
      </c>
      <c r="AR3" t="s">
        <v>65</v>
      </c>
      <c r="AS3" s="1">
        <v>43852</v>
      </c>
      <c r="AT3" t="s">
        <v>907</v>
      </c>
      <c r="AU3" t="s">
        <v>909</v>
      </c>
      <c r="AV3">
        <v>43865</v>
      </c>
      <c r="AW3" t="s">
        <v>87</v>
      </c>
      <c r="AX3" t="s">
        <v>87</v>
      </c>
    </row>
    <row r="4" spans="1:50" x14ac:dyDescent="0.35">
      <c r="A4">
        <v>7</v>
      </c>
      <c r="B4" s="7">
        <f>Combine12[[#This Row],[Column1]]</f>
        <v>10</v>
      </c>
      <c r="C4" s="7">
        <f>VLOOKUP(Combine12[[#This Row],[STT - Data team]],[2]Sheet2!A:B,2,FALSE)</f>
        <v>10</v>
      </c>
      <c r="D4">
        <v>3</v>
      </c>
      <c r="E4" t="s">
        <v>914</v>
      </c>
      <c r="F4" t="s">
        <v>49</v>
      </c>
      <c r="G4">
        <v>25</v>
      </c>
      <c r="H4" t="s">
        <v>915</v>
      </c>
      <c r="K4" t="s">
        <v>916</v>
      </c>
      <c r="L4" t="s">
        <v>917</v>
      </c>
      <c r="N4" t="s">
        <v>917</v>
      </c>
      <c r="P4" t="s">
        <v>813</v>
      </c>
      <c r="R4" t="s">
        <v>918</v>
      </c>
      <c r="T4" t="s">
        <v>919</v>
      </c>
      <c r="U4" t="s">
        <v>920</v>
      </c>
      <c r="V4" t="s">
        <v>921</v>
      </c>
      <c r="W4" t="s">
        <v>922</v>
      </c>
      <c r="X4" t="s">
        <v>923</v>
      </c>
      <c r="Y4" t="s">
        <v>922</v>
      </c>
      <c r="Z4" t="s">
        <v>61</v>
      </c>
      <c r="AA4">
        <v>43847</v>
      </c>
      <c r="AB4" s="1">
        <v>43847</v>
      </c>
      <c r="AC4" t="s">
        <v>917</v>
      </c>
      <c r="AD4" t="s">
        <v>924</v>
      </c>
      <c r="AE4" t="s">
        <v>925</v>
      </c>
      <c r="AF4" s="1">
        <v>43853</v>
      </c>
      <c r="AG4" s="1">
        <v>43854</v>
      </c>
      <c r="AI4" s="1">
        <v>43854</v>
      </c>
      <c r="AJ4" s="1">
        <v>43854</v>
      </c>
      <c r="AK4" t="s">
        <v>926</v>
      </c>
      <c r="AM4" s="1">
        <v>43864</v>
      </c>
      <c r="AN4" s="1">
        <v>43860</v>
      </c>
      <c r="AO4" s="6">
        <v>43892</v>
      </c>
      <c r="AP4" s="6" t="s">
        <v>924</v>
      </c>
      <c r="AQ4" t="s">
        <v>64</v>
      </c>
      <c r="AR4" t="s">
        <v>65</v>
      </c>
      <c r="AS4" s="1">
        <v>43854</v>
      </c>
      <c r="AT4" t="s">
        <v>926</v>
      </c>
      <c r="AU4" t="s">
        <v>927</v>
      </c>
      <c r="AV4">
        <v>43864</v>
      </c>
      <c r="AW4" t="s">
        <v>87</v>
      </c>
      <c r="AX4" t="s">
        <v>87</v>
      </c>
    </row>
    <row r="5" spans="1:50" x14ac:dyDescent="0.35">
      <c r="A5">
        <v>3</v>
      </c>
      <c r="B5" s="7">
        <f>Combine12[[#This Row],[Column1]]</f>
        <v>1</v>
      </c>
      <c r="C5" s="7">
        <f>VLOOKUP(Combine12[[#This Row],[STT - Data team]],[2]Sheet2!A:B,2,FALSE)</f>
        <v>1</v>
      </c>
      <c r="D5">
        <v>6</v>
      </c>
      <c r="E5" t="s">
        <v>928</v>
      </c>
      <c r="F5" t="s">
        <v>49</v>
      </c>
      <c r="G5">
        <v>25</v>
      </c>
      <c r="H5" t="s">
        <v>929</v>
      </c>
      <c r="J5" t="s">
        <v>930</v>
      </c>
      <c r="K5" t="s">
        <v>931</v>
      </c>
      <c r="L5" t="s">
        <v>932</v>
      </c>
      <c r="N5" t="s">
        <v>932</v>
      </c>
      <c r="P5" t="s">
        <v>813</v>
      </c>
      <c r="Q5" t="s">
        <v>933</v>
      </c>
      <c r="R5" t="s">
        <v>934</v>
      </c>
      <c r="T5" t="s">
        <v>935</v>
      </c>
      <c r="U5" t="s">
        <v>936</v>
      </c>
      <c r="V5" t="s">
        <v>937</v>
      </c>
      <c r="X5" t="s">
        <v>74</v>
      </c>
      <c r="Y5" t="s">
        <v>74</v>
      </c>
      <c r="Z5" t="s">
        <v>74</v>
      </c>
      <c r="AA5" t="s">
        <v>74</v>
      </c>
      <c r="AC5" t="s">
        <v>932</v>
      </c>
      <c r="AD5" t="s">
        <v>924</v>
      </c>
      <c r="AE5" t="s">
        <v>338</v>
      </c>
      <c r="AF5" s="1">
        <v>43848</v>
      </c>
      <c r="AG5" s="1">
        <v>43848</v>
      </c>
      <c r="AI5" s="1">
        <v>43857</v>
      </c>
      <c r="AJ5" s="1">
        <v>43857</v>
      </c>
      <c r="AK5" t="s">
        <v>938</v>
      </c>
      <c r="AM5" s="1">
        <v>43856</v>
      </c>
      <c r="AN5" s="1">
        <v>43861</v>
      </c>
      <c r="AO5" s="6" t="s">
        <v>939</v>
      </c>
      <c r="AP5" s="6" t="s">
        <v>924</v>
      </c>
      <c r="AQ5" t="s">
        <v>64</v>
      </c>
      <c r="AR5" t="s">
        <v>65</v>
      </c>
      <c r="AS5" s="1">
        <v>43854</v>
      </c>
      <c r="AT5" t="s">
        <v>938</v>
      </c>
      <c r="AU5" t="s">
        <v>940</v>
      </c>
      <c r="AV5">
        <v>43865</v>
      </c>
      <c r="AW5" t="s">
        <v>87</v>
      </c>
      <c r="AX5" t="s">
        <v>87</v>
      </c>
    </row>
    <row r="6" spans="1:50" x14ac:dyDescent="0.35">
      <c r="A6">
        <v>4</v>
      </c>
      <c r="B6" s="7">
        <f>Combine12[[#This Row],[Column1]]</f>
        <v>4</v>
      </c>
      <c r="C6" s="7">
        <f>VLOOKUP(Combine12[[#This Row],[STT - Data team]],[2]Sheet2!A:B,2,FALSE)</f>
        <v>4</v>
      </c>
      <c r="D6">
        <v>7</v>
      </c>
      <c r="E6" t="s">
        <v>941</v>
      </c>
      <c r="F6" t="s">
        <v>71</v>
      </c>
      <c r="G6">
        <v>73</v>
      </c>
      <c r="I6" t="s">
        <v>942</v>
      </c>
      <c r="J6" t="s">
        <v>943</v>
      </c>
      <c r="K6" t="s">
        <v>944</v>
      </c>
      <c r="L6" t="s">
        <v>160</v>
      </c>
      <c r="N6" t="s">
        <v>161</v>
      </c>
      <c r="P6" t="s">
        <v>183</v>
      </c>
      <c r="R6" t="s">
        <v>74</v>
      </c>
      <c r="S6" t="s">
        <v>945</v>
      </c>
      <c r="T6" t="s">
        <v>946</v>
      </c>
      <c r="U6" t="s">
        <v>947</v>
      </c>
      <c r="V6" t="s">
        <v>948</v>
      </c>
      <c r="X6" t="s">
        <v>183</v>
      </c>
      <c r="Y6" t="s">
        <v>74</v>
      </c>
      <c r="Z6" t="s">
        <v>61</v>
      </c>
      <c r="AA6" t="s">
        <v>74</v>
      </c>
      <c r="AB6" s="1">
        <v>43846</v>
      </c>
      <c r="AC6" t="s">
        <v>160</v>
      </c>
      <c r="AD6" t="s">
        <v>949</v>
      </c>
      <c r="AE6" t="s">
        <v>950</v>
      </c>
      <c r="AF6" s="1">
        <v>43856</v>
      </c>
      <c r="AG6" s="1">
        <v>43856</v>
      </c>
      <c r="AH6" t="s">
        <v>951</v>
      </c>
      <c r="AI6" s="1">
        <v>43861</v>
      </c>
      <c r="AJ6" s="1">
        <v>43861</v>
      </c>
      <c r="AK6" t="s">
        <v>952</v>
      </c>
      <c r="AL6" t="s">
        <v>952</v>
      </c>
      <c r="AM6" s="1">
        <v>43861</v>
      </c>
      <c r="AN6" s="1">
        <v>43863</v>
      </c>
      <c r="AO6" s="6" t="s">
        <v>949</v>
      </c>
      <c r="AP6" s="6" t="s">
        <v>949</v>
      </c>
      <c r="AQ6" t="s">
        <v>64</v>
      </c>
      <c r="AR6" t="s">
        <v>65</v>
      </c>
      <c r="AS6" s="1">
        <v>43861</v>
      </c>
      <c r="AT6" t="s">
        <v>952</v>
      </c>
      <c r="AU6" t="s">
        <v>170</v>
      </c>
      <c r="AV6">
        <v>43881</v>
      </c>
      <c r="AW6" t="s">
        <v>87</v>
      </c>
      <c r="AX6" t="s">
        <v>87</v>
      </c>
    </row>
    <row r="7" spans="1:50" x14ac:dyDescent="0.35">
      <c r="A7">
        <v>8</v>
      </c>
      <c r="B7" s="7">
        <f>Combine12[[#This Row],[Column1]]</f>
        <v>13</v>
      </c>
      <c r="C7" s="7">
        <f>VLOOKUP(Combine12[[#This Row],[STT - Data team]],[2]Sheet2!A:B,2,FALSE)</f>
        <v>13</v>
      </c>
      <c r="D7">
        <v>4</v>
      </c>
      <c r="E7" t="s">
        <v>953</v>
      </c>
      <c r="F7" t="s">
        <v>71</v>
      </c>
      <c r="G7">
        <v>29</v>
      </c>
      <c r="H7" t="s">
        <v>915</v>
      </c>
      <c r="I7" t="s">
        <v>954</v>
      </c>
      <c r="J7" t="s">
        <v>955</v>
      </c>
      <c r="K7" t="s">
        <v>956</v>
      </c>
      <c r="L7" t="s">
        <v>957</v>
      </c>
      <c r="N7" t="s">
        <v>957</v>
      </c>
      <c r="P7" t="s">
        <v>813</v>
      </c>
      <c r="R7" t="s">
        <v>918</v>
      </c>
      <c r="T7" t="s">
        <v>958</v>
      </c>
      <c r="U7" t="s">
        <v>959</v>
      </c>
      <c r="V7" t="s">
        <v>960</v>
      </c>
      <c r="W7" t="s">
        <v>922</v>
      </c>
      <c r="X7" t="s">
        <v>923</v>
      </c>
      <c r="Y7" t="s">
        <v>922</v>
      </c>
      <c r="Z7" t="s">
        <v>61</v>
      </c>
      <c r="AA7">
        <v>43847</v>
      </c>
      <c r="AB7" s="1">
        <v>43847</v>
      </c>
      <c r="AC7" t="s">
        <v>957</v>
      </c>
      <c r="AD7" t="s">
        <v>949</v>
      </c>
      <c r="AF7" s="1">
        <v>43851</v>
      </c>
      <c r="AG7" s="1">
        <v>43851</v>
      </c>
      <c r="AI7" s="1">
        <v>43856</v>
      </c>
      <c r="AJ7" s="1">
        <v>43856</v>
      </c>
      <c r="AK7" t="s">
        <v>66</v>
      </c>
      <c r="AL7" t="s">
        <v>66</v>
      </c>
      <c r="AM7" s="1">
        <v>43864</v>
      </c>
      <c r="AN7" s="1">
        <v>43860</v>
      </c>
      <c r="AO7" s="6">
        <v>43864</v>
      </c>
      <c r="AP7" s="6">
        <v>43862</v>
      </c>
      <c r="AQ7" t="s">
        <v>64</v>
      </c>
      <c r="AR7" t="s">
        <v>65</v>
      </c>
      <c r="AS7" s="1">
        <v>43856</v>
      </c>
      <c r="AT7" t="s">
        <v>66</v>
      </c>
      <c r="AU7" t="s">
        <v>67</v>
      </c>
      <c r="AV7">
        <v>43879</v>
      </c>
      <c r="AW7" t="s">
        <v>87</v>
      </c>
      <c r="AX7" t="s">
        <v>87</v>
      </c>
    </row>
    <row r="8" spans="1:50" x14ac:dyDescent="0.35">
      <c r="A8">
        <v>5</v>
      </c>
      <c r="B8" s="7">
        <f>Combine12[[#This Row],[Column1]]</f>
        <v>6</v>
      </c>
      <c r="C8" s="7">
        <f>VLOOKUP(Combine12[[#This Row],[STT - Data team]],[2]Sheet2!A:B,2,FALSE)</f>
        <v>6</v>
      </c>
      <c r="D8">
        <v>8</v>
      </c>
      <c r="E8" t="s">
        <v>961</v>
      </c>
      <c r="F8" t="s">
        <v>49</v>
      </c>
      <c r="G8">
        <v>29</v>
      </c>
      <c r="H8" t="s">
        <v>915</v>
      </c>
      <c r="I8" t="s">
        <v>962</v>
      </c>
      <c r="J8" t="s">
        <v>963</v>
      </c>
      <c r="K8" t="s">
        <v>964</v>
      </c>
      <c r="L8" t="s">
        <v>957</v>
      </c>
      <c r="N8" t="s">
        <v>957</v>
      </c>
      <c r="P8" t="s">
        <v>813</v>
      </c>
      <c r="R8" t="s">
        <v>918</v>
      </c>
      <c r="T8" t="s">
        <v>965</v>
      </c>
      <c r="U8" t="s">
        <v>959</v>
      </c>
      <c r="V8" t="s">
        <v>966</v>
      </c>
      <c r="W8" t="s">
        <v>922</v>
      </c>
      <c r="X8" t="s">
        <v>923</v>
      </c>
      <c r="Y8" t="s">
        <v>922</v>
      </c>
      <c r="Z8" t="s">
        <v>61</v>
      </c>
      <c r="AA8">
        <v>43847</v>
      </c>
      <c r="AB8" s="1">
        <v>43847</v>
      </c>
      <c r="AC8" t="s">
        <v>957</v>
      </c>
      <c r="AD8" t="s">
        <v>967</v>
      </c>
      <c r="AE8" t="s">
        <v>968</v>
      </c>
      <c r="AF8" s="1">
        <v>43857</v>
      </c>
      <c r="AG8" s="1">
        <v>43859</v>
      </c>
      <c r="AI8" s="1">
        <v>43860</v>
      </c>
      <c r="AJ8" s="1">
        <v>43860</v>
      </c>
      <c r="AK8" t="s">
        <v>969</v>
      </c>
      <c r="AL8" t="s">
        <v>63</v>
      </c>
      <c r="AM8" s="1">
        <v>43863</v>
      </c>
      <c r="AN8" s="1">
        <v>43864</v>
      </c>
      <c r="AO8" s="6">
        <v>43892</v>
      </c>
      <c r="AP8" s="6" t="s">
        <v>970</v>
      </c>
      <c r="AQ8" t="s">
        <v>64</v>
      </c>
      <c r="AR8" t="s">
        <v>65</v>
      </c>
      <c r="AS8" s="1">
        <v>43862</v>
      </c>
      <c r="AT8" t="s">
        <v>971</v>
      </c>
      <c r="AU8" t="s">
        <v>67</v>
      </c>
      <c r="AV8">
        <v>43871</v>
      </c>
      <c r="AW8" t="s">
        <v>87</v>
      </c>
      <c r="AX8" t="s">
        <v>87</v>
      </c>
    </row>
    <row r="9" spans="1:50" x14ac:dyDescent="0.35">
      <c r="A9">
        <v>6</v>
      </c>
      <c r="B9" s="7">
        <f>Combine12[[#This Row],[Column1]]</f>
        <v>5</v>
      </c>
      <c r="C9" s="7">
        <f>VLOOKUP(Combine12[[#This Row],[STT - Data team]],[2]Sheet2!A:B,2,FALSE)</f>
        <v>5</v>
      </c>
      <c r="D9">
        <v>5</v>
      </c>
      <c r="E9" t="s">
        <v>972</v>
      </c>
      <c r="F9" t="s">
        <v>49</v>
      </c>
      <c r="G9">
        <v>23</v>
      </c>
      <c r="H9" t="s">
        <v>915</v>
      </c>
      <c r="I9" t="s">
        <v>973</v>
      </c>
      <c r="J9" t="s">
        <v>974</v>
      </c>
      <c r="K9" t="s">
        <v>964</v>
      </c>
      <c r="L9" t="s">
        <v>957</v>
      </c>
      <c r="N9" t="s">
        <v>957</v>
      </c>
      <c r="P9" t="s">
        <v>813</v>
      </c>
      <c r="R9" t="s">
        <v>918</v>
      </c>
      <c r="T9" t="s">
        <v>975</v>
      </c>
      <c r="U9" t="s">
        <v>959</v>
      </c>
      <c r="V9" t="s">
        <v>976</v>
      </c>
      <c r="W9" t="s">
        <v>922</v>
      </c>
      <c r="X9" t="s">
        <v>923</v>
      </c>
      <c r="Y9" t="s">
        <v>922</v>
      </c>
      <c r="Z9" t="s">
        <v>61</v>
      </c>
      <c r="AA9">
        <v>43847</v>
      </c>
      <c r="AB9" s="1">
        <v>43847</v>
      </c>
      <c r="AC9" t="s">
        <v>957</v>
      </c>
      <c r="AD9" t="s">
        <v>949</v>
      </c>
      <c r="AF9" s="1">
        <v>43855</v>
      </c>
      <c r="AG9" s="1">
        <v>43855</v>
      </c>
      <c r="AI9" s="1">
        <v>43857</v>
      </c>
      <c r="AJ9" s="1">
        <v>43857</v>
      </c>
      <c r="AK9" t="s">
        <v>66</v>
      </c>
      <c r="AL9" t="s">
        <v>66</v>
      </c>
      <c r="AM9" s="1">
        <v>43864</v>
      </c>
      <c r="AN9" s="1">
        <v>43860</v>
      </c>
      <c r="AO9" s="6">
        <v>43892</v>
      </c>
      <c r="AP9" s="6">
        <v>43862</v>
      </c>
      <c r="AQ9" t="s">
        <v>64</v>
      </c>
      <c r="AR9" t="s">
        <v>65</v>
      </c>
      <c r="AS9" s="1">
        <v>43857</v>
      </c>
      <c r="AT9" t="s">
        <v>66</v>
      </c>
      <c r="AU9" t="s">
        <v>67</v>
      </c>
      <c r="AV9">
        <v>43871</v>
      </c>
      <c r="AW9" t="s">
        <v>87</v>
      </c>
      <c r="AX9" t="s">
        <v>87</v>
      </c>
    </row>
    <row r="10" spans="1:50" x14ac:dyDescent="0.35">
      <c r="A10">
        <v>9</v>
      </c>
      <c r="B10" s="7">
        <f>Combine12[[#This Row],[Column1]]</f>
        <v>5</v>
      </c>
      <c r="C10" s="7">
        <f>VLOOKUP(Combine12[[#This Row],[STT - Data team]],[2]Sheet2!A:B,2,FALSE)</f>
        <v>5</v>
      </c>
      <c r="D10">
        <v>9</v>
      </c>
      <c r="E10" t="s">
        <v>977</v>
      </c>
      <c r="F10" t="s">
        <v>71</v>
      </c>
      <c r="G10">
        <v>30</v>
      </c>
      <c r="H10" t="s">
        <v>915</v>
      </c>
      <c r="I10" t="s">
        <v>978</v>
      </c>
      <c r="J10" t="s">
        <v>979</v>
      </c>
      <c r="K10" t="s">
        <v>980</v>
      </c>
      <c r="L10" t="s">
        <v>957</v>
      </c>
      <c r="N10" t="s">
        <v>957</v>
      </c>
      <c r="P10" t="s">
        <v>813</v>
      </c>
      <c r="R10" t="s">
        <v>918</v>
      </c>
      <c r="T10" t="s">
        <v>965</v>
      </c>
      <c r="U10" t="s">
        <v>959</v>
      </c>
      <c r="V10" t="s">
        <v>981</v>
      </c>
      <c r="W10" t="s">
        <v>922</v>
      </c>
      <c r="X10" t="s">
        <v>923</v>
      </c>
      <c r="Y10" t="s">
        <v>922</v>
      </c>
      <c r="Z10" t="s">
        <v>61</v>
      </c>
      <c r="AA10">
        <v>43847</v>
      </c>
      <c r="AB10" s="1">
        <v>43847</v>
      </c>
      <c r="AC10" t="s">
        <v>957</v>
      </c>
      <c r="AD10" t="s">
        <v>949</v>
      </c>
      <c r="AE10" t="s">
        <v>118</v>
      </c>
      <c r="AF10" s="1">
        <v>43863</v>
      </c>
      <c r="AG10" s="1">
        <v>43856</v>
      </c>
      <c r="AI10" s="1">
        <v>43863</v>
      </c>
      <c r="AJ10" s="1">
        <v>43863</v>
      </c>
      <c r="AK10" t="s">
        <v>66</v>
      </c>
      <c r="AL10" t="s">
        <v>63</v>
      </c>
      <c r="AM10" s="1">
        <v>43864</v>
      </c>
      <c r="AN10" s="1">
        <v>43865</v>
      </c>
      <c r="AO10" s="6">
        <v>43863</v>
      </c>
      <c r="AP10" s="6">
        <v>43862</v>
      </c>
      <c r="AQ10" t="s">
        <v>64</v>
      </c>
      <c r="AR10" t="s">
        <v>65</v>
      </c>
      <c r="AS10" s="1">
        <v>43862</v>
      </c>
      <c r="AT10" t="s">
        <v>66</v>
      </c>
      <c r="AU10" t="s">
        <v>67</v>
      </c>
      <c r="AV10">
        <v>43871</v>
      </c>
      <c r="AW10" t="s">
        <v>87</v>
      </c>
      <c r="AX10" t="s">
        <v>87</v>
      </c>
    </row>
    <row r="11" spans="1:50" x14ac:dyDescent="0.35">
      <c r="A11">
        <v>10</v>
      </c>
      <c r="B11" s="7">
        <f>Combine12[[#This Row],[Column1]]</f>
        <v>3</v>
      </c>
      <c r="C11" s="7">
        <f>VLOOKUP(Combine12[[#This Row],[STT - Data team]],[2]Sheet2!A:B,2,FALSE)</f>
        <v>3</v>
      </c>
      <c r="D11">
        <v>10</v>
      </c>
      <c r="E11" t="s">
        <v>982</v>
      </c>
      <c r="F11" t="s">
        <v>49</v>
      </c>
      <c r="G11">
        <v>42</v>
      </c>
      <c r="H11" t="s">
        <v>915</v>
      </c>
      <c r="I11" t="s">
        <v>983</v>
      </c>
      <c r="J11" t="s">
        <v>974</v>
      </c>
      <c r="K11" t="s">
        <v>964</v>
      </c>
      <c r="L11" t="s">
        <v>957</v>
      </c>
      <c r="N11" t="s">
        <v>957</v>
      </c>
      <c r="P11" t="s">
        <v>813</v>
      </c>
      <c r="Q11">
        <v>5</v>
      </c>
      <c r="R11" t="s">
        <v>984</v>
      </c>
      <c r="T11" t="s">
        <v>985</v>
      </c>
      <c r="U11" t="s">
        <v>957</v>
      </c>
      <c r="V11" t="s">
        <v>986</v>
      </c>
      <c r="X11" t="s">
        <v>74</v>
      </c>
      <c r="Y11" t="s">
        <v>74</v>
      </c>
      <c r="Z11" t="s">
        <v>74</v>
      </c>
      <c r="AA11" t="s">
        <v>74</v>
      </c>
      <c r="AC11" t="s">
        <v>957</v>
      </c>
      <c r="AD11" t="s">
        <v>987</v>
      </c>
      <c r="AE11" t="s">
        <v>118</v>
      </c>
      <c r="AF11" s="1">
        <v>43861</v>
      </c>
      <c r="AG11" s="1">
        <v>43861</v>
      </c>
      <c r="AI11" s="1">
        <v>43861</v>
      </c>
      <c r="AJ11" s="1">
        <v>43861</v>
      </c>
      <c r="AK11" t="s">
        <v>969</v>
      </c>
      <c r="AL11" t="s">
        <v>63</v>
      </c>
      <c r="AM11" s="1">
        <v>43865</v>
      </c>
      <c r="AN11" s="1">
        <v>43865</v>
      </c>
      <c r="AO11" s="6">
        <v>43865</v>
      </c>
      <c r="AP11" s="6" t="s">
        <v>949</v>
      </c>
      <c r="AQ11" t="s">
        <v>64</v>
      </c>
      <c r="AR11" t="s">
        <v>65</v>
      </c>
      <c r="AS11" s="1">
        <v>43861</v>
      </c>
      <c r="AT11" t="s">
        <v>988</v>
      </c>
      <c r="AU11" t="s">
        <v>989</v>
      </c>
      <c r="AV11">
        <v>43881</v>
      </c>
      <c r="AW11" t="s">
        <v>87</v>
      </c>
      <c r="AX11" t="s">
        <v>87</v>
      </c>
    </row>
    <row r="12" spans="1:50" x14ac:dyDescent="0.35">
      <c r="A12">
        <v>11</v>
      </c>
      <c r="B12" s="7">
        <f>Combine12[[#This Row],[Column1]]</f>
        <v>1</v>
      </c>
      <c r="C12" s="7">
        <f>VLOOKUP(Combine12[[#This Row],[STT - Data team]],[2]Sheet2!A:B,2,FALSE)</f>
        <v>1</v>
      </c>
      <c r="D12">
        <v>11</v>
      </c>
      <c r="E12" t="s">
        <v>990</v>
      </c>
      <c r="F12" t="s">
        <v>49</v>
      </c>
      <c r="G12">
        <v>49</v>
      </c>
      <c r="H12" t="s">
        <v>991</v>
      </c>
      <c r="I12" t="s">
        <v>973</v>
      </c>
      <c r="J12" t="s">
        <v>974</v>
      </c>
      <c r="K12" t="s">
        <v>964</v>
      </c>
      <c r="L12" t="s">
        <v>957</v>
      </c>
      <c r="N12" t="s">
        <v>957</v>
      </c>
      <c r="P12" t="s">
        <v>813</v>
      </c>
      <c r="Q12" t="s">
        <v>992</v>
      </c>
      <c r="R12" t="s">
        <v>984</v>
      </c>
      <c r="T12" t="s">
        <v>993</v>
      </c>
      <c r="U12" t="s">
        <v>957</v>
      </c>
      <c r="V12" t="s">
        <v>994</v>
      </c>
      <c r="X12" t="s">
        <v>74</v>
      </c>
      <c r="Y12" t="s">
        <v>74</v>
      </c>
      <c r="Z12" t="s">
        <v>74</v>
      </c>
      <c r="AA12" t="s">
        <v>74</v>
      </c>
      <c r="AC12" t="s">
        <v>957</v>
      </c>
      <c r="AD12" t="s">
        <v>987</v>
      </c>
      <c r="AE12" t="s">
        <v>995</v>
      </c>
      <c r="AF12" s="1">
        <v>43864</v>
      </c>
      <c r="AG12" s="1">
        <v>43864</v>
      </c>
      <c r="AI12" s="1">
        <v>43865</v>
      </c>
      <c r="AJ12" s="1">
        <v>43865</v>
      </c>
      <c r="AK12" t="s">
        <v>969</v>
      </c>
      <c r="AL12" t="s">
        <v>63</v>
      </c>
      <c r="AM12" s="1">
        <v>43867</v>
      </c>
      <c r="AN12" s="1">
        <v>43867</v>
      </c>
      <c r="AO12" s="6">
        <v>43865</v>
      </c>
      <c r="AP12" s="6">
        <v>43865</v>
      </c>
      <c r="AQ12" t="s">
        <v>64</v>
      </c>
      <c r="AR12" t="s">
        <v>65</v>
      </c>
      <c r="AS12" s="1">
        <v>43865</v>
      </c>
      <c r="AT12" t="s">
        <v>996</v>
      </c>
      <c r="AU12" t="s">
        <v>989</v>
      </c>
      <c r="AV12">
        <v>43881</v>
      </c>
      <c r="AW12" t="s">
        <v>87</v>
      </c>
      <c r="AX12" t="s">
        <v>87</v>
      </c>
    </row>
    <row r="13" spans="1:50" x14ac:dyDescent="0.35">
      <c r="A13">
        <v>12</v>
      </c>
      <c r="B13" s="7">
        <f>Combine12[[#This Row],[Column1]]</f>
        <v>1</v>
      </c>
      <c r="C13" s="7">
        <f>VLOOKUP(Combine12[[#This Row],[STT - Data team]],[2]Sheet2!A:B,2,FALSE)</f>
        <v>1</v>
      </c>
      <c r="D13">
        <v>12</v>
      </c>
      <c r="E13" t="s">
        <v>997</v>
      </c>
      <c r="F13" t="s">
        <v>49</v>
      </c>
      <c r="G13">
        <v>16</v>
      </c>
      <c r="H13" t="s">
        <v>998</v>
      </c>
      <c r="I13" t="s">
        <v>973</v>
      </c>
      <c r="J13" t="s">
        <v>974</v>
      </c>
      <c r="K13" t="s">
        <v>964</v>
      </c>
      <c r="L13" t="s">
        <v>957</v>
      </c>
      <c r="N13" t="s">
        <v>957</v>
      </c>
      <c r="P13" t="s">
        <v>813</v>
      </c>
      <c r="Q13" t="s">
        <v>999</v>
      </c>
      <c r="R13" t="s">
        <v>984</v>
      </c>
      <c r="T13" t="s">
        <v>993</v>
      </c>
      <c r="U13" t="s">
        <v>957</v>
      </c>
      <c r="V13" t="s">
        <v>994</v>
      </c>
      <c r="X13" t="s">
        <v>74</v>
      </c>
      <c r="Y13" t="s">
        <v>74</v>
      </c>
      <c r="Z13" t="s">
        <v>74</v>
      </c>
      <c r="AA13" t="s">
        <v>74</v>
      </c>
      <c r="AC13" t="s">
        <v>957</v>
      </c>
      <c r="AD13" t="s">
        <v>987</v>
      </c>
      <c r="AE13" t="s">
        <v>1000</v>
      </c>
      <c r="AF13" s="1">
        <v>43865</v>
      </c>
      <c r="AG13" s="1">
        <v>43865</v>
      </c>
      <c r="AI13" s="1">
        <v>43865</v>
      </c>
      <c r="AJ13" s="1">
        <v>43865</v>
      </c>
      <c r="AK13" t="s">
        <v>969</v>
      </c>
      <c r="AL13" t="s">
        <v>63</v>
      </c>
      <c r="AM13" s="1">
        <v>43867</v>
      </c>
      <c r="AN13" s="1">
        <v>43867</v>
      </c>
      <c r="AO13" s="6">
        <v>43865</v>
      </c>
      <c r="AP13" s="6">
        <v>43865</v>
      </c>
      <c r="AQ13" t="s">
        <v>64</v>
      </c>
      <c r="AR13" t="s">
        <v>65</v>
      </c>
      <c r="AS13" s="1">
        <v>43865</v>
      </c>
      <c r="AT13" t="s">
        <v>996</v>
      </c>
      <c r="AU13" t="s">
        <v>989</v>
      </c>
      <c r="AV13">
        <v>43881</v>
      </c>
      <c r="AW13" t="s">
        <v>87</v>
      </c>
      <c r="AX13" t="s">
        <v>87</v>
      </c>
    </row>
    <row r="14" spans="1:50" x14ac:dyDescent="0.35">
      <c r="A14">
        <v>14</v>
      </c>
      <c r="B14" s="7">
        <f>Combine12[[#This Row],[Column1]]</f>
        <v>5</v>
      </c>
      <c r="C14" s="7">
        <f>VLOOKUP(Combine12[[#This Row],[STT - Data team]],[2]Sheet2!A:B,2,FALSE)</f>
        <v>5</v>
      </c>
      <c r="D14">
        <v>13</v>
      </c>
      <c r="E14" t="s">
        <v>1001</v>
      </c>
      <c r="F14" t="s">
        <v>49</v>
      </c>
      <c r="G14">
        <v>29</v>
      </c>
      <c r="H14" t="s">
        <v>915</v>
      </c>
      <c r="I14" t="s">
        <v>1002</v>
      </c>
      <c r="J14" t="s">
        <v>1003</v>
      </c>
      <c r="K14" t="s">
        <v>964</v>
      </c>
      <c r="L14" t="s">
        <v>957</v>
      </c>
      <c r="N14" t="s">
        <v>957</v>
      </c>
      <c r="P14" t="s">
        <v>813</v>
      </c>
      <c r="R14" t="s">
        <v>918</v>
      </c>
      <c r="T14" t="s">
        <v>1004</v>
      </c>
      <c r="U14" t="s">
        <v>959</v>
      </c>
      <c r="V14" t="s">
        <v>1005</v>
      </c>
      <c r="W14" t="s">
        <v>922</v>
      </c>
      <c r="X14" t="s">
        <v>923</v>
      </c>
      <c r="Y14" t="s">
        <v>922</v>
      </c>
      <c r="Z14" t="s">
        <v>61</v>
      </c>
      <c r="AA14">
        <v>43847</v>
      </c>
      <c r="AB14" s="1">
        <v>43847</v>
      </c>
      <c r="AC14" t="s">
        <v>957</v>
      </c>
      <c r="AD14" t="s">
        <v>987</v>
      </c>
      <c r="AF14" s="1"/>
      <c r="AG14" s="1">
        <v>43861</v>
      </c>
      <c r="AI14" s="1">
        <v>43864</v>
      </c>
      <c r="AJ14" s="1">
        <v>43864</v>
      </c>
      <c r="AK14" t="s">
        <v>969</v>
      </c>
      <c r="AL14" t="s">
        <v>63</v>
      </c>
      <c r="AM14" s="1">
        <v>43867</v>
      </c>
      <c r="AN14" s="1">
        <v>43868</v>
      </c>
      <c r="AO14" s="6">
        <v>43865</v>
      </c>
      <c r="AP14" s="6">
        <v>43865</v>
      </c>
      <c r="AQ14" t="s">
        <v>64</v>
      </c>
      <c r="AR14" t="s">
        <v>65</v>
      </c>
      <c r="AS14" s="1">
        <v>43864</v>
      </c>
      <c r="AT14" t="s">
        <v>996</v>
      </c>
      <c r="AU14" t="s">
        <v>1006</v>
      </c>
      <c r="AV14">
        <v>43879</v>
      </c>
      <c r="AW14" t="s">
        <v>87</v>
      </c>
      <c r="AX14" t="s">
        <v>87</v>
      </c>
    </row>
    <row r="15" spans="1:50" x14ac:dyDescent="0.35">
      <c r="A15">
        <v>13</v>
      </c>
      <c r="B15" s="7">
        <f>Combine12[[#This Row],[Column1]]</f>
        <v>3</v>
      </c>
      <c r="C15" s="7">
        <f>VLOOKUP(Combine12[[#This Row],[STT - Data team]],[2]Sheet2!A:B,2,FALSE)</f>
        <v>3</v>
      </c>
      <c r="D15">
        <v>14</v>
      </c>
      <c r="E15" t="s">
        <v>1007</v>
      </c>
      <c r="F15" t="s">
        <v>49</v>
      </c>
      <c r="G15">
        <v>55</v>
      </c>
      <c r="H15" t="s">
        <v>837</v>
      </c>
      <c r="I15" t="s">
        <v>973</v>
      </c>
      <c r="J15" t="s">
        <v>974</v>
      </c>
      <c r="K15" t="s">
        <v>964</v>
      </c>
      <c r="L15" t="s">
        <v>957</v>
      </c>
      <c r="N15" t="s">
        <v>957</v>
      </c>
      <c r="P15" t="s">
        <v>813</v>
      </c>
      <c r="Q15">
        <v>5</v>
      </c>
      <c r="R15" t="s">
        <v>984</v>
      </c>
      <c r="T15" t="s">
        <v>1008</v>
      </c>
      <c r="U15" t="s">
        <v>957</v>
      </c>
      <c r="V15" t="s">
        <v>1009</v>
      </c>
      <c r="X15" t="s">
        <v>74</v>
      </c>
      <c r="Y15" t="s">
        <v>74</v>
      </c>
      <c r="Z15" t="s">
        <v>74</v>
      </c>
      <c r="AA15" t="s">
        <v>74</v>
      </c>
      <c r="AC15" t="s">
        <v>957</v>
      </c>
      <c r="AD15" t="s">
        <v>987</v>
      </c>
      <c r="AE15" t="s">
        <v>1010</v>
      </c>
      <c r="AF15" s="1">
        <v>43865</v>
      </c>
      <c r="AG15" s="1">
        <v>43865</v>
      </c>
      <c r="AI15" s="1">
        <v>43866</v>
      </c>
      <c r="AJ15" s="1">
        <v>43866</v>
      </c>
      <c r="AK15" t="s">
        <v>969</v>
      </c>
      <c r="AL15" t="s">
        <v>63</v>
      </c>
      <c r="AM15" s="1">
        <v>43868</v>
      </c>
      <c r="AN15" s="1">
        <v>43870</v>
      </c>
      <c r="AO15" s="6">
        <v>43864</v>
      </c>
      <c r="AP15" s="6" t="s">
        <v>987</v>
      </c>
      <c r="AQ15" t="s">
        <v>64</v>
      </c>
      <c r="AR15" t="s">
        <v>65</v>
      </c>
      <c r="AS15" s="1">
        <v>43866</v>
      </c>
      <c r="AT15" t="s">
        <v>996</v>
      </c>
      <c r="AU15" t="s">
        <v>1011</v>
      </c>
      <c r="AV15">
        <v>43879</v>
      </c>
      <c r="AW15" t="s">
        <v>87</v>
      </c>
      <c r="AX15" t="s">
        <v>87</v>
      </c>
    </row>
    <row r="16" spans="1:50" x14ac:dyDescent="0.35">
      <c r="A16">
        <v>15</v>
      </c>
      <c r="B16" s="7">
        <f>Combine12[[#This Row],[Column1]]</f>
        <v>1</v>
      </c>
      <c r="C16" s="7">
        <f>VLOOKUP(Combine12[[#This Row],[STT - Data team]],[2]Sheet2!A:B,2,FALSE)</f>
        <v>1</v>
      </c>
      <c r="D16">
        <v>15</v>
      </c>
      <c r="E16" t="s">
        <v>1012</v>
      </c>
      <c r="F16" t="s">
        <v>49</v>
      </c>
      <c r="G16" t="s">
        <v>1013</v>
      </c>
      <c r="I16" t="s">
        <v>1014</v>
      </c>
      <c r="J16" t="s">
        <v>1015</v>
      </c>
      <c r="K16" t="s">
        <v>964</v>
      </c>
      <c r="L16" t="s">
        <v>957</v>
      </c>
      <c r="N16" t="s">
        <v>957</v>
      </c>
      <c r="P16" t="s">
        <v>813</v>
      </c>
      <c r="Q16">
        <v>10</v>
      </c>
      <c r="R16" t="s">
        <v>1016</v>
      </c>
      <c r="T16" t="s">
        <v>1017</v>
      </c>
      <c r="U16" t="s">
        <v>957</v>
      </c>
      <c r="V16" t="s">
        <v>1018</v>
      </c>
      <c r="X16" t="s">
        <v>74</v>
      </c>
      <c r="Y16" t="s">
        <v>74</v>
      </c>
      <c r="Z16" t="s">
        <v>74</v>
      </c>
      <c r="AA16" t="s">
        <v>74</v>
      </c>
      <c r="AC16" t="s">
        <v>957</v>
      </c>
      <c r="AD16" t="s">
        <v>987</v>
      </c>
      <c r="AE16" t="s">
        <v>1019</v>
      </c>
      <c r="AF16" s="1">
        <v>43867</v>
      </c>
      <c r="AG16" s="1">
        <v>43867</v>
      </c>
      <c r="AI16" s="1">
        <v>43867</v>
      </c>
      <c r="AJ16" s="1">
        <v>43867</v>
      </c>
      <c r="AK16" t="s">
        <v>969</v>
      </c>
      <c r="AL16" t="s">
        <v>63</v>
      </c>
      <c r="AM16" s="1">
        <v>43869</v>
      </c>
      <c r="AN16" s="1">
        <v>43872</v>
      </c>
      <c r="AO16" s="6">
        <v>43867</v>
      </c>
      <c r="AP16" s="6">
        <v>43867</v>
      </c>
      <c r="AQ16" t="s">
        <v>64</v>
      </c>
      <c r="AR16" t="s">
        <v>65</v>
      </c>
      <c r="AS16" s="1">
        <v>43867</v>
      </c>
      <c r="AT16" t="s">
        <v>996</v>
      </c>
      <c r="AU16" t="s">
        <v>1011</v>
      </c>
      <c r="AV16">
        <v>43881</v>
      </c>
      <c r="AW16" t="s">
        <v>87</v>
      </c>
      <c r="AX16" t="s">
        <v>87</v>
      </c>
    </row>
    <row r="17" spans="1:50" x14ac:dyDescent="0.35">
      <c r="A17">
        <v>16</v>
      </c>
      <c r="B17" s="7">
        <f>Combine12[[#This Row],[Column1]]</f>
        <v>1</v>
      </c>
      <c r="C17" s="7">
        <f>VLOOKUP(Combine12[[#This Row],[STT - Data team]],[2]Sheet2!A:B,2,FALSE)</f>
        <v>1</v>
      </c>
      <c r="D17">
        <v>16</v>
      </c>
      <c r="E17" t="s">
        <v>1020</v>
      </c>
      <c r="F17" t="s">
        <v>71</v>
      </c>
      <c r="G17">
        <v>50</v>
      </c>
      <c r="I17" t="s">
        <v>973</v>
      </c>
      <c r="J17" t="s">
        <v>974</v>
      </c>
      <c r="K17" t="s">
        <v>964</v>
      </c>
      <c r="L17" t="s">
        <v>957</v>
      </c>
      <c r="N17" t="s">
        <v>957</v>
      </c>
      <c r="P17" t="s">
        <v>813</v>
      </c>
      <c r="Q17" t="s">
        <v>1021</v>
      </c>
      <c r="R17" t="s">
        <v>984</v>
      </c>
      <c r="T17" t="s">
        <v>1022</v>
      </c>
      <c r="U17" t="s">
        <v>957</v>
      </c>
      <c r="V17" t="s">
        <v>1023</v>
      </c>
      <c r="X17" t="s">
        <v>74</v>
      </c>
      <c r="Y17" t="s">
        <v>74</v>
      </c>
      <c r="Z17" t="s">
        <v>74</v>
      </c>
      <c r="AA17" t="s">
        <v>74</v>
      </c>
      <c r="AC17" t="s">
        <v>957</v>
      </c>
      <c r="AD17" t="s">
        <v>987</v>
      </c>
      <c r="AE17" t="s">
        <v>1024</v>
      </c>
      <c r="AF17" s="1">
        <v>43872</v>
      </c>
      <c r="AG17" s="1">
        <v>43872</v>
      </c>
      <c r="AI17" s="1">
        <v>43872</v>
      </c>
      <c r="AJ17" s="1">
        <v>43872</v>
      </c>
      <c r="AK17" t="s">
        <v>969</v>
      </c>
      <c r="AL17" t="s">
        <v>63</v>
      </c>
      <c r="AM17" s="1">
        <v>43873</v>
      </c>
      <c r="AN17" s="1">
        <v>43874</v>
      </c>
      <c r="AO17" s="6">
        <v>43872</v>
      </c>
      <c r="AP17" s="6">
        <v>43872</v>
      </c>
      <c r="AQ17" t="s">
        <v>64</v>
      </c>
      <c r="AR17" t="s">
        <v>65</v>
      </c>
      <c r="AS17" s="1">
        <v>43872</v>
      </c>
      <c r="AT17" t="s">
        <v>996</v>
      </c>
      <c r="AU17" t="s">
        <v>1011</v>
      </c>
      <c r="AV17">
        <v>43886</v>
      </c>
      <c r="AW17" t="s">
        <v>87</v>
      </c>
      <c r="AX17" t="s">
        <v>87</v>
      </c>
    </row>
    <row r="18" spans="1:50" x14ac:dyDescent="0.35">
      <c r="A18">
        <v>17</v>
      </c>
      <c r="B18" s="7">
        <f>Combine12[[#This Row],[Column1]]</f>
        <v>10</v>
      </c>
      <c r="C18" s="7">
        <f>VLOOKUP(Combine12[[#This Row],[STT - Data team]],[2]Sheet2!A:B,2,FALSE)</f>
        <v>10</v>
      </c>
      <c r="D18">
        <v>17</v>
      </c>
      <c r="E18" t="s">
        <v>48</v>
      </c>
      <c r="F18" t="s">
        <v>49</v>
      </c>
      <c r="G18">
        <v>26</v>
      </c>
      <c r="H18" t="s">
        <v>50</v>
      </c>
      <c r="J18" t="s">
        <v>51</v>
      </c>
      <c r="K18" t="s">
        <v>52</v>
      </c>
      <c r="L18" t="s">
        <v>53</v>
      </c>
      <c r="M18" t="s">
        <v>52</v>
      </c>
      <c r="N18" t="s">
        <v>53</v>
      </c>
      <c r="P18" t="s">
        <v>54</v>
      </c>
      <c r="Q18">
        <v>21</v>
      </c>
      <c r="R18" t="s">
        <v>55</v>
      </c>
      <c r="T18" t="s">
        <v>56</v>
      </c>
      <c r="U18" t="s">
        <v>57</v>
      </c>
      <c r="V18" t="s">
        <v>58</v>
      </c>
      <c r="W18" t="s">
        <v>59</v>
      </c>
      <c r="X18" t="s">
        <v>60</v>
      </c>
      <c r="Y18" t="s">
        <v>59</v>
      </c>
      <c r="Z18" t="s">
        <v>61</v>
      </c>
      <c r="AA18">
        <v>43892</v>
      </c>
      <c r="AB18" s="1">
        <v>43892</v>
      </c>
      <c r="AC18" t="s">
        <v>53</v>
      </c>
      <c r="AD18">
        <v>43895</v>
      </c>
      <c r="AE18" t="s">
        <v>62</v>
      </c>
      <c r="AF18" s="1">
        <v>43890</v>
      </c>
      <c r="AG18" s="1">
        <v>43890</v>
      </c>
      <c r="AI18" s="1">
        <v>43895</v>
      </c>
      <c r="AJ18" s="1">
        <v>43895</v>
      </c>
      <c r="AK18" t="s">
        <v>63</v>
      </c>
      <c r="AL18" t="s">
        <v>63</v>
      </c>
      <c r="AM18" s="1">
        <v>43896</v>
      </c>
      <c r="AN18" s="1">
        <v>43895</v>
      </c>
      <c r="AO18" s="6">
        <v>43896</v>
      </c>
      <c r="AP18" s="6">
        <v>43895</v>
      </c>
      <c r="AQ18" t="s">
        <v>64</v>
      </c>
      <c r="AR18" t="s">
        <v>65</v>
      </c>
      <c r="AS18" s="1">
        <v>43895</v>
      </c>
      <c r="AT18" t="s">
        <v>66</v>
      </c>
      <c r="AU18" t="s">
        <v>67</v>
      </c>
      <c r="AW18" t="s">
        <v>68</v>
      </c>
      <c r="AX18" t="s">
        <v>69</v>
      </c>
    </row>
    <row r="19" spans="1:50" x14ac:dyDescent="0.35">
      <c r="A19">
        <v>18</v>
      </c>
      <c r="B19" s="7">
        <f>Combine12[[#This Row],[Column1]]</f>
        <v>7</v>
      </c>
      <c r="C19" s="7">
        <f>VLOOKUP(Combine12[[#This Row],[STT - Data team]],[2]Sheet2!A:B,2,FALSE)</f>
        <v>7</v>
      </c>
      <c r="D19">
        <v>18</v>
      </c>
      <c r="E19" t="s">
        <v>70</v>
      </c>
      <c r="F19" t="s">
        <v>71</v>
      </c>
      <c r="G19">
        <v>27</v>
      </c>
      <c r="L19" t="s">
        <v>72</v>
      </c>
      <c r="M19" t="s">
        <v>73</v>
      </c>
      <c r="N19" t="s">
        <v>72</v>
      </c>
      <c r="P19" t="s">
        <v>54</v>
      </c>
      <c r="R19" t="s">
        <v>74</v>
      </c>
      <c r="S19" t="s">
        <v>75</v>
      </c>
      <c r="T19" t="s">
        <v>76</v>
      </c>
      <c r="U19" t="s">
        <v>77</v>
      </c>
      <c r="V19" t="s">
        <v>78</v>
      </c>
      <c r="W19" t="s">
        <v>79</v>
      </c>
      <c r="X19" t="s">
        <v>80</v>
      </c>
      <c r="Y19" t="s">
        <v>81</v>
      </c>
      <c r="Z19" t="s">
        <v>82</v>
      </c>
      <c r="AA19">
        <v>43894</v>
      </c>
      <c r="AB19" s="1">
        <v>43894</v>
      </c>
      <c r="AC19" t="s">
        <v>72</v>
      </c>
      <c r="AD19">
        <v>43894</v>
      </c>
      <c r="AE19" t="s">
        <v>83</v>
      </c>
      <c r="AF19" s="1">
        <v>43890</v>
      </c>
      <c r="AG19" s="1">
        <v>43894</v>
      </c>
      <c r="AI19" s="1">
        <v>43894</v>
      </c>
      <c r="AJ19" s="1">
        <v>43894</v>
      </c>
      <c r="AK19" t="s">
        <v>84</v>
      </c>
      <c r="AL19" t="s">
        <v>63</v>
      </c>
      <c r="AM19" s="1">
        <v>43896</v>
      </c>
      <c r="AN19" s="1">
        <v>43897</v>
      </c>
      <c r="AO19" s="6">
        <v>43897</v>
      </c>
      <c r="AP19" s="6">
        <v>43897</v>
      </c>
      <c r="AQ19" t="s">
        <v>64</v>
      </c>
      <c r="AR19" t="s">
        <v>65</v>
      </c>
      <c r="AS19" s="1">
        <v>43894</v>
      </c>
      <c r="AT19" t="s">
        <v>85</v>
      </c>
      <c r="AU19" t="s">
        <v>86</v>
      </c>
      <c r="AW19" t="s">
        <v>87</v>
      </c>
      <c r="AX19" t="s">
        <v>87</v>
      </c>
    </row>
    <row r="20" spans="1:50" x14ac:dyDescent="0.35">
      <c r="A20">
        <v>20</v>
      </c>
      <c r="B20" s="7">
        <f>Combine12[[#This Row],[Column1]]</f>
        <v>6</v>
      </c>
      <c r="C20" s="7">
        <f>VLOOKUP(Combine12[[#This Row],[STT - Data team]],[2]Sheet2!A:B,2,FALSE)</f>
        <v>6</v>
      </c>
      <c r="D20">
        <v>19</v>
      </c>
      <c r="E20" t="s">
        <v>88</v>
      </c>
      <c r="F20" t="s">
        <v>49</v>
      </c>
      <c r="G20">
        <v>64</v>
      </c>
      <c r="J20" t="s">
        <v>51</v>
      </c>
      <c r="K20" t="s">
        <v>52</v>
      </c>
      <c r="L20" t="s">
        <v>53</v>
      </c>
      <c r="M20" t="s">
        <v>52</v>
      </c>
      <c r="N20" t="s">
        <v>53</v>
      </c>
      <c r="P20" t="s">
        <v>54</v>
      </c>
      <c r="Q20">
        <v>17</v>
      </c>
      <c r="R20" t="s">
        <v>89</v>
      </c>
      <c r="T20" t="s">
        <v>90</v>
      </c>
      <c r="U20" t="s">
        <v>53</v>
      </c>
      <c r="V20" t="s">
        <v>91</v>
      </c>
      <c r="X20" t="s">
        <v>74</v>
      </c>
      <c r="Y20" t="s">
        <v>74</v>
      </c>
      <c r="Z20" t="s">
        <v>74</v>
      </c>
      <c r="AA20" t="s">
        <v>74</v>
      </c>
      <c r="AC20" t="s">
        <v>53</v>
      </c>
      <c r="AD20">
        <v>43896</v>
      </c>
      <c r="AF20" s="1"/>
      <c r="AG20" s="1">
        <v>43896</v>
      </c>
      <c r="AH20" t="s">
        <v>92</v>
      </c>
      <c r="AI20" s="1">
        <v>43896</v>
      </c>
      <c r="AJ20" s="1">
        <v>43896</v>
      </c>
      <c r="AK20" t="s">
        <v>66</v>
      </c>
      <c r="AL20" t="s">
        <v>66</v>
      </c>
      <c r="AM20" s="1">
        <v>43897</v>
      </c>
      <c r="AN20" s="1">
        <v>43897</v>
      </c>
      <c r="AO20" s="6">
        <v>43897</v>
      </c>
      <c r="AP20" s="6">
        <v>43896</v>
      </c>
      <c r="AQ20" t="s">
        <v>64</v>
      </c>
      <c r="AR20" t="s">
        <v>65</v>
      </c>
      <c r="AS20" s="1">
        <v>43896</v>
      </c>
      <c r="AT20" t="s">
        <v>66</v>
      </c>
      <c r="AU20" t="s">
        <v>67</v>
      </c>
      <c r="AX20" t="s">
        <v>69</v>
      </c>
    </row>
    <row r="21" spans="1:50" x14ac:dyDescent="0.35">
      <c r="A21">
        <v>19</v>
      </c>
      <c r="B21" s="7">
        <f>Combine12[[#This Row],[Column1]]</f>
        <v>9</v>
      </c>
      <c r="C21" s="7">
        <f>VLOOKUP(Combine12[[#This Row],[STT - Data team]],[2]Sheet2!A:B,2,FALSE)</f>
        <v>9</v>
      </c>
      <c r="D21">
        <v>20</v>
      </c>
      <c r="E21" t="s">
        <v>93</v>
      </c>
      <c r="F21" t="s">
        <v>71</v>
      </c>
      <c r="G21">
        <v>27</v>
      </c>
      <c r="H21" t="s">
        <v>94</v>
      </c>
      <c r="K21" t="s">
        <v>52</v>
      </c>
      <c r="L21" t="s">
        <v>53</v>
      </c>
      <c r="M21" t="s">
        <v>52</v>
      </c>
      <c r="N21" t="s">
        <v>53</v>
      </c>
      <c r="P21" t="s">
        <v>54</v>
      </c>
      <c r="Q21">
        <v>17</v>
      </c>
      <c r="R21" t="s">
        <v>89</v>
      </c>
      <c r="T21" t="s">
        <v>95</v>
      </c>
      <c r="U21" t="s">
        <v>53</v>
      </c>
      <c r="V21" t="s">
        <v>96</v>
      </c>
      <c r="X21" t="s">
        <v>74</v>
      </c>
      <c r="Y21" t="s">
        <v>74</v>
      </c>
      <c r="Z21" t="s">
        <v>74</v>
      </c>
      <c r="AA21" t="s">
        <v>74</v>
      </c>
      <c r="AC21" t="s">
        <v>53</v>
      </c>
      <c r="AD21">
        <v>43896</v>
      </c>
      <c r="AF21" s="1"/>
      <c r="AG21" s="1">
        <v>43896</v>
      </c>
      <c r="AI21" s="1">
        <v>43896</v>
      </c>
      <c r="AJ21" s="1">
        <v>43896</v>
      </c>
      <c r="AK21" t="s">
        <v>66</v>
      </c>
      <c r="AL21" t="s">
        <v>66</v>
      </c>
      <c r="AM21" s="1">
        <v>43897</v>
      </c>
      <c r="AN21" s="1">
        <v>43897</v>
      </c>
      <c r="AO21" s="6">
        <v>43896</v>
      </c>
      <c r="AP21" s="6">
        <v>43896</v>
      </c>
      <c r="AQ21" t="s">
        <v>64</v>
      </c>
      <c r="AR21" t="s">
        <v>65</v>
      </c>
      <c r="AS21" s="1">
        <v>43897</v>
      </c>
      <c r="AT21" t="s">
        <v>66</v>
      </c>
      <c r="AU21" t="s">
        <v>67</v>
      </c>
      <c r="AX21" t="s">
        <v>69</v>
      </c>
    </row>
    <row r="22" spans="1:50" x14ac:dyDescent="0.35">
      <c r="A22">
        <v>21</v>
      </c>
      <c r="B22" s="7">
        <f>Combine12[[#This Row],[Column1]]</f>
        <v>47</v>
      </c>
      <c r="C22" s="7">
        <f>VLOOKUP(Combine12[[#This Row],[STT - Data team]],[2]Sheet2!A:B,2,FALSE)</f>
        <v>47</v>
      </c>
      <c r="D22">
        <v>21</v>
      </c>
      <c r="E22" t="s">
        <v>97</v>
      </c>
      <c r="F22" t="s">
        <v>71</v>
      </c>
      <c r="G22">
        <v>61</v>
      </c>
      <c r="J22" t="s">
        <v>51</v>
      </c>
      <c r="K22" t="s">
        <v>52</v>
      </c>
      <c r="L22" t="s">
        <v>53</v>
      </c>
      <c r="M22" t="s">
        <v>52</v>
      </c>
      <c r="N22" t="s">
        <v>53</v>
      </c>
      <c r="P22" t="s">
        <v>54</v>
      </c>
      <c r="Q22">
        <v>17</v>
      </c>
      <c r="R22" t="s">
        <v>55</v>
      </c>
      <c r="T22" t="s">
        <v>98</v>
      </c>
      <c r="U22" t="s">
        <v>99</v>
      </c>
      <c r="V22" t="s">
        <v>100</v>
      </c>
      <c r="W22" t="s">
        <v>59</v>
      </c>
      <c r="X22" t="s">
        <v>60</v>
      </c>
      <c r="Y22" t="s">
        <v>59</v>
      </c>
      <c r="Z22" t="s">
        <v>61</v>
      </c>
      <c r="AA22">
        <v>43892</v>
      </c>
      <c r="AB22" s="1">
        <v>43892</v>
      </c>
      <c r="AC22" t="s">
        <v>53</v>
      </c>
      <c r="AD22">
        <v>43896</v>
      </c>
      <c r="AE22" t="s">
        <v>101</v>
      </c>
      <c r="AF22" s="1">
        <v>43896</v>
      </c>
      <c r="AG22" s="1">
        <v>43866</v>
      </c>
      <c r="AI22" s="1">
        <v>43897</v>
      </c>
      <c r="AJ22" s="1">
        <v>43897</v>
      </c>
      <c r="AK22" t="s">
        <v>66</v>
      </c>
      <c r="AL22" t="s">
        <v>66</v>
      </c>
      <c r="AM22" s="1">
        <v>43897</v>
      </c>
      <c r="AN22" s="1">
        <v>43898</v>
      </c>
      <c r="AO22" s="6">
        <v>43897</v>
      </c>
      <c r="AP22" s="6">
        <v>43896</v>
      </c>
      <c r="AQ22" t="s">
        <v>64</v>
      </c>
      <c r="AR22" t="s">
        <v>65</v>
      </c>
      <c r="AS22" s="1">
        <v>43896</v>
      </c>
      <c r="AT22" t="s">
        <v>66</v>
      </c>
      <c r="AU22" t="s">
        <v>67</v>
      </c>
      <c r="AX22" t="s">
        <v>69</v>
      </c>
    </row>
    <row r="23" spans="1:50" x14ac:dyDescent="0.35">
      <c r="A23">
        <v>22</v>
      </c>
      <c r="B23" s="7">
        <f>Combine12[[#This Row],[Column1]]</f>
        <v>2</v>
      </c>
      <c r="C23" s="7">
        <f>VLOOKUP(Combine12[[#This Row],[STT - Data team]],[2]Sheet2!A:B,2,FALSE)</f>
        <v>2</v>
      </c>
      <c r="D23">
        <v>22</v>
      </c>
      <c r="F23" t="s">
        <v>102</v>
      </c>
      <c r="G23">
        <v>60</v>
      </c>
      <c r="K23" t="s">
        <v>103</v>
      </c>
      <c r="L23" t="s">
        <v>104</v>
      </c>
      <c r="N23" t="s">
        <v>104</v>
      </c>
      <c r="P23" t="s">
        <v>60</v>
      </c>
      <c r="Q23" t="s">
        <v>105</v>
      </c>
      <c r="R23" t="s">
        <v>55</v>
      </c>
      <c r="T23" t="s">
        <v>106</v>
      </c>
      <c r="V23" t="s">
        <v>107</v>
      </c>
      <c r="W23" t="s">
        <v>108</v>
      </c>
      <c r="X23" t="s">
        <v>60</v>
      </c>
      <c r="Y23" t="s">
        <v>59</v>
      </c>
      <c r="Z23" t="s">
        <v>61</v>
      </c>
      <c r="AA23">
        <v>43892</v>
      </c>
      <c r="AB23" s="1">
        <v>43892</v>
      </c>
      <c r="AC23" t="s">
        <v>104</v>
      </c>
      <c r="AD23">
        <v>43898</v>
      </c>
      <c r="AF23" s="1"/>
      <c r="AG23" s="1"/>
      <c r="AI23" s="1">
        <v>43897</v>
      </c>
      <c r="AJ23" s="1">
        <v>43897</v>
      </c>
      <c r="AK23" t="s">
        <v>109</v>
      </c>
      <c r="AL23" t="s">
        <v>110</v>
      </c>
      <c r="AM23" s="1">
        <v>43898</v>
      </c>
      <c r="AN23" s="1">
        <v>43898</v>
      </c>
      <c r="AO23" s="6">
        <v>43898</v>
      </c>
      <c r="AP23" s="6">
        <v>43898</v>
      </c>
      <c r="AQ23" t="s">
        <v>64</v>
      </c>
      <c r="AR23" t="s">
        <v>65</v>
      </c>
      <c r="AS23" s="1">
        <v>43898</v>
      </c>
      <c r="AT23" t="s">
        <v>109</v>
      </c>
      <c r="AU23" t="s">
        <v>111</v>
      </c>
      <c r="AX23" t="s">
        <v>69</v>
      </c>
    </row>
    <row r="24" spans="1:50" x14ac:dyDescent="0.35">
      <c r="A24">
        <v>23</v>
      </c>
      <c r="B24" s="7">
        <f>Combine12[[#This Row],[Column1]]</f>
        <v>2</v>
      </c>
      <c r="C24" s="7">
        <f>VLOOKUP(Combine12[[#This Row],[STT - Data team]],[2]Sheet2!A:B,2,FALSE)</f>
        <v>2</v>
      </c>
      <c r="D24">
        <v>23</v>
      </c>
      <c r="F24" t="s">
        <v>112</v>
      </c>
      <c r="G24">
        <v>66</v>
      </c>
      <c r="K24" t="s">
        <v>103</v>
      </c>
      <c r="L24" t="s">
        <v>104</v>
      </c>
      <c r="N24" t="s">
        <v>104</v>
      </c>
      <c r="P24" t="s">
        <v>60</v>
      </c>
      <c r="Q24" t="s">
        <v>105</v>
      </c>
      <c r="R24" t="s">
        <v>55</v>
      </c>
      <c r="T24" t="s">
        <v>106</v>
      </c>
      <c r="V24" t="s">
        <v>107</v>
      </c>
      <c r="W24" t="s">
        <v>108</v>
      </c>
      <c r="X24" t="s">
        <v>60</v>
      </c>
      <c r="Y24" t="s">
        <v>59</v>
      </c>
      <c r="Z24" t="s">
        <v>61</v>
      </c>
      <c r="AA24">
        <v>43892</v>
      </c>
      <c r="AB24" s="1">
        <v>43892</v>
      </c>
      <c r="AC24" t="s">
        <v>104</v>
      </c>
      <c r="AD24">
        <v>43898</v>
      </c>
      <c r="AF24" s="1"/>
      <c r="AG24" s="1"/>
      <c r="AI24" s="1">
        <v>43897</v>
      </c>
      <c r="AJ24" s="1">
        <v>43897</v>
      </c>
      <c r="AK24" t="s">
        <v>109</v>
      </c>
      <c r="AL24" t="s">
        <v>110</v>
      </c>
      <c r="AM24" s="1">
        <v>43898</v>
      </c>
      <c r="AN24" s="1">
        <v>43898</v>
      </c>
      <c r="AO24" s="6">
        <v>43898</v>
      </c>
      <c r="AP24" s="6">
        <v>43898</v>
      </c>
      <c r="AQ24" t="s">
        <v>64</v>
      </c>
      <c r="AR24" t="s">
        <v>65</v>
      </c>
      <c r="AS24" s="1">
        <v>43898</v>
      </c>
      <c r="AT24" t="s">
        <v>109</v>
      </c>
      <c r="AU24" t="s">
        <v>111</v>
      </c>
      <c r="AX24" t="s">
        <v>69</v>
      </c>
    </row>
    <row r="25" spans="1:50" x14ac:dyDescent="0.35">
      <c r="A25">
        <v>28</v>
      </c>
      <c r="B25" s="7">
        <f>Combine12[[#This Row],[Column1]]</f>
        <v>5</v>
      </c>
      <c r="C25" s="7">
        <f>VLOOKUP(Combine12[[#This Row],[STT - Data team]],[2]Sheet2!A:B,2,FALSE)</f>
        <v>5</v>
      </c>
      <c r="D25">
        <v>24</v>
      </c>
      <c r="F25" t="s">
        <v>71</v>
      </c>
      <c r="G25">
        <v>69</v>
      </c>
      <c r="L25" t="s">
        <v>113</v>
      </c>
      <c r="N25" t="s">
        <v>113</v>
      </c>
      <c r="P25" t="s">
        <v>60</v>
      </c>
      <c r="Q25" t="s">
        <v>105</v>
      </c>
      <c r="R25" t="s">
        <v>55</v>
      </c>
      <c r="T25" t="s">
        <v>114</v>
      </c>
      <c r="U25" t="s">
        <v>115</v>
      </c>
      <c r="V25" t="s">
        <v>116</v>
      </c>
      <c r="W25" t="s">
        <v>59</v>
      </c>
      <c r="X25" t="s">
        <v>60</v>
      </c>
      <c r="Y25" t="s">
        <v>117</v>
      </c>
      <c r="Z25" t="s">
        <v>61</v>
      </c>
      <c r="AA25">
        <v>43892</v>
      </c>
      <c r="AB25" s="1">
        <v>43892</v>
      </c>
      <c r="AC25" t="s">
        <v>113</v>
      </c>
      <c r="AD25">
        <v>43897</v>
      </c>
      <c r="AE25" t="s">
        <v>118</v>
      </c>
      <c r="AF25" s="1">
        <v>43897</v>
      </c>
      <c r="AG25" s="1">
        <v>43897</v>
      </c>
      <c r="AH25" t="s">
        <v>119</v>
      </c>
      <c r="AI25" s="1">
        <v>43897</v>
      </c>
      <c r="AJ25" s="1">
        <v>43897</v>
      </c>
      <c r="AK25" t="s">
        <v>120</v>
      </c>
      <c r="AL25" t="s">
        <v>63</v>
      </c>
      <c r="AM25" s="1">
        <v>43899</v>
      </c>
      <c r="AN25" s="1">
        <v>43898</v>
      </c>
      <c r="AO25" s="6">
        <v>43897</v>
      </c>
      <c r="AP25" s="6">
        <v>43897</v>
      </c>
      <c r="AQ25" t="s">
        <v>64</v>
      </c>
      <c r="AR25" t="s">
        <v>65</v>
      </c>
      <c r="AS25" s="1">
        <v>43898</v>
      </c>
      <c r="AT25" t="s">
        <v>121</v>
      </c>
      <c r="AU25" t="s">
        <v>67</v>
      </c>
      <c r="AW25" t="s">
        <v>68</v>
      </c>
      <c r="AX25" t="s">
        <v>69</v>
      </c>
    </row>
    <row r="26" spans="1:50" x14ac:dyDescent="0.35">
      <c r="A26">
        <v>24</v>
      </c>
      <c r="B26" s="7">
        <f>Combine12[[#This Row],[Column1]]</f>
        <v>8</v>
      </c>
      <c r="C26" s="7">
        <f>VLOOKUP(Combine12[[#This Row],[STT - Data team]],[2]Sheet2!A:B,2,FALSE)</f>
        <v>8</v>
      </c>
      <c r="D26">
        <v>29</v>
      </c>
      <c r="E26" t="s">
        <v>122</v>
      </c>
      <c r="F26" t="s">
        <v>71</v>
      </c>
      <c r="G26">
        <v>58</v>
      </c>
      <c r="K26" t="s">
        <v>123</v>
      </c>
      <c r="L26" t="s">
        <v>124</v>
      </c>
      <c r="N26" t="s">
        <v>124</v>
      </c>
      <c r="P26" t="s">
        <v>60</v>
      </c>
      <c r="Q26" t="s">
        <v>105</v>
      </c>
      <c r="R26" t="s">
        <v>55</v>
      </c>
      <c r="T26" t="s">
        <v>125</v>
      </c>
      <c r="U26" t="s">
        <v>126</v>
      </c>
      <c r="V26" t="s">
        <v>127</v>
      </c>
      <c r="W26" t="s">
        <v>59</v>
      </c>
      <c r="X26" t="s">
        <v>60</v>
      </c>
      <c r="Y26" t="s">
        <v>128</v>
      </c>
      <c r="Z26" t="s">
        <v>61</v>
      </c>
      <c r="AA26">
        <v>43892</v>
      </c>
      <c r="AB26" s="1">
        <v>43892</v>
      </c>
      <c r="AC26" t="s">
        <v>53</v>
      </c>
      <c r="AD26">
        <v>43897</v>
      </c>
      <c r="AF26" s="1"/>
      <c r="AG26" s="1">
        <v>43897</v>
      </c>
      <c r="AI26" s="1">
        <v>43897</v>
      </c>
      <c r="AJ26" s="1">
        <v>43897</v>
      </c>
      <c r="AK26" t="s">
        <v>129</v>
      </c>
      <c r="AL26" t="s">
        <v>66</v>
      </c>
      <c r="AM26" s="1">
        <v>43898</v>
      </c>
      <c r="AN26" s="1">
        <v>43898</v>
      </c>
      <c r="AO26" s="6">
        <v>43898</v>
      </c>
      <c r="AP26" s="6">
        <v>43897</v>
      </c>
      <c r="AQ26" t="s">
        <v>64</v>
      </c>
      <c r="AR26" t="s">
        <v>65</v>
      </c>
      <c r="AS26" s="1">
        <v>43897</v>
      </c>
      <c r="AT26" t="s">
        <v>66</v>
      </c>
      <c r="AU26" t="s">
        <v>67</v>
      </c>
      <c r="AX26" t="s">
        <v>69</v>
      </c>
    </row>
    <row r="27" spans="1:50" x14ac:dyDescent="0.35">
      <c r="A27">
        <v>25</v>
      </c>
      <c r="B27" s="7">
        <f>Combine12[[#This Row],[Column1]]</f>
        <v>6</v>
      </c>
      <c r="C27" s="7">
        <f>VLOOKUP(Combine12[[#This Row],[STT - Data team]],[2]Sheet2!A:B,2,FALSE)</f>
        <v>6</v>
      </c>
      <c r="D27">
        <v>28</v>
      </c>
      <c r="E27" t="s">
        <v>130</v>
      </c>
      <c r="F27" t="s">
        <v>71</v>
      </c>
      <c r="G27">
        <v>74</v>
      </c>
      <c r="K27" t="s">
        <v>123</v>
      </c>
      <c r="L27" t="s">
        <v>124</v>
      </c>
      <c r="N27" t="s">
        <v>124</v>
      </c>
      <c r="P27" t="s">
        <v>60</v>
      </c>
      <c r="Q27" t="s">
        <v>105</v>
      </c>
      <c r="R27" t="s">
        <v>55</v>
      </c>
      <c r="T27" t="s">
        <v>131</v>
      </c>
      <c r="U27" t="s">
        <v>126</v>
      </c>
      <c r="V27" t="s">
        <v>132</v>
      </c>
      <c r="W27" t="s">
        <v>59</v>
      </c>
      <c r="X27" t="s">
        <v>60</v>
      </c>
      <c r="Y27" t="s">
        <v>133</v>
      </c>
      <c r="Z27" t="s">
        <v>61</v>
      </c>
      <c r="AA27">
        <v>43892</v>
      </c>
      <c r="AB27" s="1">
        <v>43892</v>
      </c>
      <c r="AC27" t="s">
        <v>53</v>
      </c>
      <c r="AD27">
        <v>43898</v>
      </c>
      <c r="AF27" s="1"/>
      <c r="AG27" s="1"/>
      <c r="AI27" s="1">
        <v>43897</v>
      </c>
      <c r="AJ27" s="1">
        <v>43897</v>
      </c>
      <c r="AK27" t="s">
        <v>129</v>
      </c>
      <c r="AL27" t="s">
        <v>66</v>
      </c>
      <c r="AM27" s="1">
        <v>43898</v>
      </c>
      <c r="AN27" s="1">
        <v>43898</v>
      </c>
      <c r="AO27" s="6">
        <v>43898</v>
      </c>
      <c r="AP27" s="6">
        <v>43898</v>
      </c>
      <c r="AQ27" t="s">
        <v>64</v>
      </c>
      <c r="AR27" t="s">
        <v>65</v>
      </c>
      <c r="AS27" s="1">
        <v>43898</v>
      </c>
      <c r="AT27" t="s">
        <v>66</v>
      </c>
      <c r="AU27" t="s">
        <v>67</v>
      </c>
      <c r="AX27" t="s">
        <v>69</v>
      </c>
    </row>
    <row r="28" spans="1:50" x14ac:dyDescent="0.35">
      <c r="A28">
        <v>29</v>
      </c>
      <c r="B28" s="7">
        <f>Combine12[[#This Row],[Column1]]</f>
        <v>4</v>
      </c>
      <c r="C28" s="7">
        <f>VLOOKUP(Combine12[[#This Row],[STT - Data team]],[2]Sheet2!A:B,2,FALSE)</f>
        <v>4</v>
      </c>
      <c r="D28">
        <v>25</v>
      </c>
      <c r="F28" t="s">
        <v>49</v>
      </c>
      <c r="G28">
        <v>70</v>
      </c>
      <c r="L28" t="s">
        <v>113</v>
      </c>
      <c r="N28" t="s">
        <v>113</v>
      </c>
      <c r="P28" t="s">
        <v>60</v>
      </c>
      <c r="Q28" t="s">
        <v>105</v>
      </c>
      <c r="R28" t="s">
        <v>55</v>
      </c>
      <c r="T28" t="s">
        <v>134</v>
      </c>
      <c r="U28" t="s">
        <v>115</v>
      </c>
      <c r="V28" t="s">
        <v>116</v>
      </c>
      <c r="W28" t="s">
        <v>59</v>
      </c>
      <c r="X28" t="s">
        <v>60</v>
      </c>
      <c r="Y28" t="s">
        <v>135</v>
      </c>
      <c r="Z28" t="s">
        <v>61</v>
      </c>
      <c r="AA28">
        <v>43892</v>
      </c>
      <c r="AB28" s="1">
        <v>43892</v>
      </c>
      <c r="AC28" t="s">
        <v>113</v>
      </c>
      <c r="AD28">
        <v>43897</v>
      </c>
      <c r="AF28" s="1"/>
      <c r="AG28" s="1">
        <v>43897</v>
      </c>
      <c r="AI28" s="1">
        <v>43897</v>
      </c>
      <c r="AJ28" s="1">
        <v>43897</v>
      </c>
      <c r="AK28" t="s">
        <v>120</v>
      </c>
      <c r="AL28" t="s">
        <v>63</v>
      </c>
      <c r="AM28" s="1">
        <v>43899</v>
      </c>
      <c r="AN28" s="1">
        <v>43898</v>
      </c>
      <c r="AO28" s="6">
        <v>43897</v>
      </c>
      <c r="AP28" s="6">
        <v>43897</v>
      </c>
      <c r="AQ28" t="s">
        <v>64</v>
      </c>
      <c r="AR28" t="s">
        <v>65</v>
      </c>
      <c r="AS28" s="1">
        <v>43898</v>
      </c>
      <c r="AT28" t="s">
        <v>121</v>
      </c>
      <c r="AU28" t="s">
        <v>67</v>
      </c>
      <c r="AX28" t="s">
        <v>69</v>
      </c>
    </row>
    <row r="29" spans="1:50" x14ac:dyDescent="0.35">
      <c r="A29">
        <v>29</v>
      </c>
      <c r="B29" s="7">
        <f>Combine12[[#This Row],[Column1]]</f>
        <v>4</v>
      </c>
      <c r="C29" s="7">
        <f>VLOOKUP(Combine12[[#This Row],[STT - Data team]],[2]Sheet2!A:B,2,FALSE)</f>
        <v>4</v>
      </c>
      <c r="D29">
        <v>25</v>
      </c>
      <c r="F29" t="s">
        <v>49</v>
      </c>
      <c r="G29">
        <v>70</v>
      </c>
      <c r="L29" t="s">
        <v>113</v>
      </c>
      <c r="N29" t="s">
        <v>113</v>
      </c>
      <c r="P29" t="s">
        <v>60</v>
      </c>
      <c r="Q29" t="s">
        <v>105</v>
      </c>
      <c r="R29" t="s">
        <v>55</v>
      </c>
      <c r="T29" t="s">
        <v>1025</v>
      </c>
      <c r="U29" t="s">
        <v>115</v>
      </c>
      <c r="V29" t="s">
        <v>116</v>
      </c>
      <c r="W29" t="s">
        <v>59</v>
      </c>
      <c r="X29" t="s">
        <v>60</v>
      </c>
      <c r="Y29" t="s">
        <v>135</v>
      </c>
      <c r="Z29" t="s">
        <v>61</v>
      </c>
      <c r="AA29">
        <v>43892</v>
      </c>
      <c r="AB29" s="1">
        <v>43892</v>
      </c>
      <c r="AC29" t="s">
        <v>113</v>
      </c>
      <c r="AD29">
        <v>43898</v>
      </c>
      <c r="AF29" s="1"/>
      <c r="AG29" s="1">
        <v>43897</v>
      </c>
      <c r="AI29" s="1">
        <v>43897</v>
      </c>
      <c r="AJ29" s="1">
        <v>43897</v>
      </c>
      <c r="AK29" t="s">
        <v>120</v>
      </c>
      <c r="AL29" t="s">
        <v>63</v>
      </c>
      <c r="AM29" s="1">
        <v>43899</v>
      </c>
      <c r="AN29" s="1">
        <v>43898</v>
      </c>
      <c r="AO29" s="6">
        <v>43898</v>
      </c>
      <c r="AP29" s="6">
        <v>43898</v>
      </c>
      <c r="AQ29" t="s">
        <v>64</v>
      </c>
      <c r="AR29" t="s">
        <v>65</v>
      </c>
      <c r="AS29" s="1">
        <v>43898</v>
      </c>
      <c r="AT29" t="s">
        <v>121</v>
      </c>
      <c r="AU29" t="s">
        <v>67</v>
      </c>
      <c r="AX29" t="s">
        <v>69</v>
      </c>
    </row>
    <row r="30" spans="1:50" x14ac:dyDescent="0.35">
      <c r="A30">
        <v>26</v>
      </c>
      <c r="B30" s="7">
        <f>Combine12[[#This Row],[Column1]]</f>
        <v>6</v>
      </c>
      <c r="C30" s="7">
        <f>VLOOKUP(Combine12[[#This Row],[STT - Data team]],[2]Sheet2!A:B,2,FALSE)</f>
        <v>6</v>
      </c>
      <c r="D30">
        <v>27</v>
      </c>
      <c r="E30" t="s">
        <v>136</v>
      </c>
      <c r="F30" t="s">
        <v>71</v>
      </c>
      <c r="G30">
        <v>67</v>
      </c>
      <c r="K30" t="s">
        <v>123</v>
      </c>
      <c r="L30" t="s">
        <v>124</v>
      </c>
      <c r="N30" t="s">
        <v>124</v>
      </c>
      <c r="P30" t="s">
        <v>60</v>
      </c>
      <c r="Q30" t="s">
        <v>105</v>
      </c>
      <c r="R30" t="s">
        <v>55</v>
      </c>
      <c r="T30" t="s">
        <v>137</v>
      </c>
      <c r="U30" t="s">
        <v>126</v>
      </c>
      <c r="V30" t="s">
        <v>132</v>
      </c>
      <c r="W30" t="s">
        <v>59</v>
      </c>
      <c r="X30" t="s">
        <v>60</v>
      </c>
      <c r="Y30" t="s">
        <v>138</v>
      </c>
      <c r="Z30" t="s">
        <v>61</v>
      </c>
      <c r="AA30">
        <v>43892</v>
      </c>
      <c r="AB30" s="1">
        <v>43892</v>
      </c>
      <c r="AC30" t="s">
        <v>53</v>
      </c>
      <c r="AF30" s="1"/>
      <c r="AG30" s="1">
        <v>43897</v>
      </c>
      <c r="AI30" s="1">
        <v>43897</v>
      </c>
      <c r="AJ30" s="1">
        <v>43897</v>
      </c>
      <c r="AK30" t="s">
        <v>129</v>
      </c>
      <c r="AL30" t="s">
        <v>66</v>
      </c>
      <c r="AM30" s="1">
        <v>43898</v>
      </c>
      <c r="AN30" s="1">
        <v>43898</v>
      </c>
      <c r="AQ30" t="s">
        <v>64</v>
      </c>
      <c r="AR30" t="s">
        <v>65</v>
      </c>
      <c r="AS30" s="1">
        <v>43898</v>
      </c>
      <c r="AT30" t="s">
        <v>66</v>
      </c>
      <c r="AU30" t="s">
        <v>67</v>
      </c>
      <c r="AW30" t="s">
        <v>68</v>
      </c>
      <c r="AX30" t="s">
        <v>69</v>
      </c>
    </row>
    <row r="31" spans="1:50" x14ac:dyDescent="0.35">
      <c r="A31">
        <v>27</v>
      </c>
      <c r="B31" s="7">
        <f>Combine12[[#This Row],[Column1]]</f>
        <v>8</v>
      </c>
      <c r="C31" s="7">
        <f>VLOOKUP(Combine12[[#This Row],[STT - Data team]],[2]Sheet2!A:B,2,FALSE)</f>
        <v>8</v>
      </c>
      <c r="D31">
        <v>26</v>
      </c>
      <c r="E31" t="s">
        <v>139</v>
      </c>
      <c r="F31" t="s">
        <v>49</v>
      </c>
      <c r="G31">
        <v>50</v>
      </c>
      <c r="K31" t="s">
        <v>123</v>
      </c>
      <c r="L31" t="s">
        <v>124</v>
      </c>
      <c r="N31" t="s">
        <v>124</v>
      </c>
      <c r="P31" t="s">
        <v>140</v>
      </c>
      <c r="Q31" t="s">
        <v>105</v>
      </c>
      <c r="R31" t="s">
        <v>55</v>
      </c>
      <c r="T31" t="s">
        <v>131</v>
      </c>
      <c r="U31" t="s">
        <v>126</v>
      </c>
      <c r="V31" t="s">
        <v>141</v>
      </c>
      <c r="W31" t="s">
        <v>59</v>
      </c>
      <c r="X31" t="s">
        <v>60</v>
      </c>
      <c r="Y31" t="s">
        <v>142</v>
      </c>
      <c r="Z31" t="s">
        <v>61</v>
      </c>
      <c r="AA31">
        <v>43892</v>
      </c>
      <c r="AB31" s="1">
        <v>43892</v>
      </c>
      <c r="AC31" t="s">
        <v>53</v>
      </c>
      <c r="AF31" s="1"/>
      <c r="AG31" s="1">
        <v>43897</v>
      </c>
      <c r="AI31" s="1">
        <v>43897</v>
      </c>
      <c r="AJ31" s="1">
        <v>43897</v>
      </c>
      <c r="AK31" t="s">
        <v>129</v>
      </c>
      <c r="AL31" t="s">
        <v>66</v>
      </c>
      <c r="AM31" s="1">
        <v>43898</v>
      </c>
      <c r="AN31" s="1">
        <v>43898</v>
      </c>
      <c r="AQ31" t="s">
        <v>64</v>
      </c>
      <c r="AR31" t="s">
        <v>65</v>
      </c>
      <c r="AS31" s="1">
        <v>43898</v>
      </c>
      <c r="AT31" t="s">
        <v>66</v>
      </c>
      <c r="AU31" t="s">
        <v>67</v>
      </c>
      <c r="AX31" t="s">
        <v>69</v>
      </c>
    </row>
    <row r="32" spans="1:50" x14ac:dyDescent="0.35">
      <c r="A32">
        <v>30</v>
      </c>
      <c r="B32" s="7">
        <f>Combine12[[#This Row],[Column1]]</f>
        <v>2</v>
      </c>
      <c r="C32" s="7">
        <f>VLOOKUP(Combine12[[#This Row],[STT - Data team]],[2]Sheet2!A:B,2,FALSE)</f>
        <v>2</v>
      </c>
      <c r="D32">
        <v>30</v>
      </c>
      <c r="F32" t="s">
        <v>49</v>
      </c>
      <c r="G32">
        <v>66</v>
      </c>
      <c r="L32" t="s">
        <v>143</v>
      </c>
      <c r="N32" t="s">
        <v>144</v>
      </c>
      <c r="P32" t="s">
        <v>60</v>
      </c>
      <c r="Q32" t="s">
        <v>105</v>
      </c>
      <c r="R32" t="s">
        <v>55</v>
      </c>
      <c r="T32" t="s">
        <v>145</v>
      </c>
      <c r="U32" t="s">
        <v>146</v>
      </c>
      <c r="V32" t="s">
        <v>147</v>
      </c>
      <c r="W32" t="s">
        <v>59</v>
      </c>
      <c r="X32" t="s">
        <v>60</v>
      </c>
      <c r="Y32" t="s">
        <v>148</v>
      </c>
      <c r="Z32" t="s">
        <v>61</v>
      </c>
      <c r="AA32">
        <v>43892</v>
      </c>
      <c r="AB32" s="1">
        <v>43892</v>
      </c>
      <c r="AC32" t="s">
        <v>143</v>
      </c>
      <c r="AF32" s="1"/>
      <c r="AG32" s="1"/>
      <c r="AI32" s="1">
        <v>43897</v>
      </c>
      <c r="AJ32" s="1">
        <v>43897</v>
      </c>
      <c r="AK32" t="s">
        <v>149</v>
      </c>
      <c r="AL32" t="s">
        <v>110</v>
      </c>
      <c r="AM32" s="1">
        <v>43898</v>
      </c>
      <c r="AN32" s="1">
        <v>43898</v>
      </c>
      <c r="AQ32" t="s">
        <v>64</v>
      </c>
      <c r="AR32" t="s">
        <v>65</v>
      </c>
      <c r="AS32" s="1">
        <v>43897</v>
      </c>
      <c r="AT32" t="s">
        <v>150</v>
      </c>
      <c r="AU32" t="s">
        <v>151</v>
      </c>
      <c r="AX32" t="s">
        <v>69</v>
      </c>
    </row>
    <row r="33" spans="1:50" x14ac:dyDescent="0.35">
      <c r="A33">
        <v>31</v>
      </c>
      <c r="B33" s="7">
        <f>Combine12[[#This Row],[Column1]]</f>
        <v>4</v>
      </c>
      <c r="C33" s="7">
        <f>VLOOKUP(Combine12[[#This Row],[STT - Data team]],[2]Sheet2!A:B,2,FALSE)</f>
        <v>4</v>
      </c>
      <c r="D33">
        <v>31</v>
      </c>
      <c r="F33" t="s">
        <v>71</v>
      </c>
      <c r="G33">
        <v>49</v>
      </c>
      <c r="L33" t="s">
        <v>152</v>
      </c>
      <c r="N33" t="s">
        <v>144</v>
      </c>
      <c r="P33" t="s">
        <v>60</v>
      </c>
      <c r="Q33" t="s">
        <v>105</v>
      </c>
      <c r="R33" t="s">
        <v>55</v>
      </c>
      <c r="S33" t="s">
        <v>153</v>
      </c>
      <c r="T33" t="s">
        <v>154</v>
      </c>
      <c r="U33" t="s">
        <v>155</v>
      </c>
      <c r="V33" t="s">
        <v>156</v>
      </c>
      <c r="W33" t="s">
        <v>59</v>
      </c>
      <c r="X33" t="s">
        <v>60</v>
      </c>
      <c r="Y33" t="s">
        <v>157</v>
      </c>
      <c r="Z33" t="s">
        <v>61</v>
      </c>
      <c r="AA33">
        <v>43892</v>
      </c>
      <c r="AB33" s="1">
        <v>43892</v>
      </c>
      <c r="AC33" t="s">
        <v>143</v>
      </c>
      <c r="AD33">
        <v>43899</v>
      </c>
      <c r="AF33" s="1"/>
      <c r="AG33" s="1"/>
      <c r="AI33" s="1">
        <v>43898</v>
      </c>
      <c r="AJ33" s="1">
        <v>43898</v>
      </c>
      <c r="AK33" t="s">
        <v>158</v>
      </c>
      <c r="AL33" t="s">
        <v>110</v>
      </c>
      <c r="AM33" s="1">
        <v>43898</v>
      </c>
      <c r="AN33" s="1">
        <v>43899</v>
      </c>
      <c r="AO33" s="6">
        <v>43899</v>
      </c>
      <c r="AP33" s="6">
        <v>43899</v>
      </c>
      <c r="AQ33" t="s">
        <v>64</v>
      </c>
      <c r="AR33" t="s">
        <v>65</v>
      </c>
      <c r="AS33" s="1">
        <v>43898</v>
      </c>
      <c r="AT33" t="s">
        <v>150</v>
      </c>
      <c r="AU33" t="s">
        <v>151</v>
      </c>
      <c r="AW33" t="s">
        <v>159</v>
      </c>
      <c r="AX33" t="s">
        <v>69</v>
      </c>
    </row>
    <row r="34" spans="1:50" x14ac:dyDescent="0.35">
      <c r="A34">
        <v>32</v>
      </c>
      <c r="B34" s="7">
        <f>Combine12[[#This Row],[Column1]]</f>
        <v>1</v>
      </c>
      <c r="C34" s="7">
        <f>VLOOKUP(Combine12[[#This Row],[STT - Data team]],[2]Sheet2!A:B,2,FALSE)</f>
        <v>1</v>
      </c>
      <c r="D34">
        <v>32</v>
      </c>
      <c r="F34" t="s">
        <v>49</v>
      </c>
      <c r="G34">
        <v>24</v>
      </c>
      <c r="L34" t="s">
        <v>160</v>
      </c>
      <c r="N34" t="s">
        <v>161</v>
      </c>
      <c r="P34" t="s">
        <v>54</v>
      </c>
      <c r="Q34">
        <v>17</v>
      </c>
      <c r="R34" t="s">
        <v>89</v>
      </c>
      <c r="T34" t="s">
        <v>162</v>
      </c>
      <c r="U34" t="s">
        <v>160</v>
      </c>
      <c r="V34" t="s">
        <v>163</v>
      </c>
      <c r="W34" t="s">
        <v>164</v>
      </c>
      <c r="X34" t="s">
        <v>60</v>
      </c>
      <c r="Y34" t="s">
        <v>165</v>
      </c>
      <c r="Z34" t="s">
        <v>166</v>
      </c>
      <c r="AA34">
        <v>43899</v>
      </c>
      <c r="AB34" s="1">
        <v>43899</v>
      </c>
      <c r="AC34" t="s">
        <v>160</v>
      </c>
      <c r="AD34">
        <v>43899</v>
      </c>
      <c r="AE34" t="s">
        <v>167</v>
      </c>
      <c r="AF34" s="1">
        <v>43892</v>
      </c>
      <c r="AG34" s="1">
        <v>43892</v>
      </c>
      <c r="AI34" s="1">
        <v>43899</v>
      </c>
      <c r="AJ34" s="1">
        <v>43899</v>
      </c>
      <c r="AK34" t="s">
        <v>168</v>
      </c>
      <c r="AL34" t="s">
        <v>169</v>
      </c>
      <c r="AM34" s="1">
        <v>43899</v>
      </c>
      <c r="AN34" s="1">
        <v>43899</v>
      </c>
      <c r="AO34" s="6">
        <v>43899</v>
      </c>
      <c r="AP34" s="6">
        <v>43899</v>
      </c>
      <c r="AQ34" t="s">
        <v>64</v>
      </c>
      <c r="AR34" t="s">
        <v>65</v>
      </c>
      <c r="AS34" s="1">
        <v>43899</v>
      </c>
      <c r="AT34" t="s">
        <v>168</v>
      </c>
      <c r="AU34" t="s">
        <v>170</v>
      </c>
      <c r="AW34" t="s">
        <v>171</v>
      </c>
      <c r="AX34" t="s">
        <v>69</v>
      </c>
    </row>
    <row r="35" spans="1:50" x14ac:dyDescent="0.35">
      <c r="A35">
        <v>33</v>
      </c>
      <c r="B35" s="7">
        <f>Combine12[[#This Row],[Column1]]</f>
        <v>2</v>
      </c>
      <c r="C35" s="7">
        <f>VLOOKUP(Combine12[[#This Row],[STT - Data team]],[2]Sheet2!A:B,2,FALSE)</f>
        <v>2</v>
      </c>
      <c r="D35">
        <v>33</v>
      </c>
      <c r="F35" t="s">
        <v>71</v>
      </c>
      <c r="G35">
        <v>58</v>
      </c>
      <c r="M35" t="s">
        <v>172</v>
      </c>
      <c r="N35" t="s">
        <v>152</v>
      </c>
      <c r="O35" t="s">
        <v>173</v>
      </c>
      <c r="P35" t="s">
        <v>60</v>
      </c>
      <c r="Q35" t="s">
        <v>105</v>
      </c>
      <c r="R35" t="s">
        <v>55</v>
      </c>
      <c r="T35" t="s">
        <v>174</v>
      </c>
      <c r="U35" t="s">
        <v>155</v>
      </c>
      <c r="V35" t="s">
        <v>175</v>
      </c>
      <c r="W35" t="s">
        <v>59</v>
      </c>
      <c r="X35" t="s">
        <v>60</v>
      </c>
      <c r="Y35" t="s">
        <v>59</v>
      </c>
      <c r="Z35" t="s">
        <v>61</v>
      </c>
      <c r="AA35">
        <v>43892</v>
      </c>
      <c r="AB35" s="1">
        <v>43892</v>
      </c>
      <c r="AC35" t="s">
        <v>143</v>
      </c>
      <c r="AF35" s="1"/>
      <c r="AG35" s="1"/>
      <c r="AI35" s="1">
        <v>43899</v>
      </c>
      <c r="AJ35" s="1">
        <v>43899</v>
      </c>
      <c r="AK35" t="s">
        <v>158</v>
      </c>
      <c r="AL35" t="s">
        <v>110</v>
      </c>
      <c r="AM35" s="1">
        <v>43900</v>
      </c>
      <c r="AN35" s="1">
        <v>43900</v>
      </c>
      <c r="AO35" s="6">
        <v>43900</v>
      </c>
      <c r="AQ35" t="s">
        <v>64</v>
      </c>
      <c r="AR35" t="s">
        <v>65</v>
      </c>
      <c r="AS35" s="1">
        <v>43900</v>
      </c>
      <c r="AT35" t="s">
        <v>150</v>
      </c>
      <c r="AU35" t="s">
        <v>151</v>
      </c>
      <c r="AX35" t="s">
        <v>69</v>
      </c>
    </row>
    <row r="36" spans="1:50" x14ac:dyDescent="0.35">
      <c r="A36">
        <v>34</v>
      </c>
      <c r="B36" s="7">
        <f>Combine12[[#This Row],[Column1]]</f>
        <v>8</v>
      </c>
      <c r="C36" s="7">
        <f>VLOOKUP(Combine12[[#This Row],[STT - Data team]],[2]Sheet2!A:B,2,FALSE)</f>
        <v>8</v>
      </c>
      <c r="D36">
        <v>34</v>
      </c>
      <c r="F36" t="s">
        <v>49</v>
      </c>
      <c r="G36">
        <v>51</v>
      </c>
      <c r="H36" t="s">
        <v>176</v>
      </c>
      <c r="L36" t="s">
        <v>177</v>
      </c>
      <c r="N36" t="s">
        <v>177</v>
      </c>
      <c r="P36" t="s">
        <v>54</v>
      </c>
      <c r="R36" t="s">
        <v>178</v>
      </c>
      <c r="T36" t="s">
        <v>179</v>
      </c>
      <c r="U36" t="s">
        <v>180</v>
      </c>
      <c r="V36" t="s">
        <v>181</v>
      </c>
      <c r="W36" t="s">
        <v>182</v>
      </c>
      <c r="X36" t="s">
        <v>183</v>
      </c>
      <c r="Y36" t="s">
        <v>182</v>
      </c>
      <c r="Z36" t="s">
        <v>166</v>
      </c>
      <c r="AA36">
        <v>43892</v>
      </c>
      <c r="AB36" s="1">
        <v>43892</v>
      </c>
      <c r="AC36" t="s">
        <v>177</v>
      </c>
      <c r="AD36">
        <v>43899</v>
      </c>
      <c r="AF36" s="1"/>
      <c r="AG36" s="1">
        <v>43895</v>
      </c>
      <c r="AI36" s="1">
        <v>43899</v>
      </c>
      <c r="AJ36" s="1">
        <v>43899</v>
      </c>
      <c r="AK36" t="s">
        <v>184</v>
      </c>
      <c r="AL36" t="s">
        <v>110</v>
      </c>
      <c r="AM36" s="1">
        <v>43899</v>
      </c>
      <c r="AN36" s="1">
        <v>43900</v>
      </c>
      <c r="AP36" s="6">
        <v>43899</v>
      </c>
      <c r="AQ36" t="s">
        <v>64</v>
      </c>
      <c r="AR36" t="s">
        <v>65</v>
      </c>
      <c r="AS36" s="1">
        <v>43899</v>
      </c>
      <c r="AT36" t="s">
        <v>184</v>
      </c>
      <c r="AU36" t="s">
        <v>185</v>
      </c>
      <c r="AX36" t="s">
        <v>69</v>
      </c>
    </row>
    <row r="37" spans="1:50" x14ac:dyDescent="0.35">
      <c r="A37">
        <v>35</v>
      </c>
      <c r="B37" s="7">
        <f>Combine12[[#This Row],[Column1]]</f>
        <v>9</v>
      </c>
      <c r="C37" s="7">
        <f>VLOOKUP(Combine12[[#This Row],[STT - Data team]],[2]Sheet2!A:B,2,FALSE)</f>
        <v>9</v>
      </c>
      <c r="D37">
        <v>35</v>
      </c>
      <c r="F37" t="s">
        <v>49</v>
      </c>
      <c r="G37">
        <v>29</v>
      </c>
      <c r="H37" t="s">
        <v>186</v>
      </c>
      <c r="K37" t="s">
        <v>103</v>
      </c>
      <c r="L37" t="s">
        <v>104</v>
      </c>
      <c r="N37" t="s">
        <v>104</v>
      </c>
      <c r="P37" t="s">
        <v>54</v>
      </c>
      <c r="Q37" t="s">
        <v>187</v>
      </c>
      <c r="R37" t="s">
        <v>188</v>
      </c>
      <c r="T37" t="s">
        <v>189</v>
      </c>
      <c r="U37" t="s">
        <v>104</v>
      </c>
      <c r="V37" t="s">
        <v>190</v>
      </c>
      <c r="X37" t="s">
        <v>74</v>
      </c>
      <c r="Y37" t="s">
        <v>74</v>
      </c>
      <c r="Z37" t="s">
        <v>74</v>
      </c>
      <c r="AA37" t="s">
        <v>74</v>
      </c>
      <c r="AC37" t="s">
        <v>104</v>
      </c>
      <c r="AD37">
        <v>43899</v>
      </c>
      <c r="AF37" s="1"/>
      <c r="AG37" s="1"/>
      <c r="AI37" s="1">
        <v>43901</v>
      </c>
      <c r="AJ37" s="1">
        <v>43901</v>
      </c>
      <c r="AK37" t="s">
        <v>191</v>
      </c>
      <c r="AL37" t="s">
        <v>110</v>
      </c>
      <c r="AM37" s="1">
        <v>43900</v>
      </c>
      <c r="AN37" s="1">
        <v>43901</v>
      </c>
      <c r="AO37" s="6">
        <v>43901</v>
      </c>
      <c r="AP37" s="6">
        <v>43901</v>
      </c>
      <c r="AQ37" t="s">
        <v>64</v>
      </c>
      <c r="AR37" t="s">
        <v>65</v>
      </c>
      <c r="AS37" s="1">
        <v>43901</v>
      </c>
      <c r="AT37" t="s">
        <v>109</v>
      </c>
      <c r="AU37" t="s">
        <v>111</v>
      </c>
      <c r="AX37" t="s">
        <v>69</v>
      </c>
    </row>
    <row r="38" spans="1:50" x14ac:dyDescent="0.35">
      <c r="A38">
        <v>36</v>
      </c>
      <c r="B38" s="7">
        <f>Combine12[[#This Row],[Column1]]</f>
        <v>2</v>
      </c>
      <c r="C38" s="7">
        <v>2</v>
      </c>
      <c r="D38">
        <v>37</v>
      </c>
      <c r="F38" t="s">
        <v>49</v>
      </c>
      <c r="G38">
        <v>37</v>
      </c>
      <c r="K38" t="s">
        <v>192</v>
      </c>
      <c r="L38" t="s">
        <v>177</v>
      </c>
      <c r="N38" t="s">
        <v>177</v>
      </c>
      <c r="P38" t="s">
        <v>54</v>
      </c>
      <c r="Q38">
        <v>34</v>
      </c>
      <c r="R38" t="s">
        <v>193</v>
      </c>
      <c r="T38" t="s">
        <v>194</v>
      </c>
      <c r="U38" t="s">
        <v>177</v>
      </c>
      <c r="V38" t="s">
        <v>195</v>
      </c>
      <c r="X38" t="s">
        <v>74</v>
      </c>
      <c r="Y38" t="s">
        <v>74</v>
      </c>
      <c r="Z38" t="s">
        <v>74</v>
      </c>
      <c r="AA38" t="s">
        <v>74</v>
      </c>
      <c r="AC38" t="s">
        <v>177</v>
      </c>
      <c r="AE38" t="s">
        <v>196</v>
      </c>
      <c r="AF38" s="1">
        <v>43900</v>
      </c>
      <c r="AG38" s="1"/>
      <c r="AI38" s="1">
        <v>43901</v>
      </c>
      <c r="AJ38" s="1">
        <v>43901</v>
      </c>
      <c r="AK38" t="s">
        <v>184</v>
      </c>
      <c r="AL38" t="s">
        <v>110</v>
      </c>
      <c r="AM38" s="1">
        <v>43901</v>
      </c>
      <c r="AN38" s="1">
        <v>43901</v>
      </c>
      <c r="AO38" s="6">
        <v>43900</v>
      </c>
      <c r="AP38" s="6">
        <v>43901</v>
      </c>
      <c r="AQ38" t="s">
        <v>64</v>
      </c>
      <c r="AR38" t="s">
        <v>65</v>
      </c>
      <c r="AS38" s="1">
        <v>43901</v>
      </c>
      <c r="AT38" t="s">
        <v>184</v>
      </c>
      <c r="AU38" t="s">
        <v>185</v>
      </c>
      <c r="AX38" t="s">
        <v>69</v>
      </c>
    </row>
    <row r="39" spans="1:50" x14ac:dyDescent="0.35">
      <c r="A39">
        <v>37</v>
      </c>
      <c r="B39" s="7">
        <f>Combine12[[#This Row],[Column1]]</f>
        <v>2</v>
      </c>
      <c r="C39" s="7">
        <v>2</v>
      </c>
      <c r="D39">
        <v>36</v>
      </c>
      <c r="F39" t="s">
        <v>49</v>
      </c>
      <c r="G39">
        <v>64</v>
      </c>
      <c r="K39" t="s">
        <v>197</v>
      </c>
      <c r="L39" t="s">
        <v>177</v>
      </c>
      <c r="N39" t="s">
        <v>177</v>
      </c>
      <c r="P39" t="s">
        <v>54</v>
      </c>
      <c r="Q39">
        <v>34</v>
      </c>
      <c r="R39" t="s">
        <v>193</v>
      </c>
      <c r="T39" t="s">
        <v>198</v>
      </c>
      <c r="U39" t="s">
        <v>177</v>
      </c>
      <c r="V39" t="s">
        <v>199</v>
      </c>
      <c r="X39" t="s">
        <v>74</v>
      </c>
      <c r="Y39" t="s">
        <v>74</v>
      </c>
      <c r="Z39" t="s">
        <v>74</v>
      </c>
      <c r="AA39" t="s">
        <v>74</v>
      </c>
      <c r="AC39" t="s">
        <v>177</v>
      </c>
      <c r="AE39" t="s">
        <v>196</v>
      </c>
      <c r="AF39" s="1">
        <v>43900</v>
      </c>
      <c r="AG39" s="1"/>
      <c r="AI39" s="1">
        <v>43901</v>
      </c>
      <c r="AJ39" s="1">
        <v>43901</v>
      </c>
      <c r="AK39" t="s">
        <v>184</v>
      </c>
      <c r="AL39" t="s">
        <v>110</v>
      </c>
      <c r="AM39" s="1">
        <v>43901</v>
      </c>
      <c r="AN39" s="1">
        <v>43901</v>
      </c>
      <c r="AO39" s="6">
        <v>43900</v>
      </c>
      <c r="AP39" s="6">
        <v>43901</v>
      </c>
      <c r="AQ39" t="s">
        <v>64</v>
      </c>
      <c r="AR39" t="s">
        <v>65</v>
      </c>
      <c r="AS39" s="1">
        <v>43901</v>
      </c>
      <c r="AT39" t="s">
        <v>184</v>
      </c>
      <c r="AU39" t="s">
        <v>185</v>
      </c>
      <c r="AX39" t="s">
        <v>69</v>
      </c>
    </row>
    <row r="40" spans="1:50" x14ac:dyDescent="0.35">
      <c r="A40">
        <v>38</v>
      </c>
      <c r="B40" s="7">
        <f>Combine12[[#This Row],[Column1]]</f>
        <v>2</v>
      </c>
      <c r="C40" s="7">
        <v>2</v>
      </c>
      <c r="D40">
        <v>38</v>
      </c>
      <c r="F40" t="s">
        <v>49</v>
      </c>
      <c r="G40">
        <v>28</v>
      </c>
      <c r="K40" t="s">
        <v>197</v>
      </c>
      <c r="L40" t="s">
        <v>177</v>
      </c>
      <c r="N40" t="s">
        <v>177</v>
      </c>
      <c r="P40" t="s">
        <v>54</v>
      </c>
      <c r="Q40">
        <v>34</v>
      </c>
      <c r="R40" t="s">
        <v>193</v>
      </c>
      <c r="T40" t="s">
        <v>200</v>
      </c>
      <c r="U40" t="s">
        <v>177</v>
      </c>
      <c r="V40" t="s">
        <v>201</v>
      </c>
      <c r="X40" t="s">
        <v>74</v>
      </c>
      <c r="Y40" t="s">
        <v>74</v>
      </c>
      <c r="Z40" t="s">
        <v>74</v>
      </c>
      <c r="AA40" t="s">
        <v>74</v>
      </c>
      <c r="AC40" t="s">
        <v>177</v>
      </c>
      <c r="AE40" t="s">
        <v>202</v>
      </c>
      <c r="AF40" s="1">
        <v>43900</v>
      </c>
      <c r="AG40" s="1"/>
      <c r="AI40" s="1">
        <v>43901</v>
      </c>
      <c r="AJ40" s="1">
        <v>43901</v>
      </c>
      <c r="AK40" t="s">
        <v>184</v>
      </c>
      <c r="AL40" t="s">
        <v>110</v>
      </c>
      <c r="AM40" s="1">
        <v>43901</v>
      </c>
      <c r="AN40" s="1">
        <v>43901</v>
      </c>
      <c r="AO40" s="6">
        <v>43900</v>
      </c>
      <c r="AP40" s="6">
        <v>43901</v>
      </c>
      <c r="AQ40" t="s">
        <v>64</v>
      </c>
      <c r="AR40" t="s">
        <v>65</v>
      </c>
      <c r="AS40" s="1">
        <v>43900</v>
      </c>
      <c r="AT40" t="s">
        <v>184</v>
      </c>
      <c r="AU40" t="s">
        <v>185</v>
      </c>
      <c r="AX40" t="s">
        <v>69</v>
      </c>
    </row>
    <row r="41" spans="1:50" x14ac:dyDescent="0.35">
      <c r="A41">
        <v>39</v>
      </c>
      <c r="B41" s="7">
        <f>Combine12[[#This Row],[Column1]]</f>
        <v>3</v>
      </c>
      <c r="C41" s="7">
        <v>3</v>
      </c>
      <c r="D41">
        <v>39</v>
      </c>
      <c r="F41" t="s">
        <v>71</v>
      </c>
      <c r="G41">
        <v>25</v>
      </c>
      <c r="H41" t="s">
        <v>203</v>
      </c>
      <c r="J41" t="s">
        <v>204</v>
      </c>
      <c r="K41" t="s">
        <v>205</v>
      </c>
      <c r="L41" t="s">
        <v>53</v>
      </c>
      <c r="M41" t="s">
        <v>205</v>
      </c>
      <c r="N41" t="s">
        <v>53</v>
      </c>
      <c r="P41" t="s">
        <v>54</v>
      </c>
      <c r="Q41">
        <v>24</v>
      </c>
      <c r="R41" t="s">
        <v>206</v>
      </c>
      <c r="S41" t="s">
        <v>207</v>
      </c>
      <c r="U41" t="s">
        <v>208</v>
      </c>
      <c r="V41" t="s">
        <v>209</v>
      </c>
      <c r="X41" t="s">
        <v>74</v>
      </c>
      <c r="Y41" t="s">
        <v>74</v>
      </c>
      <c r="Z41" t="s">
        <v>74</v>
      </c>
      <c r="AA41" t="s">
        <v>74</v>
      </c>
      <c r="AC41" t="s">
        <v>53</v>
      </c>
      <c r="AE41" t="s">
        <v>210</v>
      </c>
      <c r="AF41" s="1">
        <v>43898</v>
      </c>
      <c r="AG41" s="1">
        <v>43898</v>
      </c>
      <c r="AI41" s="1">
        <v>43901</v>
      </c>
      <c r="AJ41" s="1">
        <v>43901</v>
      </c>
      <c r="AK41" t="s">
        <v>66</v>
      </c>
      <c r="AL41" t="s">
        <v>63</v>
      </c>
      <c r="AM41" s="1">
        <v>43901</v>
      </c>
      <c r="AN41" s="1">
        <v>43902</v>
      </c>
      <c r="AQ41" t="s">
        <v>64</v>
      </c>
      <c r="AR41" t="s">
        <v>65</v>
      </c>
      <c r="AS41" s="1">
        <v>43900</v>
      </c>
      <c r="AT41" t="s">
        <v>66</v>
      </c>
      <c r="AU41" t="s">
        <v>67</v>
      </c>
      <c r="AV41" t="s">
        <v>159</v>
      </c>
      <c r="AX41" t="s">
        <v>69</v>
      </c>
    </row>
    <row r="42" spans="1:50" x14ac:dyDescent="0.35">
      <c r="A42">
        <v>40</v>
      </c>
      <c r="B42" s="7">
        <f>Combine12[[#This Row],[Column1]]</f>
        <v>2</v>
      </c>
      <c r="C42" s="7">
        <v>2</v>
      </c>
      <c r="D42">
        <v>40</v>
      </c>
      <c r="F42" t="s">
        <v>49</v>
      </c>
      <c r="G42">
        <v>2</v>
      </c>
      <c r="K42" t="s">
        <v>197</v>
      </c>
      <c r="L42" t="s">
        <v>177</v>
      </c>
      <c r="M42" t="s">
        <v>211</v>
      </c>
      <c r="N42" t="s">
        <v>177</v>
      </c>
      <c r="O42" t="s">
        <v>212</v>
      </c>
      <c r="P42" t="s">
        <v>54</v>
      </c>
      <c r="Q42">
        <v>34</v>
      </c>
      <c r="R42" t="s">
        <v>193</v>
      </c>
      <c r="T42" t="s">
        <v>213</v>
      </c>
      <c r="U42" t="s">
        <v>177</v>
      </c>
      <c r="V42" t="s">
        <v>214</v>
      </c>
      <c r="X42" t="s">
        <v>74</v>
      </c>
      <c r="Y42" t="s">
        <v>74</v>
      </c>
      <c r="Z42" t="s">
        <v>74</v>
      </c>
      <c r="AA42" t="s">
        <v>74</v>
      </c>
      <c r="AC42" t="s">
        <v>177</v>
      </c>
      <c r="AD42">
        <v>43901</v>
      </c>
      <c r="AF42" s="1"/>
      <c r="AG42" s="1"/>
      <c r="AI42" s="1">
        <v>43901</v>
      </c>
      <c r="AJ42" s="1">
        <v>43902</v>
      </c>
      <c r="AK42" t="s">
        <v>184</v>
      </c>
      <c r="AL42" t="s">
        <v>110</v>
      </c>
      <c r="AM42" s="1">
        <v>43901</v>
      </c>
      <c r="AN42" s="1">
        <v>43902</v>
      </c>
      <c r="AO42" s="6">
        <v>43901</v>
      </c>
      <c r="AP42" s="6">
        <v>43901</v>
      </c>
      <c r="AQ42" t="s">
        <v>64</v>
      </c>
      <c r="AR42" t="s">
        <v>65</v>
      </c>
      <c r="AS42" s="1">
        <v>43901</v>
      </c>
      <c r="AT42" t="s">
        <v>184</v>
      </c>
      <c r="AU42" t="s">
        <v>185</v>
      </c>
      <c r="AX42" t="s">
        <v>69</v>
      </c>
    </row>
    <row r="43" spans="1:50" x14ac:dyDescent="0.35">
      <c r="A43">
        <v>41</v>
      </c>
      <c r="B43" s="7">
        <f>Combine12[[#This Row],[Column1]]</f>
        <v>2</v>
      </c>
      <c r="C43" s="7">
        <v>2</v>
      </c>
      <c r="D43">
        <v>41</v>
      </c>
      <c r="F43" t="s">
        <v>71</v>
      </c>
      <c r="G43">
        <v>59</v>
      </c>
      <c r="K43" t="s">
        <v>197</v>
      </c>
      <c r="L43" t="s">
        <v>177</v>
      </c>
      <c r="N43" t="s">
        <v>177</v>
      </c>
      <c r="P43" t="s">
        <v>54</v>
      </c>
      <c r="Q43">
        <v>34</v>
      </c>
      <c r="R43" t="s">
        <v>193</v>
      </c>
      <c r="T43" t="s">
        <v>213</v>
      </c>
      <c r="U43" t="s">
        <v>177</v>
      </c>
      <c r="V43" t="s">
        <v>214</v>
      </c>
      <c r="X43" t="s">
        <v>74</v>
      </c>
      <c r="Y43" t="s">
        <v>74</v>
      </c>
      <c r="Z43" t="s">
        <v>74</v>
      </c>
      <c r="AA43" t="s">
        <v>74</v>
      </c>
      <c r="AC43" t="s">
        <v>177</v>
      </c>
      <c r="AD43">
        <v>43901</v>
      </c>
      <c r="AF43" s="1"/>
      <c r="AG43" s="1"/>
      <c r="AI43" s="1">
        <v>43901</v>
      </c>
      <c r="AJ43" s="1">
        <v>43902</v>
      </c>
      <c r="AK43" t="s">
        <v>184</v>
      </c>
      <c r="AL43" t="s">
        <v>110</v>
      </c>
      <c r="AM43" s="1">
        <v>43901</v>
      </c>
      <c r="AN43" s="1">
        <v>43902</v>
      </c>
      <c r="AO43" s="6">
        <v>43901</v>
      </c>
      <c r="AP43" s="6">
        <v>43901</v>
      </c>
      <c r="AQ43" t="s">
        <v>64</v>
      </c>
      <c r="AR43" t="s">
        <v>65</v>
      </c>
      <c r="AS43" s="1">
        <v>43901</v>
      </c>
      <c r="AT43" t="s">
        <v>184</v>
      </c>
      <c r="AU43" t="s">
        <v>185</v>
      </c>
      <c r="AX43" t="s">
        <v>69</v>
      </c>
    </row>
    <row r="44" spans="1:50" x14ac:dyDescent="0.35">
      <c r="A44">
        <v>42</v>
      </c>
      <c r="B44" s="7">
        <f>Combine12[[#This Row],[Column1]]</f>
        <v>2</v>
      </c>
      <c r="C44" s="7">
        <v>2</v>
      </c>
      <c r="D44">
        <v>42</v>
      </c>
      <c r="F44" t="s">
        <v>71</v>
      </c>
      <c r="G44">
        <v>28</v>
      </c>
      <c r="K44" t="s">
        <v>197</v>
      </c>
      <c r="L44" t="s">
        <v>177</v>
      </c>
      <c r="M44" t="s">
        <v>211</v>
      </c>
      <c r="N44" t="s">
        <v>177</v>
      </c>
      <c r="O44" t="s">
        <v>212</v>
      </c>
      <c r="P44" t="s">
        <v>54</v>
      </c>
      <c r="Q44">
        <v>34</v>
      </c>
      <c r="R44" t="s">
        <v>193</v>
      </c>
      <c r="T44" t="s">
        <v>213</v>
      </c>
      <c r="U44" t="s">
        <v>177</v>
      </c>
      <c r="V44" t="s">
        <v>214</v>
      </c>
      <c r="X44" t="s">
        <v>74</v>
      </c>
      <c r="Y44" t="s">
        <v>74</v>
      </c>
      <c r="Z44" t="s">
        <v>74</v>
      </c>
      <c r="AA44" t="s">
        <v>74</v>
      </c>
      <c r="AC44" t="s">
        <v>177</v>
      </c>
      <c r="AD44">
        <v>43901</v>
      </c>
      <c r="AF44" s="1"/>
      <c r="AG44" s="1"/>
      <c r="AI44" s="1">
        <v>43901</v>
      </c>
      <c r="AJ44" s="1">
        <v>43902</v>
      </c>
      <c r="AK44" t="s">
        <v>184</v>
      </c>
      <c r="AL44" t="s">
        <v>110</v>
      </c>
      <c r="AM44" s="1">
        <v>43901</v>
      </c>
      <c r="AN44" s="1">
        <v>43902</v>
      </c>
      <c r="AO44" s="6">
        <v>43901</v>
      </c>
      <c r="AP44" s="6">
        <v>43901</v>
      </c>
      <c r="AQ44" t="s">
        <v>64</v>
      </c>
      <c r="AR44" t="s">
        <v>65</v>
      </c>
      <c r="AS44" s="1">
        <v>43901</v>
      </c>
      <c r="AT44" t="s">
        <v>184</v>
      </c>
      <c r="AU44" t="s">
        <v>185</v>
      </c>
      <c r="AX44" t="s">
        <v>69</v>
      </c>
    </row>
    <row r="45" spans="1:50" x14ac:dyDescent="0.35">
      <c r="A45">
        <v>44</v>
      </c>
      <c r="B45" s="7">
        <f>Combine12[[#This Row],[Column1]]</f>
        <v>2</v>
      </c>
      <c r="C45" s="7">
        <v>2</v>
      </c>
      <c r="D45">
        <v>43</v>
      </c>
      <c r="F45" t="s">
        <v>49</v>
      </c>
      <c r="G45">
        <v>47</v>
      </c>
      <c r="K45" t="s">
        <v>197</v>
      </c>
      <c r="L45" t="s">
        <v>177</v>
      </c>
      <c r="M45" t="s">
        <v>211</v>
      </c>
      <c r="N45" t="s">
        <v>177</v>
      </c>
      <c r="O45" t="s">
        <v>215</v>
      </c>
      <c r="P45" t="s">
        <v>54</v>
      </c>
      <c r="Q45">
        <v>38</v>
      </c>
      <c r="R45" t="s">
        <v>216</v>
      </c>
      <c r="T45" t="s">
        <v>217</v>
      </c>
      <c r="U45" t="s">
        <v>177</v>
      </c>
      <c r="V45" t="s">
        <v>218</v>
      </c>
      <c r="X45" t="s">
        <v>74</v>
      </c>
      <c r="Y45" t="s">
        <v>74</v>
      </c>
      <c r="Z45" t="s">
        <v>74</v>
      </c>
      <c r="AA45" t="s">
        <v>74</v>
      </c>
      <c r="AC45" t="s">
        <v>177</v>
      </c>
      <c r="AD45">
        <v>43901</v>
      </c>
      <c r="AF45" s="1"/>
      <c r="AG45" s="1"/>
      <c r="AI45" s="1">
        <v>43901</v>
      </c>
      <c r="AJ45" s="1">
        <v>43902</v>
      </c>
      <c r="AK45" t="s">
        <v>184</v>
      </c>
      <c r="AL45" t="s">
        <v>110</v>
      </c>
      <c r="AM45" s="1">
        <v>43901</v>
      </c>
      <c r="AN45" s="1">
        <v>43902</v>
      </c>
      <c r="AO45" s="6">
        <v>43901</v>
      </c>
      <c r="AP45" s="6">
        <v>43901</v>
      </c>
      <c r="AQ45" t="s">
        <v>64</v>
      </c>
      <c r="AR45" t="s">
        <v>65</v>
      </c>
      <c r="AS45" s="1">
        <v>43901</v>
      </c>
      <c r="AT45" t="s">
        <v>184</v>
      </c>
      <c r="AU45" t="s">
        <v>185</v>
      </c>
      <c r="AX45" t="s">
        <v>69</v>
      </c>
    </row>
    <row r="46" spans="1:50" x14ac:dyDescent="0.35">
      <c r="A46">
        <v>43</v>
      </c>
      <c r="B46" s="7">
        <f>Combine12[[#This Row],[Column1]]</f>
        <v>2</v>
      </c>
      <c r="C46" s="7">
        <v>2</v>
      </c>
      <c r="D46">
        <v>44</v>
      </c>
      <c r="F46" t="s">
        <v>71</v>
      </c>
      <c r="G46">
        <v>13</v>
      </c>
      <c r="K46" t="s">
        <v>192</v>
      </c>
      <c r="L46" t="s">
        <v>177</v>
      </c>
      <c r="N46" t="s">
        <v>177</v>
      </c>
      <c r="P46" t="s">
        <v>54</v>
      </c>
      <c r="Q46">
        <v>37</v>
      </c>
      <c r="R46" t="s">
        <v>219</v>
      </c>
      <c r="T46" t="s">
        <v>220</v>
      </c>
      <c r="U46" t="s">
        <v>177</v>
      </c>
      <c r="V46" t="s">
        <v>221</v>
      </c>
      <c r="X46" t="s">
        <v>74</v>
      </c>
      <c r="Y46" t="s">
        <v>74</v>
      </c>
      <c r="Z46" t="s">
        <v>74</v>
      </c>
      <c r="AA46" t="s">
        <v>74</v>
      </c>
      <c r="AC46" t="s">
        <v>177</v>
      </c>
      <c r="AD46">
        <v>43901</v>
      </c>
      <c r="AF46" s="1"/>
      <c r="AG46" s="1"/>
      <c r="AI46" s="1">
        <v>43901</v>
      </c>
      <c r="AJ46" s="1">
        <v>43902</v>
      </c>
      <c r="AK46" t="s">
        <v>184</v>
      </c>
      <c r="AL46" t="s">
        <v>110</v>
      </c>
      <c r="AM46" s="1">
        <v>43901</v>
      </c>
      <c r="AN46" s="1">
        <v>43902</v>
      </c>
      <c r="AO46" s="6">
        <v>43901</v>
      </c>
      <c r="AP46" s="6">
        <v>43901</v>
      </c>
      <c r="AQ46" t="s">
        <v>64</v>
      </c>
      <c r="AR46" t="s">
        <v>65</v>
      </c>
      <c r="AS46" s="1">
        <v>43901</v>
      </c>
      <c r="AT46" t="s">
        <v>184</v>
      </c>
      <c r="AU46" t="s">
        <v>185</v>
      </c>
      <c r="AX46" t="s">
        <v>69</v>
      </c>
    </row>
    <row r="47" spans="1:50" x14ac:dyDescent="0.35">
      <c r="A47">
        <v>45</v>
      </c>
      <c r="B47" s="7">
        <f>Combine12[[#This Row],[Column1]]</f>
        <v>3</v>
      </c>
      <c r="C47" s="7">
        <v>3</v>
      </c>
      <c r="D47">
        <v>45</v>
      </c>
      <c r="F47" t="s">
        <v>71</v>
      </c>
      <c r="G47">
        <v>25</v>
      </c>
      <c r="J47" t="s">
        <v>222</v>
      </c>
      <c r="K47" t="s">
        <v>223</v>
      </c>
      <c r="L47" t="s">
        <v>160</v>
      </c>
      <c r="N47" t="s">
        <v>161</v>
      </c>
      <c r="P47" t="s">
        <v>54</v>
      </c>
      <c r="Q47">
        <v>34</v>
      </c>
      <c r="R47" t="s">
        <v>193</v>
      </c>
      <c r="S47" t="s">
        <v>224</v>
      </c>
      <c r="T47" t="s">
        <v>225</v>
      </c>
      <c r="U47" t="s">
        <v>226</v>
      </c>
      <c r="V47" t="s">
        <v>227</v>
      </c>
      <c r="X47" t="s">
        <v>74</v>
      </c>
      <c r="Y47" t="s">
        <v>74</v>
      </c>
      <c r="Z47" t="s">
        <v>74</v>
      </c>
      <c r="AA47" t="s">
        <v>74</v>
      </c>
      <c r="AC47" t="s">
        <v>160</v>
      </c>
      <c r="AD47">
        <v>43902</v>
      </c>
      <c r="AE47" t="s">
        <v>228</v>
      </c>
      <c r="AF47" s="1">
        <v>43902</v>
      </c>
      <c r="AG47" s="1">
        <v>43902</v>
      </c>
      <c r="AI47" s="1">
        <v>43902</v>
      </c>
      <c r="AJ47" s="1">
        <v>43902</v>
      </c>
      <c r="AK47" t="s">
        <v>229</v>
      </c>
      <c r="AL47" t="s">
        <v>169</v>
      </c>
      <c r="AM47" s="1">
        <v>43902</v>
      </c>
      <c r="AN47" s="1">
        <v>43903</v>
      </c>
      <c r="AO47" s="6">
        <v>44168</v>
      </c>
      <c r="AP47" s="6">
        <v>43902</v>
      </c>
      <c r="AQ47" t="s">
        <v>64</v>
      </c>
      <c r="AR47" t="s">
        <v>65</v>
      </c>
      <c r="AS47" s="1">
        <v>43902</v>
      </c>
      <c r="AT47" t="s">
        <v>229</v>
      </c>
      <c r="AU47" t="s">
        <v>230</v>
      </c>
      <c r="AW47" t="s">
        <v>159</v>
      </c>
      <c r="AX47" t="s">
        <v>69</v>
      </c>
    </row>
    <row r="48" spans="1:50" x14ac:dyDescent="0.35">
      <c r="A48">
        <v>46</v>
      </c>
      <c r="B48" s="7">
        <f>Combine12[[#This Row],[Column1]]</f>
        <v>2</v>
      </c>
      <c r="C48" s="7">
        <f>VLOOKUP(Combine12[[#This Row],[STT - Data team]],[2]Sheet2!A:B,2,FALSE)</f>
        <v>2</v>
      </c>
      <c r="D48">
        <v>46</v>
      </c>
      <c r="F48" t="s">
        <v>49</v>
      </c>
      <c r="G48">
        <v>30</v>
      </c>
      <c r="I48" t="s">
        <v>231</v>
      </c>
      <c r="J48" t="s">
        <v>231</v>
      </c>
      <c r="K48" t="s">
        <v>232</v>
      </c>
      <c r="L48" t="s">
        <v>53</v>
      </c>
      <c r="M48" t="s">
        <v>232</v>
      </c>
      <c r="N48" t="s">
        <v>53</v>
      </c>
      <c r="O48" t="s">
        <v>233</v>
      </c>
      <c r="P48" t="s">
        <v>54</v>
      </c>
      <c r="R48" t="s">
        <v>234</v>
      </c>
      <c r="S48" t="s">
        <v>235</v>
      </c>
      <c r="T48" t="s">
        <v>236</v>
      </c>
      <c r="U48" t="s">
        <v>237</v>
      </c>
      <c r="V48" t="s">
        <v>238</v>
      </c>
      <c r="W48" t="s">
        <v>59</v>
      </c>
      <c r="X48" t="s">
        <v>60</v>
      </c>
      <c r="Y48" t="s">
        <v>59</v>
      </c>
      <c r="Z48" t="s">
        <v>61</v>
      </c>
      <c r="AA48">
        <v>43899</v>
      </c>
      <c r="AB48" s="1">
        <v>43899</v>
      </c>
      <c r="AC48" t="s">
        <v>53</v>
      </c>
      <c r="AD48">
        <v>43901</v>
      </c>
      <c r="AE48" t="s">
        <v>239</v>
      </c>
      <c r="AF48" s="1">
        <v>43900</v>
      </c>
      <c r="AG48" s="1">
        <v>43900</v>
      </c>
      <c r="AI48" s="1">
        <v>43903</v>
      </c>
      <c r="AJ48" s="1">
        <v>43903</v>
      </c>
      <c r="AK48" t="s">
        <v>66</v>
      </c>
      <c r="AL48" t="s">
        <v>63</v>
      </c>
      <c r="AM48" s="1">
        <v>43903</v>
      </c>
      <c r="AN48" s="1">
        <v>43903</v>
      </c>
      <c r="AO48" s="6">
        <v>43903</v>
      </c>
      <c r="AP48" s="6">
        <v>43901</v>
      </c>
      <c r="AQ48" t="s">
        <v>64</v>
      </c>
      <c r="AR48" t="s">
        <v>65</v>
      </c>
      <c r="AS48" s="1">
        <v>43901</v>
      </c>
      <c r="AT48" t="s">
        <v>66</v>
      </c>
      <c r="AU48" t="s">
        <v>67</v>
      </c>
      <c r="AW48" t="s">
        <v>159</v>
      </c>
      <c r="AX48" t="s">
        <v>69</v>
      </c>
    </row>
    <row r="49" spans="1:50" x14ac:dyDescent="0.35">
      <c r="A49">
        <v>47</v>
      </c>
      <c r="B49" s="7">
        <f>Combine12[[#This Row],[Column1]]</f>
        <v>2</v>
      </c>
      <c r="C49" s="7">
        <v>2</v>
      </c>
      <c r="D49">
        <v>47</v>
      </c>
      <c r="F49" t="s">
        <v>49</v>
      </c>
      <c r="G49">
        <v>43</v>
      </c>
      <c r="J49" t="s">
        <v>51</v>
      </c>
      <c r="K49" t="s">
        <v>52</v>
      </c>
      <c r="L49" t="s">
        <v>53</v>
      </c>
      <c r="M49" t="s">
        <v>52</v>
      </c>
      <c r="N49" t="s">
        <v>53</v>
      </c>
      <c r="O49" t="s">
        <v>51</v>
      </c>
      <c r="P49" t="s">
        <v>54</v>
      </c>
      <c r="Q49">
        <v>17</v>
      </c>
      <c r="R49" t="s">
        <v>240</v>
      </c>
      <c r="S49" t="s">
        <v>241</v>
      </c>
      <c r="T49" t="s">
        <v>242</v>
      </c>
      <c r="V49" t="s">
        <v>243</v>
      </c>
      <c r="X49" t="s">
        <v>74</v>
      </c>
      <c r="Y49" t="s">
        <v>74</v>
      </c>
      <c r="Z49" t="s">
        <v>74</v>
      </c>
      <c r="AA49" t="s">
        <v>74</v>
      </c>
      <c r="AC49" t="s">
        <v>53</v>
      </c>
      <c r="AD49">
        <v>43895</v>
      </c>
      <c r="AF49" s="1"/>
      <c r="AG49" s="1">
        <v>43896</v>
      </c>
      <c r="AI49" s="1">
        <v>43896</v>
      </c>
      <c r="AJ49" s="1">
        <v>43896</v>
      </c>
      <c r="AK49" t="s">
        <v>66</v>
      </c>
      <c r="AL49" t="s">
        <v>63</v>
      </c>
      <c r="AM49" s="1">
        <v>43903</v>
      </c>
      <c r="AN49" s="1">
        <v>43903</v>
      </c>
      <c r="AO49" s="6">
        <v>43896</v>
      </c>
      <c r="AP49" s="6">
        <v>43896</v>
      </c>
      <c r="AQ49" t="s">
        <v>64</v>
      </c>
      <c r="AR49" t="s">
        <v>65</v>
      </c>
      <c r="AS49" s="1">
        <v>43896</v>
      </c>
      <c r="AT49" t="s">
        <v>66</v>
      </c>
      <c r="AU49" t="s">
        <v>67</v>
      </c>
      <c r="AW49" t="s">
        <v>159</v>
      </c>
      <c r="AX49" t="s">
        <v>69</v>
      </c>
    </row>
    <row r="50" spans="1:50" x14ac:dyDescent="0.35">
      <c r="A50">
        <v>48</v>
      </c>
      <c r="B50" s="7">
        <f>Combine12[[#This Row],[Column1]]</f>
        <v>0</v>
      </c>
      <c r="C50" s="7">
        <f>VLOOKUP(Combine12[[#This Row],[STT - Data team]],[2]Sheet2!A:B,2,FALSE)</f>
        <v>0</v>
      </c>
      <c r="D50">
        <v>48</v>
      </c>
      <c r="F50" t="s">
        <v>71</v>
      </c>
      <c r="G50">
        <v>31</v>
      </c>
      <c r="J50" t="s">
        <v>244</v>
      </c>
      <c r="K50" t="s">
        <v>245</v>
      </c>
      <c r="L50" t="s">
        <v>160</v>
      </c>
      <c r="M50" t="s">
        <v>246</v>
      </c>
      <c r="N50" t="s">
        <v>161</v>
      </c>
      <c r="O50" t="s">
        <v>247</v>
      </c>
      <c r="P50" t="s">
        <v>54</v>
      </c>
      <c r="Q50" t="s">
        <v>248</v>
      </c>
      <c r="R50" t="s">
        <v>193</v>
      </c>
      <c r="S50" t="s">
        <v>249</v>
      </c>
      <c r="T50" t="s">
        <v>250</v>
      </c>
      <c r="U50" t="s">
        <v>226</v>
      </c>
      <c r="V50" t="s">
        <v>251</v>
      </c>
      <c r="X50" t="s">
        <v>74</v>
      </c>
      <c r="Y50" t="s">
        <v>74</v>
      </c>
      <c r="Z50" t="s">
        <v>74</v>
      </c>
      <c r="AA50" t="s">
        <v>74</v>
      </c>
      <c r="AC50" t="s">
        <v>160</v>
      </c>
      <c r="AD50">
        <v>43901</v>
      </c>
      <c r="AF50" s="1"/>
      <c r="AG50" s="1"/>
      <c r="AI50" s="1">
        <v>43903</v>
      </c>
      <c r="AJ50" s="1">
        <v>43903</v>
      </c>
      <c r="AK50" t="s">
        <v>168</v>
      </c>
      <c r="AL50" t="s">
        <v>169</v>
      </c>
      <c r="AM50" s="1">
        <v>43904</v>
      </c>
      <c r="AN50" s="1">
        <v>43904</v>
      </c>
      <c r="AO50" s="6">
        <v>43903</v>
      </c>
      <c r="AP50" s="6">
        <v>43903</v>
      </c>
      <c r="AQ50" t="s">
        <v>64</v>
      </c>
      <c r="AR50" t="s">
        <v>65</v>
      </c>
      <c r="AS50" s="1">
        <v>43903</v>
      </c>
      <c r="AT50" t="s">
        <v>168</v>
      </c>
      <c r="AU50" t="s">
        <v>230</v>
      </c>
      <c r="AW50" t="s">
        <v>159</v>
      </c>
      <c r="AX50" t="s">
        <v>69</v>
      </c>
    </row>
    <row r="51" spans="1:50" x14ac:dyDescent="0.35">
      <c r="A51">
        <v>49</v>
      </c>
      <c r="B51" s="7">
        <f>Combine12[[#This Row],[Column1]]</f>
        <v>4</v>
      </c>
      <c r="C51" s="7">
        <f>VLOOKUP(Combine12[[#This Row],[STT - Data team]],[2]Sheet2!A:B,2,FALSE)</f>
        <v>4</v>
      </c>
      <c r="D51">
        <v>49</v>
      </c>
      <c r="F51" t="s">
        <v>71</v>
      </c>
      <c r="G51">
        <v>71</v>
      </c>
      <c r="L51" t="s">
        <v>143</v>
      </c>
      <c r="N51" t="s">
        <v>143</v>
      </c>
      <c r="P51" t="s">
        <v>60</v>
      </c>
      <c r="Q51">
        <v>30</v>
      </c>
      <c r="R51" t="s">
        <v>252</v>
      </c>
      <c r="S51" t="s">
        <v>253</v>
      </c>
      <c r="T51" t="s">
        <v>254</v>
      </c>
      <c r="U51" t="s">
        <v>146</v>
      </c>
      <c r="V51" t="s">
        <v>255</v>
      </c>
      <c r="W51" t="s">
        <v>59</v>
      </c>
      <c r="X51" t="s">
        <v>60</v>
      </c>
      <c r="Y51" t="s">
        <v>59</v>
      </c>
      <c r="Z51" t="s">
        <v>61</v>
      </c>
      <c r="AA51">
        <v>43892</v>
      </c>
      <c r="AB51" s="1">
        <v>43892</v>
      </c>
      <c r="AC51" t="s">
        <v>143</v>
      </c>
      <c r="AD51">
        <v>43898</v>
      </c>
      <c r="AF51" s="1"/>
      <c r="AG51" s="1"/>
      <c r="AI51" s="1">
        <v>43904</v>
      </c>
      <c r="AJ51" s="1">
        <v>43904</v>
      </c>
      <c r="AK51" t="s">
        <v>149</v>
      </c>
      <c r="AL51" t="s">
        <v>110</v>
      </c>
      <c r="AM51" s="1">
        <v>43904</v>
      </c>
      <c r="AN51" s="1">
        <v>43904</v>
      </c>
      <c r="AO51" s="6">
        <v>43904</v>
      </c>
      <c r="AP51" s="6">
        <v>43898</v>
      </c>
      <c r="AQ51" t="s">
        <v>64</v>
      </c>
      <c r="AR51" t="s">
        <v>65</v>
      </c>
      <c r="AS51" s="1">
        <v>43897</v>
      </c>
      <c r="AT51" t="s">
        <v>150</v>
      </c>
      <c r="AU51" t="s">
        <v>256</v>
      </c>
      <c r="AX51" t="s">
        <v>69</v>
      </c>
    </row>
    <row r="52" spans="1:50" x14ac:dyDescent="0.35">
      <c r="A52">
        <v>51</v>
      </c>
      <c r="B52" s="7">
        <f>Combine12[[#This Row],[Column1]]</f>
        <v>0</v>
      </c>
      <c r="C52" s="7">
        <f>VLOOKUP(Combine12[[#This Row],[STT - Data team]],[2]Sheet2!A:B,2,FALSE)</f>
        <v>0</v>
      </c>
      <c r="D52">
        <v>50</v>
      </c>
      <c r="F52" t="s">
        <v>71</v>
      </c>
      <c r="G52">
        <v>50</v>
      </c>
      <c r="J52" t="s">
        <v>257</v>
      </c>
      <c r="K52" t="s">
        <v>52</v>
      </c>
      <c r="L52" t="s">
        <v>53</v>
      </c>
      <c r="M52" t="s">
        <v>52</v>
      </c>
      <c r="N52" t="s">
        <v>53</v>
      </c>
      <c r="O52" t="s">
        <v>258</v>
      </c>
      <c r="P52" t="s">
        <v>54</v>
      </c>
      <c r="R52" t="s">
        <v>259</v>
      </c>
      <c r="S52" t="s">
        <v>260</v>
      </c>
      <c r="T52" t="s">
        <v>261</v>
      </c>
      <c r="U52" t="s">
        <v>53</v>
      </c>
      <c r="V52" t="s">
        <v>262</v>
      </c>
      <c r="X52" t="s">
        <v>263</v>
      </c>
      <c r="Y52" t="s">
        <v>264</v>
      </c>
      <c r="Z52" t="s">
        <v>61</v>
      </c>
      <c r="AA52">
        <v>43900</v>
      </c>
      <c r="AB52" s="1">
        <v>43899</v>
      </c>
      <c r="AC52" t="s">
        <v>53</v>
      </c>
      <c r="AE52" t="s">
        <v>265</v>
      </c>
      <c r="AF52" s="1">
        <v>43901</v>
      </c>
      <c r="AG52" s="1">
        <v>43902</v>
      </c>
      <c r="AI52" s="1">
        <v>43903</v>
      </c>
      <c r="AJ52" s="1">
        <v>43903</v>
      </c>
      <c r="AK52" t="s">
        <v>66</v>
      </c>
      <c r="AL52" t="s">
        <v>63</v>
      </c>
      <c r="AM52" s="1">
        <v>43904</v>
      </c>
      <c r="AN52" s="1">
        <v>43904</v>
      </c>
      <c r="AO52" s="6">
        <v>43903</v>
      </c>
      <c r="AP52" s="6">
        <v>43903</v>
      </c>
      <c r="AQ52" t="s">
        <v>64</v>
      </c>
      <c r="AR52" t="s">
        <v>65</v>
      </c>
      <c r="AS52" s="1">
        <v>43903</v>
      </c>
      <c r="AT52" t="s">
        <v>66</v>
      </c>
      <c r="AU52" t="s">
        <v>67</v>
      </c>
      <c r="AW52" t="s">
        <v>159</v>
      </c>
      <c r="AX52" t="s">
        <v>69</v>
      </c>
    </row>
    <row r="53" spans="1:50" x14ac:dyDescent="0.35">
      <c r="A53">
        <v>50</v>
      </c>
      <c r="B53" s="7">
        <f>Combine12[[#This Row],[Column1]]</f>
        <v>2</v>
      </c>
      <c r="C53" s="7">
        <f>VLOOKUP(Combine12[[#This Row],[STT - Data team]],[2]Sheet2!A:B,2,FALSE)</f>
        <v>2</v>
      </c>
      <c r="D53">
        <v>52</v>
      </c>
      <c r="F53" t="s">
        <v>49</v>
      </c>
      <c r="G53">
        <v>24</v>
      </c>
      <c r="J53" t="s">
        <v>266</v>
      </c>
      <c r="K53" t="s">
        <v>123</v>
      </c>
      <c r="L53" t="s">
        <v>124</v>
      </c>
      <c r="N53" t="s">
        <v>124</v>
      </c>
      <c r="P53" t="s">
        <v>54</v>
      </c>
      <c r="R53" t="s">
        <v>234</v>
      </c>
      <c r="T53" t="s">
        <v>267</v>
      </c>
      <c r="V53" t="s">
        <v>268</v>
      </c>
      <c r="X53" t="s">
        <v>60</v>
      </c>
      <c r="Y53" t="s">
        <v>59</v>
      </c>
      <c r="Z53" t="s">
        <v>61</v>
      </c>
      <c r="AA53">
        <v>43899</v>
      </c>
      <c r="AC53" t="s">
        <v>124</v>
      </c>
      <c r="AD53">
        <v>43899</v>
      </c>
      <c r="AF53" s="1"/>
      <c r="AG53" s="1"/>
      <c r="AI53" s="1">
        <v>43903</v>
      </c>
      <c r="AJ53" s="1">
        <v>43903</v>
      </c>
      <c r="AK53" t="s">
        <v>269</v>
      </c>
      <c r="AL53" t="s">
        <v>63</v>
      </c>
      <c r="AM53" s="1">
        <v>43903</v>
      </c>
      <c r="AN53" s="1">
        <v>43904</v>
      </c>
      <c r="AO53" s="6">
        <v>43904</v>
      </c>
      <c r="AP53" s="6">
        <v>43903</v>
      </c>
      <c r="AQ53" t="s">
        <v>64</v>
      </c>
      <c r="AR53" t="s">
        <v>65</v>
      </c>
      <c r="AS53" s="1">
        <v>43903</v>
      </c>
      <c r="AT53" t="s">
        <v>270</v>
      </c>
      <c r="AU53" t="s">
        <v>271</v>
      </c>
      <c r="AW53" t="s">
        <v>159</v>
      </c>
      <c r="AX53" t="s">
        <v>69</v>
      </c>
    </row>
    <row r="54" spans="1:50" x14ac:dyDescent="0.35">
      <c r="A54">
        <v>52</v>
      </c>
      <c r="B54" s="7">
        <f>Combine12[[#This Row],[Column1]]</f>
        <v>4</v>
      </c>
      <c r="C54" s="7">
        <f>VLOOKUP(Combine12[[#This Row],[STT - Data team]],[2]Sheet2!A:B,2,FALSE)</f>
        <v>4</v>
      </c>
      <c r="D54">
        <v>51</v>
      </c>
      <c r="F54" t="s">
        <v>49</v>
      </c>
      <c r="G54">
        <v>22</v>
      </c>
      <c r="J54" t="s">
        <v>272</v>
      </c>
      <c r="K54" t="s">
        <v>273</v>
      </c>
      <c r="L54" t="s">
        <v>53</v>
      </c>
      <c r="M54" t="s">
        <v>273</v>
      </c>
      <c r="N54" t="s">
        <v>53</v>
      </c>
      <c r="O54" t="s">
        <v>272</v>
      </c>
      <c r="P54" t="s">
        <v>54</v>
      </c>
      <c r="R54" t="s">
        <v>274</v>
      </c>
      <c r="S54" t="s">
        <v>275</v>
      </c>
      <c r="T54" t="s">
        <v>276</v>
      </c>
      <c r="U54" t="s">
        <v>53</v>
      </c>
      <c r="V54" t="s">
        <v>277</v>
      </c>
      <c r="W54" t="s">
        <v>278</v>
      </c>
      <c r="X54" t="s">
        <v>279</v>
      </c>
      <c r="Y54" t="s">
        <v>278</v>
      </c>
      <c r="Z54" t="s">
        <v>61</v>
      </c>
      <c r="AA54">
        <v>43903</v>
      </c>
      <c r="AB54" s="1">
        <v>43903</v>
      </c>
      <c r="AC54" t="s">
        <v>53</v>
      </c>
      <c r="AD54">
        <v>43899</v>
      </c>
      <c r="AE54" t="s">
        <v>280</v>
      </c>
      <c r="AF54" s="1">
        <v>43901</v>
      </c>
      <c r="AG54" s="1">
        <v>43901</v>
      </c>
      <c r="AI54" s="1">
        <v>43903</v>
      </c>
      <c r="AJ54" s="1">
        <v>43903</v>
      </c>
      <c r="AK54" t="s">
        <v>66</v>
      </c>
      <c r="AL54" t="s">
        <v>63</v>
      </c>
      <c r="AM54" s="1">
        <v>43903</v>
      </c>
      <c r="AN54" s="1">
        <v>43904</v>
      </c>
      <c r="AO54" s="6">
        <v>43904</v>
      </c>
      <c r="AP54" s="6">
        <v>43903</v>
      </c>
      <c r="AQ54" t="s">
        <v>64</v>
      </c>
      <c r="AR54" t="s">
        <v>65</v>
      </c>
      <c r="AS54" s="1">
        <v>43903</v>
      </c>
      <c r="AT54" t="s">
        <v>66</v>
      </c>
      <c r="AU54" t="s">
        <v>67</v>
      </c>
      <c r="AW54" t="s">
        <v>159</v>
      </c>
      <c r="AX54" t="s">
        <v>69</v>
      </c>
    </row>
    <row r="55" spans="1:50" x14ac:dyDescent="0.35">
      <c r="A55">
        <v>53</v>
      </c>
      <c r="B55" s="7">
        <f>Combine12[[#This Row],[Column1]]</f>
        <v>1</v>
      </c>
      <c r="C55" s="7">
        <f>VLOOKUP(Combine12[[#This Row],[STT - Data team]],[2]Sheet2!A:B,2,FALSE)</f>
        <v>1</v>
      </c>
      <c r="D55">
        <v>53</v>
      </c>
      <c r="F55" t="s">
        <v>71</v>
      </c>
      <c r="G55">
        <v>53</v>
      </c>
      <c r="K55" t="s">
        <v>281</v>
      </c>
      <c r="L55" t="s">
        <v>160</v>
      </c>
      <c r="M55" t="s">
        <v>281</v>
      </c>
      <c r="N55" t="s">
        <v>161</v>
      </c>
      <c r="O55" t="s">
        <v>282</v>
      </c>
      <c r="P55" t="s">
        <v>283</v>
      </c>
      <c r="R55" t="s">
        <v>284</v>
      </c>
      <c r="T55" t="s">
        <v>285</v>
      </c>
      <c r="V55" t="s">
        <v>286</v>
      </c>
      <c r="W55" t="s">
        <v>287</v>
      </c>
      <c r="X55" t="s">
        <v>279</v>
      </c>
      <c r="Y55" t="s">
        <v>287</v>
      </c>
      <c r="Z55" t="s">
        <v>166</v>
      </c>
      <c r="AA55">
        <v>43900</v>
      </c>
      <c r="AB55" s="1">
        <v>43900</v>
      </c>
      <c r="AC55" t="s">
        <v>160</v>
      </c>
      <c r="AD55">
        <v>43903</v>
      </c>
      <c r="AE55" t="s">
        <v>288</v>
      </c>
      <c r="AF55" s="1">
        <v>43903</v>
      </c>
      <c r="AG55" s="1"/>
      <c r="AI55" s="1">
        <v>43903</v>
      </c>
      <c r="AJ55" s="1">
        <v>43903</v>
      </c>
      <c r="AK55" t="s">
        <v>168</v>
      </c>
      <c r="AL55" t="s">
        <v>169</v>
      </c>
      <c r="AM55" s="1">
        <v>43904</v>
      </c>
      <c r="AN55" s="1">
        <v>43904</v>
      </c>
      <c r="AO55" s="6">
        <v>43903</v>
      </c>
      <c r="AP55" s="6">
        <v>43903</v>
      </c>
      <c r="AQ55" t="s">
        <v>64</v>
      </c>
      <c r="AR55" t="s">
        <v>65</v>
      </c>
      <c r="AS55" s="1">
        <v>43903</v>
      </c>
      <c r="AT55" t="s">
        <v>168</v>
      </c>
      <c r="AU55" t="s">
        <v>170</v>
      </c>
      <c r="AX55" t="s">
        <v>69</v>
      </c>
    </row>
    <row r="56" spans="1:50" x14ac:dyDescent="0.35">
      <c r="A56">
        <v>54</v>
      </c>
      <c r="B56" s="7">
        <f>Combine12[[#This Row],[Column1]]</f>
        <v>5</v>
      </c>
      <c r="C56" s="7">
        <f>VLOOKUP(Combine12[[#This Row],[STT - Data team]],[2]Sheet2!A:B,2,FALSE)</f>
        <v>5</v>
      </c>
      <c r="D56">
        <v>54</v>
      </c>
      <c r="F56" t="s">
        <v>71</v>
      </c>
      <c r="G56">
        <v>33</v>
      </c>
      <c r="K56" t="s">
        <v>289</v>
      </c>
      <c r="L56" t="s">
        <v>160</v>
      </c>
      <c r="P56" t="s">
        <v>290</v>
      </c>
      <c r="R56" t="s">
        <v>291</v>
      </c>
      <c r="S56" t="s">
        <v>292</v>
      </c>
      <c r="T56" t="s">
        <v>293</v>
      </c>
      <c r="V56" t="s">
        <v>294</v>
      </c>
      <c r="W56" t="s">
        <v>295</v>
      </c>
      <c r="X56" t="s">
        <v>296</v>
      </c>
      <c r="Y56" t="s">
        <v>297</v>
      </c>
      <c r="Z56" t="s">
        <v>298</v>
      </c>
      <c r="AA56" t="s">
        <v>299</v>
      </c>
      <c r="AB56" s="1">
        <v>43898</v>
      </c>
      <c r="AC56" t="s">
        <v>160</v>
      </c>
      <c r="AD56" t="s">
        <v>300</v>
      </c>
      <c r="AE56" t="s">
        <v>196</v>
      </c>
      <c r="AF56" s="1">
        <v>43904</v>
      </c>
      <c r="AG56" s="1">
        <v>43904</v>
      </c>
      <c r="AI56" s="1">
        <v>43904</v>
      </c>
      <c r="AJ56" s="1">
        <v>43904</v>
      </c>
      <c r="AK56" t="s">
        <v>168</v>
      </c>
      <c r="AL56" t="s">
        <v>169</v>
      </c>
      <c r="AM56" s="1">
        <v>43905</v>
      </c>
      <c r="AN56" s="1">
        <v>43905</v>
      </c>
      <c r="AO56" s="6" t="s">
        <v>301</v>
      </c>
      <c r="AP56" s="6" t="s">
        <v>300</v>
      </c>
      <c r="AQ56" t="s">
        <v>302</v>
      </c>
      <c r="AR56" t="s">
        <v>65</v>
      </c>
      <c r="AS56" s="1">
        <v>43905</v>
      </c>
      <c r="AT56" t="s">
        <v>168</v>
      </c>
      <c r="AU56" t="s">
        <v>303</v>
      </c>
      <c r="AX56" t="s">
        <v>69</v>
      </c>
    </row>
    <row r="57" spans="1:50" x14ac:dyDescent="0.35">
      <c r="A57">
        <v>55</v>
      </c>
      <c r="B57" s="7">
        <f>Combine12[[#This Row],[Column1]]</f>
        <v>2</v>
      </c>
      <c r="C57" s="7">
        <f>VLOOKUP(Combine12[[#This Row],[STT - Data team]],[2]Sheet2!A:B,2,FALSE)</f>
        <v>2</v>
      </c>
      <c r="D57">
        <v>55</v>
      </c>
      <c r="F57" t="s">
        <v>71</v>
      </c>
      <c r="G57">
        <v>35</v>
      </c>
      <c r="L57" t="s">
        <v>53</v>
      </c>
      <c r="N57" t="s">
        <v>53</v>
      </c>
      <c r="P57" t="s">
        <v>263</v>
      </c>
      <c r="R57" t="s">
        <v>304</v>
      </c>
      <c r="T57" t="s">
        <v>305</v>
      </c>
      <c r="U57" t="s">
        <v>306</v>
      </c>
      <c r="V57" t="s">
        <v>307</v>
      </c>
      <c r="W57" t="s">
        <v>308</v>
      </c>
      <c r="X57" t="s">
        <v>263</v>
      </c>
      <c r="Y57" t="s">
        <v>308</v>
      </c>
      <c r="Z57" t="s">
        <v>61</v>
      </c>
      <c r="AA57">
        <v>43904</v>
      </c>
      <c r="AB57" s="1">
        <v>43904</v>
      </c>
      <c r="AC57" t="s">
        <v>53</v>
      </c>
      <c r="AD57">
        <v>43904</v>
      </c>
      <c r="AF57" s="1"/>
      <c r="AG57" s="1">
        <v>43904</v>
      </c>
      <c r="AI57" s="1">
        <v>43904</v>
      </c>
      <c r="AJ57" s="1">
        <v>43904</v>
      </c>
      <c r="AK57" t="s">
        <v>66</v>
      </c>
      <c r="AL57" t="s">
        <v>63</v>
      </c>
      <c r="AM57" s="1">
        <v>43905</v>
      </c>
      <c r="AN57" s="1">
        <v>43905</v>
      </c>
      <c r="AO57" s="6">
        <v>43905</v>
      </c>
      <c r="AP57" s="6">
        <v>43904</v>
      </c>
      <c r="AQ57" t="s">
        <v>302</v>
      </c>
      <c r="AR57" t="s">
        <v>65</v>
      </c>
      <c r="AS57" s="1">
        <v>43904</v>
      </c>
      <c r="AT57" t="s">
        <v>66</v>
      </c>
      <c r="AU57" t="s">
        <v>309</v>
      </c>
      <c r="AX57" t="s">
        <v>69</v>
      </c>
    </row>
    <row r="58" spans="1:50" x14ac:dyDescent="0.35">
      <c r="A58">
        <v>56</v>
      </c>
      <c r="B58" s="7">
        <f>Combine12[[#This Row],[Column1]]</f>
        <v>5</v>
      </c>
      <c r="C58" s="7">
        <f>VLOOKUP(Combine12[[#This Row],[STT - Data team]],[2]Sheet2!A:B,2,FALSE)</f>
        <v>5</v>
      </c>
      <c r="D58">
        <v>56</v>
      </c>
      <c r="F58" t="s">
        <v>71</v>
      </c>
      <c r="G58">
        <v>30</v>
      </c>
      <c r="K58" t="s">
        <v>310</v>
      </c>
      <c r="L58" t="s">
        <v>53</v>
      </c>
      <c r="N58" t="s">
        <v>53</v>
      </c>
      <c r="P58" t="s">
        <v>60</v>
      </c>
      <c r="R58" t="s">
        <v>234</v>
      </c>
      <c r="S58" t="s">
        <v>311</v>
      </c>
      <c r="T58" t="s">
        <v>312</v>
      </c>
      <c r="V58" t="s">
        <v>313</v>
      </c>
      <c r="X58" t="s">
        <v>60</v>
      </c>
      <c r="Y58" t="s">
        <v>59</v>
      </c>
      <c r="Z58" t="s">
        <v>61</v>
      </c>
      <c r="AA58">
        <v>43899</v>
      </c>
      <c r="AB58" s="1">
        <v>43899</v>
      </c>
      <c r="AC58" t="s">
        <v>53</v>
      </c>
      <c r="AF58" s="1"/>
      <c r="AG58" s="1">
        <v>43904</v>
      </c>
      <c r="AI58" s="1">
        <v>43904</v>
      </c>
      <c r="AJ58" s="1">
        <v>43904</v>
      </c>
      <c r="AK58" t="s">
        <v>314</v>
      </c>
      <c r="AL58" t="s">
        <v>63</v>
      </c>
      <c r="AM58" s="1">
        <v>43905</v>
      </c>
      <c r="AN58" s="1">
        <v>43905</v>
      </c>
      <c r="AO58" s="6">
        <v>43904</v>
      </c>
      <c r="AQ58" t="s">
        <v>302</v>
      </c>
      <c r="AR58" t="s">
        <v>65</v>
      </c>
      <c r="AS58" s="1">
        <v>43904</v>
      </c>
      <c r="AT58" t="s">
        <v>66</v>
      </c>
      <c r="AU58" t="s">
        <v>309</v>
      </c>
      <c r="AX58" t="s">
        <v>69</v>
      </c>
    </row>
    <row r="59" spans="1:50" x14ac:dyDescent="0.35">
      <c r="A59">
        <v>57</v>
      </c>
      <c r="B59" s="7">
        <f>Combine12[[#This Row],[Column1]]</f>
        <v>9</v>
      </c>
      <c r="C59" s="7">
        <f>VLOOKUP(Combine12[[#This Row],[STT - Data team]],[2]Sheet2!A:B,2,FALSE)</f>
        <v>9</v>
      </c>
      <c r="D59">
        <v>57</v>
      </c>
      <c r="F59" t="s">
        <v>71</v>
      </c>
      <c r="G59">
        <v>66</v>
      </c>
      <c r="L59" t="s">
        <v>152</v>
      </c>
      <c r="P59" t="s">
        <v>60</v>
      </c>
      <c r="Q59">
        <v>46</v>
      </c>
      <c r="R59" t="s">
        <v>234</v>
      </c>
      <c r="S59" t="s">
        <v>315</v>
      </c>
      <c r="T59" t="s">
        <v>316</v>
      </c>
      <c r="U59" t="s">
        <v>317</v>
      </c>
      <c r="V59" t="s">
        <v>318</v>
      </c>
      <c r="W59" t="s">
        <v>59</v>
      </c>
      <c r="X59" t="s">
        <v>60</v>
      </c>
      <c r="Y59" t="s">
        <v>59</v>
      </c>
      <c r="Z59" t="s">
        <v>61</v>
      </c>
      <c r="AA59">
        <v>43899</v>
      </c>
      <c r="AB59" s="1">
        <v>43899</v>
      </c>
      <c r="AC59" t="s">
        <v>152</v>
      </c>
      <c r="AF59" s="1"/>
      <c r="AG59" s="1"/>
      <c r="AI59" s="1">
        <v>43904</v>
      </c>
      <c r="AJ59" s="1">
        <v>43904</v>
      </c>
      <c r="AK59" t="s">
        <v>158</v>
      </c>
      <c r="AL59" t="s">
        <v>110</v>
      </c>
      <c r="AM59" s="1">
        <v>43905</v>
      </c>
      <c r="AN59" s="1">
        <v>43905</v>
      </c>
      <c r="AO59" s="6">
        <v>43899</v>
      </c>
      <c r="AP59" s="6">
        <v>43899</v>
      </c>
      <c r="AQ59" t="s">
        <v>302</v>
      </c>
      <c r="AR59" t="s">
        <v>65</v>
      </c>
      <c r="AS59" s="1">
        <v>43906</v>
      </c>
      <c r="AT59" t="s">
        <v>319</v>
      </c>
      <c r="AU59" t="s">
        <v>320</v>
      </c>
      <c r="AX59" t="s">
        <v>69</v>
      </c>
    </row>
    <row r="60" spans="1:50" x14ac:dyDescent="0.35">
      <c r="A60">
        <v>58</v>
      </c>
      <c r="B60" s="7">
        <f>Combine12[[#This Row],[Column1]]</f>
        <v>4</v>
      </c>
      <c r="C60" s="7">
        <f>VLOOKUP(Combine12[[#This Row],[STT - Data team]],[2]Sheet2!A:B,2,FALSE)</f>
        <v>4</v>
      </c>
      <c r="D60">
        <v>58</v>
      </c>
      <c r="F60" t="s">
        <v>49</v>
      </c>
      <c r="G60">
        <v>26</v>
      </c>
      <c r="H60" t="s">
        <v>321</v>
      </c>
      <c r="J60" t="s">
        <v>322</v>
      </c>
      <c r="K60" t="s">
        <v>52</v>
      </c>
      <c r="L60" t="s">
        <v>53</v>
      </c>
      <c r="M60" t="s">
        <v>52</v>
      </c>
      <c r="N60" t="s">
        <v>323</v>
      </c>
      <c r="O60" t="s">
        <v>322</v>
      </c>
      <c r="P60" t="s">
        <v>54</v>
      </c>
      <c r="R60" t="s">
        <v>324</v>
      </c>
      <c r="S60" t="s">
        <v>325</v>
      </c>
      <c r="T60" t="s">
        <v>326</v>
      </c>
      <c r="V60" t="s">
        <v>327</v>
      </c>
      <c r="X60" t="s">
        <v>263</v>
      </c>
      <c r="Y60" t="s">
        <v>328</v>
      </c>
      <c r="Z60" t="s">
        <v>61</v>
      </c>
      <c r="AA60">
        <v>43905</v>
      </c>
      <c r="AB60" s="1">
        <v>43905</v>
      </c>
      <c r="AC60" t="s">
        <v>53</v>
      </c>
      <c r="AF60" s="1"/>
      <c r="AG60" s="1">
        <v>43899</v>
      </c>
      <c r="AI60" s="1">
        <v>43905</v>
      </c>
      <c r="AJ60" s="1">
        <v>43905</v>
      </c>
      <c r="AK60" t="s">
        <v>66</v>
      </c>
      <c r="AL60" t="s">
        <v>63</v>
      </c>
      <c r="AM60" s="1">
        <v>43905</v>
      </c>
      <c r="AN60" s="1">
        <v>43906</v>
      </c>
      <c r="AO60" s="6">
        <v>43906</v>
      </c>
      <c r="AP60" s="6">
        <v>43906</v>
      </c>
      <c r="AQ60" t="s">
        <v>329</v>
      </c>
      <c r="AR60" t="s">
        <v>65</v>
      </c>
      <c r="AS60" s="1">
        <v>43906</v>
      </c>
      <c r="AT60" t="s">
        <v>66</v>
      </c>
      <c r="AU60" t="s">
        <v>330</v>
      </c>
      <c r="AX60" t="s">
        <v>69</v>
      </c>
    </row>
    <row r="61" spans="1:50" x14ac:dyDescent="0.35">
      <c r="A61">
        <v>59</v>
      </c>
      <c r="B61" s="7">
        <f>Combine12[[#This Row],[Column1]]</f>
        <v>3</v>
      </c>
      <c r="C61" s="7">
        <f>VLOOKUP(Combine12[[#This Row],[STT - Data team]],[2]Sheet2!A:B,2,FALSE)</f>
        <v>3</v>
      </c>
      <c r="D61">
        <v>59</v>
      </c>
      <c r="F61" t="s">
        <v>49</v>
      </c>
      <c r="G61">
        <v>30</v>
      </c>
      <c r="J61" t="s">
        <v>331</v>
      </c>
      <c r="K61" t="s">
        <v>332</v>
      </c>
      <c r="L61" t="s">
        <v>53</v>
      </c>
      <c r="M61" t="s">
        <v>333</v>
      </c>
      <c r="N61" t="s">
        <v>323</v>
      </c>
      <c r="O61" t="s">
        <v>331</v>
      </c>
      <c r="P61" t="s">
        <v>54</v>
      </c>
      <c r="Q61" t="s">
        <v>105</v>
      </c>
      <c r="R61" t="s">
        <v>55</v>
      </c>
      <c r="S61" t="s">
        <v>334</v>
      </c>
      <c r="T61" t="s">
        <v>335</v>
      </c>
      <c r="U61" t="s">
        <v>336</v>
      </c>
      <c r="V61" t="s">
        <v>337</v>
      </c>
      <c r="W61" t="s">
        <v>59</v>
      </c>
      <c r="X61" t="s">
        <v>60</v>
      </c>
      <c r="Y61" t="s">
        <v>59</v>
      </c>
      <c r="Z61" t="s">
        <v>61</v>
      </c>
      <c r="AA61">
        <v>43892</v>
      </c>
      <c r="AB61" s="1">
        <v>43892</v>
      </c>
      <c r="AC61" t="s">
        <v>53</v>
      </c>
      <c r="AE61" t="s">
        <v>338</v>
      </c>
      <c r="AF61" s="1">
        <v>43904</v>
      </c>
      <c r="AG61" s="1">
        <v>43904</v>
      </c>
      <c r="AI61" s="1">
        <v>43905</v>
      </c>
      <c r="AJ61" s="1">
        <v>43905</v>
      </c>
      <c r="AK61" t="s">
        <v>66</v>
      </c>
      <c r="AL61" t="s">
        <v>63</v>
      </c>
      <c r="AM61" s="1">
        <v>43905</v>
      </c>
      <c r="AN61" s="1">
        <v>43906</v>
      </c>
      <c r="AO61" s="6">
        <v>43905</v>
      </c>
      <c r="AP61" s="6">
        <v>43905</v>
      </c>
      <c r="AQ61" t="s">
        <v>302</v>
      </c>
      <c r="AR61" t="s">
        <v>65</v>
      </c>
      <c r="AS61" s="1">
        <v>43905</v>
      </c>
      <c r="AT61" t="s">
        <v>66</v>
      </c>
      <c r="AU61" t="s">
        <v>339</v>
      </c>
      <c r="AX61" t="s">
        <v>69</v>
      </c>
    </row>
    <row r="62" spans="1:50" x14ac:dyDescent="0.35">
      <c r="A62">
        <v>60</v>
      </c>
      <c r="B62" s="7">
        <f>Combine12[[#This Row],[Column1]]</f>
        <v>4</v>
      </c>
      <c r="C62" s="7">
        <f>VLOOKUP(Combine12[[#This Row],[STT - Data team]],[2]Sheet2!A:B,2,FALSE)</f>
        <v>4</v>
      </c>
      <c r="D62">
        <v>60</v>
      </c>
      <c r="F62" t="s">
        <v>71</v>
      </c>
      <c r="G62">
        <v>29</v>
      </c>
      <c r="L62" t="s">
        <v>53</v>
      </c>
      <c r="P62" t="s">
        <v>263</v>
      </c>
      <c r="Q62">
        <v>50</v>
      </c>
      <c r="R62" t="s">
        <v>340</v>
      </c>
      <c r="S62" t="s">
        <v>341</v>
      </c>
      <c r="T62" t="s">
        <v>342</v>
      </c>
      <c r="V62" t="s">
        <v>343</v>
      </c>
      <c r="X62" t="s">
        <v>263</v>
      </c>
      <c r="Y62" t="s">
        <v>308</v>
      </c>
      <c r="Z62" t="s">
        <v>61</v>
      </c>
      <c r="AA62">
        <v>43900</v>
      </c>
      <c r="AB62" s="1">
        <v>43899</v>
      </c>
      <c r="AC62" t="s">
        <v>53</v>
      </c>
      <c r="AD62">
        <v>43905</v>
      </c>
      <c r="AF62" s="1"/>
      <c r="AG62" s="1">
        <v>43905</v>
      </c>
      <c r="AI62" s="1">
        <v>43905</v>
      </c>
      <c r="AJ62" s="1">
        <v>43905</v>
      </c>
      <c r="AK62" t="s">
        <v>66</v>
      </c>
      <c r="AL62" t="s">
        <v>63</v>
      </c>
      <c r="AM62" s="1">
        <v>43906</v>
      </c>
      <c r="AN62" s="1">
        <v>43906</v>
      </c>
      <c r="AO62" s="6">
        <v>43905</v>
      </c>
      <c r="AP62" s="6">
        <v>43905</v>
      </c>
      <c r="AQ62" t="s">
        <v>302</v>
      </c>
      <c r="AR62" t="s">
        <v>65</v>
      </c>
      <c r="AS62" s="1">
        <v>43904</v>
      </c>
      <c r="AT62" t="s">
        <v>66</v>
      </c>
      <c r="AU62" t="s">
        <v>309</v>
      </c>
      <c r="AX62" t="s">
        <v>69</v>
      </c>
    </row>
    <row r="63" spans="1:50" x14ac:dyDescent="0.35">
      <c r="A63">
        <v>61</v>
      </c>
      <c r="B63" s="7">
        <f>Combine12[[#This Row],[Column1]]</f>
        <v>3</v>
      </c>
      <c r="C63" s="7">
        <f>VLOOKUP(Combine12[[#This Row],[STT - Data team]],[2]Sheet2!A:B,2,FALSE)</f>
        <v>3</v>
      </c>
      <c r="D63">
        <v>61</v>
      </c>
      <c r="F63" t="s">
        <v>71</v>
      </c>
      <c r="G63">
        <v>42</v>
      </c>
      <c r="I63" t="s">
        <v>344</v>
      </c>
      <c r="J63" t="s">
        <v>345</v>
      </c>
      <c r="K63" t="s">
        <v>346</v>
      </c>
      <c r="L63" t="s">
        <v>347</v>
      </c>
      <c r="M63" t="s">
        <v>346</v>
      </c>
      <c r="N63" t="s">
        <v>347</v>
      </c>
      <c r="P63" t="s">
        <v>54</v>
      </c>
      <c r="R63" t="s">
        <v>348</v>
      </c>
      <c r="T63" t="s">
        <v>349</v>
      </c>
      <c r="V63" t="s">
        <v>350</v>
      </c>
      <c r="W63" t="s">
        <v>351</v>
      </c>
      <c r="X63" t="s">
        <v>352</v>
      </c>
      <c r="Y63" t="s">
        <v>351</v>
      </c>
      <c r="Z63" t="s">
        <v>166</v>
      </c>
      <c r="AA63">
        <v>43894</v>
      </c>
      <c r="AB63" s="1">
        <v>43894</v>
      </c>
      <c r="AC63" t="s">
        <v>347</v>
      </c>
      <c r="AD63">
        <v>43905</v>
      </c>
      <c r="AE63" t="s">
        <v>353</v>
      </c>
      <c r="AF63" s="1">
        <v>43900</v>
      </c>
      <c r="AG63" s="1"/>
      <c r="AI63" s="1">
        <v>43905</v>
      </c>
      <c r="AJ63" s="1">
        <v>43905</v>
      </c>
      <c r="AK63" t="s">
        <v>354</v>
      </c>
      <c r="AL63" t="s">
        <v>110</v>
      </c>
      <c r="AM63" s="1">
        <v>43905</v>
      </c>
      <c r="AN63" s="1">
        <v>43906</v>
      </c>
      <c r="AO63" s="6">
        <v>43906</v>
      </c>
      <c r="AP63" s="6">
        <v>43905</v>
      </c>
      <c r="AQ63" t="s">
        <v>302</v>
      </c>
      <c r="AR63" t="s">
        <v>65</v>
      </c>
      <c r="AS63" s="1">
        <v>43905</v>
      </c>
      <c r="AT63" t="s">
        <v>354</v>
      </c>
      <c r="AU63" t="s">
        <v>355</v>
      </c>
      <c r="AX63" t="s">
        <v>69</v>
      </c>
    </row>
    <row r="64" spans="1:50" x14ac:dyDescent="0.35">
      <c r="A64">
        <v>62</v>
      </c>
      <c r="B64" s="7">
        <f>Combine12[[#This Row],[Column1]]</f>
        <v>3</v>
      </c>
      <c r="C64" s="7">
        <f>VLOOKUP(Combine12[[#This Row],[STT - Data team]],[2]Sheet2!A:B,2,FALSE)</f>
        <v>3</v>
      </c>
      <c r="D64">
        <v>62</v>
      </c>
      <c r="F64" t="s">
        <v>71</v>
      </c>
      <c r="G64">
        <v>18</v>
      </c>
      <c r="H64" t="s">
        <v>321</v>
      </c>
      <c r="K64" t="s">
        <v>310</v>
      </c>
      <c r="L64" t="s">
        <v>53</v>
      </c>
      <c r="M64" t="s">
        <v>310</v>
      </c>
      <c r="N64" t="s">
        <v>53</v>
      </c>
      <c r="P64" t="s">
        <v>54</v>
      </c>
      <c r="R64" t="s">
        <v>356</v>
      </c>
      <c r="S64" t="s">
        <v>357</v>
      </c>
      <c r="T64" t="s">
        <v>358</v>
      </c>
      <c r="V64" t="s">
        <v>359</v>
      </c>
      <c r="X64" t="s">
        <v>60</v>
      </c>
      <c r="Y64" t="s">
        <v>133</v>
      </c>
      <c r="Z64" t="s">
        <v>82</v>
      </c>
      <c r="AA64">
        <v>43906</v>
      </c>
      <c r="AB64" s="1">
        <v>43906</v>
      </c>
      <c r="AC64" t="s">
        <v>124</v>
      </c>
      <c r="AD64">
        <v>43906</v>
      </c>
      <c r="AF64" s="1"/>
      <c r="AG64" s="1">
        <v>43906</v>
      </c>
      <c r="AI64" s="1">
        <v>43906</v>
      </c>
      <c r="AJ64" s="1">
        <v>43906</v>
      </c>
      <c r="AK64" t="s">
        <v>360</v>
      </c>
      <c r="AL64" t="s">
        <v>63</v>
      </c>
      <c r="AM64" s="1">
        <v>43906</v>
      </c>
      <c r="AN64" s="1">
        <v>43907</v>
      </c>
      <c r="AO64" s="6">
        <v>43906</v>
      </c>
      <c r="AP64" s="6">
        <v>43906</v>
      </c>
      <c r="AQ64" t="s">
        <v>302</v>
      </c>
      <c r="AR64" t="s">
        <v>65</v>
      </c>
      <c r="AS64" s="1">
        <v>43906</v>
      </c>
      <c r="AT64" t="s">
        <v>360</v>
      </c>
      <c r="AU64" t="s">
        <v>361</v>
      </c>
      <c r="AW64" t="s">
        <v>159</v>
      </c>
      <c r="AX64" t="s">
        <v>69</v>
      </c>
    </row>
    <row r="65" spans="1:50" x14ac:dyDescent="0.35">
      <c r="A65">
        <v>63</v>
      </c>
      <c r="B65" s="7">
        <f>Combine12[[#This Row],[Column1]]</f>
        <v>3</v>
      </c>
      <c r="C65" s="7">
        <f>VLOOKUP(Combine12[[#This Row],[STT - Data team]],[2]Sheet2!A:B,2,FALSE)</f>
        <v>3</v>
      </c>
      <c r="D65">
        <v>63</v>
      </c>
      <c r="F65" t="s">
        <v>49</v>
      </c>
      <c r="G65">
        <v>20</v>
      </c>
      <c r="H65" t="s">
        <v>321</v>
      </c>
      <c r="K65" t="s">
        <v>205</v>
      </c>
      <c r="L65" t="s">
        <v>53</v>
      </c>
      <c r="M65" t="s">
        <v>205</v>
      </c>
      <c r="N65" t="s">
        <v>53</v>
      </c>
      <c r="O65" t="s">
        <v>362</v>
      </c>
      <c r="P65" t="s">
        <v>54</v>
      </c>
      <c r="R65" t="s">
        <v>363</v>
      </c>
      <c r="S65" t="s">
        <v>357</v>
      </c>
      <c r="T65" t="s">
        <v>364</v>
      </c>
      <c r="V65" t="s">
        <v>365</v>
      </c>
      <c r="W65" t="s">
        <v>366</v>
      </c>
      <c r="X65" t="s">
        <v>367</v>
      </c>
      <c r="Y65" t="s">
        <v>368</v>
      </c>
      <c r="Z65" t="s">
        <v>61</v>
      </c>
      <c r="AA65">
        <v>43905</v>
      </c>
      <c r="AB65" s="1">
        <v>43905</v>
      </c>
      <c r="AC65" t="s">
        <v>53</v>
      </c>
      <c r="AD65">
        <v>43905</v>
      </c>
      <c r="AF65" s="1"/>
      <c r="AG65" s="1">
        <v>43906</v>
      </c>
      <c r="AI65" s="1">
        <v>43906</v>
      </c>
      <c r="AJ65" s="1">
        <v>43906</v>
      </c>
      <c r="AK65" t="s">
        <v>369</v>
      </c>
      <c r="AL65" t="s">
        <v>63</v>
      </c>
      <c r="AM65" s="1">
        <v>43906</v>
      </c>
      <c r="AN65" s="1">
        <v>43907</v>
      </c>
      <c r="AO65" s="6">
        <v>43906</v>
      </c>
      <c r="AP65" s="6">
        <v>43906</v>
      </c>
      <c r="AQ65" t="s">
        <v>302</v>
      </c>
      <c r="AR65" t="s">
        <v>65</v>
      </c>
      <c r="AS65" s="1">
        <v>43906</v>
      </c>
      <c r="AT65" t="s">
        <v>66</v>
      </c>
      <c r="AU65" t="s">
        <v>370</v>
      </c>
      <c r="AX65" t="s">
        <v>69</v>
      </c>
    </row>
    <row r="66" spans="1:50" x14ac:dyDescent="0.35">
      <c r="A66">
        <v>64</v>
      </c>
      <c r="B66" s="7">
        <f>Combine12[[#This Row],[Column1]]</f>
        <v>0</v>
      </c>
      <c r="C66" s="7">
        <f>VLOOKUP(Combine12[[#This Row],[STT - Data team]],[2]Sheet2!A:B,2,FALSE)</f>
        <v>0</v>
      </c>
      <c r="D66">
        <v>64</v>
      </c>
      <c r="F66" t="s">
        <v>49</v>
      </c>
      <c r="G66">
        <v>36</v>
      </c>
      <c r="J66" t="s">
        <v>371</v>
      </c>
      <c r="K66" t="s">
        <v>372</v>
      </c>
      <c r="L66" t="s">
        <v>160</v>
      </c>
      <c r="M66" t="s">
        <v>373</v>
      </c>
      <c r="N66" t="s">
        <v>161</v>
      </c>
      <c r="O66" t="s">
        <v>374</v>
      </c>
      <c r="P66" t="s">
        <v>54</v>
      </c>
      <c r="R66" t="s">
        <v>375</v>
      </c>
      <c r="S66" t="s">
        <v>376</v>
      </c>
      <c r="T66" t="s">
        <v>377</v>
      </c>
      <c r="U66" t="s">
        <v>378</v>
      </c>
      <c r="V66" t="s">
        <v>379</v>
      </c>
      <c r="W66" t="s">
        <v>380</v>
      </c>
      <c r="X66" t="s">
        <v>381</v>
      </c>
      <c r="Y66" t="s">
        <v>380</v>
      </c>
      <c r="Z66" t="s">
        <v>166</v>
      </c>
      <c r="AA66">
        <v>43902</v>
      </c>
      <c r="AB66" s="1">
        <v>43902</v>
      </c>
      <c r="AC66" t="s">
        <v>160</v>
      </c>
      <c r="AD66" t="s">
        <v>382</v>
      </c>
      <c r="AF66" s="1"/>
      <c r="AG66" s="1"/>
      <c r="AH66" t="s">
        <v>383</v>
      </c>
      <c r="AI66" s="1">
        <v>43906</v>
      </c>
      <c r="AJ66" s="1">
        <v>43906</v>
      </c>
      <c r="AK66" t="s">
        <v>384</v>
      </c>
      <c r="AL66" t="s">
        <v>169</v>
      </c>
      <c r="AM66" s="1">
        <v>43907</v>
      </c>
      <c r="AN66" s="1">
        <v>43907</v>
      </c>
      <c r="AO66" s="6" t="s">
        <v>385</v>
      </c>
      <c r="AP66" s="6" t="s">
        <v>382</v>
      </c>
      <c r="AQ66" t="s">
        <v>302</v>
      </c>
      <c r="AR66" t="s">
        <v>65</v>
      </c>
      <c r="AS66" s="1">
        <v>43907</v>
      </c>
      <c r="AT66" t="s">
        <v>229</v>
      </c>
      <c r="AU66" t="s">
        <v>230</v>
      </c>
      <c r="AX66" t="s">
        <v>69</v>
      </c>
    </row>
    <row r="67" spans="1:50" x14ac:dyDescent="0.35">
      <c r="A67">
        <v>65</v>
      </c>
      <c r="B67" s="7">
        <f>Combine12[[#This Row],[Column1]]</f>
        <v>0</v>
      </c>
      <c r="C67" s="7">
        <f>VLOOKUP(Combine12[[#This Row],[STT - Data team]],[2]Sheet2!A:B,2,FALSE)</f>
        <v>0</v>
      </c>
      <c r="D67">
        <v>65</v>
      </c>
      <c r="F67" t="s">
        <v>49</v>
      </c>
      <c r="G67">
        <v>28</v>
      </c>
      <c r="J67" t="s">
        <v>222</v>
      </c>
      <c r="K67" t="s">
        <v>386</v>
      </c>
      <c r="L67" t="s">
        <v>160</v>
      </c>
      <c r="M67" t="s">
        <v>386</v>
      </c>
      <c r="N67" t="s">
        <v>161</v>
      </c>
      <c r="O67" t="s">
        <v>387</v>
      </c>
      <c r="P67" t="s">
        <v>54</v>
      </c>
      <c r="Q67" t="s">
        <v>388</v>
      </c>
      <c r="R67" t="s">
        <v>389</v>
      </c>
      <c r="S67" t="s">
        <v>390</v>
      </c>
      <c r="T67" t="s">
        <v>391</v>
      </c>
      <c r="V67" t="s">
        <v>392</v>
      </c>
      <c r="X67" t="s">
        <v>74</v>
      </c>
      <c r="Y67" t="s">
        <v>74</v>
      </c>
      <c r="Z67" t="s">
        <v>74</v>
      </c>
      <c r="AA67" t="s">
        <v>74</v>
      </c>
      <c r="AC67" t="s">
        <v>160</v>
      </c>
      <c r="AD67" t="s">
        <v>393</v>
      </c>
      <c r="AF67" s="1"/>
      <c r="AG67" s="1">
        <v>43900</v>
      </c>
      <c r="AI67" s="1">
        <v>43903</v>
      </c>
      <c r="AJ67" s="1">
        <v>43903</v>
      </c>
      <c r="AK67" t="s">
        <v>229</v>
      </c>
      <c r="AL67" t="s">
        <v>169</v>
      </c>
      <c r="AM67" s="1">
        <v>43907</v>
      </c>
      <c r="AN67" s="1">
        <v>43907</v>
      </c>
      <c r="AO67" s="6" t="s">
        <v>385</v>
      </c>
      <c r="AP67" s="6" t="s">
        <v>393</v>
      </c>
      <c r="AQ67" t="s">
        <v>302</v>
      </c>
      <c r="AR67" t="s">
        <v>65</v>
      </c>
      <c r="AS67" s="1">
        <v>43903</v>
      </c>
      <c r="AT67" t="s">
        <v>229</v>
      </c>
      <c r="AU67" t="s">
        <v>394</v>
      </c>
      <c r="AX67" t="s">
        <v>69</v>
      </c>
    </row>
    <row r="68" spans="1:50" x14ac:dyDescent="0.35">
      <c r="A68">
        <v>66</v>
      </c>
      <c r="B68" s="7">
        <f>Combine12[[#This Row],[Column1]]</f>
        <v>3</v>
      </c>
      <c r="C68" s="7">
        <f>VLOOKUP(Combine12[[#This Row],[STT - Data team]],[2]Sheet2!A:B,2,FALSE)</f>
        <v>3</v>
      </c>
      <c r="D68">
        <v>66</v>
      </c>
      <c r="F68" t="s">
        <v>49</v>
      </c>
      <c r="G68">
        <v>21</v>
      </c>
      <c r="J68" t="s">
        <v>395</v>
      </c>
      <c r="K68" t="s">
        <v>396</v>
      </c>
      <c r="L68" t="s">
        <v>160</v>
      </c>
      <c r="M68" t="s">
        <v>396</v>
      </c>
      <c r="N68" t="s">
        <v>161</v>
      </c>
      <c r="P68" t="s">
        <v>54</v>
      </c>
      <c r="R68" t="s">
        <v>397</v>
      </c>
      <c r="S68" t="s">
        <v>398</v>
      </c>
      <c r="T68" t="s">
        <v>399</v>
      </c>
      <c r="V68" t="s">
        <v>400</v>
      </c>
      <c r="W68" t="s">
        <v>401</v>
      </c>
      <c r="X68" t="s">
        <v>402</v>
      </c>
      <c r="Y68" t="s">
        <v>403</v>
      </c>
      <c r="Z68" t="s">
        <v>166</v>
      </c>
      <c r="AA68">
        <v>43906</v>
      </c>
      <c r="AB68" s="1">
        <v>43904</v>
      </c>
      <c r="AC68" t="s">
        <v>160</v>
      </c>
      <c r="AF68" s="1"/>
      <c r="AG68" s="1"/>
      <c r="AI68" s="1">
        <v>43904</v>
      </c>
      <c r="AJ68" s="1">
        <v>43904</v>
      </c>
      <c r="AK68" t="s">
        <v>404</v>
      </c>
      <c r="AL68" t="s">
        <v>169</v>
      </c>
      <c r="AM68" s="1">
        <v>43907</v>
      </c>
      <c r="AN68" s="1">
        <v>43907</v>
      </c>
      <c r="AQ68" t="s">
        <v>302</v>
      </c>
      <c r="AR68" t="s">
        <v>65</v>
      </c>
      <c r="AS68" s="1">
        <v>43907</v>
      </c>
      <c r="AU68" t="s">
        <v>230</v>
      </c>
      <c r="AX68" t="s">
        <v>69</v>
      </c>
    </row>
    <row r="69" spans="1:50" x14ac:dyDescent="0.35">
      <c r="A69">
        <v>67</v>
      </c>
      <c r="B69" s="7">
        <f>Combine12[[#This Row],[Column1]]</f>
        <v>3</v>
      </c>
      <c r="C69" s="7">
        <f>VLOOKUP(Combine12[[#This Row],[STT - Data team]],[2]Sheet2!A:B,2,FALSE)</f>
        <v>3</v>
      </c>
      <c r="D69">
        <v>67</v>
      </c>
      <c r="F69" t="s">
        <v>71</v>
      </c>
      <c r="G69">
        <v>36</v>
      </c>
      <c r="I69" t="s">
        <v>344</v>
      </c>
      <c r="J69" t="s">
        <v>345</v>
      </c>
      <c r="K69" t="s">
        <v>346</v>
      </c>
      <c r="L69" t="s">
        <v>347</v>
      </c>
      <c r="M69" t="s">
        <v>346</v>
      </c>
      <c r="N69" t="s">
        <v>347</v>
      </c>
      <c r="P69" t="s">
        <v>54</v>
      </c>
      <c r="Q69">
        <v>61</v>
      </c>
      <c r="R69" t="s">
        <v>405</v>
      </c>
      <c r="S69" t="s">
        <v>406</v>
      </c>
      <c r="T69" t="s">
        <v>407</v>
      </c>
      <c r="W69" t="s">
        <v>351</v>
      </c>
      <c r="X69" t="s">
        <v>352</v>
      </c>
      <c r="Y69" t="s">
        <v>351</v>
      </c>
      <c r="Z69" t="s">
        <v>166</v>
      </c>
      <c r="AA69">
        <v>43894</v>
      </c>
      <c r="AB69" s="1">
        <v>43894</v>
      </c>
      <c r="AC69" t="s">
        <v>347</v>
      </c>
      <c r="AD69">
        <v>43908</v>
      </c>
      <c r="AF69" s="1"/>
      <c r="AG69" s="1"/>
      <c r="AI69" s="1">
        <v>43907</v>
      </c>
      <c r="AJ69" s="1">
        <v>43907</v>
      </c>
      <c r="AK69" t="s">
        <v>354</v>
      </c>
      <c r="AL69" t="s">
        <v>110</v>
      </c>
      <c r="AM69" s="1">
        <v>43908</v>
      </c>
      <c r="AN69" s="1">
        <v>43908</v>
      </c>
      <c r="AO69" s="6">
        <v>43908</v>
      </c>
      <c r="AP69" s="6">
        <v>43908</v>
      </c>
      <c r="AQ69" t="s">
        <v>302</v>
      </c>
      <c r="AR69" t="s">
        <v>65</v>
      </c>
      <c r="AS69" s="1">
        <v>43907</v>
      </c>
      <c r="AT69" t="s">
        <v>354</v>
      </c>
      <c r="AU69" t="s">
        <v>408</v>
      </c>
      <c r="AX69" t="s">
        <v>69</v>
      </c>
    </row>
    <row r="70" spans="1:50" x14ac:dyDescent="0.35">
      <c r="A70">
        <v>68</v>
      </c>
      <c r="B70" s="7">
        <f>Combine12[[#This Row],[Column1]]</f>
        <v>0</v>
      </c>
      <c r="C70" s="7">
        <f>VLOOKUP(Combine12[[#This Row],[STT - Data team]],[2]Sheet2!A:B,2,FALSE)</f>
        <v>0</v>
      </c>
      <c r="D70">
        <v>68</v>
      </c>
      <c r="F70" t="s">
        <v>71</v>
      </c>
      <c r="G70">
        <v>41</v>
      </c>
      <c r="L70" t="s">
        <v>104</v>
      </c>
      <c r="N70" t="s">
        <v>104</v>
      </c>
      <c r="P70" t="s">
        <v>183</v>
      </c>
      <c r="R70" t="s">
        <v>409</v>
      </c>
      <c r="T70" t="s">
        <v>410</v>
      </c>
      <c r="V70" t="s">
        <v>411</v>
      </c>
      <c r="W70" t="s">
        <v>412</v>
      </c>
      <c r="X70" t="s">
        <v>413</v>
      </c>
      <c r="Y70" t="s">
        <v>414</v>
      </c>
      <c r="Z70" t="s">
        <v>104</v>
      </c>
      <c r="AA70">
        <v>43904</v>
      </c>
      <c r="AB70" s="1">
        <v>43904</v>
      </c>
      <c r="AC70" t="s">
        <v>104</v>
      </c>
      <c r="AD70">
        <v>43904</v>
      </c>
      <c r="AF70" s="1"/>
      <c r="AG70" s="1">
        <v>43907</v>
      </c>
      <c r="AI70" s="1">
        <v>43911</v>
      </c>
      <c r="AJ70" s="1">
        <v>43911</v>
      </c>
      <c r="AK70" t="s">
        <v>415</v>
      </c>
      <c r="AL70" t="s">
        <v>110</v>
      </c>
      <c r="AM70" s="1">
        <v>43907</v>
      </c>
      <c r="AN70" s="1">
        <v>43908</v>
      </c>
      <c r="AO70" s="6">
        <v>43908</v>
      </c>
      <c r="AP70" s="6">
        <v>43908</v>
      </c>
      <c r="AQ70" t="s">
        <v>302</v>
      </c>
      <c r="AR70" t="s">
        <v>65</v>
      </c>
      <c r="AS70" s="1">
        <v>43907</v>
      </c>
      <c r="AT70" t="s">
        <v>415</v>
      </c>
      <c r="AU70" t="s">
        <v>109</v>
      </c>
      <c r="AX70" t="s">
        <v>69</v>
      </c>
    </row>
    <row r="71" spans="1:50" x14ac:dyDescent="0.35">
      <c r="A71">
        <v>69</v>
      </c>
      <c r="B71" s="7">
        <f>Combine12[[#This Row],[Column1]]</f>
        <v>5</v>
      </c>
      <c r="C71" s="7">
        <f>VLOOKUP(Combine12[[#This Row],[STT - Data team]],[2]Sheet2!A:B,2,FALSE)</f>
        <v>5</v>
      </c>
      <c r="D71">
        <v>69</v>
      </c>
      <c r="F71" t="s">
        <v>71</v>
      </c>
      <c r="G71">
        <v>30</v>
      </c>
      <c r="K71" t="s">
        <v>416</v>
      </c>
      <c r="L71" t="s">
        <v>53</v>
      </c>
      <c r="M71" t="s">
        <v>416</v>
      </c>
      <c r="N71" t="s">
        <v>53</v>
      </c>
      <c r="O71" t="s">
        <v>417</v>
      </c>
      <c r="P71" t="s">
        <v>418</v>
      </c>
      <c r="R71" t="s">
        <v>419</v>
      </c>
      <c r="S71" t="s">
        <v>420</v>
      </c>
      <c r="T71" t="s">
        <v>421</v>
      </c>
      <c r="V71" t="s">
        <v>422</v>
      </c>
      <c r="W71" t="s">
        <v>423</v>
      </c>
      <c r="X71" t="s">
        <v>424</v>
      </c>
      <c r="Y71" t="s">
        <v>423</v>
      </c>
      <c r="Z71" t="s">
        <v>61</v>
      </c>
      <c r="AA71">
        <v>43903</v>
      </c>
      <c r="AB71" s="1">
        <v>43903</v>
      </c>
      <c r="AC71" t="s">
        <v>53</v>
      </c>
      <c r="AD71">
        <v>43905</v>
      </c>
      <c r="AE71" t="s">
        <v>196</v>
      </c>
      <c r="AF71" s="1">
        <v>43905</v>
      </c>
      <c r="AG71" s="1">
        <v>43905</v>
      </c>
      <c r="AI71" s="1">
        <v>43906</v>
      </c>
      <c r="AJ71" s="1">
        <v>43906</v>
      </c>
      <c r="AK71" t="s">
        <v>66</v>
      </c>
      <c r="AL71" t="s">
        <v>63</v>
      </c>
      <c r="AM71" s="1">
        <v>43906</v>
      </c>
      <c r="AN71" s="1">
        <v>43908</v>
      </c>
      <c r="AO71" s="6">
        <v>43905</v>
      </c>
      <c r="AP71" s="6">
        <v>43905</v>
      </c>
      <c r="AQ71" t="s">
        <v>302</v>
      </c>
      <c r="AR71" t="s">
        <v>65</v>
      </c>
      <c r="AS71" s="1">
        <v>43906</v>
      </c>
      <c r="AT71" t="s">
        <v>66</v>
      </c>
      <c r="AU71" t="s">
        <v>425</v>
      </c>
      <c r="AW71" t="s">
        <v>159</v>
      </c>
      <c r="AX71" t="s">
        <v>69</v>
      </c>
    </row>
    <row r="72" spans="1:50" x14ac:dyDescent="0.35">
      <c r="A72">
        <v>70</v>
      </c>
      <c r="B72" s="7">
        <f>Combine12[[#This Row],[Column1]]</f>
        <v>3</v>
      </c>
      <c r="C72" s="7">
        <f>VLOOKUP(Combine12[[#This Row],[STT - Data team]],[2]Sheet2!A:B,2,FALSE)</f>
        <v>3</v>
      </c>
      <c r="D72">
        <v>70</v>
      </c>
      <c r="F72" t="s">
        <v>71</v>
      </c>
      <c r="G72">
        <v>19</v>
      </c>
      <c r="H72" t="s">
        <v>321</v>
      </c>
      <c r="K72" t="s">
        <v>232</v>
      </c>
      <c r="L72" t="s">
        <v>53</v>
      </c>
      <c r="M72" t="s">
        <v>232</v>
      </c>
      <c r="N72" t="s">
        <v>53</v>
      </c>
      <c r="O72" t="s">
        <v>426</v>
      </c>
      <c r="P72" t="s">
        <v>54</v>
      </c>
      <c r="R72" t="s">
        <v>427</v>
      </c>
      <c r="S72" t="s">
        <v>357</v>
      </c>
      <c r="T72" t="s">
        <v>428</v>
      </c>
      <c r="V72" t="s">
        <v>429</v>
      </c>
      <c r="W72" t="s">
        <v>430</v>
      </c>
      <c r="X72" t="s">
        <v>431</v>
      </c>
      <c r="Y72" t="s">
        <v>430</v>
      </c>
      <c r="Z72" t="s">
        <v>61</v>
      </c>
      <c r="AA72">
        <v>43906</v>
      </c>
      <c r="AB72" s="1">
        <v>43906</v>
      </c>
      <c r="AC72" t="s">
        <v>53</v>
      </c>
      <c r="AD72">
        <v>43906</v>
      </c>
      <c r="AF72" s="1"/>
      <c r="AG72" s="1"/>
      <c r="AI72" s="1">
        <v>43906</v>
      </c>
      <c r="AJ72" s="1">
        <v>43906</v>
      </c>
      <c r="AK72" t="s">
        <v>404</v>
      </c>
      <c r="AL72" t="s">
        <v>63</v>
      </c>
      <c r="AM72" s="1">
        <v>43908</v>
      </c>
      <c r="AN72" s="1">
        <v>43908</v>
      </c>
      <c r="AO72" s="6">
        <v>43906</v>
      </c>
      <c r="AP72" s="6">
        <v>43906</v>
      </c>
      <c r="AQ72" t="s">
        <v>302</v>
      </c>
      <c r="AR72" t="s">
        <v>65</v>
      </c>
      <c r="AS72" s="1">
        <v>43908</v>
      </c>
      <c r="AT72" t="s">
        <v>66</v>
      </c>
      <c r="AU72" t="s">
        <v>425</v>
      </c>
      <c r="AW72" t="s">
        <v>159</v>
      </c>
      <c r="AX72" t="s">
        <v>69</v>
      </c>
    </row>
    <row r="73" spans="1:50" x14ac:dyDescent="0.35">
      <c r="A73">
        <v>71</v>
      </c>
      <c r="B73" s="7">
        <f>Combine12[[#This Row],[Column1]]</f>
        <v>3</v>
      </c>
      <c r="C73" s="7">
        <f>VLOOKUP(Combine12[[#This Row],[STT - Data team]],[2]Sheet2!A:B,2,FALSE)</f>
        <v>3</v>
      </c>
      <c r="D73">
        <v>71</v>
      </c>
      <c r="F73" t="s">
        <v>49</v>
      </c>
      <c r="G73">
        <v>19</v>
      </c>
      <c r="K73" t="s">
        <v>416</v>
      </c>
      <c r="L73" t="s">
        <v>53</v>
      </c>
      <c r="M73" t="s">
        <v>416</v>
      </c>
      <c r="N73" t="s">
        <v>53</v>
      </c>
      <c r="O73" t="s">
        <v>432</v>
      </c>
      <c r="P73" t="s">
        <v>54</v>
      </c>
      <c r="R73" t="s">
        <v>427</v>
      </c>
      <c r="S73" t="s">
        <v>357</v>
      </c>
      <c r="T73" t="s">
        <v>433</v>
      </c>
      <c r="V73" t="s">
        <v>429</v>
      </c>
      <c r="W73" t="s">
        <v>430</v>
      </c>
      <c r="X73" t="s">
        <v>431</v>
      </c>
      <c r="Y73" t="s">
        <v>430</v>
      </c>
      <c r="Z73" t="s">
        <v>61</v>
      </c>
      <c r="AA73">
        <v>43906</v>
      </c>
      <c r="AB73" s="1">
        <v>43906</v>
      </c>
      <c r="AC73" t="s">
        <v>53</v>
      </c>
      <c r="AD73">
        <v>43906</v>
      </c>
      <c r="AF73" s="1"/>
      <c r="AG73" s="1"/>
      <c r="AI73" s="1">
        <v>43906</v>
      </c>
      <c r="AJ73" s="1">
        <v>43906</v>
      </c>
      <c r="AK73" t="s">
        <v>404</v>
      </c>
      <c r="AL73" t="s">
        <v>63</v>
      </c>
      <c r="AM73" s="1">
        <v>43908</v>
      </c>
      <c r="AN73" s="1">
        <v>43908</v>
      </c>
      <c r="AO73" s="6">
        <v>43906</v>
      </c>
      <c r="AP73" s="6">
        <v>43906</v>
      </c>
      <c r="AQ73" t="s">
        <v>302</v>
      </c>
      <c r="AR73" t="s">
        <v>65</v>
      </c>
      <c r="AS73" s="1">
        <v>43908</v>
      </c>
      <c r="AT73" t="s">
        <v>66</v>
      </c>
      <c r="AU73" t="s">
        <v>434</v>
      </c>
      <c r="AW73" t="s">
        <v>159</v>
      </c>
      <c r="AX73" t="s">
        <v>69</v>
      </c>
    </row>
    <row r="74" spans="1:50" x14ac:dyDescent="0.35">
      <c r="A74">
        <v>72</v>
      </c>
      <c r="B74" s="7">
        <f>Combine12[[#This Row],[Column1]]</f>
        <v>3</v>
      </c>
      <c r="C74" s="7">
        <f>VLOOKUP(Combine12[[#This Row],[STT - Data team]],[2]Sheet2!A:B,2,FALSE)</f>
        <v>3</v>
      </c>
      <c r="D74">
        <v>72</v>
      </c>
      <c r="F74" t="s">
        <v>49</v>
      </c>
      <c r="G74">
        <v>25</v>
      </c>
      <c r="L74" t="s">
        <v>53</v>
      </c>
      <c r="N74" t="s">
        <v>53</v>
      </c>
      <c r="P74" t="s">
        <v>263</v>
      </c>
      <c r="Q74">
        <v>60</v>
      </c>
      <c r="R74" t="s">
        <v>340</v>
      </c>
      <c r="S74" t="s">
        <v>435</v>
      </c>
      <c r="T74" t="s">
        <v>342</v>
      </c>
      <c r="U74" t="s">
        <v>436</v>
      </c>
      <c r="V74" t="s">
        <v>437</v>
      </c>
      <c r="X74" t="s">
        <v>263</v>
      </c>
      <c r="Y74" t="s">
        <v>308</v>
      </c>
      <c r="Z74" t="s">
        <v>61</v>
      </c>
      <c r="AA74">
        <v>43900</v>
      </c>
      <c r="AB74" s="1">
        <v>43899</v>
      </c>
      <c r="AC74" t="s">
        <v>53</v>
      </c>
      <c r="AD74">
        <v>43905</v>
      </c>
      <c r="AF74" s="1"/>
      <c r="AG74" s="1">
        <v>43905</v>
      </c>
      <c r="AI74" s="1">
        <v>43905</v>
      </c>
      <c r="AJ74" s="1">
        <v>43905</v>
      </c>
      <c r="AK74" t="s">
        <v>66</v>
      </c>
      <c r="AL74" t="s">
        <v>63</v>
      </c>
      <c r="AM74" s="1">
        <v>43907</v>
      </c>
      <c r="AN74" s="1">
        <v>43908</v>
      </c>
      <c r="AO74" s="6">
        <v>43908</v>
      </c>
      <c r="AP74" s="6">
        <v>43908</v>
      </c>
      <c r="AQ74" t="s">
        <v>302</v>
      </c>
      <c r="AR74" t="s">
        <v>65</v>
      </c>
      <c r="AS74" s="1">
        <v>43907</v>
      </c>
      <c r="AT74" t="s">
        <v>66</v>
      </c>
      <c r="AU74" t="s">
        <v>438</v>
      </c>
      <c r="AW74" t="s">
        <v>159</v>
      </c>
      <c r="AX74" t="s">
        <v>69</v>
      </c>
    </row>
    <row r="75" spans="1:50" x14ac:dyDescent="0.35">
      <c r="A75">
        <v>73</v>
      </c>
      <c r="B75" s="7">
        <f>Combine12[[#This Row],[Column1]]</f>
        <v>3</v>
      </c>
      <c r="C75" s="7">
        <f>VLOOKUP(Combine12[[#This Row],[STT - Data team]],[2]Sheet2!A:B,2,FALSE)</f>
        <v>3</v>
      </c>
      <c r="D75">
        <v>73</v>
      </c>
      <c r="F75" t="s">
        <v>71</v>
      </c>
      <c r="G75">
        <v>11</v>
      </c>
      <c r="K75" t="s">
        <v>439</v>
      </c>
      <c r="L75" t="s">
        <v>440</v>
      </c>
      <c r="M75" t="s">
        <v>439</v>
      </c>
      <c r="N75" t="s">
        <v>440</v>
      </c>
      <c r="P75" t="s">
        <v>54</v>
      </c>
      <c r="R75" t="s">
        <v>234</v>
      </c>
      <c r="S75" t="s">
        <v>357</v>
      </c>
      <c r="T75" t="s">
        <v>441</v>
      </c>
      <c r="U75" t="s">
        <v>442</v>
      </c>
      <c r="V75" t="s">
        <v>443</v>
      </c>
      <c r="W75" t="s">
        <v>59</v>
      </c>
      <c r="X75" t="s">
        <v>60</v>
      </c>
      <c r="Y75" t="s">
        <v>59</v>
      </c>
      <c r="Z75" t="s">
        <v>61</v>
      </c>
      <c r="AA75">
        <v>43899</v>
      </c>
      <c r="AB75" s="1">
        <v>43899</v>
      </c>
      <c r="AC75" t="s">
        <v>440</v>
      </c>
      <c r="AD75">
        <v>43908</v>
      </c>
      <c r="AF75" s="1"/>
      <c r="AG75" s="1"/>
      <c r="AI75" s="1">
        <v>43903</v>
      </c>
      <c r="AJ75" s="1">
        <v>43903</v>
      </c>
      <c r="AK75" t="s">
        <v>444</v>
      </c>
      <c r="AL75" t="s">
        <v>63</v>
      </c>
      <c r="AM75" s="1">
        <v>43907</v>
      </c>
      <c r="AN75" s="1">
        <v>43908</v>
      </c>
      <c r="AO75" s="6">
        <v>43908</v>
      </c>
      <c r="AP75" s="6">
        <v>43908</v>
      </c>
      <c r="AQ75" t="s">
        <v>302</v>
      </c>
      <c r="AR75" t="s">
        <v>65</v>
      </c>
      <c r="AS75" s="1">
        <v>43907</v>
      </c>
      <c r="AT75" t="s">
        <v>445</v>
      </c>
      <c r="AU75" t="s">
        <v>445</v>
      </c>
      <c r="AW75" t="s">
        <v>159</v>
      </c>
      <c r="AX75" t="s">
        <v>69</v>
      </c>
    </row>
    <row r="76" spans="1:50" x14ac:dyDescent="0.35">
      <c r="A76">
        <v>74</v>
      </c>
      <c r="B76" s="7">
        <f>Combine12[[#This Row],[Column1]]</f>
        <v>3</v>
      </c>
      <c r="C76" s="7">
        <f>VLOOKUP(Combine12[[#This Row],[STT - Data team]],[2]Sheet2!A:B,2,FALSE)</f>
        <v>3</v>
      </c>
      <c r="D76">
        <v>74</v>
      </c>
      <c r="F76" t="s">
        <v>71</v>
      </c>
      <c r="G76">
        <v>23</v>
      </c>
      <c r="K76" t="s">
        <v>446</v>
      </c>
      <c r="L76" t="s">
        <v>447</v>
      </c>
      <c r="M76" t="s">
        <v>446</v>
      </c>
      <c r="N76" t="s">
        <v>447</v>
      </c>
      <c r="P76" t="s">
        <v>54</v>
      </c>
      <c r="R76" t="s">
        <v>448</v>
      </c>
      <c r="S76" t="s">
        <v>449</v>
      </c>
      <c r="T76" t="s">
        <v>450</v>
      </c>
      <c r="V76" t="s">
        <v>451</v>
      </c>
      <c r="W76" t="s">
        <v>308</v>
      </c>
      <c r="X76" t="s">
        <v>263</v>
      </c>
      <c r="Y76" t="s">
        <v>328</v>
      </c>
      <c r="Z76" t="s">
        <v>61</v>
      </c>
      <c r="AA76">
        <v>43906</v>
      </c>
      <c r="AB76" s="1">
        <v>43906</v>
      </c>
      <c r="AC76" t="s">
        <v>452</v>
      </c>
      <c r="AD76">
        <v>43906</v>
      </c>
      <c r="AF76" s="1"/>
      <c r="AG76" s="1">
        <v>43908</v>
      </c>
      <c r="AI76" s="1">
        <v>43906</v>
      </c>
      <c r="AJ76" s="1">
        <v>43906</v>
      </c>
      <c r="AK76" t="s">
        <v>66</v>
      </c>
      <c r="AL76" t="s">
        <v>63</v>
      </c>
      <c r="AM76" s="1">
        <v>43907</v>
      </c>
      <c r="AN76" s="1">
        <v>43908</v>
      </c>
      <c r="AO76" s="6">
        <v>43908</v>
      </c>
      <c r="AP76" s="6">
        <v>43908</v>
      </c>
      <c r="AQ76" t="s">
        <v>302</v>
      </c>
      <c r="AR76" t="s">
        <v>65</v>
      </c>
      <c r="AS76" s="1">
        <v>43906</v>
      </c>
      <c r="AT76" t="s">
        <v>66</v>
      </c>
      <c r="AW76" t="s">
        <v>159</v>
      </c>
      <c r="AX76" t="s">
        <v>69</v>
      </c>
    </row>
    <row r="77" spans="1:50" x14ac:dyDescent="0.35">
      <c r="A77">
        <v>75</v>
      </c>
      <c r="B77" s="7">
        <f>Combine12[[#This Row],[Column1]]</f>
        <v>3</v>
      </c>
      <c r="C77" s="7">
        <f>VLOOKUP(Combine12[[#This Row],[STT - Data team]],[2]Sheet2!A:B,2,FALSE)</f>
        <v>3</v>
      </c>
      <c r="D77">
        <v>75</v>
      </c>
      <c r="F77" t="s">
        <v>49</v>
      </c>
      <c r="G77">
        <v>40</v>
      </c>
      <c r="K77" t="s">
        <v>453</v>
      </c>
      <c r="L77" t="s">
        <v>160</v>
      </c>
      <c r="M77" t="s">
        <v>453</v>
      </c>
      <c r="N77" t="s">
        <v>161</v>
      </c>
      <c r="O77" t="s">
        <v>454</v>
      </c>
      <c r="P77" t="s">
        <v>54</v>
      </c>
      <c r="R77" t="s">
        <v>455</v>
      </c>
      <c r="S77" t="s">
        <v>357</v>
      </c>
      <c r="T77" t="s">
        <v>456</v>
      </c>
      <c r="V77" t="s">
        <v>457</v>
      </c>
      <c r="W77" t="s">
        <v>458</v>
      </c>
      <c r="X77" t="s">
        <v>60</v>
      </c>
      <c r="Y77" t="s">
        <v>459</v>
      </c>
      <c r="Z77" t="s">
        <v>166</v>
      </c>
      <c r="AA77">
        <v>43905</v>
      </c>
      <c r="AB77" s="1">
        <v>43905</v>
      </c>
      <c r="AC77" t="s">
        <v>160</v>
      </c>
      <c r="AD77" t="s">
        <v>382</v>
      </c>
      <c r="AF77" s="1"/>
      <c r="AG77" s="1"/>
      <c r="AI77" s="1">
        <v>43905</v>
      </c>
      <c r="AJ77" s="1">
        <v>43905</v>
      </c>
      <c r="AK77" t="s">
        <v>460</v>
      </c>
      <c r="AL77" t="s">
        <v>169</v>
      </c>
      <c r="AM77" s="1">
        <v>43907</v>
      </c>
      <c r="AN77" s="1">
        <v>43908</v>
      </c>
      <c r="AO77" s="6" t="s">
        <v>385</v>
      </c>
      <c r="AP77" s="6" t="s">
        <v>382</v>
      </c>
      <c r="AQ77" t="s">
        <v>302</v>
      </c>
      <c r="AR77" t="s">
        <v>65</v>
      </c>
      <c r="AS77" s="1">
        <v>43907</v>
      </c>
      <c r="AT77" t="s">
        <v>460</v>
      </c>
      <c r="AU77" t="s">
        <v>230</v>
      </c>
      <c r="AW77" t="s">
        <v>159</v>
      </c>
      <c r="AX77" t="s">
        <v>69</v>
      </c>
    </row>
    <row r="78" spans="1:50" x14ac:dyDescent="0.35">
      <c r="A78">
        <v>76</v>
      </c>
      <c r="B78" s="7">
        <f>Combine12[[#This Row],[Column1]]</f>
        <v>11</v>
      </c>
      <c r="C78" s="7">
        <f>VLOOKUP(Combine12[[#This Row],[STT - Data team]],[2]Sheet2!A:B,2,FALSE)</f>
        <v>11</v>
      </c>
      <c r="D78">
        <v>76</v>
      </c>
      <c r="F78" t="s">
        <v>71</v>
      </c>
      <c r="G78">
        <v>52</v>
      </c>
      <c r="N78" t="s">
        <v>53</v>
      </c>
      <c r="P78" t="s">
        <v>263</v>
      </c>
      <c r="R78" t="s">
        <v>461</v>
      </c>
      <c r="S78" t="s">
        <v>462</v>
      </c>
      <c r="T78" t="s">
        <v>463</v>
      </c>
      <c r="U78" t="s">
        <v>464</v>
      </c>
      <c r="V78" t="s">
        <v>465</v>
      </c>
      <c r="W78" t="s">
        <v>466</v>
      </c>
      <c r="X78" t="s">
        <v>467</v>
      </c>
      <c r="Y78" t="s">
        <v>468</v>
      </c>
      <c r="Z78" t="s">
        <v>469</v>
      </c>
      <c r="AA78" t="s">
        <v>470</v>
      </c>
      <c r="AB78" s="1">
        <v>43900</v>
      </c>
      <c r="AC78" t="s">
        <v>471</v>
      </c>
      <c r="AD78" t="s">
        <v>472</v>
      </c>
      <c r="AF78" s="1"/>
      <c r="AG78" s="1"/>
      <c r="AI78" s="1">
        <v>43906</v>
      </c>
      <c r="AJ78" s="1">
        <v>43906</v>
      </c>
      <c r="AK78" t="s">
        <v>66</v>
      </c>
      <c r="AL78" t="s">
        <v>63</v>
      </c>
      <c r="AM78" s="1">
        <v>43906</v>
      </c>
      <c r="AN78" s="1">
        <v>43908</v>
      </c>
      <c r="AP78" s="6" t="s">
        <v>472</v>
      </c>
      <c r="AQ78" t="s">
        <v>302</v>
      </c>
      <c r="AR78" t="s">
        <v>65</v>
      </c>
      <c r="AS78" s="1">
        <v>43906</v>
      </c>
      <c r="AT78" t="s">
        <v>66</v>
      </c>
      <c r="AU78" t="s">
        <v>425</v>
      </c>
      <c r="AW78" t="s">
        <v>159</v>
      </c>
      <c r="AX78" t="s">
        <v>69</v>
      </c>
    </row>
    <row r="79" spans="1:50" x14ac:dyDescent="0.35">
      <c r="A79">
        <v>77</v>
      </c>
      <c r="B79" s="7">
        <f>Combine12[[#This Row],[Column1]]</f>
        <v>0</v>
      </c>
      <c r="C79" s="7">
        <f>VLOOKUP(Combine12[[#This Row],[STT - Data team]],[2]Sheet2!A:B,2,FALSE)</f>
        <v>0</v>
      </c>
      <c r="D79">
        <v>77</v>
      </c>
      <c r="F79" t="s">
        <v>49</v>
      </c>
      <c r="G79">
        <v>25</v>
      </c>
      <c r="H79" t="s">
        <v>321</v>
      </c>
      <c r="K79" t="s">
        <v>473</v>
      </c>
      <c r="L79" t="s">
        <v>53</v>
      </c>
      <c r="M79" t="s">
        <v>446</v>
      </c>
      <c r="N79" t="s">
        <v>447</v>
      </c>
      <c r="O79" t="s">
        <v>474</v>
      </c>
      <c r="P79" t="s">
        <v>54</v>
      </c>
      <c r="R79" t="s">
        <v>475</v>
      </c>
      <c r="S79" t="s">
        <v>357</v>
      </c>
      <c r="T79" t="s">
        <v>476</v>
      </c>
      <c r="U79" t="s">
        <v>477</v>
      </c>
      <c r="V79" t="s">
        <v>478</v>
      </c>
      <c r="W79" t="s">
        <v>479</v>
      </c>
      <c r="X79" t="s">
        <v>480</v>
      </c>
      <c r="Y79" t="s">
        <v>481</v>
      </c>
      <c r="Z79" t="s">
        <v>61</v>
      </c>
      <c r="AA79">
        <v>43907</v>
      </c>
      <c r="AB79" s="1">
        <v>43907</v>
      </c>
      <c r="AC79" t="s">
        <v>53</v>
      </c>
      <c r="AD79">
        <v>43907</v>
      </c>
      <c r="AF79" s="1"/>
      <c r="AG79" s="1"/>
      <c r="AI79" s="1">
        <v>43908</v>
      </c>
      <c r="AJ79" s="1">
        <v>43908</v>
      </c>
      <c r="AK79" t="s">
        <v>404</v>
      </c>
      <c r="AL79" t="s">
        <v>63</v>
      </c>
      <c r="AM79" s="1">
        <v>43908</v>
      </c>
      <c r="AN79" s="1">
        <v>43909</v>
      </c>
      <c r="AO79" s="6">
        <v>43908</v>
      </c>
      <c r="AP79" s="6">
        <v>43908</v>
      </c>
      <c r="AQ79" t="s">
        <v>302</v>
      </c>
      <c r="AR79" t="s">
        <v>65</v>
      </c>
      <c r="AS79" s="1">
        <v>43908</v>
      </c>
      <c r="AT79" t="s">
        <v>66</v>
      </c>
      <c r="AU79" t="s">
        <v>425</v>
      </c>
      <c r="AW79" t="s">
        <v>159</v>
      </c>
      <c r="AX79" t="s">
        <v>69</v>
      </c>
    </row>
    <row r="80" spans="1:50" x14ac:dyDescent="0.35">
      <c r="A80">
        <v>78</v>
      </c>
      <c r="B80" s="7">
        <f>Combine12[[#This Row],[Column1]]</f>
        <v>0</v>
      </c>
      <c r="C80" s="7">
        <f>VLOOKUP(Combine12[[#This Row],[STT - Data team]],[2]Sheet2!A:B,2,FALSE)</f>
        <v>0</v>
      </c>
      <c r="D80">
        <v>78</v>
      </c>
      <c r="F80" t="s">
        <v>71</v>
      </c>
      <c r="G80">
        <v>22</v>
      </c>
      <c r="H80" t="s">
        <v>321</v>
      </c>
      <c r="K80" t="s">
        <v>273</v>
      </c>
      <c r="L80" t="s">
        <v>53</v>
      </c>
      <c r="M80" t="s">
        <v>273</v>
      </c>
      <c r="N80" t="s">
        <v>53</v>
      </c>
      <c r="O80" t="s">
        <v>482</v>
      </c>
      <c r="P80" t="s">
        <v>54</v>
      </c>
      <c r="R80" t="s">
        <v>483</v>
      </c>
      <c r="S80" t="s">
        <v>357</v>
      </c>
      <c r="T80" t="s">
        <v>484</v>
      </c>
      <c r="U80" t="s">
        <v>477</v>
      </c>
      <c r="V80" t="s">
        <v>485</v>
      </c>
      <c r="W80" t="s">
        <v>486</v>
      </c>
      <c r="X80" t="s">
        <v>487</v>
      </c>
      <c r="Y80" t="s">
        <v>486</v>
      </c>
      <c r="Z80" t="s">
        <v>53</v>
      </c>
      <c r="AA80">
        <v>43907</v>
      </c>
      <c r="AB80" s="1">
        <v>43907</v>
      </c>
      <c r="AC80" t="s">
        <v>53</v>
      </c>
      <c r="AD80">
        <v>43907</v>
      </c>
      <c r="AF80" s="1"/>
      <c r="AG80" s="1"/>
      <c r="AI80" s="1">
        <v>43908</v>
      </c>
      <c r="AJ80" s="1">
        <v>43908</v>
      </c>
      <c r="AK80" t="s">
        <v>404</v>
      </c>
      <c r="AL80" t="s">
        <v>63</v>
      </c>
      <c r="AM80" s="1">
        <v>43908</v>
      </c>
      <c r="AN80" s="1">
        <v>43909</v>
      </c>
      <c r="AO80" s="6">
        <v>43908</v>
      </c>
      <c r="AP80" s="6">
        <v>43908</v>
      </c>
      <c r="AQ80" t="s">
        <v>302</v>
      </c>
      <c r="AR80" t="s">
        <v>65</v>
      </c>
      <c r="AS80" s="1">
        <v>43907</v>
      </c>
      <c r="AT80" t="s">
        <v>66</v>
      </c>
      <c r="AU80" t="s">
        <v>425</v>
      </c>
      <c r="AW80" t="s">
        <v>159</v>
      </c>
      <c r="AX80" t="s">
        <v>69</v>
      </c>
    </row>
    <row r="81" spans="1:50" x14ac:dyDescent="0.35">
      <c r="A81">
        <v>79</v>
      </c>
      <c r="B81" s="7">
        <f>Combine12[[#This Row],[Column1]]</f>
        <v>0</v>
      </c>
      <c r="C81" s="7">
        <f>VLOOKUP(Combine12[[#This Row],[STT - Data team]],[2]Sheet2!A:B,2,FALSE)</f>
        <v>0</v>
      </c>
      <c r="D81">
        <v>79</v>
      </c>
      <c r="F81" t="s">
        <v>49</v>
      </c>
      <c r="G81">
        <v>48</v>
      </c>
      <c r="K81" t="s">
        <v>488</v>
      </c>
      <c r="L81" t="s">
        <v>489</v>
      </c>
      <c r="M81" t="s">
        <v>488</v>
      </c>
      <c r="N81" t="s">
        <v>489</v>
      </c>
      <c r="O81" t="s">
        <v>490</v>
      </c>
      <c r="P81" t="s">
        <v>54</v>
      </c>
      <c r="Q81">
        <v>80</v>
      </c>
      <c r="R81" t="s">
        <v>491</v>
      </c>
      <c r="S81" t="s">
        <v>357</v>
      </c>
      <c r="T81" t="s">
        <v>492</v>
      </c>
      <c r="U81" t="s">
        <v>493</v>
      </c>
      <c r="V81" t="s">
        <v>494</v>
      </c>
      <c r="W81" t="s">
        <v>495</v>
      </c>
      <c r="X81" t="s">
        <v>60</v>
      </c>
      <c r="Y81" t="s">
        <v>496</v>
      </c>
      <c r="Z81" t="s">
        <v>166</v>
      </c>
      <c r="AA81">
        <v>43905</v>
      </c>
      <c r="AB81" s="1">
        <v>43905</v>
      </c>
      <c r="AC81" t="s">
        <v>160</v>
      </c>
      <c r="AD81">
        <v>43905</v>
      </c>
      <c r="AE81" t="s">
        <v>202</v>
      </c>
      <c r="AF81" s="1">
        <v>43906</v>
      </c>
      <c r="AG81" s="1">
        <v>43906</v>
      </c>
      <c r="AI81" s="1">
        <v>43906</v>
      </c>
      <c r="AJ81" s="1">
        <v>43906</v>
      </c>
      <c r="AK81" t="s">
        <v>230</v>
      </c>
      <c r="AL81" t="s">
        <v>169</v>
      </c>
      <c r="AM81" s="1">
        <v>43907</v>
      </c>
      <c r="AN81" s="1">
        <v>43908</v>
      </c>
      <c r="AO81" s="6">
        <v>43907</v>
      </c>
      <c r="AP81" s="6">
        <v>43908</v>
      </c>
      <c r="AQ81" t="s">
        <v>302</v>
      </c>
      <c r="AR81" t="s">
        <v>65</v>
      </c>
      <c r="AS81" s="1">
        <v>43907</v>
      </c>
      <c r="AT81" t="s">
        <v>230</v>
      </c>
      <c r="AU81" t="s">
        <v>497</v>
      </c>
      <c r="AW81" t="s">
        <v>159</v>
      </c>
      <c r="AX81" t="s">
        <v>69</v>
      </c>
    </row>
    <row r="82" spans="1:50" x14ac:dyDescent="0.35">
      <c r="A82">
        <v>80</v>
      </c>
      <c r="B82" s="7">
        <f>Combine12[[#This Row],[Column1]]</f>
        <v>0</v>
      </c>
      <c r="C82" s="7">
        <f>VLOOKUP(Combine12[[#This Row],[STT - Data team]],[2]Sheet2!A:B,2,FALSE)</f>
        <v>0</v>
      </c>
      <c r="D82">
        <v>80</v>
      </c>
      <c r="F82" t="s">
        <v>71</v>
      </c>
      <c r="G82">
        <v>18</v>
      </c>
      <c r="K82" t="s">
        <v>488</v>
      </c>
      <c r="L82" t="s">
        <v>489</v>
      </c>
      <c r="M82" t="s">
        <v>488</v>
      </c>
      <c r="N82" t="s">
        <v>489</v>
      </c>
      <c r="O82" t="s">
        <v>490</v>
      </c>
      <c r="P82" t="s">
        <v>54</v>
      </c>
      <c r="Q82">
        <v>79</v>
      </c>
      <c r="R82" t="s">
        <v>498</v>
      </c>
      <c r="S82" t="s">
        <v>357</v>
      </c>
      <c r="T82" t="s">
        <v>492</v>
      </c>
      <c r="U82" t="s">
        <v>493</v>
      </c>
      <c r="V82" t="s">
        <v>499</v>
      </c>
      <c r="W82" t="s">
        <v>495</v>
      </c>
      <c r="X82" t="s">
        <v>60</v>
      </c>
      <c r="Y82" t="s">
        <v>500</v>
      </c>
      <c r="Z82" t="s">
        <v>166</v>
      </c>
      <c r="AA82">
        <v>43905</v>
      </c>
      <c r="AB82" s="1">
        <v>43905</v>
      </c>
      <c r="AC82" t="s">
        <v>160</v>
      </c>
      <c r="AD82">
        <v>43905</v>
      </c>
      <c r="AF82" s="1"/>
      <c r="AG82" s="1"/>
      <c r="AI82" s="1">
        <v>43906</v>
      </c>
      <c r="AJ82" s="1">
        <v>43906</v>
      </c>
      <c r="AK82" t="s">
        <v>230</v>
      </c>
      <c r="AL82" t="s">
        <v>169</v>
      </c>
      <c r="AM82" s="1">
        <v>43908</v>
      </c>
      <c r="AN82" s="1">
        <v>43908</v>
      </c>
      <c r="AO82" s="6">
        <v>43907</v>
      </c>
      <c r="AP82" s="6">
        <v>43908</v>
      </c>
      <c r="AQ82" t="s">
        <v>302</v>
      </c>
      <c r="AR82" t="s">
        <v>65</v>
      </c>
      <c r="AS82" s="1">
        <v>43908</v>
      </c>
      <c r="AT82" t="s">
        <v>230</v>
      </c>
      <c r="AU82" t="s">
        <v>497</v>
      </c>
      <c r="AW82" t="s">
        <v>159</v>
      </c>
      <c r="AX82" t="s">
        <v>69</v>
      </c>
    </row>
    <row r="83" spans="1:50" x14ac:dyDescent="0.35">
      <c r="A83">
        <v>81</v>
      </c>
      <c r="B83" s="7">
        <f>Combine12[[#This Row],[Column1]]</f>
        <v>2</v>
      </c>
      <c r="C83" s="7">
        <f>VLOOKUP(Combine12[[#This Row],[STT - Data team]],[2]Sheet2!A:B,2,FALSE)</f>
        <v>2</v>
      </c>
      <c r="D83">
        <v>81</v>
      </c>
      <c r="F83" t="s">
        <v>71</v>
      </c>
      <c r="G83">
        <v>20</v>
      </c>
      <c r="K83" t="s">
        <v>501</v>
      </c>
      <c r="L83" t="s">
        <v>502</v>
      </c>
      <c r="N83" t="s">
        <v>502</v>
      </c>
      <c r="P83" t="s">
        <v>54</v>
      </c>
      <c r="R83" t="s">
        <v>503</v>
      </c>
      <c r="S83" t="s">
        <v>357</v>
      </c>
      <c r="T83" t="s">
        <v>504</v>
      </c>
      <c r="U83" t="s">
        <v>505</v>
      </c>
      <c r="V83" t="s">
        <v>506</v>
      </c>
      <c r="W83" t="s">
        <v>507</v>
      </c>
      <c r="X83" t="s">
        <v>508</v>
      </c>
      <c r="Y83" t="s">
        <v>509</v>
      </c>
      <c r="Z83" t="s">
        <v>166</v>
      </c>
      <c r="AA83">
        <v>43905</v>
      </c>
      <c r="AB83" s="1">
        <v>43905</v>
      </c>
      <c r="AC83" t="s">
        <v>160</v>
      </c>
      <c r="AD83">
        <v>43905</v>
      </c>
      <c r="AF83" s="1"/>
      <c r="AG83" s="1"/>
      <c r="AI83" s="1">
        <v>43905</v>
      </c>
      <c r="AJ83" s="1">
        <v>43905</v>
      </c>
      <c r="AK83" t="s">
        <v>510</v>
      </c>
      <c r="AL83" t="s">
        <v>169</v>
      </c>
      <c r="AM83" s="1">
        <v>43909</v>
      </c>
      <c r="AN83" s="1">
        <v>43909</v>
      </c>
      <c r="AO83" s="6">
        <v>43909</v>
      </c>
      <c r="AP83" s="6">
        <v>43909</v>
      </c>
      <c r="AQ83" t="s">
        <v>302</v>
      </c>
      <c r="AR83" t="s">
        <v>65</v>
      </c>
      <c r="AS83" s="1">
        <v>43909</v>
      </c>
      <c r="AT83" t="s">
        <v>510</v>
      </c>
      <c r="AU83" t="s">
        <v>230</v>
      </c>
      <c r="AW83" t="s">
        <v>159</v>
      </c>
      <c r="AX83" t="s">
        <v>69</v>
      </c>
    </row>
    <row r="84" spans="1:50" x14ac:dyDescent="0.35">
      <c r="A84">
        <v>82</v>
      </c>
      <c r="B84" s="7">
        <f>Combine12[[#This Row],[Column1]]</f>
        <v>4</v>
      </c>
      <c r="C84" s="7">
        <f>VLOOKUP(Combine12[[#This Row],[STT - Data team]],[2]Sheet2!A:B,2,FALSE)</f>
        <v>4</v>
      </c>
      <c r="D84">
        <v>82</v>
      </c>
      <c r="F84" t="s">
        <v>49</v>
      </c>
      <c r="G84">
        <v>16</v>
      </c>
      <c r="K84" t="s">
        <v>511</v>
      </c>
      <c r="L84" t="s">
        <v>160</v>
      </c>
      <c r="M84" t="s">
        <v>511</v>
      </c>
      <c r="N84" t="s">
        <v>512</v>
      </c>
      <c r="O84" t="s">
        <v>513</v>
      </c>
      <c r="P84" t="s">
        <v>54</v>
      </c>
      <c r="R84" t="s">
        <v>514</v>
      </c>
      <c r="S84" t="s">
        <v>357</v>
      </c>
      <c r="T84" t="s">
        <v>515</v>
      </c>
      <c r="U84" t="s">
        <v>493</v>
      </c>
      <c r="V84" t="s">
        <v>516</v>
      </c>
      <c r="W84" t="s">
        <v>517</v>
      </c>
      <c r="X84" t="s">
        <v>518</v>
      </c>
      <c r="Y84" t="s">
        <v>519</v>
      </c>
      <c r="Z84" t="s">
        <v>166</v>
      </c>
      <c r="AA84">
        <v>43905</v>
      </c>
      <c r="AB84" s="1">
        <v>43905</v>
      </c>
      <c r="AC84" t="s">
        <v>160</v>
      </c>
      <c r="AD84" t="s">
        <v>382</v>
      </c>
      <c r="AF84" s="1"/>
      <c r="AG84" s="1"/>
      <c r="AI84" s="1">
        <v>43905</v>
      </c>
      <c r="AJ84" s="1">
        <v>43905</v>
      </c>
      <c r="AK84" t="s">
        <v>510</v>
      </c>
      <c r="AL84" t="s">
        <v>169</v>
      </c>
      <c r="AM84" s="1">
        <v>43909</v>
      </c>
      <c r="AN84" s="1">
        <v>43909</v>
      </c>
      <c r="AO84" s="6" t="s">
        <v>520</v>
      </c>
      <c r="AQ84" t="s">
        <v>302</v>
      </c>
      <c r="AR84" t="s">
        <v>65</v>
      </c>
      <c r="AS84" s="1">
        <v>43909</v>
      </c>
      <c r="AT84" t="s">
        <v>510</v>
      </c>
      <c r="AU84" t="s">
        <v>230</v>
      </c>
      <c r="AW84" t="s">
        <v>159</v>
      </c>
      <c r="AX84" t="s">
        <v>69</v>
      </c>
    </row>
    <row r="85" spans="1:50" x14ac:dyDescent="0.35">
      <c r="A85">
        <v>83</v>
      </c>
      <c r="B85" s="7">
        <f>Combine12[[#This Row],[Column1]]</f>
        <v>2</v>
      </c>
      <c r="C85" s="7">
        <f>VLOOKUP(Combine12[[#This Row],[STT - Data team]],[2]Sheet2!A:B,2,FALSE)</f>
        <v>2</v>
      </c>
      <c r="D85">
        <v>83</v>
      </c>
      <c r="F85" t="s">
        <v>49</v>
      </c>
      <c r="G85">
        <v>50</v>
      </c>
      <c r="K85" t="s">
        <v>521</v>
      </c>
      <c r="L85" t="s">
        <v>160</v>
      </c>
      <c r="M85" t="s">
        <v>521</v>
      </c>
      <c r="N85" t="s">
        <v>512</v>
      </c>
      <c r="O85" t="s">
        <v>522</v>
      </c>
      <c r="P85" t="s">
        <v>183</v>
      </c>
      <c r="R85" t="s">
        <v>523</v>
      </c>
      <c r="S85" t="s">
        <v>357</v>
      </c>
      <c r="T85" t="s">
        <v>524</v>
      </c>
      <c r="U85" t="s">
        <v>525</v>
      </c>
      <c r="V85" t="s">
        <v>526</v>
      </c>
      <c r="W85" t="s">
        <v>466</v>
      </c>
      <c r="X85" t="s">
        <v>527</v>
      </c>
      <c r="Y85" t="s">
        <v>466</v>
      </c>
      <c r="Z85" t="s">
        <v>166</v>
      </c>
      <c r="AA85">
        <v>43905</v>
      </c>
      <c r="AB85" s="1">
        <v>43905</v>
      </c>
      <c r="AC85" t="s">
        <v>160</v>
      </c>
      <c r="AD85" t="s">
        <v>382</v>
      </c>
      <c r="AF85" s="1"/>
      <c r="AG85" s="1">
        <v>43905</v>
      </c>
      <c r="AI85" s="1">
        <v>43905</v>
      </c>
      <c r="AJ85" s="1">
        <v>43905</v>
      </c>
      <c r="AK85" t="s">
        <v>510</v>
      </c>
      <c r="AL85" t="s">
        <v>169</v>
      </c>
      <c r="AM85" s="1">
        <v>43909</v>
      </c>
      <c r="AN85" s="1">
        <v>43909</v>
      </c>
      <c r="AO85" s="6" t="s">
        <v>520</v>
      </c>
      <c r="AQ85" t="s">
        <v>302</v>
      </c>
      <c r="AR85" t="s">
        <v>65</v>
      </c>
      <c r="AS85" s="1">
        <v>43909</v>
      </c>
      <c r="AT85" t="s">
        <v>510</v>
      </c>
      <c r="AU85" t="s">
        <v>230</v>
      </c>
      <c r="AW85" t="s">
        <v>159</v>
      </c>
      <c r="AX85" t="s">
        <v>69</v>
      </c>
    </row>
    <row r="86" spans="1:50" x14ac:dyDescent="0.35">
      <c r="A86">
        <v>84</v>
      </c>
      <c r="B86" s="7">
        <f>Combine12[[#This Row],[Column1]]</f>
        <v>2</v>
      </c>
      <c r="C86" s="7">
        <f>VLOOKUP(Combine12[[#This Row],[STT - Data team]],[2]Sheet2!A:B,2,FALSE)</f>
        <v>2</v>
      </c>
      <c r="D86">
        <v>84</v>
      </c>
      <c r="F86" t="s">
        <v>71</v>
      </c>
      <c r="G86">
        <v>21</v>
      </c>
      <c r="H86" t="s">
        <v>321</v>
      </c>
      <c r="K86" t="s">
        <v>528</v>
      </c>
      <c r="L86" t="s">
        <v>53</v>
      </c>
      <c r="M86" t="s">
        <v>528</v>
      </c>
      <c r="N86" t="s">
        <v>53</v>
      </c>
      <c r="O86" t="s">
        <v>53</v>
      </c>
      <c r="P86" t="s">
        <v>54</v>
      </c>
      <c r="R86" t="s">
        <v>529</v>
      </c>
      <c r="S86" t="s">
        <v>357</v>
      </c>
      <c r="T86" t="s">
        <v>530</v>
      </c>
      <c r="V86" t="s">
        <v>531</v>
      </c>
      <c r="W86" t="s">
        <v>59</v>
      </c>
      <c r="X86" t="s">
        <v>60</v>
      </c>
      <c r="Y86" t="s">
        <v>532</v>
      </c>
      <c r="Z86" t="s">
        <v>61</v>
      </c>
      <c r="AA86">
        <v>43908</v>
      </c>
      <c r="AB86" s="1">
        <v>43908</v>
      </c>
      <c r="AC86" t="s">
        <v>53</v>
      </c>
      <c r="AD86">
        <v>43908</v>
      </c>
      <c r="AF86" s="1"/>
      <c r="AG86" s="1"/>
      <c r="AI86" s="1">
        <v>43908</v>
      </c>
      <c r="AJ86" s="1">
        <v>43909</v>
      </c>
      <c r="AK86" t="s">
        <v>404</v>
      </c>
      <c r="AL86" t="s">
        <v>63</v>
      </c>
      <c r="AM86" s="1">
        <v>43908</v>
      </c>
      <c r="AN86" s="1">
        <v>43909</v>
      </c>
      <c r="AO86" s="6">
        <v>43908</v>
      </c>
      <c r="AP86" s="6">
        <v>43908</v>
      </c>
      <c r="AQ86" t="s">
        <v>302</v>
      </c>
      <c r="AR86" t="s">
        <v>65</v>
      </c>
      <c r="AS86" s="1">
        <v>43908</v>
      </c>
      <c r="AT86" t="s">
        <v>66</v>
      </c>
      <c r="AU86" t="s">
        <v>425</v>
      </c>
      <c r="AW86" t="s">
        <v>159</v>
      </c>
      <c r="AX86" t="s">
        <v>69</v>
      </c>
    </row>
    <row r="87" spans="1:50" x14ac:dyDescent="0.35">
      <c r="A87">
        <v>85</v>
      </c>
      <c r="B87" s="7">
        <f>Combine12[[#This Row],[Column1]]</f>
        <v>2</v>
      </c>
      <c r="C87" s="7">
        <f>VLOOKUP(Combine12[[#This Row],[STT - Data team]],[2]Sheet2!A:B,2,FALSE)</f>
        <v>2</v>
      </c>
      <c r="D87">
        <v>85</v>
      </c>
      <c r="F87" t="s">
        <v>71</v>
      </c>
      <c r="G87">
        <v>20</v>
      </c>
      <c r="H87" t="s">
        <v>321</v>
      </c>
      <c r="K87" t="s">
        <v>52</v>
      </c>
      <c r="L87" t="s">
        <v>53</v>
      </c>
      <c r="M87" t="s">
        <v>52</v>
      </c>
      <c r="N87" t="s">
        <v>53</v>
      </c>
      <c r="O87" t="s">
        <v>322</v>
      </c>
      <c r="P87" t="s">
        <v>54</v>
      </c>
      <c r="R87" t="s">
        <v>529</v>
      </c>
      <c r="S87" t="s">
        <v>357</v>
      </c>
      <c r="T87" t="s">
        <v>530</v>
      </c>
      <c r="V87" t="s">
        <v>533</v>
      </c>
      <c r="W87" t="s">
        <v>59</v>
      </c>
      <c r="X87" t="s">
        <v>60</v>
      </c>
      <c r="Y87" t="s">
        <v>534</v>
      </c>
      <c r="Z87" t="s">
        <v>61</v>
      </c>
      <c r="AA87">
        <v>43908</v>
      </c>
      <c r="AB87" s="1">
        <v>43908</v>
      </c>
      <c r="AC87" t="s">
        <v>53</v>
      </c>
      <c r="AD87">
        <v>43908</v>
      </c>
      <c r="AF87" s="1"/>
      <c r="AG87" s="1"/>
      <c r="AI87" s="1">
        <v>43908</v>
      </c>
      <c r="AJ87" s="1">
        <v>43909</v>
      </c>
      <c r="AK87" t="s">
        <v>404</v>
      </c>
      <c r="AL87" t="s">
        <v>63</v>
      </c>
      <c r="AM87" s="1">
        <v>43909</v>
      </c>
      <c r="AN87" s="1">
        <v>43909</v>
      </c>
      <c r="AO87" s="6">
        <v>43908</v>
      </c>
      <c r="AP87" s="6">
        <v>43908</v>
      </c>
      <c r="AQ87" t="s">
        <v>302</v>
      </c>
      <c r="AR87" t="s">
        <v>65</v>
      </c>
      <c r="AS87" s="1">
        <v>43908</v>
      </c>
      <c r="AT87" t="s">
        <v>404</v>
      </c>
      <c r="AU87" t="s">
        <v>425</v>
      </c>
      <c r="AW87" t="s">
        <v>159</v>
      </c>
      <c r="AX87" t="s">
        <v>69</v>
      </c>
    </row>
    <row r="88" spans="1:50" x14ac:dyDescent="0.35">
      <c r="A88">
        <v>86</v>
      </c>
      <c r="B88" s="7">
        <f>Combine12[[#This Row],[Column1]]</f>
        <v>9</v>
      </c>
      <c r="C88" s="7">
        <f>VLOOKUP(Combine12[[#This Row],[STT - Data team]],[2]Sheet2!A:B,2,FALSE)</f>
        <v>9</v>
      </c>
      <c r="D88">
        <v>86</v>
      </c>
      <c r="F88" t="s">
        <v>49</v>
      </c>
      <c r="G88">
        <v>54</v>
      </c>
      <c r="H88" t="s">
        <v>535</v>
      </c>
      <c r="L88" t="s">
        <v>53</v>
      </c>
      <c r="M88" t="s">
        <v>232</v>
      </c>
      <c r="N88" t="s">
        <v>53</v>
      </c>
      <c r="O88" t="s">
        <v>536</v>
      </c>
      <c r="P88" t="s">
        <v>54</v>
      </c>
      <c r="Q88">
        <v>87</v>
      </c>
      <c r="R88" t="s">
        <v>537</v>
      </c>
      <c r="T88" t="s">
        <v>538</v>
      </c>
      <c r="U88" t="s">
        <v>539</v>
      </c>
      <c r="V88" t="s">
        <v>540</v>
      </c>
      <c r="W88" t="s">
        <v>541</v>
      </c>
      <c r="X88" t="s">
        <v>542</v>
      </c>
      <c r="Y88" t="s">
        <v>543</v>
      </c>
      <c r="Z88" t="s">
        <v>544</v>
      </c>
      <c r="AA88">
        <v>43896</v>
      </c>
      <c r="AC88" t="s">
        <v>53</v>
      </c>
      <c r="AD88">
        <v>43909</v>
      </c>
      <c r="AE88" t="s">
        <v>545</v>
      </c>
      <c r="AF88" s="1">
        <v>43901</v>
      </c>
      <c r="AG88" s="1">
        <v>43906</v>
      </c>
      <c r="AH88" t="s">
        <v>546</v>
      </c>
      <c r="AI88" s="1">
        <v>43909</v>
      </c>
      <c r="AJ88" s="1">
        <v>43909</v>
      </c>
      <c r="AK88" t="s">
        <v>66</v>
      </c>
      <c r="AL88" t="s">
        <v>63</v>
      </c>
      <c r="AM88" s="1">
        <v>43906</v>
      </c>
      <c r="AN88" s="1">
        <v>43910</v>
      </c>
      <c r="AO88" s="6">
        <v>43909</v>
      </c>
      <c r="AP88" s="6">
        <v>43909</v>
      </c>
      <c r="AQ88" t="s">
        <v>302</v>
      </c>
      <c r="AR88" t="s">
        <v>65</v>
      </c>
      <c r="AS88" s="1">
        <v>43906</v>
      </c>
      <c r="AT88" t="s">
        <v>66</v>
      </c>
      <c r="AU88" t="s">
        <v>425</v>
      </c>
      <c r="AX88" t="s">
        <v>69</v>
      </c>
    </row>
    <row r="89" spans="1:50" x14ac:dyDescent="0.35">
      <c r="A89">
        <v>87</v>
      </c>
      <c r="B89" s="7">
        <f>Combine12[[#This Row],[Column1]]</f>
        <v>0</v>
      </c>
      <c r="C89" s="7">
        <f>VLOOKUP(Combine12[[#This Row],[STT - Data team]],[2]Sheet2!A:B,2,FALSE)</f>
        <v>0</v>
      </c>
      <c r="D89">
        <v>87</v>
      </c>
      <c r="F89" t="s">
        <v>49</v>
      </c>
      <c r="G89">
        <v>34</v>
      </c>
      <c r="H89" t="s">
        <v>535</v>
      </c>
      <c r="L89" t="s">
        <v>53</v>
      </c>
      <c r="N89" t="s">
        <v>53</v>
      </c>
      <c r="P89" t="s">
        <v>54</v>
      </c>
      <c r="Q89">
        <v>86</v>
      </c>
      <c r="R89" t="s">
        <v>74</v>
      </c>
      <c r="T89" t="s">
        <v>547</v>
      </c>
      <c r="V89" t="s">
        <v>548</v>
      </c>
      <c r="X89" t="s">
        <v>74</v>
      </c>
      <c r="Y89" t="s">
        <v>74</v>
      </c>
      <c r="Z89" t="s">
        <v>74</v>
      </c>
      <c r="AA89" t="s">
        <v>74</v>
      </c>
      <c r="AC89" t="s">
        <v>53</v>
      </c>
      <c r="AD89">
        <v>43908</v>
      </c>
      <c r="AE89" t="s">
        <v>549</v>
      </c>
      <c r="AF89" s="1">
        <v>43908</v>
      </c>
      <c r="AG89" s="1"/>
      <c r="AI89" s="1">
        <v>43909</v>
      </c>
      <c r="AJ89" s="1">
        <v>43909</v>
      </c>
      <c r="AK89" t="s">
        <v>66</v>
      </c>
      <c r="AL89" t="s">
        <v>63</v>
      </c>
      <c r="AM89" s="1">
        <v>43909</v>
      </c>
      <c r="AN89" s="1">
        <v>43910</v>
      </c>
      <c r="AO89" s="6">
        <v>43908</v>
      </c>
      <c r="AP89" s="6">
        <v>43908</v>
      </c>
      <c r="AQ89" t="s">
        <v>302</v>
      </c>
      <c r="AR89" t="s">
        <v>65</v>
      </c>
      <c r="AS89" s="1">
        <v>43908</v>
      </c>
      <c r="AT89" t="s">
        <v>66</v>
      </c>
      <c r="AU89" t="s">
        <v>425</v>
      </c>
      <c r="AX89" t="s">
        <v>69</v>
      </c>
    </row>
    <row r="90" spans="1:50" x14ac:dyDescent="0.35">
      <c r="A90">
        <v>88</v>
      </c>
      <c r="B90" s="7">
        <f>Combine12[[#This Row],[Column1]]</f>
        <v>6</v>
      </c>
      <c r="C90" s="7">
        <v>6</v>
      </c>
      <c r="D90">
        <v>88</v>
      </c>
      <c r="F90" t="s">
        <v>49</v>
      </c>
      <c r="G90">
        <v>25</v>
      </c>
      <c r="H90" t="s">
        <v>321</v>
      </c>
      <c r="J90" t="s">
        <v>550</v>
      </c>
      <c r="K90" t="s">
        <v>551</v>
      </c>
      <c r="L90" t="s">
        <v>53</v>
      </c>
      <c r="M90" t="s">
        <v>551</v>
      </c>
      <c r="N90" t="s">
        <v>53</v>
      </c>
      <c r="O90" t="s">
        <v>550</v>
      </c>
      <c r="P90" t="s">
        <v>54</v>
      </c>
      <c r="R90" t="s">
        <v>552</v>
      </c>
      <c r="S90" t="s">
        <v>553</v>
      </c>
      <c r="T90" t="s">
        <v>554</v>
      </c>
      <c r="U90" t="s">
        <v>555</v>
      </c>
      <c r="V90" t="s">
        <v>556</v>
      </c>
      <c r="X90" t="s">
        <v>60</v>
      </c>
      <c r="Y90" t="s">
        <v>59</v>
      </c>
      <c r="Z90" t="s">
        <v>61</v>
      </c>
      <c r="AA90">
        <v>43903</v>
      </c>
      <c r="AB90" s="1">
        <v>43902</v>
      </c>
      <c r="AC90" t="s">
        <v>53</v>
      </c>
      <c r="AD90">
        <v>43902</v>
      </c>
      <c r="AE90" t="s">
        <v>557</v>
      </c>
      <c r="AF90" s="1">
        <v>43906</v>
      </c>
      <c r="AG90" s="1">
        <v>43906</v>
      </c>
      <c r="AI90" s="1">
        <v>43906</v>
      </c>
      <c r="AJ90" s="1">
        <v>43906</v>
      </c>
      <c r="AK90" t="s">
        <v>404</v>
      </c>
      <c r="AM90" s="1">
        <v>43908</v>
      </c>
      <c r="AN90" s="1">
        <v>43910</v>
      </c>
      <c r="AO90" s="6">
        <v>43906</v>
      </c>
      <c r="AP90" s="6">
        <v>43906</v>
      </c>
      <c r="AQ90" t="s">
        <v>302</v>
      </c>
      <c r="AR90" t="s">
        <v>65</v>
      </c>
      <c r="AS90" s="1">
        <v>43908</v>
      </c>
      <c r="AT90" t="s">
        <v>558</v>
      </c>
      <c r="AU90" t="s">
        <v>425</v>
      </c>
      <c r="AW90" t="s">
        <v>159</v>
      </c>
      <c r="AX90" t="s">
        <v>69</v>
      </c>
    </row>
    <row r="91" spans="1:50" x14ac:dyDescent="0.35">
      <c r="A91">
        <v>89</v>
      </c>
      <c r="B91" s="7">
        <f>Combine12[[#This Row],[Column1]]</f>
        <v>5</v>
      </c>
      <c r="C91" s="7">
        <v>5</v>
      </c>
      <c r="D91">
        <v>89</v>
      </c>
      <c r="F91" t="s">
        <v>49</v>
      </c>
      <c r="G91">
        <v>22</v>
      </c>
      <c r="K91" t="s">
        <v>396</v>
      </c>
      <c r="L91" t="s">
        <v>160</v>
      </c>
      <c r="M91" t="s">
        <v>396</v>
      </c>
      <c r="N91" t="s">
        <v>161</v>
      </c>
      <c r="O91" t="s">
        <v>559</v>
      </c>
      <c r="P91" t="s">
        <v>54</v>
      </c>
      <c r="R91" t="s">
        <v>560</v>
      </c>
      <c r="T91" t="s">
        <v>561</v>
      </c>
      <c r="V91" t="s">
        <v>562</v>
      </c>
      <c r="W91" t="s">
        <v>563</v>
      </c>
      <c r="X91" t="s">
        <v>564</v>
      </c>
      <c r="Y91" t="s">
        <v>565</v>
      </c>
      <c r="Z91" t="s">
        <v>166</v>
      </c>
      <c r="AA91">
        <v>43907</v>
      </c>
      <c r="AB91" s="1">
        <v>43907</v>
      </c>
      <c r="AC91" t="s">
        <v>160</v>
      </c>
      <c r="AD91" t="s">
        <v>385</v>
      </c>
      <c r="AF91" s="1"/>
      <c r="AG91" s="1"/>
      <c r="AI91" s="1">
        <v>43908</v>
      </c>
      <c r="AJ91" s="1">
        <v>43908</v>
      </c>
      <c r="AK91" t="s">
        <v>169</v>
      </c>
      <c r="AL91" t="s">
        <v>169</v>
      </c>
      <c r="AM91" s="1">
        <v>43909</v>
      </c>
      <c r="AN91" s="1">
        <v>43910</v>
      </c>
      <c r="AO91" s="6" t="s">
        <v>566</v>
      </c>
      <c r="AP91" s="6" t="s">
        <v>566</v>
      </c>
      <c r="AQ91" t="s">
        <v>302</v>
      </c>
      <c r="AR91" t="s">
        <v>65</v>
      </c>
      <c r="AS91" s="1">
        <v>43909</v>
      </c>
      <c r="AT91" t="s">
        <v>230</v>
      </c>
      <c r="AU91" t="s">
        <v>230</v>
      </c>
      <c r="AX91" t="s">
        <v>69</v>
      </c>
    </row>
    <row r="92" spans="1:50" x14ac:dyDescent="0.35">
      <c r="A92">
        <v>90</v>
      </c>
      <c r="B92" s="7">
        <f>Combine12[[#This Row],[Column1]]</f>
        <v>5</v>
      </c>
      <c r="C92" s="7">
        <v>5</v>
      </c>
      <c r="D92">
        <v>90</v>
      </c>
      <c r="F92" t="s">
        <v>49</v>
      </c>
      <c r="G92">
        <v>21</v>
      </c>
      <c r="K92" t="s">
        <v>521</v>
      </c>
      <c r="L92" t="s">
        <v>160</v>
      </c>
      <c r="M92" t="s">
        <v>521</v>
      </c>
      <c r="N92" t="s">
        <v>161</v>
      </c>
      <c r="O92" t="s">
        <v>567</v>
      </c>
      <c r="P92" t="s">
        <v>54</v>
      </c>
      <c r="R92" t="s">
        <v>568</v>
      </c>
      <c r="T92" t="s">
        <v>569</v>
      </c>
      <c r="V92" t="s">
        <v>570</v>
      </c>
      <c r="W92" t="s">
        <v>571</v>
      </c>
      <c r="X92" t="s">
        <v>572</v>
      </c>
      <c r="Y92" t="s">
        <v>573</v>
      </c>
      <c r="Z92" t="s">
        <v>166</v>
      </c>
      <c r="AA92">
        <v>43906</v>
      </c>
      <c r="AB92" s="1">
        <v>43906</v>
      </c>
      <c r="AC92" t="s">
        <v>160</v>
      </c>
      <c r="AD92" t="s">
        <v>382</v>
      </c>
      <c r="AE92" t="s">
        <v>574</v>
      </c>
      <c r="AF92" s="1">
        <v>43906</v>
      </c>
      <c r="AG92" s="1">
        <v>43906</v>
      </c>
      <c r="AI92" s="1">
        <v>43906</v>
      </c>
      <c r="AJ92" s="1">
        <v>43906</v>
      </c>
      <c r="AK92" t="s">
        <v>169</v>
      </c>
      <c r="AL92" t="s">
        <v>169</v>
      </c>
      <c r="AM92" s="1">
        <v>43909</v>
      </c>
      <c r="AN92" s="1">
        <v>43910</v>
      </c>
      <c r="AP92" s="6" t="s">
        <v>575</v>
      </c>
      <c r="AQ92" t="s">
        <v>302</v>
      </c>
      <c r="AR92" t="s">
        <v>65</v>
      </c>
      <c r="AS92" s="1">
        <v>43909</v>
      </c>
      <c r="AT92" t="s">
        <v>576</v>
      </c>
      <c r="AX92" t="s">
        <v>69</v>
      </c>
    </row>
    <row r="93" spans="1:50" x14ac:dyDescent="0.35">
      <c r="A93">
        <v>91</v>
      </c>
      <c r="B93" s="7">
        <f>Combine12[[#This Row],[Column1]]</f>
        <v>6</v>
      </c>
      <c r="C93" s="7">
        <f>VLOOKUP(Combine12[[#This Row],[STT - Data team]],[2]Sheet2!A:B,2,FALSE)</f>
        <v>6</v>
      </c>
      <c r="D93">
        <v>91</v>
      </c>
      <c r="F93" t="s">
        <v>71</v>
      </c>
      <c r="G93">
        <v>43</v>
      </c>
      <c r="H93" t="s">
        <v>577</v>
      </c>
      <c r="M93" t="s">
        <v>396</v>
      </c>
      <c r="N93" t="s">
        <v>161</v>
      </c>
      <c r="O93" t="s">
        <v>454</v>
      </c>
      <c r="P93" t="s">
        <v>60</v>
      </c>
      <c r="R93" t="s">
        <v>578</v>
      </c>
      <c r="S93" t="s">
        <v>579</v>
      </c>
      <c r="T93" t="s">
        <v>580</v>
      </c>
      <c r="U93" t="s">
        <v>581</v>
      </c>
      <c r="V93" t="s">
        <v>582</v>
      </c>
      <c r="W93" t="s">
        <v>583</v>
      </c>
      <c r="X93" t="s">
        <v>584</v>
      </c>
      <c r="Y93" t="s">
        <v>585</v>
      </c>
      <c r="Z93" t="s">
        <v>586</v>
      </c>
      <c r="AA93">
        <v>43869</v>
      </c>
      <c r="AB93" s="1">
        <v>43869</v>
      </c>
      <c r="AC93" t="s">
        <v>160</v>
      </c>
      <c r="AE93" t="s">
        <v>202</v>
      </c>
      <c r="AF93" s="1">
        <v>43907</v>
      </c>
      <c r="AG93" s="1">
        <v>43907</v>
      </c>
      <c r="AI93" s="1">
        <v>43908</v>
      </c>
      <c r="AJ93" s="1">
        <v>43908</v>
      </c>
      <c r="AK93" t="s">
        <v>587</v>
      </c>
      <c r="AL93" t="s">
        <v>588</v>
      </c>
      <c r="AM93" s="1">
        <v>43909</v>
      </c>
      <c r="AN93" s="1">
        <v>43910</v>
      </c>
      <c r="AO93" s="6" t="s">
        <v>566</v>
      </c>
      <c r="AP93" s="6" t="s">
        <v>566</v>
      </c>
      <c r="AQ93" t="s">
        <v>302</v>
      </c>
      <c r="AR93" t="s">
        <v>65</v>
      </c>
      <c r="AS93" s="1">
        <v>43908</v>
      </c>
      <c r="AT93" t="s">
        <v>587</v>
      </c>
      <c r="AU93" t="s">
        <v>394</v>
      </c>
      <c r="AX93" t="s">
        <v>69</v>
      </c>
    </row>
    <row r="94" spans="1:50" x14ac:dyDescent="0.35">
      <c r="A94">
        <v>92</v>
      </c>
      <c r="B94" s="7">
        <f>Combine12[[#This Row],[Column1]]</f>
        <v>5</v>
      </c>
      <c r="C94" s="7">
        <v>5</v>
      </c>
      <c r="D94">
        <v>92</v>
      </c>
      <c r="F94" t="s">
        <v>71</v>
      </c>
      <c r="G94">
        <v>21</v>
      </c>
      <c r="H94" t="s">
        <v>321</v>
      </c>
      <c r="K94" t="s">
        <v>589</v>
      </c>
      <c r="L94" t="s">
        <v>590</v>
      </c>
      <c r="P94" t="s">
        <v>54</v>
      </c>
      <c r="T94" t="s">
        <v>591</v>
      </c>
      <c r="V94" t="s">
        <v>592</v>
      </c>
      <c r="W94" t="s">
        <v>593</v>
      </c>
      <c r="AB94" s="1">
        <v>43906</v>
      </c>
      <c r="AC94" t="s">
        <v>160</v>
      </c>
      <c r="AE94" t="s">
        <v>594</v>
      </c>
      <c r="AF94" s="1">
        <v>43907</v>
      </c>
      <c r="AG94" s="1"/>
      <c r="AI94" s="1">
        <v>43908</v>
      </c>
      <c r="AJ94" s="1">
        <v>43908</v>
      </c>
      <c r="AK94" t="s">
        <v>229</v>
      </c>
      <c r="AL94" t="s">
        <v>588</v>
      </c>
      <c r="AM94" s="1"/>
      <c r="AO94" s="6" t="s">
        <v>520</v>
      </c>
      <c r="AP94" s="6" t="s">
        <v>566</v>
      </c>
      <c r="AQ94" t="s">
        <v>302</v>
      </c>
      <c r="AR94" t="s">
        <v>65</v>
      </c>
      <c r="AS94" s="1"/>
      <c r="AT94" t="s">
        <v>229</v>
      </c>
    </row>
    <row r="95" spans="1:50" x14ac:dyDescent="0.35">
      <c r="A95">
        <v>93</v>
      </c>
      <c r="B95" s="7">
        <f>Combine12[[#This Row],[Column1]]</f>
        <v>5</v>
      </c>
      <c r="C95" s="7">
        <v>5</v>
      </c>
      <c r="D95">
        <v>93</v>
      </c>
      <c r="F95" t="s">
        <v>71</v>
      </c>
      <c r="G95">
        <v>20</v>
      </c>
      <c r="H95" t="s">
        <v>321</v>
      </c>
      <c r="K95" t="s">
        <v>528</v>
      </c>
      <c r="L95" t="s">
        <v>53</v>
      </c>
      <c r="P95" t="s">
        <v>54</v>
      </c>
      <c r="T95" t="s">
        <v>595</v>
      </c>
      <c r="V95" t="s">
        <v>596</v>
      </c>
      <c r="AB95" s="1">
        <v>43908</v>
      </c>
      <c r="AC95" t="s">
        <v>53</v>
      </c>
      <c r="AD95">
        <v>43908</v>
      </c>
      <c r="AF95" s="1"/>
      <c r="AG95" s="1"/>
      <c r="AI95" s="1">
        <v>43908</v>
      </c>
      <c r="AJ95" s="1">
        <v>43908</v>
      </c>
      <c r="AK95" t="s">
        <v>404</v>
      </c>
      <c r="AL95" t="s">
        <v>63</v>
      </c>
      <c r="AM95" s="1"/>
      <c r="AN95" s="1">
        <v>43911</v>
      </c>
      <c r="AO95" s="6">
        <v>43910</v>
      </c>
      <c r="AP95" s="6">
        <v>43910</v>
      </c>
      <c r="AQ95" t="s">
        <v>302</v>
      </c>
      <c r="AR95" t="s">
        <v>65</v>
      </c>
      <c r="AS95" s="1"/>
      <c r="AT95" t="s">
        <v>66</v>
      </c>
      <c r="AW95" t="s">
        <v>159</v>
      </c>
    </row>
    <row r="96" spans="1:50" x14ac:dyDescent="0.35">
      <c r="A96">
        <v>94</v>
      </c>
      <c r="B96" s="7">
        <f>Combine12[[#This Row],[Column1]]</f>
        <v>5</v>
      </c>
      <c r="C96" s="7">
        <v>5</v>
      </c>
      <c r="D96">
        <v>94</v>
      </c>
      <c r="F96" t="s">
        <v>49</v>
      </c>
      <c r="G96">
        <v>64</v>
      </c>
      <c r="L96" t="s">
        <v>597</v>
      </c>
      <c r="P96" t="s">
        <v>54</v>
      </c>
      <c r="Q96">
        <v>93</v>
      </c>
      <c r="T96" t="s">
        <v>598</v>
      </c>
      <c r="U96" t="s">
        <v>599</v>
      </c>
      <c r="V96" t="s">
        <v>600</v>
      </c>
      <c r="W96" t="s">
        <v>423</v>
      </c>
      <c r="AB96" s="1">
        <v>43908</v>
      </c>
      <c r="AC96" t="s">
        <v>53</v>
      </c>
      <c r="AD96">
        <v>43908</v>
      </c>
      <c r="AF96" s="1"/>
      <c r="AG96" s="1"/>
      <c r="AI96" s="1">
        <v>43908</v>
      </c>
      <c r="AJ96" s="1">
        <v>43908</v>
      </c>
      <c r="AK96" t="s">
        <v>404</v>
      </c>
      <c r="AL96" t="s">
        <v>63</v>
      </c>
      <c r="AM96" s="1"/>
      <c r="AN96" s="1">
        <v>43911</v>
      </c>
      <c r="AO96" s="6">
        <v>43910</v>
      </c>
      <c r="AP96" s="6">
        <v>43910</v>
      </c>
      <c r="AQ96" t="s">
        <v>302</v>
      </c>
      <c r="AR96" t="s">
        <v>65</v>
      </c>
      <c r="AS96" s="1"/>
      <c r="AT96" t="s">
        <v>66</v>
      </c>
      <c r="AW96" t="s">
        <v>159</v>
      </c>
    </row>
    <row r="97" spans="1:46" x14ac:dyDescent="0.35">
      <c r="A97">
        <v>95</v>
      </c>
      <c r="B97" s="7">
        <f>Combine12[[#This Row],[Column1]]</f>
        <v>3</v>
      </c>
      <c r="C97" s="7">
        <f>VLOOKUP(Combine12[[#This Row],[STT - Data team]],[2]Sheet2!A:B,2,FALSE)</f>
        <v>3</v>
      </c>
      <c r="D97">
        <v>95</v>
      </c>
      <c r="F97" t="s">
        <v>71</v>
      </c>
      <c r="G97">
        <v>20</v>
      </c>
      <c r="H97" t="s">
        <v>321</v>
      </c>
      <c r="K97" t="s">
        <v>386</v>
      </c>
      <c r="L97" t="s">
        <v>160</v>
      </c>
      <c r="P97" t="s">
        <v>54</v>
      </c>
      <c r="T97" t="s">
        <v>601</v>
      </c>
      <c r="U97" t="s">
        <v>505</v>
      </c>
      <c r="V97" t="s">
        <v>602</v>
      </c>
      <c r="W97" t="s">
        <v>509</v>
      </c>
      <c r="AB97" s="1">
        <v>43908</v>
      </c>
      <c r="AC97" t="s">
        <v>160</v>
      </c>
      <c r="AD97" t="s">
        <v>1026</v>
      </c>
      <c r="AE97" t="s">
        <v>603</v>
      </c>
      <c r="AF97" s="1">
        <v>43908</v>
      </c>
      <c r="AG97" s="1"/>
      <c r="AI97" s="1">
        <v>43908</v>
      </c>
      <c r="AJ97" s="1">
        <v>43908</v>
      </c>
      <c r="AK97" t="s">
        <v>604</v>
      </c>
      <c r="AL97" t="s">
        <v>588</v>
      </c>
      <c r="AM97" s="1"/>
      <c r="AN97" s="1">
        <v>43912</v>
      </c>
      <c r="AO97" s="6" t="s">
        <v>605</v>
      </c>
      <c r="AP97" s="6" t="s">
        <v>605</v>
      </c>
      <c r="AQ97" t="s">
        <v>302</v>
      </c>
      <c r="AR97" t="s">
        <v>65</v>
      </c>
      <c r="AS97" s="1"/>
      <c r="AT97" t="s">
        <v>229</v>
      </c>
    </row>
    <row r="98" spans="1:46" x14ac:dyDescent="0.35">
      <c r="A98">
        <v>96</v>
      </c>
      <c r="B98" s="7">
        <f>Combine12[[#This Row],[Column1]]</f>
        <v>3</v>
      </c>
      <c r="C98" s="7">
        <v>3</v>
      </c>
      <c r="D98">
        <v>96</v>
      </c>
      <c r="F98" t="s">
        <v>49</v>
      </c>
      <c r="G98">
        <v>21</v>
      </c>
      <c r="K98" t="s">
        <v>373</v>
      </c>
      <c r="L98" t="s">
        <v>160</v>
      </c>
      <c r="P98" t="s">
        <v>54</v>
      </c>
      <c r="T98" t="s">
        <v>606</v>
      </c>
      <c r="U98" t="s">
        <v>607</v>
      </c>
      <c r="V98" t="s">
        <v>608</v>
      </c>
      <c r="W98" t="s">
        <v>380</v>
      </c>
      <c r="AB98" s="1">
        <v>43909</v>
      </c>
      <c r="AC98" t="s">
        <v>160</v>
      </c>
      <c r="AD98" t="s">
        <v>609</v>
      </c>
      <c r="AF98" s="1"/>
      <c r="AG98" s="1"/>
      <c r="AI98" s="1">
        <v>43910</v>
      </c>
      <c r="AJ98" s="1">
        <v>43910</v>
      </c>
      <c r="AK98" t="s">
        <v>610</v>
      </c>
      <c r="AL98" t="s">
        <v>611</v>
      </c>
      <c r="AM98" s="1"/>
      <c r="AN98" s="1">
        <v>43912</v>
      </c>
      <c r="AO98" s="6" t="s">
        <v>612</v>
      </c>
      <c r="AP98" s="6" t="s">
        <v>612</v>
      </c>
      <c r="AQ98" t="s">
        <v>302</v>
      </c>
      <c r="AR98" t="s">
        <v>65</v>
      </c>
      <c r="AS98" s="1"/>
      <c r="AT98" t="s">
        <v>610</v>
      </c>
    </row>
    <row r="99" spans="1:46" x14ac:dyDescent="0.35">
      <c r="A99">
        <v>97</v>
      </c>
      <c r="B99" s="7">
        <f>Combine12[[#This Row],[Column1]]</f>
        <v>3</v>
      </c>
      <c r="C99" s="7">
        <f>VLOOKUP(Combine12[[#This Row],[STT - Data team]],[2]Sheet2!A:B,2,FALSE)</f>
        <v>3</v>
      </c>
      <c r="D99">
        <v>97</v>
      </c>
      <c r="F99" t="s">
        <v>71</v>
      </c>
      <c r="G99">
        <v>34</v>
      </c>
      <c r="K99" t="s">
        <v>613</v>
      </c>
      <c r="L99" t="s">
        <v>160</v>
      </c>
      <c r="P99" t="s">
        <v>60</v>
      </c>
      <c r="Q99">
        <v>91</v>
      </c>
      <c r="T99" t="s">
        <v>614</v>
      </c>
      <c r="U99" t="s">
        <v>607</v>
      </c>
      <c r="V99" t="s">
        <v>615</v>
      </c>
      <c r="W99" t="s">
        <v>616</v>
      </c>
      <c r="AB99" s="1">
        <v>43905</v>
      </c>
      <c r="AC99" t="s">
        <v>160</v>
      </c>
      <c r="AD99" t="s">
        <v>609</v>
      </c>
      <c r="AF99" s="1"/>
      <c r="AG99" s="1"/>
      <c r="AI99" s="1">
        <v>43910</v>
      </c>
      <c r="AJ99" s="1">
        <v>43910</v>
      </c>
      <c r="AK99" t="s">
        <v>610</v>
      </c>
      <c r="AL99" t="s">
        <v>611</v>
      </c>
      <c r="AM99" s="1"/>
      <c r="AN99" s="1">
        <v>43912</v>
      </c>
      <c r="AO99" s="6" t="s">
        <v>612</v>
      </c>
      <c r="AP99" s="6" t="s">
        <v>612</v>
      </c>
      <c r="AQ99" t="s">
        <v>302</v>
      </c>
      <c r="AR99" t="s">
        <v>65</v>
      </c>
      <c r="AS99" s="1"/>
      <c r="AT99" t="s">
        <v>610</v>
      </c>
    </row>
    <row r="100" spans="1:46" x14ac:dyDescent="0.35">
      <c r="A100">
        <v>98</v>
      </c>
      <c r="B100" s="7">
        <f>Combine12[[#This Row],[Column1]]</f>
        <v>10</v>
      </c>
      <c r="C100" s="7">
        <v>10</v>
      </c>
      <c r="D100">
        <v>98</v>
      </c>
      <c r="F100" t="s">
        <v>71</v>
      </c>
      <c r="G100">
        <v>34</v>
      </c>
      <c r="K100" t="s">
        <v>613</v>
      </c>
      <c r="L100" t="s">
        <v>160</v>
      </c>
      <c r="P100" t="s">
        <v>60</v>
      </c>
      <c r="Q100" t="s">
        <v>617</v>
      </c>
      <c r="T100" t="s">
        <v>618</v>
      </c>
      <c r="U100" t="s">
        <v>607</v>
      </c>
      <c r="V100" t="s">
        <v>619</v>
      </c>
      <c r="W100" t="s">
        <v>616</v>
      </c>
      <c r="AB100" s="1">
        <v>43905</v>
      </c>
      <c r="AC100" t="s">
        <v>160</v>
      </c>
      <c r="AD100" t="s">
        <v>609</v>
      </c>
      <c r="AF100" s="1"/>
      <c r="AG100" s="1"/>
      <c r="AI100" s="1">
        <v>43910</v>
      </c>
      <c r="AJ100" s="1">
        <v>43910</v>
      </c>
      <c r="AK100" t="s">
        <v>610</v>
      </c>
      <c r="AL100" t="s">
        <v>611</v>
      </c>
      <c r="AM100" s="1"/>
      <c r="AN100" s="1">
        <v>43912</v>
      </c>
      <c r="AO100" s="6" t="s">
        <v>612</v>
      </c>
      <c r="AP100" s="6" t="s">
        <v>612</v>
      </c>
      <c r="AQ100" t="s">
        <v>302</v>
      </c>
      <c r="AR100" t="s">
        <v>65</v>
      </c>
      <c r="AS100" s="1"/>
      <c r="AT100" t="s">
        <v>610</v>
      </c>
    </row>
    <row r="101" spans="1:46" x14ac:dyDescent="0.35">
      <c r="A101">
        <v>99</v>
      </c>
      <c r="B101" s="7">
        <f>Combine12[[#This Row],[Column1]]</f>
        <v>3</v>
      </c>
      <c r="C101" s="7">
        <v>3</v>
      </c>
      <c r="D101">
        <v>99</v>
      </c>
      <c r="F101" t="s">
        <v>71</v>
      </c>
      <c r="G101">
        <v>29</v>
      </c>
      <c r="K101" t="s">
        <v>521</v>
      </c>
      <c r="L101" t="s">
        <v>160</v>
      </c>
      <c r="P101" t="s">
        <v>54</v>
      </c>
      <c r="T101" t="s">
        <v>620</v>
      </c>
      <c r="V101" t="s">
        <v>621</v>
      </c>
      <c r="W101" t="s">
        <v>509</v>
      </c>
      <c r="AB101" s="1">
        <v>43908</v>
      </c>
      <c r="AC101" t="s">
        <v>160</v>
      </c>
      <c r="AD101" t="s">
        <v>1026</v>
      </c>
      <c r="AF101" s="1"/>
      <c r="AG101" s="1"/>
      <c r="AI101" s="1">
        <v>43911</v>
      </c>
      <c r="AJ101" s="1">
        <v>43911</v>
      </c>
      <c r="AK101" t="s">
        <v>604</v>
      </c>
      <c r="AL101" t="s">
        <v>611</v>
      </c>
      <c r="AM101" s="1"/>
      <c r="AN101" s="1">
        <v>43912</v>
      </c>
      <c r="AO101" s="6" t="s">
        <v>612</v>
      </c>
      <c r="AP101" s="6" t="s">
        <v>612</v>
      </c>
      <c r="AQ101" t="s">
        <v>302</v>
      </c>
      <c r="AR101" t="s">
        <v>65</v>
      </c>
      <c r="AS101" s="1"/>
      <c r="AT101" t="s">
        <v>604</v>
      </c>
    </row>
    <row r="102" spans="1:46" x14ac:dyDescent="0.35">
      <c r="A102">
        <v>100</v>
      </c>
      <c r="B102" s="7">
        <f>Combine12[[#This Row],[Column1]]</f>
        <v>8</v>
      </c>
      <c r="C102" s="7">
        <v>8</v>
      </c>
      <c r="D102">
        <v>100</v>
      </c>
      <c r="F102" t="s">
        <v>71</v>
      </c>
      <c r="G102">
        <v>55</v>
      </c>
      <c r="K102" t="s">
        <v>373</v>
      </c>
      <c r="L102" t="s">
        <v>160</v>
      </c>
      <c r="P102" t="s">
        <v>54</v>
      </c>
      <c r="T102" t="s">
        <v>622</v>
      </c>
      <c r="U102" t="s">
        <v>607</v>
      </c>
      <c r="V102" t="s">
        <v>623</v>
      </c>
      <c r="W102" t="s">
        <v>624</v>
      </c>
      <c r="AB102" s="1">
        <v>43893</v>
      </c>
      <c r="AC102" t="s">
        <v>160</v>
      </c>
      <c r="AD102" t="s">
        <v>1026</v>
      </c>
      <c r="AF102" s="1"/>
      <c r="AG102" s="1"/>
      <c r="AI102" s="1">
        <v>43908</v>
      </c>
      <c r="AJ102" s="1">
        <v>43908</v>
      </c>
      <c r="AK102" t="s">
        <v>625</v>
      </c>
      <c r="AL102" t="s">
        <v>611</v>
      </c>
      <c r="AM102" s="1"/>
      <c r="AN102" s="1">
        <v>43912</v>
      </c>
      <c r="AO102" s="6" t="s">
        <v>605</v>
      </c>
      <c r="AP102" s="6" t="s">
        <v>605</v>
      </c>
      <c r="AQ102" t="s">
        <v>302</v>
      </c>
      <c r="AR102" t="s">
        <v>65</v>
      </c>
      <c r="AS102" s="1"/>
      <c r="AT102" t="s">
        <v>626</v>
      </c>
    </row>
    <row r="103" spans="1:46" x14ac:dyDescent="0.35">
      <c r="A103">
        <v>101</v>
      </c>
      <c r="B103" s="7">
        <f>Combine12[[#This Row],[Column1]]</f>
        <v>3</v>
      </c>
      <c r="C103" s="7">
        <v>3</v>
      </c>
      <c r="D103">
        <v>101</v>
      </c>
      <c r="F103" t="s">
        <v>49</v>
      </c>
      <c r="G103">
        <v>26</v>
      </c>
      <c r="K103" t="s">
        <v>627</v>
      </c>
      <c r="L103" t="s">
        <v>628</v>
      </c>
      <c r="P103" t="s">
        <v>54</v>
      </c>
      <c r="T103" t="s">
        <v>629</v>
      </c>
      <c r="U103" t="s">
        <v>630</v>
      </c>
      <c r="V103" t="s">
        <v>631</v>
      </c>
      <c r="W103" t="s">
        <v>632</v>
      </c>
      <c r="AB103" s="1">
        <v>43908</v>
      </c>
      <c r="AC103" t="s">
        <v>633</v>
      </c>
      <c r="AD103" t="s">
        <v>1026</v>
      </c>
      <c r="AF103" s="1"/>
      <c r="AG103" s="1"/>
      <c r="AI103" s="1">
        <v>43908</v>
      </c>
      <c r="AJ103" s="1">
        <v>43908</v>
      </c>
      <c r="AK103" t="s">
        <v>634</v>
      </c>
      <c r="AL103" t="s">
        <v>611</v>
      </c>
      <c r="AM103" s="1"/>
      <c r="AN103" s="1">
        <v>43912</v>
      </c>
      <c r="AO103" s="6" t="s">
        <v>605</v>
      </c>
      <c r="AP103" s="6" t="s">
        <v>605</v>
      </c>
      <c r="AQ103" t="s">
        <v>302</v>
      </c>
      <c r="AR103" t="s">
        <v>65</v>
      </c>
      <c r="AS103" s="1"/>
      <c r="AT103" t="s">
        <v>626</v>
      </c>
    </row>
    <row r="104" spans="1:46" x14ac:dyDescent="0.35">
      <c r="A104">
        <v>102</v>
      </c>
      <c r="B104" s="7">
        <f>Combine12[[#This Row],[Column1]]</f>
        <v>3</v>
      </c>
      <c r="C104" s="7">
        <v>3</v>
      </c>
      <c r="D104">
        <v>102</v>
      </c>
      <c r="F104" t="s">
        <v>49</v>
      </c>
      <c r="G104">
        <v>9</v>
      </c>
      <c r="K104" t="s">
        <v>310</v>
      </c>
      <c r="L104" t="s">
        <v>53</v>
      </c>
      <c r="P104" t="s">
        <v>54</v>
      </c>
      <c r="T104" t="s">
        <v>629</v>
      </c>
      <c r="U104" t="s">
        <v>630</v>
      </c>
      <c r="V104" t="s">
        <v>631</v>
      </c>
      <c r="W104" t="s">
        <v>632</v>
      </c>
      <c r="AB104" s="1">
        <v>43908</v>
      </c>
      <c r="AC104" t="s">
        <v>633</v>
      </c>
      <c r="AD104" t="s">
        <v>1026</v>
      </c>
      <c r="AF104" s="1"/>
      <c r="AG104" s="1"/>
      <c r="AI104" s="1">
        <v>43908</v>
      </c>
      <c r="AJ104" s="1">
        <v>43908</v>
      </c>
      <c r="AK104" t="s">
        <v>634</v>
      </c>
      <c r="AL104" t="s">
        <v>611</v>
      </c>
      <c r="AM104" s="1"/>
      <c r="AN104" s="1">
        <v>43912</v>
      </c>
      <c r="AO104" s="6" t="s">
        <v>605</v>
      </c>
      <c r="AP104" s="6" t="s">
        <v>605</v>
      </c>
      <c r="AQ104" t="s">
        <v>302</v>
      </c>
      <c r="AR104" t="s">
        <v>65</v>
      </c>
      <c r="AS104" s="1"/>
      <c r="AT104" t="s">
        <v>626</v>
      </c>
    </row>
    <row r="105" spans="1:46" x14ac:dyDescent="0.35">
      <c r="A105">
        <v>103</v>
      </c>
      <c r="B105" s="7">
        <f>Combine12[[#This Row],[Column1]]</f>
        <v>3</v>
      </c>
      <c r="C105" s="7">
        <v>3</v>
      </c>
      <c r="D105">
        <v>103</v>
      </c>
      <c r="F105" t="s">
        <v>71</v>
      </c>
      <c r="G105">
        <v>22</v>
      </c>
      <c r="K105" t="s">
        <v>635</v>
      </c>
      <c r="L105" t="s">
        <v>160</v>
      </c>
      <c r="P105" t="s">
        <v>54</v>
      </c>
      <c r="T105" t="s">
        <v>629</v>
      </c>
      <c r="U105" t="s">
        <v>630</v>
      </c>
      <c r="V105" t="s">
        <v>631</v>
      </c>
      <c r="W105" t="s">
        <v>632</v>
      </c>
      <c r="AB105" s="1">
        <v>43908</v>
      </c>
      <c r="AC105" t="s">
        <v>633</v>
      </c>
      <c r="AD105" t="s">
        <v>1026</v>
      </c>
      <c r="AF105" s="1"/>
      <c r="AG105" s="1"/>
      <c r="AI105" s="1">
        <v>43908</v>
      </c>
      <c r="AJ105" s="1">
        <v>43908</v>
      </c>
      <c r="AK105" t="s">
        <v>634</v>
      </c>
      <c r="AL105" t="s">
        <v>611</v>
      </c>
      <c r="AM105" s="1"/>
      <c r="AN105" s="1">
        <v>43912</v>
      </c>
      <c r="AO105" s="6" t="s">
        <v>605</v>
      </c>
      <c r="AP105" s="6" t="s">
        <v>605</v>
      </c>
      <c r="AQ105" t="s">
        <v>302</v>
      </c>
      <c r="AR105" t="s">
        <v>65</v>
      </c>
      <c r="AS105" s="1"/>
      <c r="AT105" t="s">
        <v>626</v>
      </c>
    </row>
    <row r="106" spans="1:46" x14ac:dyDescent="0.35">
      <c r="A106">
        <v>104</v>
      </c>
      <c r="B106" s="7">
        <f>Combine12[[#This Row],[Column1]]</f>
        <v>3</v>
      </c>
      <c r="C106" s="7">
        <v>3</v>
      </c>
      <c r="D106">
        <v>104</v>
      </c>
      <c r="F106" t="s">
        <v>49</v>
      </c>
      <c r="G106">
        <v>33</v>
      </c>
      <c r="K106" t="s">
        <v>636</v>
      </c>
      <c r="L106" t="s">
        <v>160</v>
      </c>
      <c r="P106" t="s">
        <v>54</v>
      </c>
      <c r="T106" t="s">
        <v>629</v>
      </c>
      <c r="U106" t="s">
        <v>630</v>
      </c>
      <c r="V106" t="s">
        <v>631</v>
      </c>
      <c r="W106" t="s">
        <v>632</v>
      </c>
      <c r="AB106" s="1">
        <v>43908</v>
      </c>
      <c r="AC106" t="s">
        <v>633</v>
      </c>
      <c r="AD106" t="s">
        <v>1026</v>
      </c>
      <c r="AF106" s="1"/>
      <c r="AG106" s="1"/>
      <c r="AI106" s="1">
        <v>43908</v>
      </c>
      <c r="AJ106" s="1">
        <v>43908</v>
      </c>
      <c r="AK106" t="s">
        <v>634</v>
      </c>
      <c r="AL106" t="s">
        <v>611</v>
      </c>
      <c r="AM106" s="1"/>
      <c r="AN106" s="1">
        <v>43912</v>
      </c>
      <c r="AO106" s="6" t="s">
        <v>605</v>
      </c>
      <c r="AP106" s="6" t="s">
        <v>605</v>
      </c>
      <c r="AQ106" t="s">
        <v>302</v>
      </c>
      <c r="AR106" t="s">
        <v>65</v>
      </c>
      <c r="AS106" s="1"/>
      <c r="AT106" t="s">
        <v>626</v>
      </c>
    </row>
    <row r="107" spans="1:46" x14ac:dyDescent="0.35">
      <c r="A107">
        <v>105</v>
      </c>
      <c r="B107" s="7">
        <f>Combine12[[#This Row],[Column1]]</f>
        <v>3</v>
      </c>
      <c r="C107" s="7">
        <v>3</v>
      </c>
      <c r="D107">
        <v>105</v>
      </c>
      <c r="F107" t="s">
        <v>49</v>
      </c>
      <c r="G107">
        <v>35</v>
      </c>
      <c r="K107" t="s">
        <v>637</v>
      </c>
      <c r="L107" t="s">
        <v>638</v>
      </c>
      <c r="P107" t="s">
        <v>54</v>
      </c>
      <c r="T107" t="s">
        <v>639</v>
      </c>
      <c r="U107" t="s">
        <v>640</v>
      </c>
      <c r="V107" t="s">
        <v>641</v>
      </c>
      <c r="W107" t="s">
        <v>642</v>
      </c>
      <c r="AB107" s="1">
        <v>43908</v>
      </c>
      <c r="AC107" t="s">
        <v>633</v>
      </c>
      <c r="AD107">
        <v>43908</v>
      </c>
      <c r="AF107" s="1"/>
      <c r="AG107" s="1"/>
      <c r="AI107" s="1">
        <v>43908</v>
      </c>
      <c r="AJ107" s="1">
        <v>43908</v>
      </c>
      <c r="AK107" t="s">
        <v>643</v>
      </c>
      <c r="AL107" t="s">
        <v>611</v>
      </c>
      <c r="AM107" s="1"/>
      <c r="AN107" s="1">
        <v>43912</v>
      </c>
      <c r="AO107" s="6">
        <v>43912</v>
      </c>
      <c r="AP107" s="6">
        <v>43912</v>
      </c>
      <c r="AQ107" t="s">
        <v>302</v>
      </c>
      <c r="AR107" t="s">
        <v>65</v>
      </c>
      <c r="AS107" s="1"/>
      <c r="AT107" t="s">
        <v>643</v>
      </c>
    </row>
    <row r="108" spans="1:46" x14ac:dyDescent="0.35">
      <c r="A108">
        <v>106</v>
      </c>
      <c r="B108" s="7">
        <f>Combine12[[#This Row],[Column1]]</f>
        <v>3</v>
      </c>
      <c r="C108" s="7">
        <v>3</v>
      </c>
      <c r="D108">
        <v>106</v>
      </c>
      <c r="F108" t="s">
        <v>49</v>
      </c>
      <c r="G108">
        <v>20</v>
      </c>
      <c r="K108" t="s">
        <v>644</v>
      </c>
      <c r="L108" t="s">
        <v>638</v>
      </c>
      <c r="P108" t="s">
        <v>54</v>
      </c>
      <c r="T108" t="s">
        <v>645</v>
      </c>
      <c r="U108" t="s">
        <v>640</v>
      </c>
      <c r="V108" t="s">
        <v>641</v>
      </c>
      <c r="W108" t="s">
        <v>642</v>
      </c>
      <c r="AB108" s="1">
        <v>43908</v>
      </c>
      <c r="AC108" t="s">
        <v>633</v>
      </c>
      <c r="AD108">
        <v>43908</v>
      </c>
      <c r="AF108" s="1"/>
      <c r="AG108" s="1"/>
      <c r="AI108" s="1">
        <v>43908</v>
      </c>
      <c r="AJ108" s="1">
        <v>43908</v>
      </c>
      <c r="AK108" t="s">
        <v>643</v>
      </c>
      <c r="AL108" t="s">
        <v>611</v>
      </c>
      <c r="AM108" s="1"/>
      <c r="AN108" s="1">
        <v>43912</v>
      </c>
      <c r="AO108" s="6">
        <v>43912</v>
      </c>
      <c r="AP108" s="6">
        <v>43912</v>
      </c>
      <c r="AQ108" t="s">
        <v>302</v>
      </c>
      <c r="AR108" t="s">
        <v>65</v>
      </c>
      <c r="AS108" s="1"/>
      <c r="AT108" t="s">
        <v>643</v>
      </c>
    </row>
    <row r="109" spans="1:46" x14ac:dyDescent="0.35">
      <c r="A109">
        <v>107</v>
      </c>
      <c r="B109" s="7">
        <f>Combine12[[#This Row],[Column1]]</f>
        <v>2</v>
      </c>
      <c r="C109" s="7">
        <v>2</v>
      </c>
      <c r="D109">
        <v>107</v>
      </c>
      <c r="F109" t="s">
        <v>49</v>
      </c>
      <c r="G109">
        <v>25</v>
      </c>
      <c r="K109" t="s">
        <v>232</v>
      </c>
      <c r="L109" t="s">
        <v>53</v>
      </c>
      <c r="P109" t="s">
        <v>54</v>
      </c>
      <c r="Q109">
        <v>86</v>
      </c>
      <c r="T109" t="s">
        <v>646</v>
      </c>
      <c r="V109" t="s">
        <v>647</v>
      </c>
      <c r="AC109" t="s">
        <v>53</v>
      </c>
      <c r="AF109" s="1"/>
      <c r="AG109" s="1"/>
      <c r="AI109" s="1">
        <v>43910</v>
      </c>
      <c r="AJ109" s="1">
        <v>43910</v>
      </c>
      <c r="AK109" t="s">
        <v>648</v>
      </c>
      <c r="AL109" t="s">
        <v>63</v>
      </c>
      <c r="AM109" s="1"/>
      <c r="AN109" s="1">
        <v>43912</v>
      </c>
      <c r="AO109" s="6">
        <v>43911</v>
      </c>
      <c r="AP109" s="6">
        <v>43911</v>
      </c>
      <c r="AQ109" t="s">
        <v>302</v>
      </c>
      <c r="AR109" t="s">
        <v>65</v>
      </c>
      <c r="AS109" s="1"/>
      <c r="AT109" t="s">
        <v>66</v>
      </c>
    </row>
    <row r="110" spans="1:46" x14ac:dyDescent="0.35">
      <c r="A110">
        <v>108</v>
      </c>
      <c r="B110" s="7">
        <f>Combine12[[#This Row],[Column1]]</f>
        <v>3</v>
      </c>
      <c r="C110" s="7">
        <v>3</v>
      </c>
      <c r="D110">
        <v>108</v>
      </c>
      <c r="F110" t="s">
        <v>71</v>
      </c>
      <c r="G110">
        <v>19</v>
      </c>
      <c r="H110" t="s">
        <v>321</v>
      </c>
      <c r="K110" t="s">
        <v>205</v>
      </c>
      <c r="L110" t="s">
        <v>53</v>
      </c>
      <c r="P110" t="s">
        <v>54</v>
      </c>
      <c r="T110" t="s">
        <v>649</v>
      </c>
      <c r="U110" t="s">
        <v>555</v>
      </c>
      <c r="V110" t="s">
        <v>650</v>
      </c>
      <c r="W110" t="s">
        <v>651</v>
      </c>
      <c r="AB110" s="1">
        <v>43908</v>
      </c>
      <c r="AC110" t="s">
        <v>53</v>
      </c>
      <c r="AD110">
        <v>43908</v>
      </c>
      <c r="AE110" t="s">
        <v>338</v>
      </c>
      <c r="AF110" s="1">
        <v>43910</v>
      </c>
      <c r="AG110" s="1"/>
      <c r="AI110" s="1">
        <v>43911</v>
      </c>
      <c r="AJ110" s="1">
        <v>43911</v>
      </c>
      <c r="AK110" t="s">
        <v>314</v>
      </c>
      <c r="AL110" t="s">
        <v>63</v>
      </c>
      <c r="AM110" s="1"/>
      <c r="AN110" s="1">
        <v>43912</v>
      </c>
      <c r="AO110" s="6">
        <v>43911</v>
      </c>
      <c r="AP110" s="6">
        <v>43911</v>
      </c>
      <c r="AQ110" t="s">
        <v>302</v>
      </c>
      <c r="AR110" t="s">
        <v>65</v>
      </c>
      <c r="AS110" s="1"/>
      <c r="AT110" t="s">
        <v>652</v>
      </c>
    </row>
    <row r="111" spans="1:46" x14ac:dyDescent="0.35">
      <c r="A111">
        <v>109</v>
      </c>
      <c r="B111" s="7">
        <f>Combine12[[#This Row],[Column1]]</f>
        <v>3</v>
      </c>
      <c r="C111" s="7">
        <v>3</v>
      </c>
      <c r="D111">
        <v>109</v>
      </c>
      <c r="F111" t="s">
        <v>71</v>
      </c>
      <c r="G111">
        <v>42</v>
      </c>
      <c r="H111" t="s">
        <v>653</v>
      </c>
      <c r="K111" t="s">
        <v>654</v>
      </c>
      <c r="L111" t="s">
        <v>53</v>
      </c>
      <c r="P111" t="s">
        <v>54</v>
      </c>
      <c r="T111" t="s">
        <v>655</v>
      </c>
      <c r="U111" t="s">
        <v>656</v>
      </c>
      <c r="V111" t="s">
        <v>657</v>
      </c>
      <c r="W111" t="s">
        <v>658</v>
      </c>
      <c r="AB111" s="1">
        <v>43905</v>
      </c>
      <c r="AC111" t="s">
        <v>53</v>
      </c>
      <c r="AD111">
        <v>43905</v>
      </c>
      <c r="AE111" t="s">
        <v>196</v>
      </c>
      <c r="AF111" s="1">
        <v>43910</v>
      </c>
      <c r="AG111" s="1"/>
      <c r="AI111" s="1">
        <v>43911</v>
      </c>
      <c r="AJ111" s="1">
        <v>43911</v>
      </c>
      <c r="AK111" t="s">
        <v>66</v>
      </c>
      <c r="AL111" t="s">
        <v>63</v>
      </c>
      <c r="AM111" s="1"/>
      <c r="AN111" s="1">
        <v>43912</v>
      </c>
      <c r="AO111" s="6">
        <v>43911</v>
      </c>
      <c r="AP111" s="6">
        <v>43910</v>
      </c>
      <c r="AQ111" t="s">
        <v>302</v>
      </c>
      <c r="AR111" t="s">
        <v>65</v>
      </c>
      <c r="AS111" s="1"/>
      <c r="AT111" t="s">
        <v>66</v>
      </c>
    </row>
    <row r="112" spans="1:46" x14ac:dyDescent="0.35">
      <c r="A112">
        <v>110</v>
      </c>
      <c r="B112" s="7">
        <f>Combine12[[#This Row],[Column1]]</f>
        <v>3</v>
      </c>
      <c r="C112" s="7">
        <v>3</v>
      </c>
      <c r="D112">
        <v>110</v>
      </c>
      <c r="F112" t="s">
        <v>49</v>
      </c>
      <c r="G112">
        <v>19</v>
      </c>
      <c r="H112" t="s">
        <v>321</v>
      </c>
      <c r="K112" t="s">
        <v>528</v>
      </c>
      <c r="L112" t="s">
        <v>53</v>
      </c>
      <c r="P112" t="s">
        <v>54</v>
      </c>
      <c r="T112" t="s">
        <v>659</v>
      </c>
      <c r="U112" t="s">
        <v>660</v>
      </c>
      <c r="V112" t="s">
        <v>661</v>
      </c>
      <c r="W112" t="s">
        <v>662</v>
      </c>
      <c r="AB112" s="1">
        <v>43909</v>
      </c>
      <c r="AC112" t="s">
        <v>53</v>
      </c>
      <c r="AD112">
        <v>43911</v>
      </c>
      <c r="AE112" t="s">
        <v>196</v>
      </c>
      <c r="AF112" s="1">
        <v>43909</v>
      </c>
      <c r="AG112" s="1"/>
      <c r="AI112" s="1">
        <v>43911</v>
      </c>
      <c r="AJ112" s="1">
        <v>43911</v>
      </c>
      <c r="AK112" t="s">
        <v>66</v>
      </c>
      <c r="AL112" t="s">
        <v>63</v>
      </c>
      <c r="AM112" s="1"/>
      <c r="AN112" s="1">
        <v>43912</v>
      </c>
      <c r="AO112" s="6">
        <v>43911</v>
      </c>
      <c r="AP112" s="6">
        <v>43911</v>
      </c>
      <c r="AQ112" t="s">
        <v>302</v>
      </c>
      <c r="AR112" t="s">
        <v>65</v>
      </c>
      <c r="AS112" s="1"/>
      <c r="AT112" t="s">
        <v>66</v>
      </c>
    </row>
    <row r="113" spans="1:49" x14ac:dyDescent="0.35">
      <c r="A113">
        <v>111</v>
      </c>
      <c r="B113" s="7">
        <f>Combine12[[#This Row],[Column1]]</f>
        <v>3</v>
      </c>
      <c r="C113" s="7">
        <v>3</v>
      </c>
      <c r="D113">
        <v>111</v>
      </c>
      <c r="F113" t="s">
        <v>49</v>
      </c>
      <c r="G113">
        <v>25</v>
      </c>
      <c r="H113" t="s">
        <v>321</v>
      </c>
      <c r="K113" t="s">
        <v>663</v>
      </c>
      <c r="L113" t="s">
        <v>664</v>
      </c>
      <c r="P113" t="s">
        <v>54</v>
      </c>
      <c r="T113" t="s">
        <v>665</v>
      </c>
      <c r="U113" t="s">
        <v>666</v>
      </c>
      <c r="V113" t="s">
        <v>667</v>
      </c>
      <c r="W113" t="s">
        <v>651</v>
      </c>
      <c r="AB113" s="1">
        <v>43908</v>
      </c>
      <c r="AC113" t="s">
        <v>668</v>
      </c>
      <c r="AD113">
        <v>43909</v>
      </c>
      <c r="AF113" s="1"/>
      <c r="AG113" s="1"/>
      <c r="AI113" s="1">
        <v>43909</v>
      </c>
      <c r="AJ113" s="1">
        <v>43909</v>
      </c>
      <c r="AK113" t="s">
        <v>669</v>
      </c>
      <c r="AL113" t="s">
        <v>63</v>
      </c>
      <c r="AM113" s="1"/>
      <c r="AN113" s="1">
        <v>43912</v>
      </c>
      <c r="AO113" s="6">
        <v>43909</v>
      </c>
      <c r="AP113" s="6">
        <v>43909</v>
      </c>
      <c r="AQ113" t="s">
        <v>302</v>
      </c>
      <c r="AR113" t="s">
        <v>65</v>
      </c>
      <c r="AS113" s="1"/>
      <c r="AT113" t="s">
        <v>669</v>
      </c>
    </row>
    <row r="114" spans="1:49" x14ac:dyDescent="0.35">
      <c r="A114">
        <v>112</v>
      </c>
      <c r="B114" s="7">
        <f>Combine12[[#This Row],[Column1]]</f>
        <v>4</v>
      </c>
      <c r="C114" s="7">
        <v>4</v>
      </c>
      <c r="D114">
        <v>112</v>
      </c>
      <c r="F114" t="s">
        <v>49</v>
      </c>
      <c r="G114">
        <v>30</v>
      </c>
      <c r="H114" t="s">
        <v>321</v>
      </c>
      <c r="K114" t="s">
        <v>310</v>
      </c>
      <c r="L114" t="s">
        <v>53</v>
      </c>
      <c r="P114" t="s">
        <v>54</v>
      </c>
      <c r="T114" t="s">
        <v>670</v>
      </c>
      <c r="V114" t="s">
        <v>671</v>
      </c>
      <c r="W114" t="s">
        <v>651</v>
      </c>
      <c r="AB114" s="1">
        <v>43907</v>
      </c>
      <c r="AC114" t="s">
        <v>668</v>
      </c>
      <c r="AE114" t="s">
        <v>672</v>
      </c>
      <c r="AF114" s="1"/>
      <c r="AG114" s="1"/>
      <c r="AI114" s="1">
        <v>43908</v>
      </c>
      <c r="AJ114" s="1">
        <v>43908</v>
      </c>
      <c r="AK114" t="s">
        <v>669</v>
      </c>
      <c r="AL114" t="s">
        <v>63</v>
      </c>
      <c r="AM114" s="1"/>
      <c r="AN114" s="1">
        <v>43912</v>
      </c>
      <c r="AO114" s="6">
        <v>43908</v>
      </c>
      <c r="AP114" s="6">
        <v>43908</v>
      </c>
      <c r="AQ114" t="s">
        <v>302</v>
      </c>
      <c r="AR114" t="s">
        <v>65</v>
      </c>
      <c r="AS114" s="1"/>
      <c r="AT114" t="s">
        <v>669</v>
      </c>
    </row>
    <row r="115" spans="1:49" x14ac:dyDescent="0.35">
      <c r="A115">
        <v>113</v>
      </c>
      <c r="B115" s="7">
        <f>Combine12[[#This Row],[Column1]]</f>
        <v>3</v>
      </c>
      <c r="C115" s="7">
        <v>3</v>
      </c>
      <c r="D115">
        <v>113</v>
      </c>
      <c r="F115" t="s">
        <v>49</v>
      </c>
      <c r="G115">
        <v>18</v>
      </c>
      <c r="H115" t="s">
        <v>321</v>
      </c>
      <c r="K115" t="s">
        <v>310</v>
      </c>
      <c r="L115" t="s">
        <v>53</v>
      </c>
      <c r="P115" t="s">
        <v>54</v>
      </c>
      <c r="T115" t="s">
        <v>673</v>
      </c>
      <c r="U115" t="s">
        <v>555</v>
      </c>
      <c r="V115" t="s">
        <v>674</v>
      </c>
      <c r="W115" t="s">
        <v>675</v>
      </c>
      <c r="AB115" s="1">
        <v>43908</v>
      </c>
      <c r="AC115" t="s">
        <v>53</v>
      </c>
      <c r="AD115">
        <v>43908</v>
      </c>
      <c r="AE115" t="s">
        <v>676</v>
      </c>
      <c r="AF115" s="1">
        <v>43910</v>
      </c>
      <c r="AG115" s="1"/>
      <c r="AI115" s="1">
        <v>43911</v>
      </c>
      <c r="AJ115" s="1">
        <v>43911</v>
      </c>
      <c r="AK115" t="s">
        <v>66</v>
      </c>
      <c r="AL115" t="s">
        <v>63</v>
      </c>
      <c r="AM115" s="1"/>
      <c r="AN115" s="1">
        <v>43912</v>
      </c>
      <c r="AO115" s="6">
        <v>43911</v>
      </c>
      <c r="AP115" s="6">
        <v>43910</v>
      </c>
      <c r="AQ115" t="s">
        <v>302</v>
      </c>
      <c r="AR115" t="s">
        <v>65</v>
      </c>
      <c r="AS115" s="1"/>
      <c r="AT115" t="s">
        <v>66</v>
      </c>
    </row>
    <row r="116" spans="1:49" x14ac:dyDescent="0.35">
      <c r="A116">
        <v>114</v>
      </c>
      <c r="B116" s="7">
        <f>Combine12[[#This Row],[Column1]]</f>
        <v>3</v>
      </c>
      <c r="C116" s="7">
        <v>3</v>
      </c>
      <c r="D116">
        <v>114</v>
      </c>
      <c r="F116" t="s">
        <v>71</v>
      </c>
      <c r="G116">
        <v>19</v>
      </c>
      <c r="H116" t="s">
        <v>321</v>
      </c>
      <c r="K116" t="s">
        <v>654</v>
      </c>
      <c r="L116" t="s">
        <v>53</v>
      </c>
      <c r="P116" t="s">
        <v>54</v>
      </c>
      <c r="T116" t="s">
        <v>677</v>
      </c>
      <c r="V116" t="s">
        <v>678</v>
      </c>
      <c r="W116" t="s">
        <v>679</v>
      </c>
      <c r="AB116" s="1">
        <v>43905</v>
      </c>
      <c r="AC116" t="s">
        <v>53</v>
      </c>
      <c r="AD116">
        <v>43905</v>
      </c>
      <c r="AE116" t="s">
        <v>680</v>
      </c>
      <c r="AF116" s="1">
        <v>43909</v>
      </c>
      <c r="AG116" s="1"/>
      <c r="AI116" s="1">
        <v>43911</v>
      </c>
      <c r="AJ116" s="1">
        <v>43911</v>
      </c>
      <c r="AK116" t="s">
        <v>66</v>
      </c>
      <c r="AL116" t="s">
        <v>63</v>
      </c>
      <c r="AM116" s="1"/>
      <c r="AN116" s="1">
        <v>43913</v>
      </c>
      <c r="AO116" s="6">
        <v>43911</v>
      </c>
      <c r="AP116" s="6">
        <v>43909</v>
      </c>
      <c r="AQ116" t="s">
        <v>302</v>
      </c>
      <c r="AR116" t="s">
        <v>65</v>
      </c>
      <c r="AS116" s="1"/>
      <c r="AT116" t="s">
        <v>66</v>
      </c>
    </row>
    <row r="117" spans="1:49" x14ac:dyDescent="0.35">
      <c r="A117">
        <v>115</v>
      </c>
      <c r="B117" s="7">
        <f>Combine12[[#This Row],[Column1]]</f>
        <v>3</v>
      </c>
      <c r="C117" s="7">
        <v>3</v>
      </c>
      <c r="D117">
        <v>115</v>
      </c>
      <c r="F117" t="s">
        <v>49</v>
      </c>
      <c r="G117">
        <v>44</v>
      </c>
      <c r="P117" t="s">
        <v>54</v>
      </c>
      <c r="Q117">
        <v>94</v>
      </c>
      <c r="T117" t="s">
        <v>681</v>
      </c>
      <c r="V117" t="s">
        <v>682</v>
      </c>
      <c r="W117" t="s">
        <v>423</v>
      </c>
      <c r="AB117" s="1">
        <v>43908</v>
      </c>
      <c r="AC117" t="s">
        <v>597</v>
      </c>
      <c r="AD117">
        <v>43908</v>
      </c>
      <c r="AF117" s="1"/>
      <c r="AG117" s="1"/>
      <c r="AI117" s="1">
        <v>43910</v>
      </c>
      <c r="AJ117" s="1">
        <v>43910</v>
      </c>
      <c r="AK117" t="s">
        <v>66</v>
      </c>
      <c r="AL117" t="s">
        <v>63</v>
      </c>
      <c r="AM117" s="1"/>
      <c r="AN117" s="1">
        <v>43913</v>
      </c>
      <c r="AO117" s="6">
        <v>43910</v>
      </c>
      <c r="AP117" s="6">
        <v>43910</v>
      </c>
      <c r="AQ117" t="s">
        <v>302</v>
      </c>
      <c r="AR117" t="s">
        <v>65</v>
      </c>
      <c r="AS117" s="1"/>
      <c r="AT117" t="s">
        <v>66</v>
      </c>
    </row>
    <row r="118" spans="1:49" x14ac:dyDescent="0.35">
      <c r="A118">
        <v>116</v>
      </c>
      <c r="B118" s="7">
        <f>Combine12[[#This Row],[Column1]]</f>
        <v>2</v>
      </c>
      <c r="C118" s="7">
        <v>2</v>
      </c>
      <c r="D118">
        <v>116</v>
      </c>
      <c r="F118" t="s">
        <v>71</v>
      </c>
      <c r="G118">
        <v>29</v>
      </c>
      <c r="H118" t="s">
        <v>683</v>
      </c>
      <c r="P118" t="s">
        <v>54</v>
      </c>
      <c r="T118" t="s">
        <v>684</v>
      </c>
      <c r="V118" t="s">
        <v>685</v>
      </c>
      <c r="AD118" t="s">
        <v>612</v>
      </c>
      <c r="AE118" t="s">
        <v>686</v>
      </c>
      <c r="AF118" s="1">
        <v>43909</v>
      </c>
      <c r="AG118" s="1"/>
      <c r="AI118" s="1">
        <v>43911</v>
      </c>
      <c r="AJ118" s="1">
        <v>43911</v>
      </c>
      <c r="AK118" t="s">
        <v>66</v>
      </c>
      <c r="AL118" t="s">
        <v>63</v>
      </c>
      <c r="AM118" s="1"/>
      <c r="AN118" s="1">
        <v>43913</v>
      </c>
      <c r="AO118" s="6" t="s">
        <v>612</v>
      </c>
      <c r="AP118" s="6" t="s">
        <v>612</v>
      </c>
      <c r="AQ118" t="s">
        <v>302</v>
      </c>
      <c r="AR118" t="s">
        <v>65</v>
      </c>
      <c r="AS118" s="1"/>
      <c r="AT118" t="s">
        <v>66</v>
      </c>
    </row>
    <row r="119" spans="1:49" x14ac:dyDescent="0.35">
      <c r="A119">
        <v>117</v>
      </c>
      <c r="B119" s="7">
        <f>Combine12[[#This Row],[Column1]]</f>
        <v>4</v>
      </c>
      <c r="C119" s="7">
        <v>4</v>
      </c>
      <c r="D119">
        <v>117</v>
      </c>
      <c r="F119" t="s">
        <v>71</v>
      </c>
      <c r="G119">
        <v>30</v>
      </c>
      <c r="H119" t="s">
        <v>687</v>
      </c>
      <c r="K119" t="s">
        <v>688</v>
      </c>
      <c r="L119" t="s">
        <v>689</v>
      </c>
      <c r="P119" t="s">
        <v>54</v>
      </c>
      <c r="T119" t="s">
        <v>690</v>
      </c>
      <c r="V119" t="s">
        <v>691</v>
      </c>
      <c r="W119" t="s">
        <v>692</v>
      </c>
      <c r="AB119" s="1">
        <v>43909</v>
      </c>
      <c r="AC119" t="s">
        <v>689</v>
      </c>
      <c r="AD119" t="s">
        <v>520</v>
      </c>
      <c r="AE119" t="s">
        <v>693</v>
      </c>
      <c r="AF119" s="1">
        <v>43906</v>
      </c>
      <c r="AG119" s="1"/>
      <c r="AI119" s="1">
        <v>43909</v>
      </c>
      <c r="AJ119" s="1">
        <v>43909</v>
      </c>
      <c r="AK119" t="s">
        <v>694</v>
      </c>
      <c r="AM119" s="1"/>
      <c r="AN119" s="1">
        <v>43913</v>
      </c>
      <c r="AO119" s="6" t="s">
        <v>520</v>
      </c>
      <c r="AP119" s="6" t="s">
        <v>520</v>
      </c>
      <c r="AQ119" t="s">
        <v>302</v>
      </c>
      <c r="AR119" t="s">
        <v>65</v>
      </c>
      <c r="AS119" s="1"/>
      <c r="AT119" t="s">
        <v>694</v>
      </c>
    </row>
    <row r="120" spans="1:49" x14ac:dyDescent="0.35">
      <c r="A120">
        <v>118</v>
      </c>
      <c r="B120" s="7">
        <f>Combine12[[#This Row],[Column1]]</f>
        <v>4</v>
      </c>
      <c r="C120" s="7">
        <v>4</v>
      </c>
      <c r="D120">
        <v>118</v>
      </c>
      <c r="F120" t="s">
        <v>49</v>
      </c>
      <c r="G120">
        <v>23</v>
      </c>
      <c r="H120" t="s">
        <v>695</v>
      </c>
      <c r="K120" t="s">
        <v>644</v>
      </c>
      <c r="L120" t="s">
        <v>638</v>
      </c>
      <c r="P120" t="s">
        <v>54</v>
      </c>
      <c r="T120" t="s">
        <v>696</v>
      </c>
      <c r="V120" t="s">
        <v>697</v>
      </c>
      <c r="W120" t="s">
        <v>692</v>
      </c>
      <c r="AB120" s="1">
        <v>43909</v>
      </c>
      <c r="AC120" t="s">
        <v>638</v>
      </c>
      <c r="AD120" t="s">
        <v>472</v>
      </c>
      <c r="AE120" t="s">
        <v>693</v>
      </c>
      <c r="AF120" s="1">
        <v>43909</v>
      </c>
      <c r="AG120" s="1"/>
      <c r="AH120" t="s">
        <v>698</v>
      </c>
      <c r="AI120" s="1">
        <v>43909</v>
      </c>
      <c r="AJ120" s="1">
        <v>43909</v>
      </c>
      <c r="AK120" t="s">
        <v>694</v>
      </c>
      <c r="AM120" s="1"/>
      <c r="AN120" s="1">
        <v>43913</v>
      </c>
      <c r="AO120" s="6" t="s">
        <v>472</v>
      </c>
      <c r="AP120" s="6" t="s">
        <v>472</v>
      </c>
      <c r="AQ120" t="s">
        <v>302</v>
      </c>
      <c r="AR120" t="s">
        <v>65</v>
      </c>
      <c r="AS120" s="1"/>
      <c r="AT120" t="s">
        <v>694</v>
      </c>
    </row>
    <row r="121" spans="1:49" x14ac:dyDescent="0.35">
      <c r="A121">
        <v>119</v>
      </c>
      <c r="B121" s="7">
        <f>Combine12[[#This Row],[Column1]]</f>
        <v>6</v>
      </c>
      <c r="C121" s="7">
        <v>6</v>
      </c>
      <c r="D121">
        <v>119</v>
      </c>
      <c r="F121" t="s">
        <v>71</v>
      </c>
      <c r="G121">
        <v>29</v>
      </c>
      <c r="H121" t="s">
        <v>699</v>
      </c>
      <c r="K121" t="s">
        <v>521</v>
      </c>
      <c r="L121" t="s">
        <v>160</v>
      </c>
      <c r="P121" t="s">
        <v>183</v>
      </c>
      <c r="T121" t="s">
        <v>700</v>
      </c>
      <c r="V121" t="s">
        <v>701</v>
      </c>
      <c r="W121" t="s">
        <v>702</v>
      </c>
      <c r="AB121" s="1">
        <v>43905</v>
      </c>
      <c r="AC121" t="s">
        <v>160</v>
      </c>
      <c r="AD121" t="s">
        <v>609</v>
      </c>
      <c r="AE121" t="s">
        <v>703</v>
      </c>
      <c r="AF121" s="1">
        <v>43909</v>
      </c>
      <c r="AG121" s="1"/>
      <c r="AI121" s="1">
        <v>43910</v>
      </c>
      <c r="AJ121" s="1">
        <v>43910</v>
      </c>
      <c r="AK121" t="s">
        <v>704</v>
      </c>
      <c r="AM121" s="1"/>
      <c r="AN121" s="1">
        <v>43913</v>
      </c>
      <c r="AO121" s="6" t="s">
        <v>609</v>
      </c>
      <c r="AP121" s="6" t="s">
        <v>609</v>
      </c>
      <c r="AQ121" t="s">
        <v>302</v>
      </c>
      <c r="AR121" t="s">
        <v>65</v>
      </c>
      <c r="AS121" s="1"/>
      <c r="AT121" t="s">
        <v>704</v>
      </c>
    </row>
    <row r="122" spans="1:49" x14ac:dyDescent="0.35">
      <c r="A122">
        <v>120</v>
      </c>
      <c r="B122" s="7">
        <f>Combine12[[#This Row],[Column1]]</f>
        <v>8</v>
      </c>
      <c r="C122" s="7">
        <v>8</v>
      </c>
      <c r="D122">
        <v>120</v>
      </c>
      <c r="F122" t="s">
        <v>71</v>
      </c>
      <c r="G122">
        <v>27</v>
      </c>
      <c r="H122" t="s">
        <v>705</v>
      </c>
      <c r="K122" t="s">
        <v>453</v>
      </c>
      <c r="L122" t="s">
        <v>160</v>
      </c>
      <c r="P122" t="s">
        <v>706</v>
      </c>
      <c r="Q122">
        <v>91</v>
      </c>
      <c r="T122" t="s">
        <v>707</v>
      </c>
      <c r="V122" t="s">
        <v>708</v>
      </c>
      <c r="AB122" s="1">
        <v>43872</v>
      </c>
      <c r="AC122" t="s">
        <v>160</v>
      </c>
      <c r="AD122" t="s">
        <v>520</v>
      </c>
      <c r="AE122" t="s">
        <v>709</v>
      </c>
      <c r="AF122" s="1">
        <v>43911</v>
      </c>
      <c r="AG122" s="1"/>
      <c r="AI122" s="1">
        <v>43910</v>
      </c>
      <c r="AJ122" s="1">
        <v>43910</v>
      </c>
      <c r="AK122" t="s">
        <v>710</v>
      </c>
      <c r="AM122" s="1"/>
      <c r="AN122" s="1">
        <v>43913</v>
      </c>
      <c r="AO122" s="6" t="s">
        <v>711</v>
      </c>
      <c r="AP122" s="6" t="s">
        <v>711</v>
      </c>
      <c r="AQ122" t="s">
        <v>302</v>
      </c>
      <c r="AR122" t="s">
        <v>65</v>
      </c>
      <c r="AS122" s="1"/>
      <c r="AT122" t="s">
        <v>230</v>
      </c>
    </row>
    <row r="123" spans="1:49" x14ac:dyDescent="0.35">
      <c r="A123">
        <v>121</v>
      </c>
      <c r="B123" s="7">
        <f>Combine12[[#This Row],[Column1]]</f>
        <v>3</v>
      </c>
      <c r="C123" s="7">
        <v>3</v>
      </c>
      <c r="D123">
        <v>121</v>
      </c>
      <c r="F123" t="s">
        <v>71</v>
      </c>
      <c r="G123">
        <v>58</v>
      </c>
      <c r="K123" t="s">
        <v>223</v>
      </c>
      <c r="L123" t="s">
        <v>160</v>
      </c>
      <c r="P123" t="s">
        <v>54</v>
      </c>
      <c r="T123" t="s">
        <v>712</v>
      </c>
      <c r="U123" t="s">
        <v>713</v>
      </c>
      <c r="V123" t="s">
        <v>714</v>
      </c>
      <c r="W123" t="s">
        <v>715</v>
      </c>
      <c r="AB123" s="1">
        <v>43909</v>
      </c>
      <c r="AC123" t="s">
        <v>160</v>
      </c>
      <c r="AD123" t="s">
        <v>520</v>
      </c>
      <c r="AE123" t="s">
        <v>196</v>
      </c>
      <c r="AF123" s="1">
        <v>43910</v>
      </c>
      <c r="AG123" s="1"/>
      <c r="AI123" s="1">
        <v>43910</v>
      </c>
      <c r="AJ123" s="1">
        <v>43910</v>
      </c>
      <c r="AK123" t="s">
        <v>716</v>
      </c>
      <c r="AM123" s="1"/>
      <c r="AN123" s="1">
        <v>43913</v>
      </c>
      <c r="AO123" s="6" t="s">
        <v>717</v>
      </c>
      <c r="AP123" s="6" t="s">
        <v>717</v>
      </c>
      <c r="AQ123" t="s">
        <v>302</v>
      </c>
      <c r="AR123" t="s">
        <v>65</v>
      </c>
      <c r="AS123" s="1"/>
      <c r="AT123" t="s">
        <v>718</v>
      </c>
    </row>
    <row r="124" spans="1:49" x14ac:dyDescent="0.35">
      <c r="A124">
        <v>122</v>
      </c>
      <c r="B124" s="7">
        <f>Combine12[[#This Row],[Column1]]</f>
        <v>8</v>
      </c>
      <c r="C124" s="7">
        <v>8</v>
      </c>
      <c r="D124">
        <v>122</v>
      </c>
      <c r="F124" t="s">
        <v>49</v>
      </c>
      <c r="G124">
        <v>24</v>
      </c>
      <c r="H124" t="s">
        <v>719</v>
      </c>
      <c r="K124" t="s">
        <v>720</v>
      </c>
      <c r="L124" t="s">
        <v>721</v>
      </c>
      <c r="P124" t="s">
        <v>54</v>
      </c>
      <c r="T124" t="s">
        <v>722</v>
      </c>
      <c r="U124" t="s">
        <v>104</v>
      </c>
      <c r="V124" t="s">
        <v>723</v>
      </c>
      <c r="W124" t="s">
        <v>724</v>
      </c>
      <c r="AB124" s="1">
        <v>43910</v>
      </c>
      <c r="AC124" t="s">
        <v>721</v>
      </c>
      <c r="AD124" t="s">
        <v>711</v>
      </c>
      <c r="AF124" s="1"/>
      <c r="AG124" s="1"/>
      <c r="AI124" s="1">
        <v>43911</v>
      </c>
      <c r="AJ124" s="1">
        <v>43911</v>
      </c>
      <c r="AK124" t="s">
        <v>725</v>
      </c>
      <c r="AL124" t="s">
        <v>726</v>
      </c>
      <c r="AM124" s="1"/>
      <c r="AN124" s="1">
        <v>43913</v>
      </c>
      <c r="AO124" s="6" t="s">
        <v>727</v>
      </c>
      <c r="AP124" s="6" t="s">
        <v>727</v>
      </c>
      <c r="AQ124" t="s">
        <v>302</v>
      </c>
      <c r="AR124" t="s">
        <v>65</v>
      </c>
      <c r="AS124" s="1"/>
      <c r="AT124" t="s">
        <v>726</v>
      </c>
      <c r="AW124" t="s">
        <v>159</v>
      </c>
    </row>
    <row r="125" spans="1:49" ht="11.4" customHeight="1" x14ac:dyDescent="0.35">
      <c r="A125">
        <v>123</v>
      </c>
      <c r="B125" s="7">
        <f>Combine12[[#This Row],[Column1]]</f>
        <v>7</v>
      </c>
      <c r="C125" s="7">
        <v>7</v>
      </c>
      <c r="D125">
        <v>123</v>
      </c>
      <c r="F125" t="s">
        <v>49</v>
      </c>
      <c r="G125">
        <v>17</v>
      </c>
      <c r="I125" t="s">
        <v>728</v>
      </c>
      <c r="J125" t="s">
        <v>729</v>
      </c>
      <c r="K125" t="s">
        <v>730</v>
      </c>
      <c r="L125" t="s">
        <v>731</v>
      </c>
      <c r="P125" t="s">
        <v>54</v>
      </c>
      <c r="T125" t="s">
        <v>732</v>
      </c>
      <c r="U125" t="s">
        <v>733</v>
      </c>
      <c r="V125" s="8" t="s">
        <v>734</v>
      </c>
      <c r="W125" t="s">
        <v>735</v>
      </c>
      <c r="AB125" s="1">
        <v>43907</v>
      </c>
      <c r="AC125" t="s">
        <v>731</v>
      </c>
      <c r="AD125" t="s">
        <v>605</v>
      </c>
      <c r="AF125" s="1"/>
      <c r="AG125" s="1"/>
      <c r="AI125" s="1">
        <v>43911</v>
      </c>
      <c r="AJ125" s="1">
        <v>43911</v>
      </c>
      <c r="AK125" t="s">
        <v>736</v>
      </c>
      <c r="AL125" t="s">
        <v>611</v>
      </c>
      <c r="AM125" s="1"/>
      <c r="AN125" s="1">
        <v>43913</v>
      </c>
      <c r="AO125" s="6" t="s">
        <v>605</v>
      </c>
      <c r="AP125" s="6" t="s">
        <v>605</v>
      </c>
      <c r="AQ125" t="s">
        <v>302</v>
      </c>
      <c r="AR125" t="s">
        <v>65</v>
      </c>
      <c r="AS125" s="1"/>
      <c r="AT125" t="s">
        <v>736</v>
      </c>
    </row>
    <row r="126" spans="1:49" x14ac:dyDescent="0.35">
      <c r="A126">
        <v>124</v>
      </c>
      <c r="B126" s="7">
        <f>Combine12[[#This Row],[Column1]]</f>
        <v>10</v>
      </c>
      <c r="C126" s="7">
        <v>10</v>
      </c>
      <c r="D126">
        <v>124</v>
      </c>
      <c r="F126" t="s">
        <v>71</v>
      </c>
      <c r="G126">
        <v>52</v>
      </c>
      <c r="H126" t="s">
        <v>737</v>
      </c>
      <c r="K126" t="s">
        <v>453</v>
      </c>
      <c r="L126" t="s">
        <v>160</v>
      </c>
      <c r="P126" t="s">
        <v>738</v>
      </c>
      <c r="Q126" t="s">
        <v>739</v>
      </c>
      <c r="T126" t="s">
        <v>740</v>
      </c>
      <c r="U126" t="s">
        <v>741</v>
      </c>
      <c r="V126" t="s">
        <v>742</v>
      </c>
      <c r="AC126" t="s">
        <v>160</v>
      </c>
      <c r="AD126" t="s">
        <v>605</v>
      </c>
      <c r="AF126" s="1"/>
      <c r="AG126" s="1"/>
      <c r="AI126" s="1">
        <v>43912</v>
      </c>
      <c r="AJ126" s="1">
        <v>43913</v>
      </c>
      <c r="AK126" t="s">
        <v>743</v>
      </c>
      <c r="AL126" t="s">
        <v>611</v>
      </c>
      <c r="AM126" s="1"/>
      <c r="AN126" s="1">
        <v>43914</v>
      </c>
      <c r="AO126" s="6" t="s">
        <v>605</v>
      </c>
      <c r="AP126" s="6" t="s">
        <v>605</v>
      </c>
      <c r="AQ126" t="s">
        <v>302</v>
      </c>
      <c r="AR126" t="s">
        <v>65</v>
      </c>
      <c r="AS126" s="1"/>
      <c r="AT126" t="s">
        <v>230</v>
      </c>
    </row>
    <row r="127" spans="1:49" x14ac:dyDescent="0.35">
      <c r="A127">
        <v>125</v>
      </c>
      <c r="B127" s="7">
        <f>Combine12[[#This Row],[Column1]]</f>
        <v>5</v>
      </c>
      <c r="C127" s="7">
        <v>5</v>
      </c>
      <c r="D127">
        <v>125</v>
      </c>
      <c r="F127" t="s">
        <v>49</v>
      </c>
      <c r="G127">
        <v>22</v>
      </c>
      <c r="H127" t="s">
        <v>744</v>
      </c>
      <c r="K127" t="s">
        <v>396</v>
      </c>
      <c r="L127" t="s">
        <v>160</v>
      </c>
      <c r="P127" t="s">
        <v>745</v>
      </c>
      <c r="Q127" t="s">
        <v>746</v>
      </c>
      <c r="T127" t="s">
        <v>747</v>
      </c>
      <c r="U127" t="s">
        <v>396</v>
      </c>
      <c r="V127" t="s">
        <v>748</v>
      </c>
      <c r="AC127" t="s">
        <v>160</v>
      </c>
      <c r="AD127" t="s">
        <v>605</v>
      </c>
      <c r="AF127" s="1"/>
      <c r="AG127" s="1"/>
      <c r="AI127" s="1">
        <v>43912</v>
      </c>
      <c r="AJ127" s="1">
        <v>43913</v>
      </c>
      <c r="AL127" t="s">
        <v>611</v>
      </c>
      <c r="AM127" s="1"/>
      <c r="AN127" s="1">
        <v>43914</v>
      </c>
      <c r="AO127" s="6" t="s">
        <v>605</v>
      </c>
      <c r="AP127" s="6" t="s">
        <v>605</v>
      </c>
      <c r="AQ127" t="s">
        <v>302</v>
      </c>
      <c r="AR127" t="s">
        <v>65</v>
      </c>
      <c r="AS127" s="1"/>
      <c r="AT127" t="s">
        <v>749</v>
      </c>
    </row>
    <row r="128" spans="1:49" x14ac:dyDescent="0.35">
      <c r="A128">
        <v>126</v>
      </c>
      <c r="B128" s="7">
        <f>Combine12[[#This Row],[Column1]]</f>
        <v>5</v>
      </c>
      <c r="C128" s="7">
        <v>5</v>
      </c>
      <c r="D128">
        <v>126</v>
      </c>
      <c r="F128" t="s">
        <v>71</v>
      </c>
      <c r="G128">
        <v>28</v>
      </c>
      <c r="H128" t="s">
        <v>750</v>
      </c>
      <c r="K128" t="s">
        <v>396</v>
      </c>
      <c r="L128" t="s">
        <v>160</v>
      </c>
      <c r="P128" t="s">
        <v>745</v>
      </c>
      <c r="Q128" t="s">
        <v>751</v>
      </c>
      <c r="T128" t="s">
        <v>747</v>
      </c>
      <c r="U128" t="s">
        <v>396</v>
      </c>
      <c r="V128" t="s">
        <v>752</v>
      </c>
      <c r="AC128" t="s">
        <v>160</v>
      </c>
      <c r="AD128" t="s">
        <v>605</v>
      </c>
      <c r="AF128" s="1"/>
      <c r="AG128" s="1"/>
      <c r="AI128" s="1">
        <v>43912</v>
      </c>
      <c r="AJ128" s="1">
        <v>43913</v>
      </c>
      <c r="AL128" t="s">
        <v>611</v>
      </c>
      <c r="AM128" s="1"/>
      <c r="AN128" s="1">
        <v>43914</v>
      </c>
      <c r="AO128" s="6" t="s">
        <v>605</v>
      </c>
      <c r="AP128" s="6" t="s">
        <v>605</v>
      </c>
      <c r="AQ128" t="s">
        <v>302</v>
      </c>
      <c r="AR128" t="s">
        <v>65</v>
      </c>
      <c r="AS128" s="1"/>
      <c r="AT128" t="s">
        <v>749</v>
      </c>
    </row>
    <row r="129" spans="1:49" x14ac:dyDescent="0.35">
      <c r="A129">
        <v>127</v>
      </c>
      <c r="B129" s="7">
        <f>Combine12[[#This Row],[Column1]]</f>
        <v>6</v>
      </c>
      <c r="C129" s="7">
        <v>6</v>
      </c>
      <c r="D129">
        <v>127</v>
      </c>
      <c r="F129" t="s">
        <v>71</v>
      </c>
      <c r="G129">
        <v>23</v>
      </c>
      <c r="H129" t="s">
        <v>753</v>
      </c>
      <c r="K129" t="s">
        <v>754</v>
      </c>
      <c r="L129" t="s">
        <v>160</v>
      </c>
      <c r="P129" t="s">
        <v>54</v>
      </c>
      <c r="Q129" t="s">
        <v>739</v>
      </c>
      <c r="T129" t="s">
        <v>755</v>
      </c>
      <c r="U129" t="s">
        <v>756</v>
      </c>
      <c r="V129" t="s">
        <v>757</v>
      </c>
      <c r="AC129" t="s">
        <v>160</v>
      </c>
      <c r="AD129" t="s">
        <v>605</v>
      </c>
      <c r="AE129" t="s">
        <v>196</v>
      </c>
      <c r="AF129" s="1">
        <v>43906</v>
      </c>
      <c r="AG129" s="1"/>
      <c r="AI129" s="1">
        <v>43912</v>
      </c>
      <c r="AJ129" s="1">
        <v>43913</v>
      </c>
      <c r="AK129" t="s">
        <v>758</v>
      </c>
      <c r="AL129" t="s">
        <v>611</v>
      </c>
      <c r="AM129" s="1"/>
      <c r="AN129" s="1">
        <v>43914</v>
      </c>
      <c r="AO129" s="6" t="s">
        <v>605</v>
      </c>
      <c r="AP129" s="6" t="s">
        <v>605</v>
      </c>
      <c r="AQ129" t="s">
        <v>302</v>
      </c>
      <c r="AR129" t="s">
        <v>65</v>
      </c>
      <c r="AS129" s="1"/>
      <c r="AT129" t="s">
        <v>230</v>
      </c>
    </row>
    <row r="130" spans="1:49" x14ac:dyDescent="0.35">
      <c r="A130">
        <v>128</v>
      </c>
      <c r="B130" s="7">
        <f>Combine12[[#This Row],[Column1]]</f>
        <v>3</v>
      </c>
      <c r="C130" s="7">
        <v>3</v>
      </c>
      <c r="D130">
        <v>128</v>
      </c>
      <c r="F130" t="s">
        <v>71</v>
      </c>
      <c r="G130">
        <v>20</v>
      </c>
      <c r="H130" t="s">
        <v>321</v>
      </c>
      <c r="K130" t="s">
        <v>759</v>
      </c>
      <c r="L130" t="s">
        <v>760</v>
      </c>
      <c r="P130" t="s">
        <v>54</v>
      </c>
      <c r="T130" t="s">
        <v>761</v>
      </c>
      <c r="U130" t="s">
        <v>477</v>
      </c>
      <c r="V130" t="s">
        <v>762</v>
      </c>
      <c r="W130" t="s">
        <v>59</v>
      </c>
      <c r="AB130" s="1">
        <v>43910</v>
      </c>
      <c r="AC130" t="s">
        <v>760</v>
      </c>
      <c r="AD130" t="s">
        <v>605</v>
      </c>
      <c r="AF130" s="1"/>
      <c r="AG130" s="1"/>
      <c r="AI130" s="1">
        <v>43912</v>
      </c>
      <c r="AJ130" s="1">
        <v>43913</v>
      </c>
      <c r="AK130" t="s">
        <v>763</v>
      </c>
      <c r="AL130" t="s">
        <v>63</v>
      </c>
      <c r="AM130" s="1"/>
      <c r="AN130" s="1">
        <v>43914</v>
      </c>
      <c r="AO130" s="6" t="s">
        <v>605</v>
      </c>
      <c r="AP130" s="6" t="s">
        <v>605</v>
      </c>
      <c r="AQ130" t="s">
        <v>302</v>
      </c>
      <c r="AR130" t="s">
        <v>65</v>
      </c>
      <c r="AS130" s="1"/>
      <c r="AT130" t="s">
        <v>66</v>
      </c>
      <c r="AW130" t="s">
        <v>159</v>
      </c>
    </row>
    <row r="131" spans="1:49" x14ac:dyDescent="0.35">
      <c r="A131">
        <v>129</v>
      </c>
      <c r="B131" s="7">
        <f>Combine12[[#This Row],[Column1]]</f>
        <v>3</v>
      </c>
      <c r="C131" s="7">
        <v>3</v>
      </c>
      <c r="D131">
        <v>129</v>
      </c>
      <c r="F131" t="s">
        <v>71</v>
      </c>
      <c r="G131">
        <v>20</v>
      </c>
      <c r="H131" t="s">
        <v>321</v>
      </c>
      <c r="K131" t="s">
        <v>764</v>
      </c>
      <c r="L131" t="s">
        <v>53</v>
      </c>
      <c r="P131" t="s">
        <v>54</v>
      </c>
      <c r="T131" t="s">
        <v>765</v>
      </c>
      <c r="U131" t="s">
        <v>477</v>
      </c>
      <c r="V131" t="s">
        <v>766</v>
      </c>
      <c r="W131" t="s">
        <v>59</v>
      </c>
      <c r="AB131" s="1">
        <v>43910</v>
      </c>
      <c r="AC131" t="s">
        <v>53</v>
      </c>
      <c r="AD131" t="s">
        <v>605</v>
      </c>
      <c r="AF131" s="1"/>
      <c r="AG131" s="1"/>
      <c r="AI131" s="1">
        <v>43912</v>
      </c>
      <c r="AJ131" s="1">
        <v>43913</v>
      </c>
      <c r="AK131" t="s">
        <v>763</v>
      </c>
      <c r="AL131" t="s">
        <v>63</v>
      </c>
      <c r="AM131" s="1"/>
      <c r="AN131" s="1">
        <v>43914</v>
      </c>
      <c r="AO131" s="6" t="s">
        <v>767</v>
      </c>
      <c r="AP131" s="6" t="s">
        <v>605</v>
      </c>
      <c r="AQ131" t="s">
        <v>302</v>
      </c>
      <c r="AR131" t="s">
        <v>65</v>
      </c>
      <c r="AS131" s="1"/>
      <c r="AT131" t="s">
        <v>66</v>
      </c>
      <c r="AW131" t="s">
        <v>159</v>
      </c>
    </row>
    <row r="132" spans="1:49" x14ac:dyDescent="0.35">
      <c r="A132">
        <v>130</v>
      </c>
      <c r="B132" s="7">
        <f>Combine12[[#This Row],[Column1]]</f>
        <v>3</v>
      </c>
      <c r="C132" s="7">
        <v>3</v>
      </c>
      <c r="D132">
        <v>130</v>
      </c>
      <c r="F132" t="s">
        <v>71</v>
      </c>
      <c r="G132">
        <v>30</v>
      </c>
      <c r="K132" t="s">
        <v>768</v>
      </c>
      <c r="L132" t="s">
        <v>160</v>
      </c>
      <c r="P132" t="s">
        <v>54</v>
      </c>
      <c r="T132" t="s">
        <v>769</v>
      </c>
      <c r="U132" t="s">
        <v>770</v>
      </c>
      <c r="V132" t="s">
        <v>771</v>
      </c>
      <c r="W132" t="s">
        <v>423</v>
      </c>
      <c r="AB132" s="1">
        <v>43912</v>
      </c>
      <c r="AC132" t="s">
        <v>160</v>
      </c>
      <c r="AD132" t="s">
        <v>767</v>
      </c>
      <c r="AF132" s="1"/>
      <c r="AG132" s="1"/>
      <c r="AI132" s="1">
        <v>43912</v>
      </c>
      <c r="AJ132" s="1">
        <v>43913</v>
      </c>
      <c r="AK132" t="s">
        <v>772</v>
      </c>
      <c r="AL132" t="s">
        <v>63</v>
      </c>
      <c r="AM132" s="1"/>
      <c r="AN132" s="1">
        <v>43914</v>
      </c>
      <c r="AO132" s="6" t="s">
        <v>767</v>
      </c>
      <c r="AP132" s="6" t="s">
        <v>767</v>
      </c>
      <c r="AQ132" t="s">
        <v>302</v>
      </c>
      <c r="AR132" t="s">
        <v>65</v>
      </c>
      <c r="AS132" s="1"/>
      <c r="AT132" t="s">
        <v>66</v>
      </c>
      <c r="AW132" t="s">
        <v>159</v>
      </c>
    </row>
    <row r="133" spans="1:49" x14ac:dyDescent="0.35">
      <c r="A133">
        <v>131</v>
      </c>
      <c r="B133" s="7">
        <f>Combine12[[#This Row],[Column1]]</f>
        <v>3</v>
      </c>
      <c r="C133" s="7">
        <v>3</v>
      </c>
      <c r="D133">
        <v>131</v>
      </c>
      <c r="F133" t="s">
        <v>71</v>
      </c>
      <c r="G133">
        <v>23</v>
      </c>
      <c r="K133" t="s">
        <v>768</v>
      </c>
      <c r="L133" t="s">
        <v>160</v>
      </c>
      <c r="P133" t="s">
        <v>54</v>
      </c>
      <c r="T133" t="s">
        <v>773</v>
      </c>
      <c r="U133" t="s">
        <v>770</v>
      </c>
      <c r="V133" t="s">
        <v>771</v>
      </c>
      <c r="W133" t="s">
        <v>423</v>
      </c>
      <c r="AB133" s="1">
        <v>43912</v>
      </c>
      <c r="AC133" t="s">
        <v>160</v>
      </c>
      <c r="AD133" t="s">
        <v>767</v>
      </c>
      <c r="AF133" s="1"/>
      <c r="AG133" s="1"/>
      <c r="AI133" s="1">
        <v>43912</v>
      </c>
      <c r="AJ133" s="1">
        <v>43913</v>
      </c>
      <c r="AK133" t="s">
        <v>772</v>
      </c>
      <c r="AL133" t="s">
        <v>63</v>
      </c>
      <c r="AM133" s="1"/>
      <c r="AN133" s="1">
        <v>43914</v>
      </c>
      <c r="AO133" s="6" t="s">
        <v>767</v>
      </c>
      <c r="AP133" s="6" t="s">
        <v>767</v>
      </c>
      <c r="AQ133" t="s">
        <v>302</v>
      </c>
      <c r="AR133" t="s">
        <v>65</v>
      </c>
      <c r="AS133" s="1"/>
      <c r="AT133" t="s">
        <v>66</v>
      </c>
      <c r="AW133" t="s">
        <v>159</v>
      </c>
    </row>
    <row r="134" spans="1:49" x14ac:dyDescent="0.35">
      <c r="A134">
        <v>132</v>
      </c>
      <c r="B134" s="7">
        <f>Combine12[[#This Row],[Column1]]</f>
        <v>3</v>
      </c>
      <c r="C134" s="7">
        <v>3</v>
      </c>
      <c r="D134">
        <v>132</v>
      </c>
      <c r="F134" t="s">
        <v>49</v>
      </c>
      <c r="G134">
        <v>25</v>
      </c>
      <c r="K134" t="s">
        <v>332</v>
      </c>
      <c r="L134" t="s">
        <v>53</v>
      </c>
      <c r="P134" t="s">
        <v>54</v>
      </c>
      <c r="T134" t="s">
        <v>774</v>
      </c>
      <c r="U134" t="s">
        <v>770</v>
      </c>
      <c r="V134" t="s">
        <v>771</v>
      </c>
      <c r="W134" t="s">
        <v>423</v>
      </c>
      <c r="AB134" s="1">
        <v>43912</v>
      </c>
      <c r="AC134" t="s">
        <v>53</v>
      </c>
      <c r="AD134" t="s">
        <v>767</v>
      </c>
      <c r="AF134" s="1"/>
      <c r="AG134" s="1"/>
      <c r="AI134" s="1">
        <v>43912</v>
      </c>
      <c r="AJ134" s="1">
        <v>43913</v>
      </c>
      <c r="AK134" t="s">
        <v>772</v>
      </c>
      <c r="AL134" t="s">
        <v>63</v>
      </c>
      <c r="AM134" s="1"/>
      <c r="AN134" s="1">
        <v>43914</v>
      </c>
      <c r="AO134" s="6" t="s">
        <v>767</v>
      </c>
      <c r="AP134" s="6" t="s">
        <v>767</v>
      </c>
      <c r="AQ134" t="s">
        <v>302</v>
      </c>
      <c r="AR134" t="s">
        <v>65</v>
      </c>
      <c r="AS134" s="1"/>
      <c r="AT134" t="s">
        <v>66</v>
      </c>
      <c r="AW134" t="s">
        <v>159</v>
      </c>
    </row>
    <row r="135" spans="1:49" x14ac:dyDescent="0.35">
      <c r="A135">
        <v>133</v>
      </c>
      <c r="B135" s="7">
        <f>Combine12[[#This Row],[Column1]]</f>
        <v>3</v>
      </c>
      <c r="C135" s="7">
        <v>3</v>
      </c>
      <c r="D135">
        <v>133</v>
      </c>
      <c r="F135" t="s">
        <v>49</v>
      </c>
      <c r="G135">
        <v>66</v>
      </c>
      <c r="K135" t="s">
        <v>775</v>
      </c>
      <c r="L135" t="s">
        <v>776</v>
      </c>
      <c r="P135" t="s">
        <v>54</v>
      </c>
      <c r="T135" t="s">
        <v>777</v>
      </c>
      <c r="U135" t="s">
        <v>778</v>
      </c>
      <c r="V135" t="s">
        <v>779</v>
      </c>
      <c r="AC135" t="s">
        <v>776</v>
      </c>
      <c r="AD135" t="s">
        <v>767</v>
      </c>
      <c r="AE135" t="s">
        <v>196</v>
      </c>
      <c r="AF135" s="1">
        <v>43912</v>
      </c>
      <c r="AG135" s="1">
        <v>43912</v>
      </c>
      <c r="AI135" s="1">
        <v>43912</v>
      </c>
      <c r="AJ135" s="1">
        <v>43913</v>
      </c>
      <c r="AK135" t="s">
        <v>780</v>
      </c>
      <c r="AL135" t="s">
        <v>63</v>
      </c>
      <c r="AM135" s="1"/>
      <c r="AN135" s="1">
        <v>43914</v>
      </c>
      <c r="AO135" s="6" t="s">
        <v>767</v>
      </c>
      <c r="AP135" s="6" t="s">
        <v>767</v>
      </c>
      <c r="AQ135" t="s">
        <v>302</v>
      </c>
      <c r="AR135" t="s">
        <v>65</v>
      </c>
      <c r="AS135" s="1"/>
      <c r="AT135" t="s">
        <v>781</v>
      </c>
      <c r="AW135" t="s">
        <v>159</v>
      </c>
    </row>
    <row r="136" spans="1:49" x14ac:dyDescent="0.35">
      <c r="A136">
        <v>134</v>
      </c>
      <c r="B136" s="7">
        <f>Combine12[[#This Row],[Column1]]</f>
        <v>3</v>
      </c>
      <c r="C136" s="7">
        <v>3</v>
      </c>
      <c r="D136">
        <v>134</v>
      </c>
      <c r="F136" t="s">
        <v>71</v>
      </c>
      <c r="G136">
        <v>10</v>
      </c>
      <c r="K136" t="s">
        <v>782</v>
      </c>
      <c r="L136" t="s">
        <v>53</v>
      </c>
      <c r="P136" t="s">
        <v>54</v>
      </c>
      <c r="T136" t="s">
        <v>783</v>
      </c>
      <c r="U136" t="s">
        <v>784</v>
      </c>
      <c r="V136" t="s">
        <v>785</v>
      </c>
      <c r="W136" t="s">
        <v>423</v>
      </c>
      <c r="AB136" s="1">
        <v>43908</v>
      </c>
      <c r="AC136" t="s">
        <v>53</v>
      </c>
      <c r="AD136" t="s">
        <v>767</v>
      </c>
      <c r="AF136" s="1"/>
      <c r="AG136" s="1"/>
      <c r="AI136" s="1">
        <v>43912</v>
      </c>
      <c r="AJ136" s="1">
        <v>43913</v>
      </c>
      <c r="AK136" t="s">
        <v>786</v>
      </c>
      <c r="AL136" t="s">
        <v>63</v>
      </c>
      <c r="AM136" s="1"/>
      <c r="AN136" s="1">
        <v>43914</v>
      </c>
      <c r="AO136" s="6" t="s">
        <v>767</v>
      </c>
      <c r="AP136" s="6" t="s">
        <v>767</v>
      </c>
      <c r="AQ136" t="s">
        <v>302</v>
      </c>
      <c r="AR136" t="s">
        <v>65</v>
      </c>
      <c r="AS136" s="1"/>
      <c r="AT136" t="s">
        <v>787</v>
      </c>
      <c r="AW136" t="s">
        <v>159</v>
      </c>
    </row>
    <row r="137" spans="1:49" x14ac:dyDescent="0.35">
      <c r="A137">
        <v>135</v>
      </c>
      <c r="B137" s="7">
        <f>Combine12[[#This Row],[Column1]]</f>
        <v>3</v>
      </c>
      <c r="C137" s="7">
        <v>3</v>
      </c>
      <c r="D137">
        <v>135</v>
      </c>
      <c r="F137" t="s">
        <v>49</v>
      </c>
      <c r="G137">
        <v>27</v>
      </c>
      <c r="K137" t="s">
        <v>759</v>
      </c>
      <c r="L137" t="s">
        <v>760</v>
      </c>
      <c r="P137" t="s">
        <v>54</v>
      </c>
      <c r="T137" t="s">
        <v>788</v>
      </c>
      <c r="V137" t="s">
        <v>789</v>
      </c>
      <c r="W137" t="s">
        <v>790</v>
      </c>
      <c r="AB137" s="1">
        <v>43911</v>
      </c>
      <c r="AC137" t="s">
        <v>104</v>
      </c>
      <c r="AD137" t="s">
        <v>612</v>
      </c>
      <c r="AF137" s="1"/>
      <c r="AG137" s="1"/>
      <c r="AI137" s="1">
        <v>43911</v>
      </c>
      <c r="AJ137" s="1">
        <v>43911</v>
      </c>
      <c r="AK137" t="s">
        <v>791</v>
      </c>
      <c r="AL137" t="s">
        <v>110</v>
      </c>
      <c r="AM137" s="1"/>
      <c r="AN137" s="1">
        <v>43915</v>
      </c>
      <c r="AO137" s="6" t="s">
        <v>612</v>
      </c>
      <c r="AP137" s="6" t="s">
        <v>612</v>
      </c>
      <c r="AQ137" t="s">
        <v>302</v>
      </c>
      <c r="AR137" t="s">
        <v>65</v>
      </c>
      <c r="AS137" s="1"/>
      <c r="AT137" t="s">
        <v>791</v>
      </c>
    </row>
    <row r="138" spans="1:49" x14ac:dyDescent="0.35">
      <c r="A138">
        <v>136</v>
      </c>
      <c r="B138" s="7">
        <f>Combine12[[#This Row],[Column1]]</f>
        <v>3</v>
      </c>
      <c r="C138" s="7">
        <v>3</v>
      </c>
      <c r="D138">
        <v>136</v>
      </c>
      <c r="F138" t="s">
        <v>49</v>
      </c>
      <c r="G138">
        <v>23</v>
      </c>
      <c r="H138" t="s">
        <v>321</v>
      </c>
      <c r="J138" t="s">
        <v>792</v>
      </c>
      <c r="K138" t="s">
        <v>654</v>
      </c>
      <c r="L138" t="s">
        <v>53</v>
      </c>
      <c r="P138" t="s">
        <v>54</v>
      </c>
      <c r="T138" t="s">
        <v>793</v>
      </c>
      <c r="V138" t="s">
        <v>794</v>
      </c>
      <c r="AB138" s="1">
        <v>43906</v>
      </c>
      <c r="AC138" t="s">
        <v>53</v>
      </c>
      <c r="AD138" t="s">
        <v>605</v>
      </c>
      <c r="AF138" s="1"/>
      <c r="AG138" s="1"/>
      <c r="AI138" s="1">
        <v>43912</v>
      </c>
      <c r="AJ138" s="1">
        <v>43912</v>
      </c>
      <c r="AK138" t="s">
        <v>795</v>
      </c>
      <c r="AL138" t="s">
        <v>63</v>
      </c>
      <c r="AM138" s="1"/>
      <c r="AN138" s="1">
        <v>43915</v>
      </c>
      <c r="AO138" s="6" t="s">
        <v>605</v>
      </c>
      <c r="AP138" s="6" t="s">
        <v>796</v>
      </c>
      <c r="AQ138" t="s">
        <v>302</v>
      </c>
      <c r="AR138" t="s">
        <v>65</v>
      </c>
      <c r="AS138" s="1"/>
    </row>
    <row r="139" spans="1:49" x14ac:dyDescent="0.35">
      <c r="A139">
        <v>137</v>
      </c>
      <c r="B139" s="7">
        <f>Combine12[[#This Row],[Column1]]</f>
        <v>3</v>
      </c>
      <c r="C139" s="7">
        <v>3</v>
      </c>
      <c r="D139">
        <v>137</v>
      </c>
      <c r="F139" t="s">
        <v>71</v>
      </c>
      <c r="G139">
        <v>36</v>
      </c>
      <c r="K139" t="s">
        <v>797</v>
      </c>
      <c r="L139" t="s">
        <v>798</v>
      </c>
      <c r="P139" t="s">
        <v>54</v>
      </c>
      <c r="T139" t="s">
        <v>799</v>
      </c>
      <c r="V139" t="s">
        <v>800</v>
      </c>
      <c r="AB139" s="1">
        <v>43905</v>
      </c>
      <c r="AC139" t="s">
        <v>53</v>
      </c>
      <c r="AD139" t="s">
        <v>1027</v>
      </c>
      <c r="AF139" s="1"/>
      <c r="AG139" s="1"/>
      <c r="AI139" s="1"/>
      <c r="AJ139" s="1"/>
      <c r="AK139" t="s">
        <v>66</v>
      </c>
      <c r="AL139" t="s">
        <v>63</v>
      </c>
      <c r="AM139" s="1"/>
      <c r="AN139" s="1">
        <v>43915</v>
      </c>
      <c r="AO139" s="6" t="s">
        <v>605</v>
      </c>
      <c r="AP139" s="6" t="s">
        <v>796</v>
      </c>
      <c r="AQ139" t="s">
        <v>302</v>
      </c>
      <c r="AR139" t="s">
        <v>65</v>
      </c>
      <c r="AS139" s="1"/>
      <c r="AT139" t="s">
        <v>66</v>
      </c>
    </row>
    <row r="140" spans="1:49" x14ac:dyDescent="0.35">
      <c r="A140">
        <v>138</v>
      </c>
      <c r="B140" s="7">
        <f>Combine12[[#This Row],[Column1]]</f>
        <v>3</v>
      </c>
      <c r="C140" s="7">
        <v>3</v>
      </c>
      <c r="D140">
        <v>138</v>
      </c>
      <c r="F140" t="s">
        <v>71</v>
      </c>
      <c r="G140">
        <v>23</v>
      </c>
      <c r="H140" t="s">
        <v>321</v>
      </c>
      <c r="K140" t="s">
        <v>528</v>
      </c>
      <c r="L140" t="s">
        <v>53</v>
      </c>
      <c r="P140" t="s">
        <v>54</v>
      </c>
      <c r="T140" t="s">
        <v>801</v>
      </c>
      <c r="V140" t="s">
        <v>802</v>
      </c>
      <c r="W140" t="s">
        <v>59</v>
      </c>
      <c r="AB140" s="1">
        <v>43911</v>
      </c>
      <c r="AC140" t="s">
        <v>53</v>
      </c>
      <c r="AD140" t="s">
        <v>612</v>
      </c>
      <c r="AF140" s="1"/>
      <c r="AG140" s="1"/>
      <c r="AI140" s="1">
        <v>43914</v>
      </c>
      <c r="AJ140" s="1">
        <v>43914</v>
      </c>
      <c r="AK140" t="s">
        <v>66</v>
      </c>
      <c r="AL140" t="s">
        <v>63</v>
      </c>
      <c r="AM140" s="1"/>
      <c r="AN140" s="1">
        <v>43915</v>
      </c>
      <c r="AO140" s="6" t="s">
        <v>796</v>
      </c>
      <c r="AP140" s="6" t="s">
        <v>796</v>
      </c>
      <c r="AQ140" t="s">
        <v>302</v>
      </c>
      <c r="AR140" t="s">
        <v>65</v>
      </c>
      <c r="AS140" s="1"/>
      <c r="AT140" t="s">
        <v>66</v>
      </c>
    </row>
    <row r="141" spans="1:49" x14ac:dyDescent="0.35">
      <c r="A141">
        <v>139</v>
      </c>
      <c r="B141" s="7">
        <f>Combine12[[#This Row],[Column1]]</f>
        <v>3</v>
      </c>
      <c r="C141" s="7">
        <v>3</v>
      </c>
      <c r="D141">
        <v>139</v>
      </c>
      <c r="F141" t="s">
        <v>49</v>
      </c>
      <c r="G141">
        <v>24</v>
      </c>
      <c r="H141" t="s">
        <v>321</v>
      </c>
      <c r="J141" t="s">
        <v>803</v>
      </c>
      <c r="K141" t="s">
        <v>416</v>
      </c>
      <c r="L141" t="s">
        <v>53</v>
      </c>
      <c r="P141" t="s">
        <v>54</v>
      </c>
      <c r="T141" t="s">
        <v>804</v>
      </c>
      <c r="V141" t="s">
        <v>805</v>
      </c>
      <c r="W141" t="s">
        <v>59</v>
      </c>
      <c r="AB141" s="1">
        <v>43911</v>
      </c>
      <c r="AC141" t="s">
        <v>53</v>
      </c>
      <c r="AD141" t="s">
        <v>612</v>
      </c>
      <c r="AF141" s="1"/>
      <c r="AG141" s="1"/>
      <c r="AI141" s="1">
        <v>43882</v>
      </c>
      <c r="AJ141" s="1">
        <v>43882</v>
      </c>
      <c r="AK141" t="s">
        <v>66</v>
      </c>
      <c r="AL141" t="s">
        <v>63</v>
      </c>
      <c r="AM141" s="1"/>
      <c r="AN141" s="1">
        <v>43915</v>
      </c>
      <c r="AO141" s="6" t="s">
        <v>796</v>
      </c>
      <c r="AP141" s="6" t="s">
        <v>796</v>
      </c>
      <c r="AQ141" t="s">
        <v>302</v>
      </c>
      <c r="AR141" t="s">
        <v>65</v>
      </c>
      <c r="AS141" s="1"/>
      <c r="AT141" t="s">
        <v>66</v>
      </c>
      <c r="AW141" t="s">
        <v>159</v>
      </c>
    </row>
    <row r="142" spans="1:49" x14ac:dyDescent="0.35">
      <c r="A142">
        <v>140</v>
      </c>
      <c r="B142" s="7">
        <f>Combine12[[#This Row],[Column1]]</f>
        <v>3</v>
      </c>
      <c r="C142" s="7">
        <v>3</v>
      </c>
      <c r="D142">
        <v>140</v>
      </c>
      <c r="F142" t="s">
        <v>71</v>
      </c>
      <c r="G142">
        <v>21</v>
      </c>
      <c r="H142" t="s">
        <v>321</v>
      </c>
      <c r="J142" t="s">
        <v>806</v>
      </c>
      <c r="K142" t="s">
        <v>807</v>
      </c>
      <c r="L142" t="s">
        <v>53</v>
      </c>
      <c r="P142" t="s">
        <v>54</v>
      </c>
      <c r="T142" t="s">
        <v>808</v>
      </c>
      <c r="V142" t="s">
        <v>809</v>
      </c>
      <c r="W142" t="s">
        <v>59</v>
      </c>
      <c r="AB142" s="1">
        <v>43911</v>
      </c>
      <c r="AC142" t="s">
        <v>53</v>
      </c>
      <c r="AD142" t="s">
        <v>612</v>
      </c>
      <c r="AF142" s="1"/>
      <c r="AG142" s="1"/>
      <c r="AI142" s="1">
        <v>43882</v>
      </c>
      <c r="AJ142" s="1">
        <v>43882</v>
      </c>
      <c r="AK142" t="s">
        <v>66</v>
      </c>
      <c r="AL142" t="s">
        <v>63</v>
      </c>
      <c r="AM142" s="1"/>
      <c r="AN142" s="1">
        <v>43915</v>
      </c>
      <c r="AO142" s="6" t="s">
        <v>796</v>
      </c>
      <c r="AP142" s="6" t="s">
        <v>796</v>
      </c>
      <c r="AQ142" t="s">
        <v>302</v>
      </c>
      <c r="AR142" t="s">
        <v>65</v>
      </c>
      <c r="AS142" s="1"/>
      <c r="AT142" t="s">
        <v>66</v>
      </c>
      <c r="AW142" t="s">
        <v>159</v>
      </c>
    </row>
    <row r="143" spans="1:49" x14ac:dyDescent="0.35">
      <c r="A143">
        <v>141</v>
      </c>
      <c r="B143" s="7">
        <f>Combine12[[#This Row],[Column1]]</f>
        <v>3</v>
      </c>
      <c r="C143" s="7">
        <v>3</v>
      </c>
      <c r="D143">
        <v>141</v>
      </c>
      <c r="G143">
        <v>29</v>
      </c>
      <c r="H143" t="s">
        <v>810</v>
      </c>
      <c r="P143" t="s">
        <v>54</v>
      </c>
      <c r="T143" t="s">
        <v>811</v>
      </c>
      <c r="V143" t="s">
        <v>812</v>
      </c>
      <c r="AD143" t="s">
        <v>612</v>
      </c>
      <c r="AF143" s="1"/>
      <c r="AG143" s="1"/>
      <c r="AI143" s="1"/>
      <c r="AJ143" s="1"/>
      <c r="AK143" t="s">
        <v>66</v>
      </c>
      <c r="AM143" s="1"/>
      <c r="AN143" s="1">
        <v>43915</v>
      </c>
      <c r="AO143" s="6" t="s">
        <v>796</v>
      </c>
      <c r="AP143" s="6" t="s">
        <v>796</v>
      </c>
      <c r="AQ143" t="s">
        <v>302</v>
      </c>
      <c r="AR143" t="s">
        <v>65</v>
      </c>
      <c r="AS143" s="1"/>
      <c r="AT143" t="s">
        <v>66</v>
      </c>
    </row>
    <row r="144" spans="1:49" x14ac:dyDescent="0.35">
      <c r="A144">
        <v>142</v>
      </c>
      <c r="B144" s="7">
        <f>Combine12[[#This Row],[Column1]]</f>
        <v>5</v>
      </c>
      <c r="C144" s="7">
        <v>5</v>
      </c>
      <c r="D144">
        <v>142</v>
      </c>
      <c r="F144" t="s">
        <v>71</v>
      </c>
      <c r="G144">
        <v>26</v>
      </c>
      <c r="H144" t="s">
        <v>321</v>
      </c>
      <c r="K144" t="s">
        <v>768</v>
      </c>
      <c r="L144" t="s">
        <v>160</v>
      </c>
      <c r="P144" t="s">
        <v>813</v>
      </c>
      <c r="T144" t="s">
        <v>814</v>
      </c>
      <c r="U144" t="s">
        <v>814</v>
      </c>
      <c r="V144" t="s">
        <v>814</v>
      </c>
      <c r="W144" t="s">
        <v>403</v>
      </c>
      <c r="AB144" s="1">
        <v>43900</v>
      </c>
      <c r="AC144" t="s">
        <v>160</v>
      </c>
      <c r="AF144" s="1"/>
      <c r="AG144" s="1"/>
      <c r="AI144" s="1">
        <v>43913</v>
      </c>
      <c r="AJ144" s="1">
        <v>43913</v>
      </c>
      <c r="AK144" t="s">
        <v>815</v>
      </c>
      <c r="AL144" t="s">
        <v>611</v>
      </c>
      <c r="AN144" s="1">
        <v>43916</v>
      </c>
      <c r="AQ144" t="s">
        <v>302</v>
      </c>
      <c r="AR144" s="1" t="s">
        <v>65</v>
      </c>
      <c r="AT144" t="s">
        <v>815</v>
      </c>
    </row>
    <row r="145" spans="1:46" x14ac:dyDescent="0.35">
      <c r="A145">
        <v>143</v>
      </c>
      <c r="B145" s="7">
        <f>Combine12[[#This Row],[Column1]]</f>
        <v>3</v>
      </c>
      <c r="C145" s="7">
        <v>3</v>
      </c>
      <c r="D145">
        <v>143</v>
      </c>
      <c r="F145" t="s">
        <v>49</v>
      </c>
      <c r="G145">
        <v>58</v>
      </c>
      <c r="J145" t="s">
        <v>816</v>
      </c>
      <c r="K145" t="s">
        <v>754</v>
      </c>
      <c r="L145" t="s">
        <v>160</v>
      </c>
      <c r="P145" t="s">
        <v>745</v>
      </c>
      <c r="T145" t="s">
        <v>817</v>
      </c>
      <c r="U145" t="s">
        <v>817</v>
      </c>
      <c r="V145" t="s">
        <v>817</v>
      </c>
      <c r="W145" t="s">
        <v>403</v>
      </c>
      <c r="AB145" s="1">
        <v>43911</v>
      </c>
      <c r="AC145" t="s">
        <v>160</v>
      </c>
      <c r="AF145" s="1"/>
      <c r="AG145" s="1"/>
      <c r="AI145" s="1">
        <v>43912</v>
      </c>
      <c r="AJ145" s="1">
        <v>43912</v>
      </c>
      <c r="AK145" t="s">
        <v>815</v>
      </c>
      <c r="AL145" t="s">
        <v>611</v>
      </c>
      <c r="AN145" s="1">
        <v>43916</v>
      </c>
      <c r="AQ145" t="s">
        <v>302</v>
      </c>
      <c r="AR145" s="1" t="s">
        <v>65</v>
      </c>
      <c r="AT145" t="s">
        <v>815</v>
      </c>
    </row>
    <row r="146" spans="1:46" x14ac:dyDescent="0.35">
      <c r="A146">
        <v>144</v>
      </c>
      <c r="B146" s="7">
        <f>Combine12[[#This Row],[Column1]]</f>
        <v>3</v>
      </c>
      <c r="C146" s="7">
        <v>3</v>
      </c>
      <c r="D146">
        <v>144</v>
      </c>
      <c r="F146" t="s">
        <v>71</v>
      </c>
      <c r="G146">
        <v>22</v>
      </c>
      <c r="J146" t="s">
        <v>247</v>
      </c>
      <c r="K146" t="s">
        <v>635</v>
      </c>
      <c r="L146" t="s">
        <v>160</v>
      </c>
      <c r="P146" t="s">
        <v>813</v>
      </c>
      <c r="T146" t="s">
        <v>818</v>
      </c>
      <c r="U146" t="s">
        <v>818</v>
      </c>
      <c r="V146" t="s">
        <v>818</v>
      </c>
      <c r="W146" t="s">
        <v>632</v>
      </c>
      <c r="AB146" s="1">
        <v>43912</v>
      </c>
      <c r="AC146" t="s">
        <v>819</v>
      </c>
      <c r="AF146" s="1"/>
      <c r="AG146" s="1"/>
      <c r="AI146" s="1">
        <v>43912</v>
      </c>
      <c r="AJ146" s="1">
        <v>43912</v>
      </c>
      <c r="AK146" t="s">
        <v>820</v>
      </c>
      <c r="AL146" t="s">
        <v>611</v>
      </c>
      <c r="AN146" s="1">
        <v>43916</v>
      </c>
      <c r="AQ146" t="s">
        <v>302</v>
      </c>
      <c r="AR146" s="1" t="s">
        <v>65</v>
      </c>
      <c r="AT146" t="s">
        <v>820</v>
      </c>
    </row>
    <row r="147" spans="1:46" x14ac:dyDescent="0.35">
      <c r="A147">
        <v>145</v>
      </c>
      <c r="B147" s="7">
        <f>Combine12[[#This Row],[Column1]]</f>
        <v>3</v>
      </c>
      <c r="C147" s="7">
        <v>3</v>
      </c>
      <c r="D147">
        <v>145</v>
      </c>
      <c r="F147" t="s">
        <v>71</v>
      </c>
      <c r="G147">
        <v>34</v>
      </c>
      <c r="H147" t="s">
        <v>821</v>
      </c>
      <c r="J147" t="s">
        <v>822</v>
      </c>
      <c r="K147" t="s">
        <v>754</v>
      </c>
      <c r="L147" t="s">
        <v>160</v>
      </c>
      <c r="P147" t="s">
        <v>813</v>
      </c>
      <c r="T147" t="s">
        <v>823</v>
      </c>
      <c r="U147" t="s">
        <v>823</v>
      </c>
      <c r="V147" t="s">
        <v>823</v>
      </c>
      <c r="W147" t="s">
        <v>632</v>
      </c>
      <c r="AB147" s="1">
        <v>43912</v>
      </c>
      <c r="AC147" t="s">
        <v>633</v>
      </c>
      <c r="AF147" s="1"/>
      <c r="AG147" s="1"/>
      <c r="AI147" s="1">
        <v>43912</v>
      </c>
      <c r="AJ147" s="1">
        <v>43912</v>
      </c>
      <c r="AK147" t="s">
        <v>824</v>
      </c>
      <c r="AN147" s="1">
        <v>43916</v>
      </c>
      <c r="AQ147" t="s">
        <v>302</v>
      </c>
      <c r="AR147" s="1" t="s">
        <v>65</v>
      </c>
      <c r="AT147" t="s">
        <v>824</v>
      </c>
    </row>
    <row r="148" spans="1:46" x14ac:dyDescent="0.35">
      <c r="A148">
        <v>146</v>
      </c>
      <c r="B148" s="7">
        <f>Combine12[[#This Row],[Column1]]</f>
        <v>3</v>
      </c>
      <c r="C148" s="7">
        <v>3</v>
      </c>
      <c r="D148">
        <v>146</v>
      </c>
      <c r="F148" t="s">
        <v>49</v>
      </c>
      <c r="G148">
        <v>17</v>
      </c>
      <c r="J148" t="s">
        <v>825</v>
      </c>
      <c r="K148" t="s">
        <v>826</v>
      </c>
      <c r="L148" t="s">
        <v>798</v>
      </c>
      <c r="P148" t="s">
        <v>813</v>
      </c>
      <c r="T148" t="s">
        <v>827</v>
      </c>
      <c r="U148" t="s">
        <v>827</v>
      </c>
      <c r="V148" t="s">
        <v>827</v>
      </c>
      <c r="AB148" s="1">
        <v>43910</v>
      </c>
      <c r="AC148" t="s">
        <v>721</v>
      </c>
      <c r="AF148" s="1"/>
      <c r="AG148" s="1"/>
      <c r="AI148" s="1">
        <v>43910</v>
      </c>
      <c r="AJ148" s="1">
        <v>43910</v>
      </c>
      <c r="AK148" t="s">
        <v>828</v>
      </c>
      <c r="AN148" s="1">
        <v>43916</v>
      </c>
      <c r="AQ148" t="s">
        <v>302</v>
      </c>
      <c r="AR148" s="1" t="s">
        <v>65</v>
      </c>
      <c r="AT148" t="s">
        <v>829</v>
      </c>
    </row>
    <row r="149" spans="1:46" x14ac:dyDescent="0.35">
      <c r="A149">
        <v>147</v>
      </c>
      <c r="B149" s="7">
        <f>Combine12[[#This Row],[Column1]]</f>
        <v>3</v>
      </c>
      <c r="C149" s="7">
        <v>3</v>
      </c>
      <c r="D149">
        <v>147</v>
      </c>
      <c r="F149" t="s">
        <v>71</v>
      </c>
      <c r="G149">
        <v>19</v>
      </c>
      <c r="H149" t="s">
        <v>321</v>
      </c>
      <c r="J149" t="s">
        <v>830</v>
      </c>
      <c r="K149" t="s">
        <v>205</v>
      </c>
      <c r="L149" t="s">
        <v>53</v>
      </c>
      <c r="P149" t="s">
        <v>813</v>
      </c>
      <c r="T149" t="s">
        <v>831</v>
      </c>
      <c r="U149" t="s">
        <v>831</v>
      </c>
      <c r="V149" t="s">
        <v>831</v>
      </c>
      <c r="W149" t="s">
        <v>59</v>
      </c>
      <c r="AB149" s="1">
        <v>43911</v>
      </c>
      <c r="AC149" t="s">
        <v>53</v>
      </c>
      <c r="AF149" s="1"/>
      <c r="AG149" s="1"/>
      <c r="AI149" s="1">
        <v>43911</v>
      </c>
      <c r="AJ149" s="1">
        <v>43911</v>
      </c>
      <c r="AK149" t="s">
        <v>832</v>
      </c>
      <c r="AL149" t="s">
        <v>63</v>
      </c>
      <c r="AN149" s="1">
        <v>43916</v>
      </c>
      <c r="AQ149" t="s">
        <v>302</v>
      </c>
      <c r="AR149" s="1" t="s">
        <v>65</v>
      </c>
      <c r="AT149" t="s">
        <v>833</v>
      </c>
    </row>
    <row r="150" spans="1:46" x14ac:dyDescent="0.35">
      <c r="A150">
        <v>148</v>
      </c>
      <c r="B150" s="7">
        <f>Combine12[[#This Row],[Column1]]</f>
        <v>3</v>
      </c>
      <c r="C150" s="7">
        <v>3</v>
      </c>
      <c r="D150">
        <v>148</v>
      </c>
      <c r="F150" t="s">
        <v>71</v>
      </c>
      <c r="G150">
        <v>58</v>
      </c>
      <c r="J150" t="s">
        <v>834</v>
      </c>
      <c r="K150" t="s">
        <v>528</v>
      </c>
      <c r="L150" t="s">
        <v>53</v>
      </c>
      <c r="P150" t="s">
        <v>263</v>
      </c>
      <c r="T150" t="s">
        <v>835</v>
      </c>
      <c r="U150" t="s">
        <v>835</v>
      </c>
      <c r="V150" t="s">
        <v>835</v>
      </c>
      <c r="W150" t="s">
        <v>308</v>
      </c>
      <c r="AB150" s="1">
        <v>43902</v>
      </c>
      <c r="AC150" t="s">
        <v>53</v>
      </c>
      <c r="AF150" s="1"/>
      <c r="AG150" s="1"/>
      <c r="AI150" s="1">
        <v>43909</v>
      </c>
      <c r="AJ150" s="1">
        <v>43909</v>
      </c>
      <c r="AK150" t="s">
        <v>836</v>
      </c>
      <c r="AL150" t="s">
        <v>63</v>
      </c>
      <c r="AN150" s="1">
        <v>43916</v>
      </c>
      <c r="AQ150" t="s">
        <v>302</v>
      </c>
      <c r="AR150" s="1" t="s">
        <v>65</v>
      </c>
      <c r="AT150" t="s">
        <v>833</v>
      </c>
    </row>
    <row r="151" spans="1:46" x14ac:dyDescent="0.35">
      <c r="A151">
        <v>149</v>
      </c>
      <c r="B151" s="7">
        <f>Combine12[[#This Row],[Column1]]</f>
        <v>3</v>
      </c>
      <c r="C151" s="7">
        <v>3</v>
      </c>
      <c r="D151">
        <v>149</v>
      </c>
      <c r="F151" t="s">
        <v>71</v>
      </c>
      <c r="G151">
        <v>40</v>
      </c>
      <c r="H151" t="s">
        <v>837</v>
      </c>
      <c r="K151" t="s">
        <v>332</v>
      </c>
      <c r="L151" t="s">
        <v>53</v>
      </c>
      <c r="P151" t="s">
        <v>813</v>
      </c>
      <c r="T151" t="s">
        <v>838</v>
      </c>
      <c r="U151" t="s">
        <v>839</v>
      </c>
      <c r="V151" t="s">
        <v>838</v>
      </c>
      <c r="W151" t="s">
        <v>840</v>
      </c>
      <c r="X151" t="s">
        <v>841</v>
      </c>
      <c r="Y151" t="s">
        <v>842</v>
      </c>
      <c r="Z151" t="s">
        <v>82</v>
      </c>
      <c r="AA151" s="1">
        <v>43913</v>
      </c>
      <c r="AB151" s="1">
        <v>43913</v>
      </c>
      <c r="AC151" t="s">
        <v>124</v>
      </c>
      <c r="AF151" s="1"/>
      <c r="AG151" s="1"/>
      <c r="AI151" s="1">
        <v>43913</v>
      </c>
      <c r="AJ151" s="1">
        <v>43913</v>
      </c>
      <c r="AK151" t="s">
        <v>269</v>
      </c>
      <c r="AL151" t="s">
        <v>269</v>
      </c>
      <c r="AM151" s="1"/>
      <c r="AN151" s="1">
        <v>43916</v>
      </c>
      <c r="AO151" s="6" t="s">
        <v>843</v>
      </c>
      <c r="AP151" s="6" t="s">
        <v>843</v>
      </c>
      <c r="AQ151" t="s">
        <v>302</v>
      </c>
      <c r="AR151" t="s">
        <v>65</v>
      </c>
      <c r="AS151" s="1"/>
      <c r="AT151" t="s">
        <v>844</v>
      </c>
    </row>
    <row r="152" spans="1:46" x14ac:dyDescent="0.35">
      <c r="A152">
        <v>150</v>
      </c>
      <c r="B152" s="7">
        <f>Combine12[[#This Row],[Column1]]</f>
        <v>12</v>
      </c>
      <c r="C152" s="7">
        <v>12</v>
      </c>
      <c r="D152">
        <v>150</v>
      </c>
      <c r="F152" t="s">
        <v>71</v>
      </c>
      <c r="G152">
        <v>55</v>
      </c>
      <c r="J152" t="s">
        <v>845</v>
      </c>
      <c r="K152" t="s">
        <v>281</v>
      </c>
      <c r="L152" t="s">
        <v>160</v>
      </c>
      <c r="P152" t="s">
        <v>813</v>
      </c>
      <c r="R152" t="s">
        <v>846</v>
      </c>
      <c r="S152" t="s">
        <v>847</v>
      </c>
      <c r="T152" t="s">
        <v>847</v>
      </c>
      <c r="U152" t="s">
        <v>848</v>
      </c>
      <c r="V152" t="s">
        <v>848</v>
      </c>
      <c r="W152" t="s">
        <v>403</v>
      </c>
      <c r="X152" t="s">
        <v>849</v>
      </c>
      <c r="Y152" t="s">
        <v>850</v>
      </c>
      <c r="Z152" t="s">
        <v>166</v>
      </c>
      <c r="AA152" s="1">
        <v>43903</v>
      </c>
      <c r="AB152" s="1">
        <v>43903</v>
      </c>
      <c r="AC152" t="s">
        <v>160</v>
      </c>
      <c r="AD152" s="6" t="s">
        <v>767</v>
      </c>
      <c r="AE152" t="s">
        <v>703</v>
      </c>
      <c r="AF152" s="1">
        <v>43908</v>
      </c>
      <c r="AG152" s="1">
        <v>43908</v>
      </c>
      <c r="AI152" s="1">
        <v>43913</v>
      </c>
      <c r="AJ152" s="1">
        <v>43913</v>
      </c>
      <c r="AK152" t="s">
        <v>851</v>
      </c>
      <c r="AL152" t="s">
        <v>611</v>
      </c>
      <c r="AM152" s="1"/>
      <c r="AN152" s="1">
        <v>43916</v>
      </c>
      <c r="AO152" s="6" t="s">
        <v>852</v>
      </c>
      <c r="AP152" s="6" t="s">
        <v>767</v>
      </c>
      <c r="AQ152" t="s">
        <v>302</v>
      </c>
      <c r="AR152" t="s">
        <v>65</v>
      </c>
      <c r="AS152" s="1"/>
      <c r="AT152" t="s">
        <v>815</v>
      </c>
    </row>
    <row r="153" spans="1:46" x14ac:dyDescent="0.35">
      <c r="A153">
        <v>151</v>
      </c>
      <c r="B153" s="7">
        <f>Combine12[[#This Row],[Column1]]</f>
        <v>9</v>
      </c>
      <c r="C153" s="7">
        <v>9</v>
      </c>
      <c r="D153">
        <v>151</v>
      </c>
      <c r="F153" t="s">
        <v>49</v>
      </c>
      <c r="G153">
        <v>45</v>
      </c>
      <c r="H153" t="s">
        <v>853</v>
      </c>
      <c r="J153" t="s">
        <v>454</v>
      </c>
      <c r="K153" t="s">
        <v>453</v>
      </c>
      <c r="L153" t="s">
        <v>160</v>
      </c>
      <c r="P153" t="s">
        <v>813</v>
      </c>
      <c r="Q153">
        <v>124</v>
      </c>
      <c r="R153" t="s">
        <v>854</v>
      </c>
      <c r="S153" t="s">
        <v>855</v>
      </c>
      <c r="T153" t="s">
        <v>855</v>
      </c>
      <c r="U153" t="s">
        <v>855</v>
      </c>
      <c r="V153" t="s">
        <v>855</v>
      </c>
      <c r="AC153" t="s">
        <v>160</v>
      </c>
      <c r="AD153" s="6" t="s">
        <v>767</v>
      </c>
      <c r="AF153" s="1"/>
      <c r="AG153" s="1"/>
      <c r="AI153" s="1">
        <v>43913</v>
      </c>
      <c r="AJ153" s="1">
        <v>43913</v>
      </c>
      <c r="AK153" t="s">
        <v>856</v>
      </c>
      <c r="AL153" t="s">
        <v>611</v>
      </c>
      <c r="AM153" s="1"/>
      <c r="AN153" s="1">
        <v>43916</v>
      </c>
      <c r="AP153" s="6" t="s">
        <v>767</v>
      </c>
      <c r="AQ153" t="s">
        <v>302</v>
      </c>
      <c r="AR153" t="s">
        <v>65</v>
      </c>
      <c r="AS153" s="1"/>
      <c r="AT153" t="s">
        <v>856</v>
      </c>
    </row>
    <row r="154" spans="1:46" x14ac:dyDescent="0.35">
      <c r="A154">
        <v>152</v>
      </c>
      <c r="B154" s="7">
        <f>Combine12[[#This Row],[Column1]]</f>
        <v>5</v>
      </c>
      <c r="C154" s="7">
        <v>5</v>
      </c>
      <c r="D154">
        <v>152</v>
      </c>
      <c r="F154" t="s">
        <v>49</v>
      </c>
      <c r="G154">
        <v>27</v>
      </c>
      <c r="J154" t="s">
        <v>857</v>
      </c>
      <c r="K154" t="s">
        <v>754</v>
      </c>
      <c r="L154" t="s">
        <v>160</v>
      </c>
      <c r="P154" t="s">
        <v>813</v>
      </c>
      <c r="Q154">
        <v>127</v>
      </c>
      <c r="R154" t="s">
        <v>858</v>
      </c>
      <c r="U154" t="s">
        <v>859</v>
      </c>
      <c r="V154" t="s">
        <v>860</v>
      </c>
      <c r="AD154" s="6" t="s">
        <v>609</v>
      </c>
      <c r="AF154" s="1"/>
      <c r="AG154" s="1"/>
      <c r="AI154" s="1">
        <v>43913</v>
      </c>
      <c r="AJ154" s="1">
        <v>43913</v>
      </c>
      <c r="AK154" t="s">
        <v>851</v>
      </c>
      <c r="AL154" t="s">
        <v>611</v>
      </c>
      <c r="AM154" s="1"/>
      <c r="AN154" s="1">
        <v>43916</v>
      </c>
      <c r="AQ154" t="s">
        <v>302</v>
      </c>
      <c r="AR154" t="s">
        <v>65</v>
      </c>
      <c r="AS154" s="1"/>
      <c r="AT154" t="s">
        <v>851</v>
      </c>
    </row>
    <row r="155" spans="1:46" x14ac:dyDescent="0.35">
      <c r="A155">
        <v>153</v>
      </c>
      <c r="B155" s="7">
        <f>Combine12[[#This Row],[Column1]]</f>
        <v>3</v>
      </c>
      <c r="C155" s="7">
        <v>3</v>
      </c>
      <c r="D155">
        <v>153</v>
      </c>
      <c r="F155" t="s">
        <v>49</v>
      </c>
      <c r="G155">
        <v>60</v>
      </c>
      <c r="K155" t="s">
        <v>103</v>
      </c>
      <c r="L155" t="s">
        <v>104</v>
      </c>
      <c r="P155" t="s">
        <v>813</v>
      </c>
      <c r="Q155">
        <v>143</v>
      </c>
      <c r="R155" t="s">
        <v>861</v>
      </c>
      <c r="U155" t="s">
        <v>862</v>
      </c>
      <c r="V155" t="s">
        <v>863</v>
      </c>
      <c r="W155" t="s">
        <v>864</v>
      </c>
      <c r="X155" t="s">
        <v>865</v>
      </c>
      <c r="Y155" t="s">
        <v>864</v>
      </c>
      <c r="Z155" t="s">
        <v>166</v>
      </c>
      <c r="AA155" s="1">
        <v>43911</v>
      </c>
      <c r="AB155" s="1">
        <v>43911</v>
      </c>
      <c r="AC155" t="s">
        <v>230</v>
      </c>
      <c r="AD155" s="6" t="s">
        <v>767</v>
      </c>
      <c r="AF155" s="1"/>
      <c r="AG155" s="1"/>
      <c r="AI155" s="1">
        <v>43913</v>
      </c>
      <c r="AJ155" s="1">
        <v>43913</v>
      </c>
      <c r="AK155" t="s">
        <v>230</v>
      </c>
      <c r="AL155" t="s">
        <v>611</v>
      </c>
      <c r="AM155" s="1"/>
      <c r="AN155" s="1">
        <v>43913</v>
      </c>
      <c r="AP155" s="6" t="s">
        <v>767</v>
      </c>
      <c r="AQ155" t="s">
        <v>302</v>
      </c>
      <c r="AR155" t="s">
        <v>65</v>
      </c>
      <c r="AS155" s="1"/>
      <c r="AT155" t="s">
        <v>230</v>
      </c>
    </row>
    <row r="156" spans="1:46" x14ac:dyDescent="0.35">
      <c r="AF156" s="1"/>
      <c r="AG156" s="1"/>
      <c r="AI156" s="1"/>
      <c r="AJ156" s="1"/>
      <c r="AM156" s="1"/>
      <c r="AS156" s="1"/>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C c K A A B Q S w M E F A A C A A g A 1 a R 9 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V p H 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R 9 U D u 5 g Q I f B w A A u j o A A B M A H A B G b 3 J t d W x h c y 9 T Z W N 0 a W 9 u M S 5 t I K I Y A C i g F A A A A A A A A A A A A A A A A A A A A A A A A A A A A O 1 a X 2 8 T R x B / j 5 T v s D I v j m T s 2 A 6 U t u K h c Q K h C S F g F 5 A I s s 7 n w 3 f y e c / c n x A X 8 Y C q C l W o a v P Q J 1 Q 1 a V p V a Y t A a l 9 q P / B w K N / j v k l n 9 8 7 2 7 e 3 u x V A U V H R 5 S O y d 2 d n Z m d n f z s 7 E 0 V T X s D C q h 3 / L n 8 7 P z c 8 5 u m J r b X Q m d 8 u y T N V S u y h f W c i h i 8 j U 3 P k 5 B D 9 1 y 7 N V D U Z W d 1 X N L N 6 y 7 G 7 L s r r 5 S 4 a p F W s W d j X s O v l c 7 Z P t L x z N d r Z X V j c 2 i i u r 9 f X G t a 2 z S 4 3 z y 2 u X N r d X r A f Y t J S 2 s w 0 z 7 h l 2 D 9 Z U F U d r V h Y r i 4 v V y r m m 4 / V 6 i m 1 8 C Y T W A I 2 1 a a q 6 g j t a c d d 0 d n M L B Y Q 9 0 y w g 1 / a 0 h U K k n q 5 p b q V J / 4 C S o b Y P 7 1 x x t d 7 F X E j M F d Y N 3 I 6 + 5 e 4 + u r O i u M r d a P 6 Z 3 J Z t 9 S w X 1 l 3 T l D b s g O y + o b R g d x E l G s / H l y q g O x H 1 M 9 O s q 4 q p 2 M 5 F o t f d h Y n g G t W 9 j R q D v j Y V 2 r A V 7 N y z 7 F 7 N M r 0 e J k Q n L 9 C i 8 P B h r t 5 o o L O I q I t c T e n l C u g K d s 8 v F c m k R w V E G Z o P I l v x 1 L V g 9 C 3 a 8 f d R w / 8 d o / x N I x i + c p E b D F + 4 w O w C G 4 j d d S n v Z S M Y P T O Q 6 z / H O k d s e M H o B 2 M 8 r O A B H d 3 s 6 M H o M c I d H e Y + 6 f O z d P 9 v X A q G v / C k 2 / 5 h a U s / f h m M f s Q d j r r m D U A g L l 3 3 g u F z z M s N R t 9 g v Q T i 9 7 G O + q D E H s c D U 0 d 7 K u x 1 9 F T l 9 1 N T U I u s o K N d / 0 B F r / e A b b r t y f 6 O D w y k A o O O z A G v B W z 6 M U Z O M H q O 2 n Q Z s t r X H N 8 m 6 P c C d x A m 0 q J V s e 7 / j G F Z / x B + G e i + p / A q 6 m C E 4 S u M W s q g V I N F F N T V g + G R x y / Q 8 f c H I B J s 1 U d q M D y c 7 q S t u G E k N G z i I g + p o M y R w O K h D F h g 9 J M B F v U P X F 5 E b L / h N i R S z G D 4 6 w D 1 g u E f H i c k 5 O i A D E P C 8 f r 7 4 w O M d s C g I k G T p e J s / n 4 P / H j k j i O x J 1 H M t c E 4 q E s P w X 0 I r U N u 8 X W e N p V B / A f e A i t 4 R N T o K R 8 S / p / g X L L M A T g c L H W k U p t + p 0 k 0 s h W 0 Q z T G 8 d B 7 t D A / Z 2 A h i L C Q v U x D s 6 t b y v s B 7 a U E a C 8 r o M 4 6 q D M j a p f T U L v 8 T l G 7 f J q o f R W O N T h / D z X b Y + R G P D h P u J Y 3 T 8 B b 7 P V a m j 0 D S l N c R G 6 I i 6 r / F z I N A v w A L z y I h g E I y A c Y w w O 7 D A 1 Y j i Q 2 s t Q I k f g A n 7 I w p x a 1 j 1 8 e k 4 N D d 0 d V + w 1 O G t 0 C S s 5 n 0 B d Q m q D l 6 C t + m 5 d 1 Q v S H P L 5 S P 5 a r v G M i y l J y y W j 8 n G T 8 v G T 8 I 8 n 4 h b c 6 8 z W r 1 z K w J j / w Y b h u a g 5 E 5 e e W g f O J 1 C 7 K G p i 0 A t T i 0 I Q J 0 X g g A 3 O M F / j I K u S o F j e 0 e + 4 1 z 9 X s 6 W F a 3 e 0 r u A 2 a x 2 Z M l A y J 9 H N o k 3 y 4 i + Q C g n C T h N j b h J U 0 l K i z p o o U e S U 4 I q c P x / F m q s W m S 7 W c G v u q Z p O o u e 5 p t q H F A J E J B p F H p D G x p b g G 3 B S A I 4 4 7 j g g a A A n C T C H A z E k J A m 4 j / H r R b R w h F M U 7 w l U n s a r G E i c 6 S F I t + I x u b k 4 j J M S 9 a G i D G h x k P S E J x T N j y r b O Q i A b d T f T o o 4 M r w e j f w C N S R L r 8 l R h P s G m E F S 5 4 5 e E 7 A 9 L q D F O m F H D p o g W Q U m l E v t c P T G k 4 7 Y s C u 3 I c A i N y n K w F m b l 8 + Z m 6 C L b C w Q k H S F g 4 b w i 4 O G c w P C k + 4 s 3 G + c 8 h o X z J L v v N L c y n H E f i w h V f u W T o e K G h h W S z o U y Y l g R E q L h v O z 0 k i w n / X G Z I D d v 1 X K i B I b 5 P m G a p D / R p w m B f 3 E m h y a s b 2 n t M I c S i J C 6 Y f x Y v R 8 + V q U z e T 9 N H s C l 2 w R W G f d Y N q S T Y g d R 0 t R D S V c W R G W D Z K F A 4 B 6 B M x g H i G 1 N W O L P f O 5 l z z / m J e / 3 V K t K 3 J R u U a A m y w D y l / 8 b w p I 8 / 5 z l 0 i a 2 n L U s k F J o S C 0 S v H e c F 9 c l u K p K e o r F F y 7 E r 5 N Z L g 1 h B U N Y t B D W K e S l i R O r E T P d R f I i x T t M I y V 5 6 h v c g 2 y N Z K a b e I b b U s z C V 0 n S a y x p N z D 7 x O I R l n 1 n J Z P V U 6 q s 9 G 1 r x 2 i H 5 Z Q J f q f U U V h F w y J H j i u o s H f 3 u y m r C F c + n f q K C M v Y x 7 0 I y x I c D J b J S y M x + v j 9 L r g b 2 P l p l Z 2 r / m F S X r j j C x w r v Z l x h 9 5 o h q z k S n d K z 8 0 T D G f W g l j n 6 v T i 6 n 1 q K e m k 0 n 5 0 r z b E 5 X U h / I o K w U m k E P E I K 7 u x i m 0 K V v 2 3 A i 5 H T c s i R c U l m i w K C V V + 5 R n r W Z E A S R G q I i l C V S R F q M o F y f j H 4 v H q o m S 8 L B m v S M a r k n F J 0 a 3 K 7 J d J l H v W D g E T q 4 9 u W A 9 i c F X v G v 1 8 A m 0 K Z X 6 m I M E m h H h + n V i i M D 2 y y T u F F R m / U S Y 1 u K y z m n V W s 8 5 q 1 l n N O q v / i 8 5 q 1 l X N u q p Z V / X D 7 q q O e 6 o z t V P H + d M M f d R c 1 k P N e q h Z D z X r o W Y 9 1 K y H m v V Q s x 6 q x N Z Z D z X r o W Y 9 1 K y H + i H 3 U E / 5 P 9 S z P m r W R 8 3 6 q F k f N e u j f g h 9 1 H 8 B U E s B A i 0 A F A A C A A g A 1 a R 9 U O n 8 W i q m A A A A + A A A A B I A A A A A A A A A A A A A A A A A A A A A A E N v b m Z p Z y 9 Q Y W N r Y W d l L n h t b F B L A Q I t A B Q A A g A I A N W k f V A P y u m r p A A A A O k A A A A T A A A A A A A A A A A A A A A A A P I A A A B b Q 2 9 u d G V u d F 9 U e X B l c 1 0 u e G 1 s U E s B A i 0 A F A A C A A g A 1 a R 9 U D u 5 g Q I f B w A A u j o A A B M A A A A A A A A A A A A A A A A A 4 w E A A E Z v c m 1 1 b G F z L 1 N l Y 3 R p b 2 4 x L m 1 Q S w U G A A A A A A M A A w D C A A A A T 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0 A A A A A A A A X 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v b 2 x j b 2 N r 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T G F z d F V w Z G F 0 Z W Q i I F Z h b H V l P S J k M j A y M C 0 w M y 0 y N 1 Q w N z o z N T o w N i 4 x N T g 0 N z U 3 W i I g L z 4 8 R W 5 0 c n k g V H l w Z T 0 i R m l s b E V y c m 9 y Q 2 9 k Z S I g V m F s d W U 9 I n N V b m t u b 3 d u I i A v P j x F b n R y e S B U e X B l P S J B Z G R l Z F R v R G F 0 Y U 1 v Z G V s I i B W Y W x 1 Z T 0 i b D A i I C 8 + P C 9 T d G F i b G V F b n R y a W V z P j w v S X R l b T 4 8 S X R l b T 4 8 S X R l b U x v Y 2 F 0 a W 9 u P j x J d G V t V H l w Z T 5 G b 3 J t d W x h P C 9 J d G V t V H l w Z T 4 8 S X R l b V B h d G g + U 2 V j d G l v b j E v V 2 9 v b G N v Y 2 s l M j A o M i k v U 2 9 1 c m N l P C 9 J d G V t U G F 0 a D 4 8 L 0 l 0 Z W 1 M b 2 N h d G l v b j 4 8 U 3 R h Y m x l R W 5 0 c m l l c y A v P j w v S X R l b T 4 8 S X R l b T 4 8 S X R l b U x v Y 2 F 0 a W 9 u P j x J d G V t V H l w Z T 5 G b 3 J t d W x h P C 9 J d G V t V H l w Z T 4 8 S X R l b V B h d G g + U 2 V j d G l v b j E v V 2 9 v b G N v Y 2 s l M j A o M i k v U 2 h l Z X Q y X 1 N o Z W V 0 P C 9 J d G V t U G F 0 a D 4 8 L 0 l 0 Z W 1 M b 2 N h d G l v b j 4 8 U 3 R h Y m x l R W 5 0 c m l l c y A v P j w v S X R l b T 4 8 S X R l b T 4 8 S X R l b U x v Y 2 F 0 a W 9 u P j x J d G V t V H l w Z T 5 G b 3 J t d W x h P C 9 J d G V t V H l w Z T 4 8 S X R l b V B h d G g + U 2 V j d G l v b j E v V 2 9 v b G N v Y 2 s l M j A o M i k v U H J v b W 9 0 Z W Q l M j B I Z W F k Z X J z P C 9 J d G V t U G F 0 a D 4 8 L 0 l 0 Z W 1 M b 2 N h d G l v b j 4 8 U 3 R h Y m x l R W 5 0 c m l l c y A v P j w v S X R l b T 4 8 S X R l b T 4 8 S X R l b U x v Y 2 F 0 a W 9 u P j x J d G V t V H l w Z T 5 G b 3 J t d W x h P C 9 J d G V t V H l w Z T 4 8 S X R l b V B h d G g + U 2 V j d G l v b j E v V 2 9 v b G N v Y 2 s l M j A o M i k v Q 2 h h b m d l Z C U y M F R 5 c G U 8 L 0 l 0 Z W 1 Q Y X R o P j w v S X R l b U x v Y 2 F 0 a W 9 u P j x T d G F i b G V F b n R y a W V z I C 8 + P C 9 J d G V t P j x J d G V t P j x J d G V t T G 9 j Y X R p b 2 4 + P E l 0 Z W 1 U e X B l P k Z v c m 1 1 b G E 8 L 0 l 0 Z W 1 U e X B l P j x J d G V t U G F 0 a D 5 T Z W N 0 a W 9 u M S 9 C J U M z J U E x Y 2 g l M j B r a G 9 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T G F z d F V w Z G F 0 Z W Q i I F Z h b H V l P S J k M j A y M C 0 w M y 0 y N 1 Q w N z o z N T o w N i 4 x N j A 0 N j k 4 W i I g L z 4 8 R W 5 0 c n k g V H l w Z T 0 i R m l s b E V y c m 9 y Q 2 9 k Z S I g V m F s d W U 9 I n N V b m t u b 3 d u I i A v P j x F b n R y e S B U e X B l P S J B Z G R l Z F R v R G F 0 Y U 1 v Z G V s I i B W Y W x 1 Z T 0 i b D A i I C 8 + P C 9 T d G F i b G V F b n R y a W V z P j w v S X R l b T 4 8 S X R l b T 4 8 S X R l b U x v Y 2 F 0 a W 9 u P j x J d G V t V H l w Z T 5 G b 3 J t d W x h P C 9 J d G V t V H l w Z T 4 8 S X R l b V B h d G g + U 2 V j d G l v b j E v Q i V D M y V B M W N o J T I w a 2 h v Y S U y M C g y K S 9 T b 3 V y Y 2 U 8 L 0 l 0 Z W 1 Q Y X R o P j w v S X R l b U x v Y 2 F 0 a W 9 u P j x T d G F i b G V F b n R y a W V z I C 8 + P C 9 J d G V t P j x J d G V t P j x J d G V t T G 9 j Y X R p b 2 4 + P E l 0 Z W 1 U e X B l P k Z v c m 1 1 b G E 8 L 0 l 0 Z W 1 U e X B l P j x J d G V t U G F 0 a D 5 T Z W N 0 a W 9 u M S 9 C J U M z J U E x Y 2 g l M j B r a G 9 h J T I w K D I p L 1 N o Z W V 0 M V 9 T a G V l d D w v S X R l b V B h d G g + P C 9 J d G V t T G 9 j Y X R p b 2 4 + P F N 0 Y W J s Z U V u d H J p Z X M g L z 4 8 L 0 l 0 Z W 0 + P E l 0 Z W 0 + P E l 0 Z W 1 M b 2 N h d G l v b j 4 8 S X R l b V R 5 c G U + R m 9 y b X V s Y T w v S X R l b V R 5 c G U + P E l 0 Z W 1 Q Y X R o P l N l Y 3 R p b 2 4 x L 0 I l Q z M l Q T F j a C U y M G t o b 2 E l M j A o M i k v U H J v b W 9 0 Z W Q l M j B I Z W F k Z X J z P C 9 J d G V t U G F 0 a D 4 8 L 0 l 0 Z W 1 M b 2 N h d G l v b j 4 8 U 3 R h Y m x l R W 5 0 c m l l c y A v P j w v S X R l b T 4 8 S X R l b T 4 8 S X R l b U x v Y 2 F 0 a W 9 u P j x J d G V t V H l w Z T 5 G b 3 J t d W x h P C 9 J d G V t V H l w Z T 4 8 S X R l b V B h d G g + U 2 V j d G l v b j E v Q i V D M y V B M W N o J T I w a 2 h v Y S U y M C g y K S 9 D a G F u Z 2 V k J T I w V H l w Z T w v S X R l b V B h d G g + P C 9 J d G V t T G 9 j Y X R p b 2 4 + P F N 0 Y W J s Z U V u d H J p Z X M g L z 4 8 L 0 l 0 Z W 0 + P E l 0 Z W 0 + P E l 0 Z W 1 M b 2 N h d G l v b j 4 8 S X R l b V R 5 c G U + R m 9 y b X V s Y T w v S X R l b V R 5 c G U + P E l 0 Z W 1 Q Y X R o P l N l Y 3 R p b 2 4 x L 0 N v b W J p b m 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D b 2 1 i a W 5 l M T I i I C 8 + P E V u d H J 5 I F R 5 c G U 9 I k Z p b G x l Z E N v b X B s Z X R l U m V z d W x 0 V G 9 X b 3 J r c 2 h l Z X Q i I F Z h b H V l P S J s M S I g L z 4 8 R W 5 0 c n k g V H l w Z T 0 i R m l s b E V y c m 9 y Q 2 9 k Z S I g V m F s d W U 9 I n N V b m t u b 3 d u I i A v P j x F b n R y e S B U e X B l P S J G a W x s R X J y b 3 J D b 3 V u d C I g V m F s d W U 9 I m w w I i A v P j x F b n R y e S B U e X B l P S J G a W x s T G F z d F V w Z G F 0 Z W Q i I F Z h b H V l P S J k M j A y M C 0 w M y 0 y O V Q x M z o z O D o z O C 4 w M z M 5 N j U z W i I g L z 4 8 R W 5 0 c n k g V H l w Z T 0 i R m l s b E N v b H V t b l R 5 c G V z I i B W Y W x 1 Z T 0 i c 0 F 3 T U d C Z 0 F H Q m d Z R 0 J n W U d C Z 1 l B Q m d Z R 0 J n W U d C Z 1 l H Q U F r R 0 F B W U p D U V l K Q 1 F Z R 0 N R a 0 F B Q V l H Q 1 F Z R 0 F B W U c i I C 8 + P E V u d H J 5 I F R 5 c G U 9 I k Z p b G x D b 2 x 1 b W 5 O Y W 1 l c y I g V m F s d W U 9 I n N b J n F 1 b 3 Q 7 U 1 R U I C 0 g R G F 0 Y S B 0 Z W F t J n F 1 b 3 Q 7 L C Z x d W 9 0 O 1 N U V F 9 3 b 2 9 s Y 2 9 j a y Z x d W 9 0 O y w m c X V v d D t I 4 b u N I H b D o C B U w 6 p u I F 9 X Q y Z x d W 9 0 O y w m c X V v d D t H a e G 7 m 2 k g d M O t b m h f V 0 M m c X V v d D s s J n F 1 b 3 Q 7 V H X h u 5 V p X 1 d D J n F 1 b 3 Q 7 L C Z x d W 9 0 O 0 5 n a O G 7 g S B u Z 2 h p 4 b u H c F 9 X Q y Z x d W 9 0 O y w m c X V v d D t U a M O 0 b i / h u q R w J n F 1 b 3 Q 7 L C Z x d W 9 0 O 1 j D o y 9 Q a M a w 4 b u d b m c m c X V v d D s s J n F 1 b 3 Q 7 S H V 5 4 b u H b i 9 R d e G 6 r W 4 m c X V v d D s s J n F 1 b 3 Q 7 V O G 7 i W 5 o L 1 R o w 6 B u a C B w a O G 7 k S Z x d W 9 0 O y w m c X V v d D t Q Y X R p Z W 5 0 I G x p c 3 Q u S H V 5 4 b u H b i 9 x d e G 6 r W 4 m c X V v d D s s J n F 1 b 3 Q 7 U G F 0 a W V u d C B s a X N 0 L l T h u 4 l u a C Z x d W 9 0 O y w m c X V v d D t Q Y X R p Z W 5 0 I G x p c 3 Q u U G j G s O G 7 n W 5 n L 1 j D o y Z x d W 9 0 O y w m c X V v d D t R d e G 7 k W M g d O G 7 i 2 N o J n F 1 b 3 Q 7 L C Z x d W 9 0 O 0 N h I G L h u 4 d u a C B 4 w 6 F j I M S R 4 b u L b m g m c X V v d D s s J n F 1 b 3 Q 7 U G F 0 a W V u d C B s a X N 0 L k x p w 6 p u I G j h u 4 c g d u G 7 m 2 k m c X V v d D s s J n F 1 b 3 Q 7 U G F 0 a W V u d C B s a X N 0 L l R p 4 b u B b i B z 4 b u t I G R p I G N o d X n h u 4 N u J n F 1 b 3 Q 7 L C Z x d W 9 0 O 0 L D o W N o I G t o b 2 E u V G n h u 4 F u I H P h u 6 0 g Z G k g Y 2 h 1 e e G 7 g 2 4 m c X V v d D s s J n F 1 b 3 Q 7 T m j h u 6 9 u Z y B u x q F p I G L h u 4 d u a C B u a M O i b i D E k c O j I M S R a S B x d W E m c X V v d D s s J n F 1 b 3 Q 7 V G n h u 4 F u I H P h u 6 0 g Z O G 7 i 2 N o I H T h u 4 U m c X V v d D s s J n F 1 b 3 Q 7 Q 2 h 1 e e G 6 v 2 4 g Y m F 5 L 0 P h u 6 1 h I G t o 4 b q p d S Z x d W 9 0 O y w m c X V v d D t Q Y X R p Z W 5 0 I G x p c 3 Q u T s a h a S B r a O G 7 n 2 k g a M O g b m g m c X V v d D s s J n F 1 b 3 Q 7 U G F 0 a W V u d C B s a X N 0 L l P h u 5 E g Y 2 h 1 e e G 6 v 2 4 g Y m F 5 J n F 1 b 3 Q 7 L C Z x d W 9 0 O 1 B h d G l l b n Q g b G l z d C 5 T w 6 J u I G J h e S B W T i Z x d W 9 0 O y w m c X V v d D t Q Y X R p Z W 5 0 I G x p c 3 Q u T m f D o H k g x J H h u r 9 u I F Z O J n F 1 b 3 Q 7 L C Z x d W 9 0 O 0 5 n w 6 B 5 I G 5 o 4 b q t c C B j 4 b q j b m g m c X V v d D s s J n F 1 b 3 Q 7 T s a h a S B j w 6 F j a C B s e S Z x d W 9 0 O y w m c X V v d D t C w 6 F j a C B r a G 9 h L k 5 n w 6 B 5 I G P D o W N o I G x 5 J n F 1 b 3 Q 7 L C Z x d W 9 0 O 1 R y a e G 7 h 3 U g Y 2 j h u 6 l u Z y Z x d W 9 0 O y w m c X V v d D t O Z 8 O g e S B r a O G 7 n 2 k g c G j D o X Q m c X V v d D s s J n F 1 b 3 Q 7 U G F 0 a W V u d C B s a X N 0 L k 5 n w 6 B 5 I E t o 4 b u f a S B w a M O h d C Z x d W 9 0 O y w m c X V v d D t U a e G 7 g W 4 g c + G 7 r S B i 4 b u H b m g m c X V v d D s s J n F 1 b 3 Q 7 T m f D o H k g b O G 6 p X k g b e G 6 q 3 U m c X V v d D s s J n F 1 b 3 Q 7 T m f D o H k g Z + G 7 r W k g b e G 6 q 3 U m c X V v d D s s J n F 1 b 3 Q 7 x J D G o W 4 g d u G 7 i y B s 4 b q l e S B t 4 b q r d S Z x d W 9 0 O y w m c X V v d D v E k M a h b i B 2 4 b u L I G z D o G 0 g e M O p d C B u Z 2 h p 4 b u H b S Z x d W 9 0 O y w m c X V v d D t Q Y X R p Z W 5 0 I G x p c 3 Q u T m f D o H k g e M O p d C B u Z 2 h p 4 b u H b S Z x d W 9 0 O y w m c X V v d D t O Z 8 O g e S B 0 c u G 6 o y B r 4 b q / d C B x d e G 6 o y Z x d W 9 0 O y w m c X V v d D t C w 6 F j a C B r a G 9 h L k 5 n w 6 B 5 I H j D q X Q g b m d o a e G 7 h 2 0 g Z M a w x q F u Z y B 0 w 6 1 u a C D E k e G 6 p 3 U g d G n D q m 4 g I C Z x d W 9 0 O y w m c X V v d D t C w 6 F j a C B r a G 9 h L k 5 n w 6 B 5 I G 5 o 4 b q t c C B 2 a e G 7 h 2 4 m c X V v d D s s J n F 1 b 3 Q 7 U G F 0 a W V u d C B s a X N 0 L k v h u 7 k g d G h 1 4 b q t d C B 4 w 6 l 0 I G 5 n a G n h u 4 d t J n F 1 b 3 Q 7 L C Z x d W 9 0 O 0 v h u r 9 0 I H F 1 4 b q j J n F 1 b 3 Q 7 L C Z x d W 9 0 O 1 B h d G l l b n Q g b G l z d C 5 O Z 8 O g e S B u a O G 6 r X A g V m n h u 4 d u J n F 1 b 3 Q 7 L C Z x d W 9 0 O 0 7 G o W k g x J F p 4 b u B d S B 0 c u G 7 i y Z x d W 9 0 O y w m c X V v d D t Q Y X R p Z W 5 0 I G x p c 3 Q u T s a h a S D E k W n h u 4 F 1 I H R y 4 b u L J n F 1 b 3 Q 7 L C Z x d W 9 0 O 0 5 n w 6 B 5 I H J h I H Z p 4 b u H b i Z x d W 9 0 O y w m c X V v d D t U w 6 x u a C B 0 c u G 6 o W 5 n I H P h u 6 l j I G t o 4 b u P Z S Z x d W 9 0 O y w m c X V v d D t Q Y X R p Z W 5 0 I G x p c 3 Q u V M O s b m g g d H L h u q F u Z y Z x d W 9 0 O 1 0 i I C 8 + P E V u d H J 5 I F R 5 c G U 9 I k Z p b G x T d G F 0 d X M i I F Z h b H V l P S J z V 2 F p d G l u Z 0 Z v c k V 4 Y 2 V s U m V m c m V z a C I g L z 4 8 R W 5 0 c n k g V H l w Z T 0 i U X V l c n l J R C I g V m F s d W U 9 I n N i Y W M x Z j l k M y 0 5 M 2 I 4 L T R j Y j Y t Y W M 0 O C 1 i N j V k N G J m Z j h l Y j E i I C 8 + P E V u d H J 5 I F R 5 c G U 9 I k Z p b G x D b 3 V u d C I g V m F s d W U 9 I m w w I i A v P j x F b n R y e S B U e X B l P S J B Z G R l Z F R v R G F 0 Y U 1 v Z G V s I i B W Y W x 1 Z T 0 i b D A i I C 8 + P E V u d H J 5 I F R 5 c G U 9 I l J l b G F 0 a W 9 u c 2 h p c E l u Z m 9 D b 2 5 0 Y W l u Z X I i I F Z h b H V l P S J z e y Z x d W 9 0 O 2 N v b H V t b k N v d W 5 0 J n F 1 b 3 Q 7 O j Q 4 L C Z x d W 9 0 O 2 t l e U N v b H V t b k 5 h b W V z J n F 1 b 3 Q 7 O l t d L C Z x d W 9 0 O 3 F 1 Z X J 5 U m V s Y X R p b 2 5 z a G l w c y Z x d W 9 0 O z p b e y Z x d W 9 0 O 2 t l e U N v b H V t b k N v d W 5 0 J n F 1 b 3 Q 7 O j E s J n F 1 b 3 Q 7 a 2 V 5 Q 2 9 s d W 1 u J n F 1 b 3 Q 7 O j A s J n F 1 b 3 Q 7 b 3 R o Z X J L Z X l D b 2 x 1 b W 5 J Z G V u d G l 0 e S Z x d W 9 0 O z o m c X V v d D t T Z W N 0 a W 9 u M S 9 C w 6 F j a C B r a G 9 h L 0 N o Y W 5 n Z W Q g V H l w Z S 5 7 T c O j I H P h u 5 E g X 2 R h d G E g d G V h b S A s M H 0 m c X V v d D s s J n F 1 b 3 Q 7 S 2 V 5 Q 2 9 s d W 1 u Q 2 9 1 b n Q m c X V v d D s 6 M X 0 s e y Z x d W 9 0 O 2 t l e U N v b H V t b k N v d W 5 0 J n F 1 b 3 Q 7 O j E s J n F 1 b 3 Q 7 a 2 V 5 Q 2 9 s d W 1 u J n F 1 b 3 Q 7 O j A s J n F 1 b 3 Q 7 b 3 R o Z X J L Z X l D b 2 x 1 b W 5 J Z G V u d G l 0 e S Z x d W 9 0 O z o m c X V v d D t T Z W N 0 a W 9 u M S 9 Q Y X R p Z W 5 0 I G x p c 3 Q v Q 2 h h b m d l Z C B U e X B l L n t N w 6 M s N n 0 m c X V v d D s s J n F 1 b 3 Q 7 S 2 V 5 Q 2 9 s d W 1 u Q 2 9 1 b n Q m c X V v d D s 6 M X 1 d L C Z x d W 9 0 O 2 N v b H V t b k l k Z W 5 0 a X R p Z X M m c X V v d D s 6 W y Z x d W 9 0 O 1 N l Y 3 R p b 2 4 x L 1 d v b 2 x j b 2 N r L 0 N o Y W 5 n Z W Q g V H l w Z S 5 7 U 1 R U I C 0 g R G F 0 Y S B 0 Z W F t L D B 9 J n F 1 b 3 Q 7 L C Z x d W 9 0 O 1 N l Y 3 R p b 2 4 x L 1 d v b 2 x j b 2 N r L 0 N o Y W 5 n Z W Q g V H l w Z S 5 7 U 1 R U X 3 d v b 2 x j b 2 N r L D F 9 J n F 1 b 3 Q 7 L C Z x d W 9 0 O 1 N l Y 3 R p b 2 4 x L 1 d v b 2 x j b 2 N r L 0 N o Y W 5 n Z W Q g V H l w Z S 5 7 S O G 7 j S B 2 w 6 A g V M O q b i A o V m n h u r 9 0 I H T h u q 9 0 L D J 9 J n F 1 b 3 Q 7 L C Z x d W 9 0 O 1 N l Y 3 R p b 2 4 x L 1 d v b 2 x j b 2 N r L 0 N o Y W 5 n Z W Q g V H l w Z S 5 7 R 2 n h u 5 t p I H T D r W 5 o L D N 9 J n F 1 b 3 Q 7 L C Z x d W 9 0 O 1 N l Y 3 R p b 2 4 x L 1 d v b 2 x j b 2 N r L 0 N o Y W 5 n Z W Q g V H l w Z S 5 7 V H X h u 5 V p L D R 9 J n F 1 b 3 Q 7 L C Z x d W 9 0 O 1 N l Y 3 R p b 2 4 x L 1 d v b 2 x j b 2 N r L 0 N o Y W 5 n Z W Q g V H l w Z S 5 7 T m d o 4 b u B I G 5 n a G n h u 4 d w L D V 9 J n F 1 b 3 Q 7 L C Z x d W 9 0 O 1 N l Y 3 R p b 2 4 x L 1 d v b 2 x j b 2 N r L 0 N o Y W 5 n Z W Q g V H l w Z S 5 7 V G j D t G 4 v 4 b q k c C w 2 f S Z x d W 9 0 O y w m c X V v d D t T Z W N 0 a W 9 u M S 9 X b 2 9 s Y 2 9 j a y 9 D a G F u Z 2 V k I F R 5 c G U u e 1 j D o y 9 Q a M a w 4 b u d b m c s N 3 0 m c X V v d D s s J n F 1 b 3 Q 7 U 2 V j d G l v b j E v V 2 9 v b G N v Y 2 s v Q 2 h h b m d l Z C B U e X B l L n t I d X n h u 4 d u L 1 F 1 4 b q t b i w 4 f S Z x d W 9 0 O y w m c X V v d D t T Z W N 0 a W 9 u M S 9 X b 2 9 s Y 2 9 j a y 9 D a G F u Z 2 V k I F R 5 c G U u e 1 T h u 4 l u a C 9 U a M O g b m g g c G j h u 5 E s O X 0 m c X V v d D s s J n F 1 b 3 Q 7 U 2 V j d G l v b j E v U G F 0 a W V u d C B s a X N 0 L 0 N o Y W 5 n Z W Q g V H l w Z S 5 7 Q 2 9 s d W 1 u M j I s M j F 9 J n F 1 b 3 Q 7 L C Z x d W 9 0 O 1 N l Y 3 R p b 2 4 x L 1 B h d G l l b n Q g b G l z d C 9 D a G F u Z 2 V k I F R 5 c G U u e 0 z G s H U g d H L D u i 8 g V G j G s O G 7 n W 5 n I F R y w 7 o s M j B 9 J n F 1 b 3 Q 7 L C Z x d W 9 0 O 1 N l Y 3 R p b 2 4 x L 1 B h d G l l b n Q g b G l z d C 9 D a G F u Z 2 V k I F R 5 c G U u e 0 N v b H V t b j I z L D I y f S Z x d W 9 0 O y w m c X V v d D t T Z W N 0 a W 9 u M S 9 X b 2 9 s Y 2 9 j a y 9 D a G F u Z 2 V k I F R 5 c G U u e 1 F 1 4 b u R Y y B 0 4 b u L Y 2 g s M T B 9 J n F 1 b 3 Q 7 L C Z x d W 9 0 O 1 N l Y 3 R p b 2 4 x L 1 d v b 2 x j b 2 N r L 0 N o Y W 5 n Z W Q g V H l w Z S 5 7 Q 2 E g Y u G 7 h 2 5 o I H j D o W M g x J H h u 4 t u a C w x M X 0 m c X V v d D s s J n F 1 b 3 Q 7 U 2 V j d G l v b j E v U G F 0 a W V u d C B s a X N 0 L 0 N o Y W 5 n Z W Q g V H l w Z S 5 7 T G n D q m 4 g a O G 7 h y B 2 4 b u b a S w 0 f S Z x d W 9 0 O y w m c X V v d D t T Z W N 0 a W 9 u M S 9 Q Y X R p Z W 5 0 I G x p c 3 Q v Q 2 h h b m d l Z C B U e X B l L n t U a e G 7 g W 4 g c + G 7 r S B k a S B j a H V 5 4 b u D b i w y M 3 0 m c X V v d D s s J n F 1 b 3 Q 7 U 2 V j d G l v b j E v Q s O h Y 2 g g a 2 h v Y S 9 D a G F u Z 2 V k I F R 5 c G U u e 1 R p 4 b u B b i B z 4 b u t I G R p I G N o d X n h u 4 N u L D E w f S Z x d W 9 0 O y w m c X V v d D t T Z W N 0 a W 9 u M S 9 X b 2 9 s Y 2 9 j a y 9 D a G F u Z 2 V k I F R 5 c G U u e 0 5 o 4 b u v b m c g b s a h a S B i 4 b u H b m g g b m j D o m 4 g x J H D o y D E k W k g c X V h L D E 0 f S Z x d W 9 0 O y w m c X V v d D t T Z W N 0 a W 9 u M S 9 X b 2 9 s Y 2 9 j a y 9 D a G F u Z 2 V k I F R 5 c G U u e 1 R p 4 b u B b i B z 4 b u t I G T h u 4 t j a C B 0 4 b u F L D E z f S Z x d W 9 0 O y w m c X V v d D t T Z W N 0 a W 9 u M S 9 X b 2 9 s Y 2 9 j a y 9 D a G F u Z 2 V k I F R 5 c G U u e 0 N o d X n h u r 9 u I G J h e S 9 D 4 b u t Y S B r a O G 6 q X U s M T V 9 J n F 1 b 3 Q 7 L C Z x d W 9 0 O 1 N l Y 3 R p b 2 4 x L 1 B h d G l l b n Q g b G l z d C 9 D a G F u Z 2 V k I F R 5 c G U u e 0 7 G o W k g a 2 j h u 5 9 p I G j D o G 5 o L D B 9 J n F 1 b 3 Q 7 L C Z x d W 9 0 O 1 N l Y 3 R p b 2 4 x L 1 B h d G l l b n Q g b G l z d C 9 D a G F u Z 2 V k I F R 5 c G U u e 1 P h u 5 E g Y 2 h 1 e e G 6 v 2 4 g Y m F 5 L D F 9 J n F 1 b 3 Q 7 L C Z x d W 9 0 O 1 N l Y 3 R p b 2 4 x L 1 B h d G l l b n Q g b G l z d C 9 D a G F u Z 2 V k I F R 5 c G U u e 1 P D o m 4 g Y m F 5 I F Z O L D J 9 J n F 1 b 3 Q 7 L C Z x d W 9 0 O 1 N l Y 3 R p b 2 4 x L 1 B h d G l l b n Q g b G l z d C 9 D a G F u Z 2 V k I F R 5 c G U u e 0 5 n w 6 B 5 I M S R 4 b q / b i B W T i w z f S Z x d W 9 0 O y w m c X V v d D t T Z W N 0 a W 9 u M S 9 X b 2 9 s Y 2 9 j a y 9 D a G F u Z 2 V k I F R 5 c G U u e 0 5 n w 6 B 5 I G 5 o 4 b q t c C B j 4 b q j b m g s M T Z 9 J n F 1 b 3 Q 7 L C Z x d W 9 0 O 1 N l Y 3 R p b 2 4 x L 1 d v b 2 x j b 2 N r L 0 N o Y W 5 n Z W Q g V H l w Z S 5 7 T s a h a S B j w 6 F j a C B s e S w x M n 0 m c X V v d D s s J n F 1 b 3 Q 7 U 2 V j d G l v b j E v Q s O h Y 2 g g a 2 h v Y S 9 D a G F u Z 2 V k I F R 5 c G U u e 0 5 n w 6 B 5 I G P D o W N o I G x 5 L D d 9 J n F 1 b 3 Q 7 L C Z x d W 9 0 O 1 N l Y 3 R p b 2 4 x L 1 d v b 2 x j b 2 N r L 0 N o Y W 5 n Z W Q g V H l w Z S 5 7 V H J p 4 b u H d S B j a O G 7 q W 5 n L D E 3 f S Z x d W 9 0 O y w m c X V v d D t T Z W N 0 a W 9 u M S 9 X b 2 9 s Y 2 9 j a y 9 D a G F u Z 2 V k I F R 5 c G U u e 0 5 n w 6 B 5 I G t o 4 b u f a S B w a M O h d C w x O H 0 m c X V v d D s s J n F 1 b 3 Q 7 U 2 V j d G l v b j E v U G F 0 a W V u d C B s a X N 0 L 0 N o Y W 5 n Z W Q g V H l w Z S 5 7 T m f D o H k g S 2 j h u 5 9 p I H B o w 6 F 0 L D E 0 f S Z x d W 9 0 O y w m c X V v d D t T Z W N 0 a W 9 u M S 9 X b 2 9 s Y 2 9 j a y 9 D a G F u Z 2 V k I F R 5 c G U u e 1 R p 4 b u B b i B z 4 b u t I G L h u 4 d u a C w x O X 0 m c X V v d D s s J n F 1 b 3 Q 7 U 2 V j d G l v b j E v V 2 9 v b G N v Y 2 s v Q 2 h h b m d l Z C B U e X B l L n t O Z 8 O g e S B s 4 b q l e S B t 4 b q r d S w y M H 0 m c X V v d D s s J n F 1 b 3 Q 7 U 2 V j d G l v b j E v V 2 9 v b G N v Y 2 s v Q 2 h h b m d l Z C B U e X B l L n t O Z 8 O g e S B n 4 b u t a S B t 4 b q r d S w y M X 0 m c X V v d D s s J n F 1 b 3 Q 7 U 2 V j d G l v b j E v V 2 9 v b G N v Y 2 s v Q 2 h h b m d l Z C B U e X B l L n v E k M a h b i B 2 4 b u L I G z h u q V 5 I G 3 h u q t 1 L D I y f S Z x d W 9 0 O y w m c X V v d D t T Z W N 0 a W 9 u M S 9 X b 2 9 s Y 2 9 j a y 9 D a G F u Z 2 V k I F R 5 c G U u e 8 S Q x q F u I H b h u 4 s g b M O g b S B 4 w 6 l 0 I G 5 n a G n h u 4 d t L D I z f S Z x d W 9 0 O y w m c X V v d D t T Z W N 0 a W 9 u M S 9 Q Y X R p Z W 5 0 I G x p c 3 Q v Q 2 h h b m d l Z C B U e X B l L n t O Z 8 O g e S B 4 w 6 l 0 I G 5 n a G n h u 4 d t L D E 2 f S Z x d W 9 0 O y w m c X V v d D t T Z W N 0 a W 9 u M S 9 X b 2 9 s Y 2 9 j a y 9 D a G F u Z 2 V k I F R 5 c G U u e 0 5 n w 6 B 5 I H R y 4 b q j I G v h u r 9 0 I H F 1 4 b q j L D I 0 f S Z x d W 9 0 O y w m c X V v d D t T Z W N 0 a W 9 u M S 9 C w 6 F j a C B r a G 9 h L 0 N o Y W 5 n Z W Q g V H l w Z S 5 7 T m f D o H k g e M O p d C B u Z 2 h p 4 b u H b S B k x r D G o W 5 n I H T D r W 5 o I M S R 4 b q n d S B 0 a c O q b i A g L D l 9 J n F 1 b 3 Q 7 L C Z x d W 9 0 O 1 N l Y 3 R p b 2 4 x L 0 L D o W N o I G t o b 2 E v Q 2 h h b m d l Z C B U e X B l L n t O Z 8 O g e S B u a O G 6 r X A g d m n h u 4 d u L D h 9 J n F 1 b 3 Q 7 L C Z x d W 9 0 O 1 N l Y 3 R p b 2 4 x L 1 B h d G l l b n Q g b G l z d C 9 D a G F u Z 2 V k I F R 5 c G U u e 0 v h u 7 k g d G h 1 4 b q t d C B 4 w 6 l 0 I G 5 n a G n h u 4 d t L D E 3 f S Z x d W 9 0 O y w m c X V v d D t T Z W N 0 a W 9 u M S 9 X b 2 9 s Y 2 9 j a y 9 D a G F u Z 2 V k I F R 5 c G U u e 0 v h u r 9 0 I H F 1 4 b q j L D I 1 f S Z x d W 9 0 O y w m c X V v d D t T Z W N 0 a W 9 u M S 9 Q Y X R p Z W 5 0 I G x p c 3 Q v Q 2 h h b m d l Z C B U e X B l L n t O Z 8 O g e S B u a O G 6 r X A g V m n h u 4 d u L D E 1 f S Z x d W 9 0 O y w m c X V v d D t T Z W N 0 a W 9 u M S 9 X b 2 9 s Y 2 9 j a y 9 D a G F u Z 2 V k I F R 5 c G U u e 0 7 G o W k g x J F p 4 b u B d S B 0 c u G 7 i y w y N n 0 m c X V v d D s s J n F 1 b 3 Q 7 U 2 V j d G l v b j E v U G F 0 a W V u d C B s a X N 0 L 0 N o Y W 5 n Z W Q g V H l w Z S 5 7 T s a h a S D E k W n h u 4 F 1 I H R y 4 b u L L D E 4 f S Z x d W 9 0 O y w m c X V v d D t T Z W N 0 a W 9 u M S 9 X b 2 9 s Y 2 9 j a y 9 D a G F u Z 2 V k I F R 5 c G U u e 0 5 n w 6 B 5 I H J h I H Z p 4 b u H b i w y O H 0 m c X V v d D s s J n F 1 b 3 Q 7 U 2 V j d G l v b j E v V 2 9 v b G N v Y 2 s v Q 2 h h b m d l Z C B U e X B l L n t U w 6 x u a C B 0 c u G 6 o W 5 n I H P h u 6 l j I G t o 4 b u P Z S w y N 3 0 m c X V v d D s s J n F 1 b 3 Q 7 U 2 V j d G l v b j E v U G F 0 a W V u d C B s a X N 0 L 0 N o Y W 5 n Z W Q g V H l w Z S 5 7 V M O s b m g g d H L h u q F u Z y w x O X 0 m c X V v d D t d L C Z x d W 9 0 O 0 N v b H V t b k N v d W 5 0 J n F 1 b 3 Q 7 O j Q 4 L C Z x d W 9 0 O 0 t l e U N v b H V t b k 5 h b W V z J n F 1 b 3 Q 7 O l t d L C Z x d W 9 0 O 0 N v b H V t b k l k Z W 5 0 a X R p Z X M m c X V v d D s 6 W y Z x d W 9 0 O 1 N l Y 3 R p b 2 4 x L 1 d v b 2 x j b 2 N r L 0 N o Y W 5 n Z W Q g V H l w Z S 5 7 U 1 R U I C 0 g R G F 0 Y S B 0 Z W F t L D B 9 J n F 1 b 3 Q 7 L C Z x d W 9 0 O 1 N l Y 3 R p b 2 4 x L 1 d v b 2 x j b 2 N r L 0 N o Y W 5 n Z W Q g V H l w Z S 5 7 U 1 R U X 3 d v b 2 x j b 2 N r L D F 9 J n F 1 b 3 Q 7 L C Z x d W 9 0 O 1 N l Y 3 R p b 2 4 x L 1 d v b 2 x j b 2 N r L 0 N o Y W 5 n Z W Q g V H l w Z S 5 7 S O G 7 j S B 2 w 6 A g V M O q b i A o V m n h u r 9 0 I H T h u q 9 0 L D J 9 J n F 1 b 3 Q 7 L C Z x d W 9 0 O 1 N l Y 3 R p b 2 4 x L 1 d v b 2 x j b 2 N r L 0 N o Y W 5 n Z W Q g V H l w Z S 5 7 R 2 n h u 5 t p I H T D r W 5 o L D N 9 J n F 1 b 3 Q 7 L C Z x d W 9 0 O 1 N l Y 3 R p b 2 4 x L 1 d v b 2 x j b 2 N r L 0 N o Y W 5 n Z W Q g V H l w Z S 5 7 V H X h u 5 V p L D R 9 J n F 1 b 3 Q 7 L C Z x d W 9 0 O 1 N l Y 3 R p b 2 4 x L 1 d v b 2 x j b 2 N r L 0 N o Y W 5 n Z W Q g V H l w Z S 5 7 T m d o 4 b u B I G 5 n a G n h u 4 d w L D V 9 J n F 1 b 3 Q 7 L C Z x d W 9 0 O 1 N l Y 3 R p b 2 4 x L 1 d v b 2 x j b 2 N r L 0 N o Y W 5 n Z W Q g V H l w Z S 5 7 V G j D t G 4 v 4 b q k c C w 2 f S Z x d W 9 0 O y w m c X V v d D t T Z W N 0 a W 9 u M S 9 X b 2 9 s Y 2 9 j a y 9 D a G F u Z 2 V k I F R 5 c G U u e 1 j D o y 9 Q a M a w 4 b u d b m c s N 3 0 m c X V v d D s s J n F 1 b 3 Q 7 U 2 V j d G l v b j E v V 2 9 v b G N v Y 2 s v Q 2 h h b m d l Z C B U e X B l L n t I d X n h u 4 d u L 1 F 1 4 b q t b i w 4 f S Z x d W 9 0 O y w m c X V v d D t T Z W N 0 a W 9 u M S 9 X b 2 9 s Y 2 9 j a y 9 D a G F u Z 2 V k I F R 5 c G U u e 1 T h u 4 l u a C 9 U a M O g b m g g c G j h u 5 E s O X 0 m c X V v d D s s J n F 1 b 3 Q 7 U 2 V j d G l v b j E v U G F 0 a W V u d C B s a X N 0 L 0 N o Y W 5 n Z W Q g V H l w Z S 5 7 Q 2 9 s d W 1 u M j I s M j F 9 J n F 1 b 3 Q 7 L C Z x d W 9 0 O 1 N l Y 3 R p b 2 4 x L 1 B h d G l l b n Q g b G l z d C 9 D a G F u Z 2 V k I F R 5 c G U u e 0 z G s H U g d H L D u i 8 g V G j G s O G 7 n W 5 n I F R y w 7 o s M j B 9 J n F 1 b 3 Q 7 L C Z x d W 9 0 O 1 N l Y 3 R p b 2 4 x L 1 B h d G l l b n Q g b G l z d C 9 D a G F u Z 2 V k I F R 5 c G U u e 0 N v b H V t b j I z L D I y f S Z x d W 9 0 O y w m c X V v d D t T Z W N 0 a W 9 u M S 9 X b 2 9 s Y 2 9 j a y 9 D a G F u Z 2 V k I F R 5 c G U u e 1 F 1 4 b u R Y y B 0 4 b u L Y 2 g s M T B 9 J n F 1 b 3 Q 7 L C Z x d W 9 0 O 1 N l Y 3 R p b 2 4 x L 1 d v b 2 x j b 2 N r L 0 N o Y W 5 n Z W Q g V H l w Z S 5 7 Q 2 E g Y u G 7 h 2 5 o I H j D o W M g x J H h u 4 t u a C w x M X 0 m c X V v d D s s J n F 1 b 3 Q 7 U 2 V j d G l v b j E v U G F 0 a W V u d C B s a X N 0 L 0 N o Y W 5 n Z W Q g V H l w Z S 5 7 T G n D q m 4 g a O G 7 h y B 2 4 b u b a S w 0 f S Z x d W 9 0 O y w m c X V v d D t T Z W N 0 a W 9 u M S 9 Q Y X R p Z W 5 0 I G x p c 3 Q v Q 2 h h b m d l Z C B U e X B l L n t U a e G 7 g W 4 g c + G 7 r S B k a S B j a H V 5 4 b u D b i w y M 3 0 m c X V v d D s s J n F 1 b 3 Q 7 U 2 V j d G l v b j E v Q s O h Y 2 g g a 2 h v Y S 9 D a G F u Z 2 V k I F R 5 c G U u e 1 R p 4 b u B b i B z 4 b u t I G R p I G N o d X n h u 4 N u L D E w f S Z x d W 9 0 O y w m c X V v d D t T Z W N 0 a W 9 u M S 9 X b 2 9 s Y 2 9 j a y 9 D a G F u Z 2 V k I F R 5 c G U u e 0 5 o 4 b u v b m c g b s a h a S B i 4 b u H b m g g b m j D o m 4 g x J H D o y D E k W k g c X V h L D E 0 f S Z x d W 9 0 O y w m c X V v d D t T Z W N 0 a W 9 u M S 9 X b 2 9 s Y 2 9 j a y 9 D a G F u Z 2 V k I F R 5 c G U u e 1 R p 4 b u B b i B z 4 b u t I G T h u 4 t j a C B 0 4 b u F L D E z f S Z x d W 9 0 O y w m c X V v d D t T Z W N 0 a W 9 u M S 9 X b 2 9 s Y 2 9 j a y 9 D a G F u Z 2 V k I F R 5 c G U u e 0 N o d X n h u r 9 u I G J h e S 9 D 4 b u t Y S B r a O G 6 q X U s M T V 9 J n F 1 b 3 Q 7 L C Z x d W 9 0 O 1 N l Y 3 R p b 2 4 x L 1 B h d G l l b n Q g b G l z d C 9 D a G F u Z 2 V k I F R 5 c G U u e 0 7 G o W k g a 2 j h u 5 9 p I G j D o G 5 o L D B 9 J n F 1 b 3 Q 7 L C Z x d W 9 0 O 1 N l Y 3 R p b 2 4 x L 1 B h d G l l b n Q g b G l z d C 9 D a G F u Z 2 V k I F R 5 c G U u e 1 P h u 5 E g Y 2 h 1 e e G 6 v 2 4 g Y m F 5 L D F 9 J n F 1 b 3 Q 7 L C Z x d W 9 0 O 1 N l Y 3 R p b 2 4 x L 1 B h d G l l b n Q g b G l z d C 9 D a G F u Z 2 V k I F R 5 c G U u e 1 P D o m 4 g Y m F 5 I F Z O L D J 9 J n F 1 b 3 Q 7 L C Z x d W 9 0 O 1 N l Y 3 R p b 2 4 x L 1 B h d G l l b n Q g b G l z d C 9 D a G F u Z 2 V k I F R 5 c G U u e 0 5 n w 6 B 5 I M S R 4 b q / b i B W T i w z f S Z x d W 9 0 O y w m c X V v d D t T Z W N 0 a W 9 u M S 9 X b 2 9 s Y 2 9 j a y 9 D a G F u Z 2 V k I F R 5 c G U u e 0 5 n w 6 B 5 I G 5 o 4 b q t c C B j 4 b q j b m g s M T Z 9 J n F 1 b 3 Q 7 L C Z x d W 9 0 O 1 N l Y 3 R p b 2 4 x L 1 d v b 2 x j b 2 N r L 0 N o Y W 5 n Z W Q g V H l w Z S 5 7 T s a h a S B j w 6 F j a C B s e S w x M n 0 m c X V v d D s s J n F 1 b 3 Q 7 U 2 V j d G l v b j E v Q s O h Y 2 g g a 2 h v Y S 9 D a G F u Z 2 V k I F R 5 c G U u e 0 5 n w 6 B 5 I G P D o W N o I G x 5 L D d 9 J n F 1 b 3 Q 7 L C Z x d W 9 0 O 1 N l Y 3 R p b 2 4 x L 1 d v b 2 x j b 2 N r L 0 N o Y W 5 n Z W Q g V H l w Z S 5 7 V H J p 4 b u H d S B j a O G 7 q W 5 n L D E 3 f S Z x d W 9 0 O y w m c X V v d D t T Z W N 0 a W 9 u M S 9 X b 2 9 s Y 2 9 j a y 9 D a G F u Z 2 V k I F R 5 c G U u e 0 5 n w 6 B 5 I G t o 4 b u f a S B w a M O h d C w x O H 0 m c X V v d D s s J n F 1 b 3 Q 7 U 2 V j d G l v b j E v U G F 0 a W V u d C B s a X N 0 L 0 N o Y W 5 n Z W Q g V H l w Z S 5 7 T m f D o H k g S 2 j h u 5 9 p I H B o w 6 F 0 L D E 0 f S Z x d W 9 0 O y w m c X V v d D t T Z W N 0 a W 9 u M S 9 X b 2 9 s Y 2 9 j a y 9 D a G F u Z 2 V k I F R 5 c G U u e 1 R p 4 b u B b i B z 4 b u t I G L h u 4 d u a C w x O X 0 m c X V v d D s s J n F 1 b 3 Q 7 U 2 V j d G l v b j E v V 2 9 v b G N v Y 2 s v Q 2 h h b m d l Z C B U e X B l L n t O Z 8 O g e S B s 4 b q l e S B t 4 b q r d S w y M H 0 m c X V v d D s s J n F 1 b 3 Q 7 U 2 V j d G l v b j E v V 2 9 v b G N v Y 2 s v Q 2 h h b m d l Z C B U e X B l L n t O Z 8 O g e S B n 4 b u t a S B t 4 b q r d S w y M X 0 m c X V v d D s s J n F 1 b 3 Q 7 U 2 V j d G l v b j E v V 2 9 v b G N v Y 2 s v Q 2 h h b m d l Z C B U e X B l L n v E k M a h b i B 2 4 b u L I G z h u q V 5 I G 3 h u q t 1 L D I y f S Z x d W 9 0 O y w m c X V v d D t T Z W N 0 a W 9 u M S 9 X b 2 9 s Y 2 9 j a y 9 D a G F u Z 2 V k I F R 5 c G U u e 8 S Q x q F u I H b h u 4 s g b M O g b S B 4 w 6 l 0 I G 5 n a G n h u 4 d t L D I z f S Z x d W 9 0 O y w m c X V v d D t T Z W N 0 a W 9 u M S 9 Q Y X R p Z W 5 0 I G x p c 3 Q v Q 2 h h b m d l Z C B U e X B l L n t O Z 8 O g e S B 4 w 6 l 0 I G 5 n a G n h u 4 d t L D E 2 f S Z x d W 9 0 O y w m c X V v d D t T Z W N 0 a W 9 u M S 9 X b 2 9 s Y 2 9 j a y 9 D a G F u Z 2 V k I F R 5 c G U u e 0 5 n w 6 B 5 I H R y 4 b q j I G v h u r 9 0 I H F 1 4 b q j L D I 0 f S Z x d W 9 0 O y w m c X V v d D t T Z W N 0 a W 9 u M S 9 C w 6 F j a C B r a G 9 h L 0 N o Y W 5 n Z W Q g V H l w Z S 5 7 T m f D o H k g e M O p d C B u Z 2 h p 4 b u H b S B k x r D G o W 5 n I H T D r W 5 o I M S R 4 b q n d S B 0 a c O q b i A g L D l 9 J n F 1 b 3 Q 7 L C Z x d W 9 0 O 1 N l Y 3 R p b 2 4 x L 0 L D o W N o I G t o b 2 E v Q 2 h h b m d l Z C B U e X B l L n t O Z 8 O g e S B u a O G 6 r X A g d m n h u 4 d u L D h 9 J n F 1 b 3 Q 7 L C Z x d W 9 0 O 1 N l Y 3 R p b 2 4 x L 1 B h d G l l b n Q g b G l z d C 9 D a G F u Z 2 V k I F R 5 c G U u e 0 v h u 7 k g d G h 1 4 b q t d C B 4 w 6 l 0 I G 5 n a G n h u 4 d t L D E 3 f S Z x d W 9 0 O y w m c X V v d D t T Z W N 0 a W 9 u M S 9 X b 2 9 s Y 2 9 j a y 9 D a G F u Z 2 V k I F R 5 c G U u e 0 v h u r 9 0 I H F 1 4 b q j L D I 1 f S Z x d W 9 0 O y w m c X V v d D t T Z W N 0 a W 9 u M S 9 Q Y X R p Z W 5 0 I G x p c 3 Q v Q 2 h h b m d l Z C B U e X B l L n t O Z 8 O g e S B u a O G 6 r X A g V m n h u 4 d u L D E 1 f S Z x d W 9 0 O y w m c X V v d D t T Z W N 0 a W 9 u M S 9 X b 2 9 s Y 2 9 j a y 9 D a G F u Z 2 V k I F R 5 c G U u e 0 7 G o W k g x J F p 4 b u B d S B 0 c u G 7 i y w y N n 0 m c X V v d D s s J n F 1 b 3 Q 7 U 2 V j d G l v b j E v U G F 0 a W V u d C B s a X N 0 L 0 N o Y W 5 n Z W Q g V H l w Z S 5 7 T s a h a S D E k W n h u 4 F 1 I H R y 4 b u L L D E 4 f S Z x d W 9 0 O y w m c X V v d D t T Z W N 0 a W 9 u M S 9 X b 2 9 s Y 2 9 j a y 9 D a G F u Z 2 V k I F R 5 c G U u e 0 5 n w 6 B 5 I H J h I H Z p 4 b u H b i w y O H 0 m c X V v d D s s J n F 1 b 3 Q 7 U 2 V j d G l v b j E v V 2 9 v b G N v Y 2 s v Q 2 h h b m d l Z C B U e X B l L n t U w 6 x u a C B 0 c u G 6 o W 5 n I H P h u 6 l j I G t o 4 b u P Z S w y N 3 0 m c X V v d D s s J n F 1 b 3 Q 7 U 2 V j d G l v b j E v U G F 0 a W V u d C B s a X N 0 L 0 N o Y W 5 n Z W Q g V H l w Z S 5 7 V M O s b m g g d H L h u q F u Z y w x O X 0 m c X V v d D t d L C Z x d W 9 0 O 1 J l b G F 0 a W 9 u c 2 h p c E l u Z m 8 m c X V v d D s 6 W 3 s m c X V v d D t r Z X l D b 2 x 1 b W 5 D b 3 V u d C Z x d W 9 0 O z o x L C Z x d W 9 0 O 2 t l e U N v b H V t b i Z x d W 9 0 O z o w L C Z x d W 9 0 O 2 9 0 a G V y S 2 V 5 Q 2 9 s d W 1 u S W R l b n R p d H k m c X V v d D s 6 J n F 1 b 3 Q 7 U 2 V j d G l v b j E v Q s O h Y 2 g g a 2 h v Y S 9 D a G F u Z 2 V k I F R 5 c G U u e 0 3 D o y B z 4 b u R I F 9 k Y X R h I H R l Y W 0 g L D B 9 J n F 1 b 3 Q 7 L C Z x d W 9 0 O 0 t l e U N v b H V t b k N v d W 5 0 J n F 1 b 3 Q 7 O j F 9 L H s m c X V v d D t r Z X l D b 2 x 1 b W 5 D b 3 V u d C Z x d W 9 0 O z o x L C Z x d W 9 0 O 2 t l e U N v b H V t b i Z x d W 9 0 O z o w L C Z x d W 9 0 O 2 9 0 a G V y S 2 V 5 Q 2 9 s d W 1 u S W R l b n R p d H k m c X V v d D s 6 J n F 1 b 3 Q 7 U 2 V j d G l v b j E v U G F 0 a W V u d C B s a X N 0 L 0 N o Y W 5 n Z W Q g V H l w Z S 5 7 T c O j L D Z 9 J n F 1 b 3 Q 7 L C Z x d W 9 0 O 0 t l e U N v b H V t b k N v d W 5 0 J n F 1 b 3 Q 7 O j F 9 X X 0 i I C 8 + P C 9 T d G F i b G V F b n R y a W V z P j w v S X R l b T 4 8 S X R l b T 4 8 S X R l b U x v Y 2 F 0 a W 9 u P j x J d G V t V H l w Z T 5 G b 3 J t d W x h P C 9 J d G V t V H l w Z T 4 8 S X R l b V B h d G g + U 2 V j d G l v b j E v Q 2 9 t Y m l u Z S U y M C g y K S 9 T b 3 V y Y 2 U 8 L 0 l 0 Z W 1 Q Y X R o P j w v S X R l b U x v Y 2 F 0 a W 9 u P j x T d G F i b G V F b n R y a W V z I C 8 + P C 9 J d G V t P j x J d G V t P j x J d G V t T G 9 j Y X R p b 2 4 + P E l 0 Z W 1 U e X B l P k Z v c m 1 1 b G E 8 L 0 l 0 Z W 1 U e X B l P j x J d G V t U G F 0 a D 5 T Z W N 0 a W 9 u M S 9 D b 2 1 i a W 5 l J T I w K D I p L 0 V 4 c G F u Z G V k J T I w Q i V D M y V B M W N o J T I w a 2 h v Y T w v S X R l b V B h d G g + P C 9 J d G V t T G 9 j Y X R p b 2 4 + P F N 0 Y W J s Z U V u d H J p Z X M g L z 4 8 L 0 l 0 Z W 0 + P E l 0 Z W 0 + P E l 0 Z W 1 M b 2 N h d G l v b j 4 8 S X R l b V R 5 c G U + R m 9 y b X V s Y T w v S X R l b V R 5 c G U + P E l 0 Z W 1 Q Y X R o P l N l Y 3 R p b 2 4 x L 0 N v b W J p b m U l M j A o M i k v T W V y Z 2 V k J T I w U X V l c m l l c z w v S X R l b V B h d G g + P C 9 J d G V t T G 9 j Y X R p b 2 4 + P F N 0 Y W J s Z U V u d H J p Z X M g L z 4 8 L 0 l 0 Z W 0 + P E l 0 Z W 0 + P E l 0 Z W 1 M b 2 N h d G l v b j 4 8 S X R l b V R 5 c G U + R m 9 y b X V s Y T w v S X R l b V R 5 c G U + P E l 0 Z W 1 Q Y X R o P l N l Y 3 R p b 2 4 x L 0 N v b W J p b m U l M j A o M i k v R X h w Y W 5 k Z W Q l M j B Q Y X R p Z W 5 0 J T I w b G l z d D w v S X R l b V B h d G g + P C 9 J d G V t T G 9 j Y X R p b 2 4 + P F N 0 Y W J s Z U V u d H J p Z X M g L z 4 8 L 0 l 0 Z W 0 + P E l 0 Z W 0 + P E l 0 Z W 1 M b 2 N h d G l v b j 4 8 S X R l b V R 5 c G U + R m 9 y b X V s Y T w v S X R l b V R 5 c G U + P E l 0 Z W 1 Q Y X R o P l N l Y 3 R p b 2 4 x L 0 N v b W J p b m U l M j A o M i k v U m V u Y W 1 l Z C U y M E N v b H V t b n M 8 L 0 l 0 Z W 1 Q Y X R o P j w v S X R l b U x v Y 2 F 0 a W 9 u P j x T d G F i b G V F b n R y a W V z I C 8 + P C 9 J d G V t P j x J d G V t P j x J d G V t T G 9 j Y X R p b 2 4 + P E l 0 Z W 1 U e X B l P k Z v c m 1 1 b G E 8 L 0 l 0 Z W 1 U e X B l P j x J d G V t U G F 0 a D 5 T Z W N 0 a W 9 u M S 9 D b 2 1 i a W 5 l J T I w K D I p L 1 J l b 3 J k Z X J l Z C U y M E N v b H V t b n M 8 L 0 l 0 Z W 1 Q Y X R o P j w v S X R l b U x v Y 2 F 0 a W 9 u P j x T d G F i b G V F b n R y a W V z I C 8 + P C 9 J d G V t P j x J d G V t P j x J d G V t T G 9 j Y X R p b 2 4 + P E l 0 Z W 1 U e X B l P k Z v c m 1 1 b G E 8 L 0 l 0 Z W 1 U e X B l P j x J d G V t U G F 0 a D 5 T Z W N 0 a W 9 u M S 9 Q Y X R p Z W 5 0 J T I w b 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B Z G R l Z F R v R G F 0 Y U 1 v Z G V s I i B W Y W x 1 Z T 0 i b D A i I C 8 + P E V u d H J 5 I F R 5 c G U 9 I k Z p b G x F c n J v c k N v Z G U i I F Z h b H V l P S J z V W 5 r b m 9 3 b i I g L z 4 8 R W 5 0 c n k g V H l w Z T 0 i R m l s b E x h c 3 R V c G R h d G V k I i B W Y W x 1 Z T 0 i Z D I w M j A t M D M t M j d U M D c 6 M z U 6 M D Y u M T Y y N D Y z O V o i I C 8 + P E V u d H J 5 I F R 5 c G U 9 I k 5 h d m l n Y X R p b 2 5 T d G V w T m F t Z S I g V m F s d W U 9 I n N O Y X Z p Z 2 F 0 a W 9 u I i A v P j w v U 3 R h Y m x l R W 5 0 c m l l c z 4 8 L 0 l 0 Z W 0 + P E l 0 Z W 0 + P E l 0 Z W 1 M b 2 N h d G l v b j 4 8 S X R l b V R 5 c G U + R m 9 y b X V s Y T w v S X R l b V R 5 c G U + P E l 0 Z W 1 Q Y X R o P l N l Y 3 R p b 2 4 x L 1 B h d G l l b n Q l M j B s a X N 0 L 1 N v d X J j Z T w v S X R l b V B h d G g + P C 9 J d G V t T G 9 j Y X R p b 2 4 + P F N 0 Y W J s Z U V u d H J p Z X M g L z 4 8 L 0 l 0 Z W 0 + P E l 0 Z W 0 + P E l 0 Z W 1 M b 2 N h d G l v b j 4 8 S X R l b V R 5 c G U + R m 9 y b X V s Y T w v S X R l b V R 5 c G U + P E l 0 Z W 1 Q Y X R o P l N l Y 3 R p b 2 4 x L 1 B h d G l l b n Q l M j B s a X N 0 L 1 B h d G l l b n Q l M j B s a X N 0 X 1 N o Z W V 0 P C 9 J d G V t U G F 0 a D 4 8 L 0 l 0 Z W 1 M b 2 N h d G l v b j 4 8 U 3 R h Y m x l R W 5 0 c m l l c y A v P j w v S X R l b T 4 8 S X R l b T 4 8 S X R l b U x v Y 2 F 0 a W 9 u P j x J d G V t V H l w Z T 5 G b 3 J t d W x h P C 9 J d G V t V H l w Z T 4 8 S X R l b V B h d G g + U 2 V j d G l v b j E v U G F 0 a W V u d C U y M G x p c 3 Q v U H J v b W 9 0 Z W Q l M j B I Z W F k Z X J z P C 9 J d G V t U G F 0 a D 4 8 L 0 l 0 Z W 1 M b 2 N h d G l v b j 4 8 U 3 R h Y m x l R W 5 0 c m l l c y A v P j w v S X R l b T 4 8 S X R l b T 4 8 S X R l b U x v Y 2 F 0 a W 9 u P j x J d G V t V H l w Z T 5 G b 3 J t d W x h P C 9 J d G V t V H l w Z T 4 8 S X R l b V B h d G g + U 2 V j d G l v b j E v U G F 0 a W V u d C U y M G x p c 3 Q v Q 2 h h b m d l Z C U y M F R 5 c G U 8 L 0 l 0 Z W 1 Q Y X R o P j w v S X R l b U x v Y 2 F 0 a W 9 u P j x T d G F i b G V F b n R y a W V z I C 8 + P C 9 J d G V t P j x J d G V t P j x J d G V t T G 9 j Y X R p b 2 4 + P E l 0 Z W 1 U e X B l P k Z v c m 1 1 b G E 8 L 0 l 0 Z W 1 U e X B l P j x J d G V t U G F 0 a D 5 T Z W N 0 a W 9 u M S 9 Q Y X R p Z W 5 0 J T I w b G l z d C 9 S Z W 1 v d m V k J T I w V G 9 w J T I w U m 9 3 c z w v S X R l b V B h d G g + P C 9 J d G V t T G 9 j Y X R p b 2 4 + P F N 0 Y W J s Z U V u d H J p Z X M g L z 4 8 L 0 l 0 Z W 0 + P E l 0 Z W 0 + P E l 0 Z W 1 M b 2 N h d G l v b j 4 8 S X R l b V R 5 c G U + R m 9 y b X V s Y T w v S X R l b V R 5 c G U + P E l 0 Z W 1 Q Y X R o P l N l Y 3 R p b 2 4 x L 1 B h d G l l b n Q l M j B s a X N 0 L 1 J l b W 9 2 Z W Q l M j B D b 2 x 1 b W 5 z P C 9 J d G V t U G F 0 a D 4 8 L 0 l 0 Z W 1 M b 2 N h d G l v b j 4 8 U 3 R h Y m x l R W 5 0 c m l l c y A v P j w v S X R l b T 4 8 S X R l b T 4 8 S X R l b U x v Y 2 F 0 a W 9 u P j x J d G V t V H l w Z T 5 G b 3 J t d W x h P C 9 J d G V t V H l w Z T 4 8 S X R l b V B h d G g + U 2 V j d G l v b j E v V 2 9 v b G N v Y 2 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C 0 w M y 0 y N 1 Q x M j o z N T o 0 M C 4 w M T M 4 N j g x W i I g L z 4 8 L 1 N 0 Y W J s Z U V u d H J p Z X M + P C 9 J d G V t P j x J d G V t P j x J d G V t T G 9 j Y X R p b 2 4 + P E l 0 Z W 1 U e X B l P k Z v c m 1 1 b G E 8 L 0 l 0 Z W 1 U e X B l P j x J d G V t U G F 0 a D 5 T Z W N 0 a W 9 u M S 9 X b 2 9 s Y 2 9 j a y 9 T b 3 V y Y 2 U 8 L 0 l 0 Z W 1 Q Y X R o P j w v S X R l b U x v Y 2 F 0 a W 9 u P j x T d G F i b G V F b n R y a W V z I C 8 + P C 9 J d G V t P j x J d G V t P j x J d G V t T G 9 j Y X R p b 2 4 + P E l 0 Z W 1 U e X B l P k Z v c m 1 1 b G E 8 L 0 l 0 Z W 1 U e X B l P j x J d G V t U G F 0 a D 5 T Z W N 0 a W 9 u M S 9 X b 2 9 s Y 2 9 j a y 9 T a G V l d D J f U 2 h l Z X Q 8 L 0 l 0 Z W 1 Q Y X R o P j w v S X R l b U x v Y 2 F 0 a W 9 u P j x T d G F i b G V F b n R y a W V z I C 8 + P C 9 J d G V t P j x J d G V t P j x J d G V t T G 9 j Y X R p b 2 4 + P E l 0 Z W 1 U e X B l P k Z v c m 1 1 b G E 8 L 0 l 0 Z W 1 U e X B l P j x J d G V t U G F 0 a D 5 T Z W N 0 a W 9 u M S 9 X b 2 9 s Y 2 9 j a y 9 Q c m 9 t b 3 R l Z C U y M E h l Y W R l c n M 8 L 0 l 0 Z W 1 Q Y X R o P j w v S X R l b U x v Y 2 F 0 a W 9 u P j x T d G F i b G V F b n R y a W V z I C 8 + P C 9 J d G V t P j x J d G V t P j x J d G V t T G 9 j Y X R p b 2 4 + P E l 0 Z W 1 U e X B l P k Z v c m 1 1 b G E 8 L 0 l 0 Z W 1 U e X B l P j x J d G V t U G F 0 a D 5 T Z W N 0 a W 9 u M S 9 X b 2 9 s Y 2 9 j a y 9 D a G F u Z 2 V k J T I w V H l w Z T w v S X R l b V B h d G g + P C 9 J d G V t T G 9 j Y X R p b 2 4 + P F N 0 Y W J s Z U V u d H J p Z X M g L z 4 8 L 0 l 0 Z W 0 + P E l 0 Z W 0 + P E l 0 Z W 1 M b 2 N h d G l v b j 4 8 S X R l b V R 5 c G U + R m 9 y b X V s Y T w v S X R l b V R 5 c G U + P E l 0 Z W 1 Q Y X R o P l N l Y 3 R p b 2 4 x L 0 I l Q z M l Q T F j a C U y M G t o b 2 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C 0 w M y 0 y N 1 Q x M j o z N T o 0 M C 4 w N D M 3 O D Y 1 W i I g L z 4 8 L 1 N 0 Y W J s Z U V u d H J p Z X M + P C 9 J d G V t P j x J d G V t P j x J d G V t T G 9 j Y X R p b 2 4 + P E l 0 Z W 1 U e X B l P k Z v c m 1 1 b G E 8 L 0 l 0 Z W 1 U e X B l P j x J d G V t U G F 0 a D 5 T Z W N 0 a W 9 u M S 9 C J U M z J U E x Y 2 g l M j B r a G 9 h L 1 N v d X J j Z T w v S X R l b V B h d G g + P C 9 J d G V t T G 9 j Y X R p b 2 4 + P F N 0 Y W J s Z U V u d H J p Z X M g L z 4 8 L 0 l 0 Z W 0 + P E l 0 Z W 0 + P E l 0 Z W 1 M b 2 N h d G l v b j 4 8 S X R l b V R 5 c G U + R m 9 y b X V s Y T w v S X R l b V R 5 c G U + P E l 0 Z W 1 Q Y X R o P l N l Y 3 R p b 2 4 x L 0 I l Q z M l Q T F j a C U y M G t o b 2 E v U 2 h l Z X Q x X 1 N o Z W V 0 P C 9 J d G V t U G F 0 a D 4 8 L 0 l 0 Z W 1 M b 2 N h d G l v b j 4 8 U 3 R h Y m x l R W 5 0 c m l l c y A v P j w v S X R l b T 4 8 S X R l b T 4 8 S X R l b U x v Y 2 F 0 a W 9 u P j x J d G V t V H l w Z T 5 G b 3 J t d W x h P C 9 J d G V t V H l w Z T 4 8 S X R l b V B h d G g + U 2 V j d G l v b j E v Q i V D M y V B M W N o J T I w a 2 h v Y S 9 Q c m 9 t b 3 R l Z C U y M E h l Y W R l c n M 8 L 0 l 0 Z W 1 Q Y X R o P j w v S X R l b U x v Y 2 F 0 a W 9 u P j x T d G F i b G V F b n R y a W V z I C 8 + P C 9 J d G V t P j x J d G V t P j x J d G V t T G 9 j Y X R p b 2 4 + P E l 0 Z W 1 U e X B l P k Z v c m 1 1 b G E 8 L 0 l 0 Z W 1 U e X B l P j x J d G V t U G F 0 a D 5 T Z W N 0 a W 9 u M S 9 C J U M z J U E x Y 2 g l M j B r a G 9 h L 0 N o Y W 5 n Z W Q l M j B U e X B l P C 9 J d G V t U G F 0 a D 4 8 L 0 l 0 Z W 1 M b 2 N h d G l v b j 4 8 U 3 R h Y m x l R W 5 0 c m l l c y A v P j w v S X R l b T 4 8 S X R l b T 4 8 S X R l b U x v Y 2 F 0 a W 9 u P j x J d G V t V H l w Z T 5 G b 3 J t d W x h P C 9 J d G V t V H l w Z T 4 8 S X R l b V B h d G g + U 2 V j d G l v b j E v Q 2 9 t Y m l u 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0 N v b W J p b m U i I C 8 + P E V u d H J 5 I F R 5 c G U 9 I k Z p b G x l Z E N v b X B s Z X R l U m V z d W x 0 V G 9 X b 3 J r c 2 h l Z X Q i I F Z h b H V l P S J s M S I g L z 4 8 R W 5 0 c n k g V H l w Z T 0 i R m l s b E N v b H V t b k 5 h b W V z I i B W Y W x 1 Z T 0 i c 1 s m c X V v d D t T V F Q g L S B E Y X R h I H R l Y W 0 m c X V v d D s s J n F 1 b 3 Q 7 U 1 R U X 3 d v b 2 x j b 2 N r J n F 1 b 3 Q 7 L C Z x d W 9 0 O 0 j h u 4 0 g d s O g I F T D q m 4 g X 1 d D J n F 1 b 3 Q 7 L C Z x d W 9 0 O 0 d p 4 b u b a S B 0 w 6 1 u a F 9 X Q y Z x d W 9 0 O y w m c X V v d D t U d e G 7 l W l f V 0 M m c X V v d D s s J n F 1 b 3 Q 7 T m d o 4 b u B I G 5 n a G n h u 4 d w X 1 d D J n F 1 b 3 Q 7 L C Z x d W 9 0 O 1 R o w 7 R u L + G 6 p H A m c X V v d D s s J n F 1 b 3 Q 7 W M O j L 1 B o x r D h u 5 1 u Z y Z x d W 9 0 O y w m c X V v d D t I d X n h u 4 d u L 1 F 1 4 b q t b i Z x d W 9 0 O y w m c X V v d D t U 4 b u J b m g v V G j D o G 5 o I H B o 4 b u R J n F 1 b 3 Q 7 L C Z x d W 9 0 O 1 B h d G l l b n Q g b G l z d C 5 I d X n h u 4 d u L 3 F 1 4 b q t b i Z x d W 9 0 O y w m c X V v d D t Q Y X R p Z W 5 0 I G x p c 3 Q u V O G 7 i W 5 o J n F 1 b 3 Q 7 L C Z x d W 9 0 O 1 B h d G l l b n Q g b G l z d C 5 Q a M a w 4 b u d b m c v W M O j J n F 1 b 3 Q 7 L C Z x d W 9 0 O 1 F 1 4 b u R Y y B 0 4 b u L Y 2 g m c X V v d D s s J n F 1 b 3 Q 7 Q 2 E g Y u G 7 h 2 5 o I H j D o W M g x J H h u 4 t u a C Z x d W 9 0 O y w m c X V v d D t Q Y X R p Z W 5 0 I G x p c 3 Q u T G n D q m 4 g a O G 7 h y B 2 4 b u b a S Z x d W 9 0 O y w m c X V v d D t Q Y X R p Z W 5 0 I G x p c 3 Q u V G n h u 4 F u I H P h u 6 0 g Z G k g Y 2 h 1 e e G 7 g 2 4 m c X V v d D s s J n F 1 b 3 Q 7 Q s O h Y 2 g g a 2 h v Y S 5 U a e G 7 g W 4 g c + G 7 r S B k a S B j a H V 5 4 b u D b i Z x d W 9 0 O y w m c X V v d D t O a O G 7 r 2 5 n I G 7 G o W k g Y u G 7 h 2 5 o I G 5 o w 6 J u I M S R w 6 M g x J F p I H F 1 Y S Z x d W 9 0 O y w m c X V v d D t U a e G 7 g W 4 g c + G 7 r S B k 4 b u L Y 2 g g d O G 7 h S Z x d W 9 0 O y w m c X V v d D t D a H V 5 4 b q / b i B i Y X k v Q + G 7 r W E g a 2 j h u q l 1 J n F 1 b 3 Q 7 L C Z x d W 9 0 O 1 B h d G l l b n Q g b G l z d C 5 O x q F p I G t o 4 b u f a S B o w 6 B u a C Z x d W 9 0 O y w m c X V v d D t Q Y X R p Z W 5 0 I G x p c 3 Q u U + G 7 k S B j a H V 5 4 b q / b i B i Y X k m c X V v d D s s J n F 1 b 3 Q 7 U G F 0 a W V u d C B s a X N 0 L l P D o m 4 g Y m F 5 I F Z O J n F 1 b 3 Q 7 L C Z x d W 9 0 O 1 B h d G l l b n Q g b G l z d C 5 O Z 8 O g e S D E k e G 6 v 2 4 g V k 4 m c X V v d D s s J n F 1 b 3 Q 7 T m f D o H k g b m j h u q 1 w I G P h u q N u a C Z x d W 9 0 O y w m c X V v d D t O x q F p I G P D o W N o I G x 5 J n F 1 b 3 Q 7 L C Z x d W 9 0 O 0 L D o W N o I G t o b 2 E u T m f D o H k g Y 8 O h Y 2 g g b H k m c X V v d D s s J n F 1 b 3 Q 7 V H J p 4 b u H d S B j a O G 7 q W 5 n J n F 1 b 3 Q 7 L C Z x d W 9 0 O 0 5 n w 6 B 5 I G t o 4 b u f a S B w a M O h d C Z x d W 9 0 O y w m c X V v d D t Q Y X R p Z W 5 0 I G x p c 3 Q u T m f D o H k g S 2 j h u 5 9 p I H B o w 6 F 0 J n F 1 b 3 Q 7 L C Z x d W 9 0 O 1 R p 4 b u B b i B z 4 b u t I G L h u 4 d u a C Z x d W 9 0 O y w m c X V v d D t O Z 8 O g e S B s 4 b q l e S B t 4 b q r d S Z x d W 9 0 O y w m c X V v d D t O Z 8 O g e S B n 4 b u t a S B t 4 b q r d S Z x d W 9 0 O y w m c X V v d D v E k M a h b i B 2 4 b u L I G z h u q V 5 I G 3 h u q t 1 J n F 1 b 3 Q 7 L C Z x d W 9 0 O 8 S Q x q F u I H b h u 4 s g b M O g b S B 4 w 6 l 0 I G 5 n a G n h u 4 d t J n F 1 b 3 Q 7 L C Z x d W 9 0 O 1 B h d G l l b n Q g b G l z d C 5 O Z 8 O g e S B 4 w 6 l 0 I G 5 n a G n h u 4 d t J n F 1 b 3 Q 7 L C Z x d W 9 0 O 0 5 n w 6 B 5 I H R y 4 b q j I G v h u r 9 0 I H F 1 4 b q j J n F 1 b 3 Q 7 L C Z x d W 9 0 O 0 L D o W N o I G t o b 2 E u T m f D o H k g e M O p d C B u Z 2 h p 4 b u H b S B k x r D G o W 5 n I H T D r W 5 o I M S R 4 b q n d S B 0 a c O q b i A g J n F 1 b 3 Q 7 L C Z x d W 9 0 O 0 L D o W N o I G t o b 2 E u T m f D o H k g b m j h u q 1 w I H Z p 4 b u H b i Z x d W 9 0 O y w m c X V v d D t Q Y X R p Z W 5 0 I G x p c 3 Q u S + G 7 u S B 0 a H X h u q 1 0 I H j D q X Q g b m d o a e G 7 h 2 0 m c X V v d D s s J n F 1 b 3 Q 7 S + G 6 v 3 Q g c X X h u q M m c X V v d D s s J n F 1 b 3 Q 7 U G F 0 a W V u d C B s a X N 0 L k 5 n w 6 B 5 I G 5 o 4 b q t c C B W a e G 7 h 2 4 m c X V v d D s s J n F 1 b 3 Q 7 T s a h a S D E k W n h u 4 F 1 I H R y 4 b u L J n F 1 b 3 Q 7 L C Z x d W 9 0 O 1 B h d G l l b n Q g b G l z d C 5 O x q F p I M S R a e G 7 g X U g d H L h u 4 s m c X V v d D s s J n F 1 b 3 Q 7 T m f D o H k g c m E g d m n h u 4 d u J n F 1 b 3 Q 7 L C Z x d W 9 0 O 1 T D r G 5 o I H R y 4 b q h b m c g c + G 7 q W M g a 2 j h u 4 9 l J n F 1 b 3 Q 7 L C Z x d W 9 0 O 1 B h d G l l b n Q g b G l z d C 5 U w 6 x u a C B 0 c u G 6 o W 5 n J n F 1 b 3 Q 7 X S I g L z 4 8 R W 5 0 c n k g V H l w Z T 0 i R m l s b E N v b H V t b l R 5 c G V z I i B W Y W x 1 Z T 0 i c 0 F 3 T U d C Z 0 F H Q m d Z R 0 J n W U d C Z 1 l B Q m d Z R 0 J n W U d C Z 1 l H Q U F r R 0 F B W U p D U V l K Q 1 F Z R 0 N R a 0 F B Q V l H Q 1 F Z R 0 F B W U c i I C 8 + P E V u d H J 5 I F R 5 c G U 9 I k Z p b G x M Y X N 0 V X B k Y X R l Z C I g V m F s d W U 9 I m Q y M D I w L T A z L T I 5 V D E z O j M 4 O j M 3 L j g 2 N D E x N z N a I i A v P j x F b n R y e S B U e X B l P S J G a W x s R X J y b 3 J D b 3 V u d C I g V m F s d W U 9 I m w w I i A v P j x F b n R y e S B U e X B l P S J G a W x s R X J y b 3 J D b 2 R l I i B W Y W x 1 Z T 0 i c 1 V u a 2 5 v d 2 4 i I C 8 + P E V u d H J 5 I F R 5 c G U 9 I k Z p b G x D b 3 V u d C I g V m F s d W U 9 I m w w I i A v P j x F b n R y e S B U e X B l P S J R d W V y e U l E I i B W Y W x 1 Z T 0 i c 2 J h Y z F m O W Q z L T k z Y j g t N G N i N i 1 h Y z Q 4 L W I 2 N W Q 0 Y m Z m O G V i M S I g L z 4 8 R W 5 0 c n k g V H l w Z T 0 i R m l s b F N 0 Y X R 1 c y I g V m F s d W U 9 I n N X Y W l 0 a W 5 n R m 9 y R X h j Z W x S Z W Z y Z X N o I i A v P j x F b n R y e S B U e X B l P S J B Z G R l Z F R v R G F 0 Y U 1 v Z G V s I i B W Y W x 1 Z T 0 i b D A i I C 8 + P E V u d H J 5 I F R 5 c G U 9 I l J l b G F 0 a W 9 u c 2 h p c E l u Z m 9 D b 2 5 0 Y W l u Z X I i I F Z h b H V l P S J z e y Z x d W 9 0 O 2 N v b H V t b k N v d W 5 0 J n F 1 b 3 Q 7 O j Q 4 L C Z x d W 9 0 O 2 t l e U N v b H V t b k 5 h b W V z J n F 1 b 3 Q 7 O l t d L C Z x d W 9 0 O 3 F 1 Z X J 5 U m V s Y X R p b 2 5 z a G l w c y Z x d W 9 0 O z p b e y Z x d W 9 0 O 2 t l e U N v b H V t b k N v d W 5 0 J n F 1 b 3 Q 7 O j E s J n F 1 b 3 Q 7 a 2 V 5 Q 2 9 s d W 1 u J n F 1 b 3 Q 7 O j A s J n F 1 b 3 Q 7 b 3 R o Z X J L Z X l D b 2 x 1 b W 5 J Z G V u d G l 0 e S Z x d W 9 0 O z o m c X V v d D t T Z W N 0 a W 9 u M S 9 C w 6 F j a C B r a G 9 h L 0 N o Y W 5 n Z W Q g V H l w Z S 5 7 T c O j I H P h u 5 E g X 2 R h d G E g d G V h b S A s M H 0 m c X V v d D s s J n F 1 b 3 Q 7 S 2 V 5 Q 2 9 s d W 1 u Q 2 9 1 b n Q m c X V v d D s 6 M X 0 s e y Z x d W 9 0 O 2 t l e U N v b H V t b k N v d W 5 0 J n F 1 b 3 Q 7 O j E s J n F 1 b 3 Q 7 a 2 V 5 Q 2 9 s d W 1 u J n F 1 b 3 Q 7 O j A s J n F 1 b 3 Q 7 b 3 R o Z X J L Z X l D b 2 x 1 b W 5 J Z G V u d G l 0 e S Z x d W 9 0 O z o m c X V v d D t T Z W N 0 a W 9 u M S 9 Q Y X R p Z W 5 0 I G x p c 3 Q v Q 2 h h b m d l Z C B U e X B l L n t N w 6 M s N n 0 m c X V v d D s s J n F 1 b 3 Q 7 S 2 V 5 Q 2 9 s d W 1 u Q 2 9 1 b n Q m c X V v d D s 6 M X 1 d L C Z x d W 9 0 O 2 N v b H V t b k l k Z W 5 0 a X R p Z X M m c X V v d D s 6 W y Z x d W 9 0 O 1 N l Y 3 R p b 2 4 x L 1 d v b 2 x j b 2 N r L 0 N o Y W 5 n Z W Q g V H l w Z S 5 7 U 1 R U I C 0 g R G F 0 Y S B 0 Z W F t L D B 9 J n F 1 b 3 Q 7 L C Z x d W 9 0 O 1 N l Y 3 R p b 2 4 x L 1 d v b 2 x j b 2 N r L 0 N o Y W 5 n Z W Q g V H l w Z S 5 7 U 1 R U X 3 d v b 2 x j b 2 N r L D F 9 J n F 1 b 3 Q 7 L C Z x d W 9 0 O 1 N l Y 3 R p b 2 4 x L 1 d v b 2 x j b 2 N r L 0 N o Y W 5 n Z W Q g V H l w Z S 5 7 S O G 7 j S B 2 w 6 A g V M O q b i A o V m n h u r 9 0 I H T h u q 9 0 L D J 9 J n F 1 b 3 Q 7 L C Z x d W 9 0 O 1 N l Y 3 R p b 2 4 x L 1 d v b 2 x j b 2 N r L 0 N o Y W 5 n Z W Q g V H l w Z S 5 7 R 2 n h u 5 t p I H T D r W 5 o L D N 9 J n F 1 b 3 Q 7 L C Z x d W 9 0 O 1 N l Y 3 R p b 2 4 x L 1 d v b 2 x j b 2 N r L 0 N o Y W 5 n Z W Q g V H l w Z S 5 7 V H X h u 5 V p L D R 9 J n F 1 b 3 Q 7 L C Z x d W 9 0 O 1 N l Y 3 R p b 2 4 x L 1 d v b 2 x j b 2 N r L 0 N o Y W 5 n Z W Q g V H l w Z S 5 7 T m d o 4 b u B I G 5 n a G n h u 4 d w L D V 9 J n F 1 b 3 Q 7 L C Z x d W 9 0 O 1 N l Y 3 R p b 2 4 x L 1 d v b 2 x j b 2 N r L 0 N o Y W 5 n Z W Q g V H l w Z S 5 7 V G j D t G 4 v 4 b q k c C w 2 f S Z x d W 9 0 O y w m c X V v d D t T Z W N 0 a W 9 u M S 9 X b 2 9 s Y 2 9 j a y 9 D a G F u Z 2 V k I F R 5 c G U u e 1 j D o y 9 Q a M a w 4 b u d b m c s N 3 0 m c X V v d D s s J n F 1 b 3 Q 7 U 2 V j d G l v b j E v V 2 9 v b G N v Y 2 s v Q 2 h h b m d l Z C B U e X B l L n t I d X n h u 4 d u L 1 F 1 4 b q t b i w 4 f S Z x d W 9 0 O y w m c X V v d D t T Z W N 0 a W 9 u M S 9 X b 2 9 s Y 2 9 j a y 9 D a G F u Z 2 V k I F R 5 c G U u e 1 T h u 4 l u a C 9 U a M O g b m g g c G j h u 5 E s O X 0 m c X V v d D s s J n F 1 b 3 Q 7 U 2 V j d G l v b j E v U G F 0 a W V u d C B s a X N 0 L 0 N o Y W 5 n Z W Q g V H l w Z S 5 7 Q 2 9 s d W 1 u M j I s M j F 9 J n F 1 b 3 Q 7 L C Z x d W 9 0 O 1 N l Y 3 R p b 2 4 x L 1 B h d G l l b n Q g b G l z d C 9 D a G F u Z 2 V k I F R 5 c G U u e 0 z G s H U g d H L D u i 8 g V G j G s O G 7 n W 5 n I F R y w 7 o s M j B 9 J n F 1 b 3 Q 7 L C Z x d W 9 0 O 1 N l Y 3 R p b 2 4 x L 1 B h d G l l b n Q g b G l z d C 9 D a G F u Z 2 V k I F R 5 c G U u e 0 N v b H V t b j I z L D I y f S Z x d W 9 0 O y w m c X V v d D t T Z W N 0 a W 9 u M S 9 X b 2 9 s Y 2 9 j a y 9 D a G F u Z 2 V k I F R 5 c G U u e 1 F 1 4 b u R Y y B 0 4 b u L Y 2 g s M T B 9 J n F 1 b 3 Q 7 L C Z x d W 9 0 O 1 N l Y 3 R p b 2 4 x L 1 d v b 2 x j b 2 N r L 0 N o Y W 5 n Z W Q g V H l w Z S 5 7 Q 2 E g Y u G 7 h 2 5 o I H j D o W M g x J H h u 4 t u a C w x M X 0 m c X V v d D s s J n F 1 b 3 Q 7 U 2 V j d G l v b j E v U G F 0 a W V u d C B s a X N 0 L 0 N o Y W 5 n Z W Q g V H l w Z S 5 7 T G n D q m 4 g a O G 7 h y B 2 4 b u b a S w 0 f S Z x d W 9 0 O y w m c X V v d D t T Z W N 0 a W 9 u M S 9 Q Y X R p Z W 5 0 I G x p c 3 Q v Q 2 h h b m d l Z C B U e X B l L n t U a e G 7 g W 4 g c + G 7 r S B k a S B j a H V 5 4 b u D b i w y M 3 0 m c X V v d D s s J n F 1 b 3 Q 7 U 2 V j d G l v b j E v Q s O h Y 2 g g a 2 h v Y S 9 D a G F u Z 2 V k I F R 5 c G U u e 1 R p 4 b u B b i B z 4 b u t I G R p I G N o d X n h u 4 N u L D E w f S Z x d W 9 0 O y w m c X V v d D t T Z W N 0 a W 9 u M S 9 X b 2 9 s Y 2 9 j a y 9 D a G F u Z 2 V k I F R 5 c G U u e 0 5 o 4 b u v b m c g b s a h a S B i 4 b u H b m g g b m j D o m 4 g x J H D o y D E k W k g c X V h L D E 0 f S Z x d W 9 0 O y w m c X V v d D t T Z W N 0 a W 9 u M S 9 X b 2 9 s Y 2 9 j a y 9 D a G F u Z 2 V k I F R 5 c G U u e 1 R p 4 b u B b i B z 4 b u t I G T h u 4 t j a C B 0 4 b u F L D E z f S Z x d W 9 0 O y w m c X V v d D t T Z W N 0 a W 9 u M S 9 X b 2 9 s Y 2 9 j a y 9 D a G F u Z 2 V k I F R 5 c G U u e 0 N o d X n h u r 9 u I G J h e S 9 D 4 b u t Y S B r a O G 6 q X U s M T V 9 J n F 1 b 3 Q 7 L C Z x d W 9 0 O 1 N l Y 3 R p b 2 4 x L 1 B h d G l l b n Q g b G l z d C 9 D a G F u Z 2 V k I F R 5 c G U u e 0 7 G o W k g a 2 j h u 5 9 p I G j D o G 5 o L D B 9 J n F 1 b 3 Q 7 L C Z x d W 9 0 O 1 N l Y 3 R p b 2 4 x L 1 B h d G l l b n Q g b G l z d C 9 D a G F u Z 2 V k I F R 5 c G U u e 1 P h u 5 E g Y 2 h 1 e e G 6 v 2 4 g Y m F 5 L D F 9 J n F 1 b 3 Q 7 L C Z x d W 9 0 O 1 N l Y 3 R p b 2 4 x L 1 B h d G l l b n Q g b G l z d C 9 D a G F u Z 2 V k I F R 5 c G U u e 1 P D o m 4 g Y m F 5 I F Z O L D J 9 J n F 1 b 3 Q 7 L C Z x d W 9 0 O 1 N l Y 3 R p b 2 4 x L 1 B h d G l l b n Q g b G l z d C 9 D a G F u Z 2 V k I F R 5 c G U u e 0 5 n w 6 B 5 I M S R 4 b q / b i B W T i w z f S Z x d W 9 0 O y w m c X V v d D t T Z W N 0 a W 9 u M S 9 X b 2 9 s Y 2 9 j a y 9 D a G F u Z 2 V k I F R 5 c G U u e 0 5 n w 6 B 5 I G 5 o 4 b q t c C B j 4 b q j b m g s M T Z 9 J n F 1 b 3 Q 7 L C Z x d W 9 0 O 1 N l Y 3 R p b 2 4 x L 1 d v b 2 x j b 2 N r L 0 N o Y W 5 n Z W Q g V H l w Z S 5 7 T s a h a S B j w 6 F j a C B s e S w x M n 0 m c X V v d D s s J n F 1 b 3 Q 7 U 2 V j d G l v b j E v Q s O h Y 2 g g a 2 h v Y S 9 D a G F u Z 2 V k I F R 5 c G U u e 0 5 n w 6 B 5 I G P D o W N o I G x 5 L D d 9 J n F 1 b 3 Q 7 L C Z x d W 9 0 O 1 N l Y 3 R p b 2 4 x L 1 d v b 2 x j b 2 N r L 0 N o Y W 5 n Z W Q g V H l w Z S 5 7 V H J p 4 b u H d S B j a O G 7 q W 5 n L D E 3 f S Z x d W 9 0 O y w m c X V v d D t T Z W N 0 a W 9 u M S 9 X b 2 9 s Y 2 9 j a y 9 D a G F u Z 2 V k I F R 5 c G U u e 0 5 n w 6 B 5 I G t o 4 b u f a S B w a M O h d C w x O H 0 m c X V v d D s s J n F 1 b 3 Q 7 U 2 V j d G l v b j E v U G F 0 a W V u d C B s a X N 0 L 0 N o Y W 5 n Z W Q g V H l w Z S 5 7 T m f D o H k g S 2 j h u 5 9 p I H B o w 6 F 0 L D E 0 f S Z x d W 9 0 O y w m c X V v d D t T Z W N 0 a W 9 u M S 9 X b 2 9 s Y 2 9 j a y 9 D a G F u Z 2 V k I F R 5 c G U u e 1 R p 4 b u B b i B z 4 b u t I G L h u 4 d u a C w x O X 0 m c X V v d D s s J n F 1 b 3 Q 7 U 2 V j d G l v b j E v V 2 9 v b G N v Y 2 s v Q 2 h h b m d l Z C B U e X B l L n t O Z 8 O g e S B s 4 b q l e S B t 4 b q r d S w y M H 0 m c X V v d D s s J n F 1 b 3 Q 7 U 2 V j d G l v b j E v V 2 9 v b G N v Y 2 s v Q 2 h h b m d l Z C B U e X B l L n t O Z 8 O g e S B n 4 b u t a S B t 4 b q r d S w y M X 0 m c X V v d D s s J n F 1 b 3 Q 7 U 2 V j d G l v b j E v V 2 9 v b G N v Y 2 s v Q 2 h h b m d l Z C B U e X B l L n v E k M a h b i B 2 4 b u L I G z h u q V 5 I G 3 h u q t 1 L D I y f S Z x d W 9 0 O y w m c X V v d D t T Z W N 0 a W 9 u M S 9 X b 2 9 s Y 2 9 j a y 9 D a G F u Z 2 V k I F R 5 c G U u e 8 S Q x q F u I H b h u 4 s g b M O g b S B 4 w 6 l 0 I G 5 n a G n h u 4 d t L D I z f S Z x d W 9 0 O y w m c X V v d D t T Z W N 0 a W 9 u M S 9 Q Y X R p Z W 5 0 I G x p c 3 Q v Q 2 h h b m d l Z C B U e X B l L n t O Z 8 O g e S B 4 w 6 l 0 I G 5 n a G n h u 4 d t L D E 2 f S Z x d W 9 0 O y w m c X V v d D t T Z W N 0 a W 9 u M S 9 X b 2 9 s Y 2 9 j a y 9 D a G F u Z 2 V k I F R 5 c G U u e 0 5 n w 6 B 5 I H R y 4 b q j I G v h u r 9 0 I H F 1 4 b q j L D I 0 f S Z x d W 9 0 O y w m c X V v d D t T Z W N 0 a W 9 u M S 9 C w 6 F j a C B r a G 9 h L 0 N o Y W 5 n Z W Q g V H l w Z S 5 7 T m f D o H k g e M O p d C B u Z 2 h p 4 b u H b S B k x r D G o W 5 n I H T D r W 5 o I M S R 4 b q n d S B 0 a c O q b i A g L D l 9 J n F 1 b 3 Q 7 L C Z x d W 9 0 O 1 N l Y 3 R p b 2 4 x L 0 L D o W N o I G t o b 2 E v Q 2 h h b m d l Z C B U e X B l L n t O Z 8 O g e S B u a O G 6 r X A g d m n h u 4 d u L D h 9 J n F 1 b 3 Q 7 L C Z x d W 9 0 O 1 N l Y 3 R p b 2 4 x L 1 B h d G l l b n Q g b G l z d C 9 D a G F u Z 2 V k I F R 5 c G U u e 0 v h u 7 k g d G h 1 4 b q t d C B 4 w 6 l 0 I G 5 n a G n h u 4 d t L D E 3 f S Z x d W 9 0 O y w m c X V v d D t T Z W N 0 a W 9 u M S 9 X b 2 9 s Y 2 9 j a y 9 D a G F u Z 2 V k I F R 5 c G U u e 0 v h u r 9 0 I H F 1 4 b q j L D I 1 f S Z x d W 9 0 O y w m c X V v d D t T Z W N 0 a W 9 u M S 9 Q Y X R p Z W 5 0 I G x p c 3 Q v Q 2 h h b m d l Z C B U e X B l L n t O Z 8 O g e S B u a O G 6 r X A g V m n h u 4 d u L D E 1 f S Z x d W 9 0 O y w m c X V v d D t T Z W N 0 a W 9 u M S 9 X b 2 9 s Y 2 9 j a y 9 D a G F u Z 2 V k I F R 5 c G U u e 0 7 G o W k g x J F p 4 b u B d S B 0 c u G 7 i y w y N n 0 m c X V v d D s s J n F 1 b 3 Q 7 U 2 V j d G l v b j E v U G F 0 a W V u d C B s a X N 0 L 0 N o Y W 5 n Z W Q g V H l w Z S 5 7 T s a h a S D E k W n h u 4 F 1 I H R y 4 b u L L D E 4 f S Z x d W 9 0 O y w m c X V v d D t T Z W N 0 a W 9 u M S 9 X b 2 9 s Y 2 9 j a y 9 D a G F u Z 2 V k I F R 5 c G U u e 0 5 n w 6 B 5 I H J h I H Z p 4 b u H b i w y O H 0 m c X V v d D s s J n F 1 b 3 Q 7 U 2 V j d G l v b j E v V 2 9 v b G N v Y 2 s v Q 2 h h b m d l Z C B U e X B l L n t U w 6 x u a C B 0 c u G 6 o W 5 n I H P h u 6 l j I G t o 4 b u P Z S w y N 3 0 m c X V v d D s s J n F 1 b 3 Q 7 U 2 V j d G l v b j E v U G F 0 a W V u d C B s a X N 0 L 0 N o Y W 5 n Z W Q g V H l w Z S 5 7 V M O s b m g g d H L h u q F u Z y w x O X 0 m c X V v d D t d L C Z x d W 9 0 O 0 N v b H V t b k N v d W 5 0 J n F 1 b 3 Q 7 O j Q 4 L C Z x d W 9 0 O 0 t l e U N v b H V t b k 5 h b W V z J n F 1 b 3 Q 7 O l t d L C Z x d W 9 0 O 0 N v b H V t b k l k Z W 5 0 a X R p Z X M m c X V v d D s 6 W y Z x d W 9 0 O 1 N l Y 3 R p b 2 4 x L 1 d v b 2 x j b 2 N r L 0 N o Y W 5 n Z W Q g V H l w Z S 5 7 U 1 R U I C 0 g R G F 0 Y S B 0 Z W F t L D B 9 J n F 1 b 3 Q 7 L C Z x d W 9 0 O 1 N l Y 3 R p b 2 4 x L 1 d v b 2 x j b 2 N r L 0 N o Y W 5 n Z W Q g V H l w Z S 5 7 U 1 R U X 3 d v b 2 x j b 2 N r L D F 9 J n F 1 b 3 Q 7 L C Z x d W 9 0 O 1 N l Y 3 R p b 2 4 x L 1 d v b 2 x j b 2 N r L 0 N o Y W 5 n Z W Q g V H l w Z S 5 7 S O G 7 j S B 2 w 6 A g V M O q b i A o V m n h u r 9 0 I H T h u q 9 0 L D J 9 J n F 1 b 3 Q 7 L C Z x d W 9 0 O 1 N l Y 3 R p b 2 4 x L 1 d v b 2 x j b 2 N r L 0 N o Y W 5 n Z W Q g V H l w Z S 5 7 R 2 n h u 5 t p I H T D r W 5 o L D N 9 J n F 1 b 3 Q 7 L C Z x d W 9 0 O 1 N l Y 3 R p b 2 4 x L 1 d v b 2 x j b 2 N r L 0 N o Y W 5 n Z W Q g V H l w Z S 5 7 V H X h u 5 V p L D R 9 J n F 1 b 3 Q 7 L C Z x d W 9 0 O 1 N l Y 3 R p b 2 4 x L 1 d v b 2 x j b 2 N r L 0 N o Y W 5 n Z W Q g V H l w Z S 5 7 T m d o 4 b u B I G 5 n a G n h u 4 d w L D V 9 J n F 1 b 3 Q 7 L C Z x d W 9 0 O 1 N l Y 3 R p b 2 4 x L 1 d v b 2 x j b 2 N r L 0 N o Y W 5 n Z W Q g V H l w Z S 5 7 V G j D t G 4 v 4 b q k c C w 2 f S Z x d W 9 0 O y w m c X V v d D t T Z W N 0 a W 9 u M S 9 X b 2 9 s Y 2 9 j a y 9 D a G F u Z 2 V k I F R 5 c G U u e 1 j D o y 9 Q a M a w 4 b u d b m c s N 3 0 m c X V v d D s s J n F 1 b 3 Q 7 U 2 V j d G l v b j E v V 2 9 v b G N v Y 2 s v Q 2 h h b m d l Z C B U e X B l L n t I d X n h u 4 d u L 1 F 1 4 b q t b i w 4 f S Z x d W 9 0 O y w m c X V v d D t T Z W N 0 a W 9 u M S 9 X b 2 9 s Y 2 9 j a y 9 D a G F u Z 2 V k I F R 5 c G U u e 1 T h u 4 l u a C 9 U a M O g b m g g c G j h u 5 E s O X 0 m c X V v d D s s J n F 1 b 3 Q 7 U 2 V j d G l v b j E v U G F 0 a W V u d C B s a X N 0 L 0 N o Y W 5 n Z W Q g V H l w Z S 5 7 Q 2 9 s d W 1 u M j I s M j F 9 J n F 1 b 3 Q 7 L C Z x d W 9 0 O 1 N l Y 3 R p b 2 4 x L 1 B h d G l l b n Q g b G l z d C 9 D a G F u Z 2 V k I F R 5 c G U u e 0 z G s H U g d H L D u i 8 g V G j G s O G 7 n W 5 n I F R y w 7 o s M j B 9 J n F 1 b 3 Q 7 L C Z x d W 9 0 O 1 N l Y 3 R p b 2 4 x L 1 B h d G l l b n Q g b G l z d C 9 D a G F u Z 2 V k I F R 5 c G U u e 0 N v b H V t b j I z L D I y f S Z x d W 9 0 O y w m c X V v d D t T Z W N 0 a W 9 u M S 9 X b 2 9 s Y 2 9 j a y 9 D a G F u Z 2 V k I F R 5 c G U u e 1 F 1 4 b u R Y y B 0 4 b u L Y 2 g s M T B 9 J n F 1 b 3 Q 7 L C Z x d W 9 0 O 1 N l Y 3 R p b 2 4 x L 1 d v b 2 x j b 2 N r L 0 N o Y W 5 n Z W Q g V H l w Z S 5 7 Q 2 E g Y u G 7 h 2 5 o I H j D o W M g x J H h u 4 t u a C w x M X 0 m c X V v d D s s J n F 1 b 3 Q 7 U 2 V j d G l v b j E v U G F 0 a W V u d C B s a X N 0 L 0 N o Y W 5 n Z W Q g V H l w Z S 5 7 T G n D q m 4 g a O G 7 h y B 2 4 b u b a S w 0 f S Z x d W 9 0 O y w m c X V v d D t T Z W N 0 a W 9 u M S 9 Q Y X R p Z W 5 0 I G x p c 3 Q v Q 2 h h b m d l Z C B U e X B l L n t U a e G 7 g W 4 g c + G 7 r S B k a S B j a H V 5 4 b u D b i w y M 3 0 m c X V v d D s s J n F 1 b 3 Q 7 U 2 V j d G l v b j E v Q s O h Y 2 g g a 2 h v Y S 9 D a G F u Z 2 V k I F R 5 c G U u e 1 R p 4 b u B b i B z 4 b u t I G R p I G N o d X n h u 4 N u L D E w f S Z x d W 9 0 O y w m c X V v d D t T Z W N 0 a W 9 u M S 9 X b 2 9 s Y 2 9 j a y 9 D a G F u Z 2 V k I F R 5 c G U u e 0 5 o 4 b u v b m c g b s a h a S B i 4 b u H b m g g b m j D o m 4 g x J H D o y D E k W k g c X V h L D E 0 f S Z x d W 9 0 O y w m c X V v d D t T Z W N 0 a W 9 u M S 9 X b 2 9 s Y 2 9 j a y 9 D a G F u Z 2 V k I F R 5 c G U u e 1 R p 4 b u B b i B z 4 b u t I G T h u 4 t j a C B 0 4 b u F L D E z f S Z x d W 9 0 O y w m c X V v d D t T Z W N 0 a W 9 u M S 9 X b 2 9 s Y 2 9 j a y 9 D a G F u Z 2 V k I F R 5 c G U u e 0 N o d X n h u r 9 u I G J h e S 9 D 4 b u t Y S B r a O G 6 q X U s M T V 9 J n F 1 b 3 Q 7 L C Z x d W 9 0 O 1 N l Y 3 R p b 2 4 x L 1 B h d G l l b n Q g b G l z d C 9 D a G F u Z 2 V k I F R 5 c G U u e 0 7 G o W k g a 2 j h u 5 9 p I G j D o G 5 o L D B 9 J n F 1 b 3 Q 7 L C Z x d W 9 0 O 1 N l Y 3 R p b 2 4 x L 1 B h d G l l b n Q g b G l z d C 9 D a G F u Z 2 V k I F R 5 c G U u e 1 P h u 5 E g Y 2 h 1 e e G 6 v 2 4 g Y m F 5 L D F 9 J n F 1 b 3 Q 7 L C Z x d W 9 0 O 1 N l Y 3 R p b 2 4 x L 1 B h d G l l b n Q g b G l z d C 9 D a G F u Z 2 V k I F R 5 c G U u e 1 P D o m 4 g Y m F 5 I F Z O L D J 9 J n F 1 b 3 Q 7 L C Z x d W 9 0 O 1 N l Y 3 R p b 2 4 x L 1 B h d G l l b n Q g b G l z d C 9 D a G F u Z 2 V k I F R 5 c G U u e 0 5 n w 6 B 5 I M S R 4 b q / b i B W T i w z f S Z x d W 9 0 O y w m c X V v d D t T Z W N 0 a W 9 u M S 9 X b 2 9 s Y 2 9 j a y 9 D a G F u Z 2 V k I F R 5 c G U u e 0 5 n w 6 B 5 I G 5 o 4 b q t c C B j 4 b q j b m g s M T Z 9 J n F 1 b 3 Q 7 L C Z x d W 9 0 O 1 N l Y 3 R p b 2 4 x L 1 d v b 2 x j b 2 N r L 0 N o Y W 5 n Z W Q g V H l w Z S 5 7 T s a h a S B j w 6 F j a C B s e S w x M n 0 m c X V v d D s s J n F 1 b 3 Q 7 U 2 V j d G l v b j E v Q s O h Y 2 g g a 2 h v Y S 9 D a G F u Z 2 V k I F R 5 c G U u e 0 5 n w 6 B 5 I G P D o W N o I G x 5 L D d 9 J n F 1 b 3 Q 7 L C Z x d W 9 0 O 1 N l Y 3 R p b 2 4 x L 1 d v b 2 x j b 2 N r L 0 N o Y W 5 n Z W Q g V H l w Z S 5 7 V H J p 4 b u H d S B j a O G 7 q W 5 n L D E 3 f S Z x d W 9 0 O y w m c X V v d D t T Z W N 0 a W 9 u M S 9 X b 2 9 s Y 2 9 j a y 9 D a G F u Z 2 V k I F R 5 c G U u e 0 5 n w 6 B 5 I G t o 4 b u f a S B w a M O h d C w x O H 0 m c X V v d D s s J n F 1 b 3 Q 7 U 2 V j d G l v b j E v U G F 0 a W V u d C B s a X N 0 L 0 N o Y W 5 n Z W Q g V H l w Z S 5 7 T m f D o H k g S 2 j h u 5 9 p I H B o w 6 F 0 L D E 0 f S Z x d W 9 0 O y w m c X V v d D t T Z W N 0 a W 9 u M S 9 X b 2 9 s Y 2 9 j a y 9 D a G F u Z 2 V k I F R 5 c G U u e 1 R p 4 b u B b i B z 4 b u t I G L h u 4 d u a C w x O X 0 m c X V v d D s s J n F 1 b 3 Q 7 U 2 V j d G l v b j E v V 2 9 v b G N v Y 2 s v Q 2 h h b m d l Z C B U e X B l L n t O Z 8 O g e S B s 4 b q l e S B t 4 b q r d S w y M H 0 m c X V v d D s s J n F 1 b 3 Q 7 U 2 V j d G l v b j E v V 2 9 v b G N v Y 2 s v Q 2 h h b m d l Z C B U e X B l L n t O Z 8 O g e S B n 4 b u t a S B t 4 b q r d S w y M X 0 m c X V v d D s s J n F 1 b 3 Q 7 U 2 V j d G l v b j E v V 2 9 v b G N v Y 2 s v Q 2 h h b m d l Z C B U e X B l L n v E k M a h b i B 2 4 b u L I G z h u q V 5 I G 3 h u q t 1 L D I y f S Z x d W 9 0 O y w m c X V v d D t T Z W N 0 a W 9 u M S 9 X b 2 9 s Y 2 9 j a y 9 D a G F u Z 2 V k I F R 5 c G U u e 8 S Q x q F u I H b h u 4 s g b M O g b S B 4 w 6 l 0 I G 5 n a G n h u 4 d t L D I z f S Z x d W 9 0 O y w m c X V v d D t T Z W N 0 a W 9 u M S 9 Q Y X R p Z W 5 0 I G x p c 3 Q v Q 2 h h b m d l Z C B U e X B l L n t O Z 8 O g e S B 4 w 6 l 0 I G 5 n a G n h u 4 d t L D E 2 f S Z x d W 9 0 O y w m c X V v d D t T Z W N 0 a W 9 u M S 9 X b 2 9 s Y 2 9 j a y 9 D a G F u Z 2 V k I F R 5 c G U u e 0 5 n w 6 B 5 I H R y 4 b q j I G v h u r 9 0 I H F 1 4 b q j L D I 0 f S Z x d W 9 0 O y w m c X V v d D t T Z W N 0 a W 9 u M S 9 C w 6 F j a C B r a G 9 h L 0 N o Y W 5 n Z W Q g V H l w Z S 5 7 T m f D o H k g e M O p d C B u Z 2 h p 4 b u H b S B k x r D G o W 5 n I H T D r W 5 o I M S R 4 b q n d S B 0 a c O q b i A g L D l 9 J n F 1 b 3 Q 7 L C Z x d W 9 0 O 1 N l Y 3 R p b 2 4 x L 0 L D o W N o I G t o b 2 E v Q 2 h h b m d l Z C B U e X B l L n t O Z 8 O g e S B u a O G 6 r X A g d m n h u 4 d u L D h 9 J n F 1 b 3 Q 7 L C Z x d W 9 0 O 1 N l Y 3 R p b 2 4 x L 1 B h d G l l b n Q g b G l z d C 9 D a G F u Z 2 V k I F R 5 c G U u e 0 v h u 7 k g d G h 1 4 b q t d C B 4 w 6 l 0 I G 5 n a G n h u 4 d t L D E 3 f S Z x d W 9 0 O y w m c X V v d D t T Z W N 0 a W 9 u M S 9 X b 2 9 s Y 2 9 j a y 9 D a G F u Z 2 V k I F R 5 c G U u e 0 v h u r 9 0 I H F 1 4 b q j L D I 1 f S Z x d W 9 0 O y w m c X V v d D t T Z W N 0 a W 9 u M S 9 Q Y X R p Z W 5 0 I G x p c 3 Q v Q 2 h h b m d l Z C B U e X B l L n t O Z 8 O g e S B u a O G 6 r X A g V m n h u 4 d u L D E 1 f S Z x d W 9 0 O y w m c X V v d D t T Z W N 0 a W 9 u M S 9 X b 2 9 s Y 2 9 j a y 9 D a G F u Z 2 V k I F R 5 c G U u e 0 7 G o W k g x J F p 4 b u B d S B 0 c u G 7 i y w y N n 0 m c X V v d D s s J n F 1 b 3 Q 7 U 2 V j d G l v b j E v U G F 0 a W V u d C B s a X N 0 L 0 N o Y W 5 n Z W Q g V H l w Z S 5 7 T s a h a S D E k W n h u 4 F 1 I H R y 4 b u L L D E 4 f S Z x d W 9 0 O y w m c X V v d D t T Z W N 0 a W 9 u M S 9 X b 2 9 s Y 2 9 j a y 9 D a G F u Z 2 V k I F R 5 c G U u e 0 5 n w 6 B 5 I H J h I H Z p 4 b u H b i w y O H 0 m c X V v d D s s J n F 1 b 3 Q 7 U 2 V j d G l v b j E v V 2 9 v b G N v Y 2 s v Q 2 h h b m d l Z C B U e X B l L n t U w 6 x u a C B 0 c u G 6 o W 5 n I H P h u 6 l j I G t o 4 b u P Z S w y N 3 0 m c X V v d D s s J n F 1 b 3 Q 7 U 2 V j d G l v b j E v U G F 0 a W V u d C B s a X N 0 L 0 N o Y W 5 n Z W Q g V H l w Z S 5 7 V M O s b m g g d H L h u q F u Z y w x O X 0 m c X V v d D t d L C Z x d W 9 0 O 1 J l b G F 0 a W 9 u c 2 h p c E l u Z m 8 m c X V v d D s 6 W 3 s m c X V v d D t r Z X l D b 2 x 1 b W 5 D b 3 V u d C Z x d W 9 0 O z o x L C Z x d W 9 0 O 2 t l e U N v b H V t b i Z x d W 9 0 O z o w L C Z x d W 9 0 O 2 9 0 a G V y S 2 V 5 Q 2 9 s d W 1 u S W R l b n R p d H k m c X V v d D s 6 J n F 1 b 3 Q 7 U 2 V j d G l v b j E v Q s O h Y 2 g g a 2 h v Y S 9 D a G F u Z 2 V k I F R 5 c G U u e 0 3 D o y B z 4 b u R I F 9 k Y X R h I H R l Y W 0 g L D B 9 J n F 1 b 3 Q 7 L C Z x d W 9 0 O 0 t l e U N v b H V t b k N v d W 5 0 J n F 1 b 3 Q 7 O j F 9 L H s m c X V v d D t r Z X l D b 2 x 1 b W 5 D b 3 V u d C Z x d W 9 0 O z o x L C Z x d W 9 0 O 2 t l e U N v b H V t b i Z x d W 9 0 O z o w L C Z x d W 9 0 O 2 9 0 a G V y S 2 V 5 Q 2 9 s d W 1 u S W R l b n R p d H k m c X V v d D s 6 J n F 1 b 3 Q 7 U 2 V j d G l v b j E v U G F 0 a W V u d C B s a X N 0 L 0 N o Y W 5 n Z W Q g V H l w Z S 5 7 T c O j L D Z 9 J n F 1 b 3 Q 7 L C Z x d W 9 0 O 0 t l e U N v b H V t b k N v d W 5 0 J n F 1 b 3 Q 7 O j F 9 X X 0 i I C 8 + P C 9 T d G F i b G V F b n R y a W V z P j w v S X R l b T 4 8 S X R l b T 4 8 S X R l b U x v Y 2 F 0 a W 9 u P j x J d G V t V H l w Z T 5 G b 3 J t d W x h P C 9 J d G V t V H l w Z T 4 8 S X R l b V B h d G g + U 2 V j d G l v b j E v Q 2 9 t Y m l u Z S 9 T b 3 V y Y 2 U 8 L 0 l 0 Z W 1 Q Y X R o P j w v S X R l b U x v Y 2 F 0 a W 9 u P j x T d G F i b G V F b n R y a W V z I C 8 + P C 9 J d G V t P j x J d G V t P j x J d G V t T G 9 j Y X R p b 2 4 + P E l 0 Z W 1 U e X B l P k Z v c m 1 1 b G E 8 L 0 l 0 Z W 1 U e X B l P j x J d G V t U G F 0 a D 5 T Z W N 0 a W 9 u M S 9 D b 2 1 i a W 5 l L 0 V 4 c G F u Z G V k J T I w Q i V D M y V B M W N o J T I w a 2 h v Y T w v S X R l b V B h d G g + P C 9 J d G V t T G 9 j Y X R p b 2 4 + P F N 0 Y W J s Z U V u d H J p Z X M g L z 4 8 L 0 l 0 Z W 0 + P E l 0 Z W 0 + P E l 0 Z W 1 M b 2 N h d G l v b j 4 8 S X R l b V R 5 c G U + R m 9 y b X V s Y T w v S X R l b V R 5 c G U + P E l 0 Z W 1 Q Y X R o P l N l Y 3 R p b 2 4 x L 0 N v b W J p b m U v T W V y Z 2 V k J T I w U X V l c m l l c z w v S X R l b V B h d G g + P C 9 J d G V t T G 9 j Y X R p b 2 4 + P F N 0 Y W J s Z U V u d H J p Z X M g L z 4 8 L 0 l 0 Z W 0 + P E l 0 Z W 0 + P E l 0 Z W 1 M b 2 N h d G l v b j 4 8 S X R l b V R 5 c G U + R m 9 y b X V s Y T w v S X R l b V R 5 c G U + P E l 0 Z W 1 Q Y X R o P l N l Y 3 R p b 2 4 x L 0 N v b W J p b m U v R X h w Y W 5 k Z W Q l M j B Q Y X R p Z W 5 0 J T I w b G l z d D w v S X R l b V B h d G g + P C 9 J d G V t T G 9 j Y X R p b 2 4 + P F N 0 Y W J s Z U V u d H J p Z X M g L z 4 8 L 0 l 0 Z W 0 + P E l 0 Z W 0 + P E l 0 Z W 1 M b 2 N h d G l v b j 4 8 S X R l b V R 5 c G U + R m 9 y b X V s Y T w v S X R l b V R 5 c G U + P E l 0 Z W 1 Q Y X R o P l N l Y 3 R p b 2 4 x L 0 N v b W J p b m U v U m V u Y W 1 l Z C U y M E N v b H V t b n M 8 L 0 l 0 Z W 1 Q Y X R o P j w v S X R l b U x v Y 2 F 0 a W 9 u P j x T d G F i b G V F b n R y a W V z I C 8 + P C 9 J d G V t P j x J d G V t P j x J d G V t T G 9 j Y X R p b 2 4 + P E l 0 Z W 1 U e X B l P k Z v c m 1 1 b G E 8 L 0 l 0 Z W 1 U e X B l P j x J d G V t U G F 0 a D 5 T Z W N 0 a W 9 u M S 9 D b 2 1 i a W 5 l L 1 J l b 3 J k Z X J l Z C U y M E N v b H V t b n M 8 L 0 l 0 Z W 1 Q Y X R o P j w v S X R l b U x v Y 2 F 0 a W 9 u P j x T d G F i b G V F b n R y a W V z I C 8 + P C 9 J d G V t P j x J d G V t P j x J d G V t T G 9 j Y X R p b 2 4 + P E l 0 Z W 1 U e X B l P k Z v c m 1 1 b G E 8 L 0 l 0 Z W 1 U e X B l P j x J d G V t U G F 0 a D 5 T Z W N 0 a W 9 u M S 9 Q Y X R p Z W 5 0 J T I w b G l z 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B Z G R l Z F R v R G F 0 Y U 1 v Z G V s I i B W Y W x 1 Z T 0 i b D A i I C 8 + P E V u d H J 5 I F R 5 c G U 9 I k Z p b G x F c n J v c k N v Z G U i I F Z h b H V l P S J z V W 5 r b m 9 3 b i I g L z 4 8 R W 5 0 c n k g V H l w Z T 0 i R m l s b E x h c 3 R V c G R h d G V k I i B W Y W x 1 Z T 0 i Z D I w M j A t M D M t M j d U M T I 6 M z U 6 N D A u M D U 0 N z U 3 O F o i I C 8 + P E V u d H J 5 I F R 5 c G U 9 I k 5 h d m l n Y X R p b 2 5 T d G V w T m F t Z S I g V m F s d W U 9 I n N O Y X Z p Z 2 F 0 a W 9 u I i A v P j w v U 3 R h Y m x l R W 5 0 c m l l c z 4 8 L 0 l 0 Z W 0 + P E l 0 Z W 0 + P E l 0 Z W 1 M b 2 N h d G l v b j 4 8 S X R l b V R 5 c G U + R m 9 y b X V s Y T w v S X R l b V R 5 c G U + P E l 0 Z W 1 Q Y X R o P l N l Y 3 R p b 2 4 x L 1 B h d G l l b n Q l M j B s a X N 0 J T I w K D I p L 1 N v d X J j Z T w v S X R l b V B h d G g + P C 9 J d G V t T G 9 j Y X R p b 2 4 + P F N 0 Y W J s Z U V u d H J p Z X M g L z 4 8 L 0 l 0 Z W 0 + P E l 0 Z W 0 + P E l 0 Z W 1 M b 2 N h d G l v b j 4 8 S X R l b V R 5 c G U + R m 9 y b X V s Y T w v S X R l b V R 5 c G U + P E l 0 Z W 1 Q Y X R o P l N l Y 3 R p b 2 4 x L 1 B h d G l l b n Q l M j B s a X N 0 J T I w K D I p L 1 B h d G l l b n Q l M j B s a X N 0 X 1 N o Z W V 0 P C 9 J d G V t U G F 0 a D 4 8 L 0 l 0 Z W 1 M b 2 N h d G l v b j 4 8 U 3 R h Y m x l R W 5 0 c m l l c y A v P j w v S X R l b T 4 8 S X R l b T 4 8 S X R l b U x v Y 2 F 0 a W 9 u P j x J d G V t V H l w Z T 5 G b 3 J t d W x h P C 9 J d G V t V H l w Z T 4 8 S X R l b V B h d G g + U 2 V j d G l v b j E v U G F 0 a W V u d C U y M G x p c 3 Q l M j A o M i k v U H J v b W 9 0 Z W Q l M j B I Z W F k Z X J z P C 9 J d G V t U G F 0 a D 4 8 L 0 l 0 Z W 1 M b 2 N h d G l v b j 4 8 U 3 R h Y m x l R W 5 0 c m l l c y A v P j w v S X R l b T 4 8 S X R l b T 4 8 S X R l b U x v Y 2 F 0 a W 9 u P j x J d G V t V H l w Z T 5 G b 3 J t d W x h P C 9 J d G V t V H l w Z T 4 8 S X R l b V B h d G g + U 2 V j d G l v b j E v U G F 0 a W V u d C U y M G x p c 3 Q l M j A o M i k v Q 2 h h b m d l Z C U y M F R 5 c G U 8 L 0 l 0 Z W 1 Q Y X R o P j w v S X R l b U x v Y 2 F 0 a W 9 u P j x T d G F i b G V F b n R y a W V z I C 8 + P C 9 J d G V t P j x J d G V t P j x J d G V t T G 9 j Y X R p b 2 4 + P E l 0 Z W 1 U e X B l P k Z v c m 1 1 b G E 8 L 0 l 0 Z W 1 U e X B l P j x J d G V t U G F 0 a D 5 T Z W N 0 a W 9 u M S 9 Q Y X R p Z W 5 0 J T I w b G l z d C U y M C g y K S 9 S Z W 1 v d m V k J T I w V G 9 w J T I w U m 9 3 c z w v S X R l b V B h d G g + P C 9 J d G V t T G 9 j Y X R p b 2 4 + P F N 0 Y W J s Z U V u d H J p Z X M g L z 4 8 L 0 l 0 Z W 0 + P E l 0 Z W 0 + P E l 0 Z W 1 M b 2 N h d G l v b j 4 8 S X R l b V R 5 c G U + R m 9 y b X V s Y T w v S X R l b V R 5 c G U + P E l 0 Z W 1 Q Y X R o P l N l Y 3 R p b 2 4 x L 1 B h d G l l b n Q l M j B s a X N 0 J T I w K D I p L 1 J l b W 9 2 Z W Q l M j B D b 2 x 1 b W 5 z P C 9 J d G V t U G F 0 a D 4 8 L 0 l 0 Z W 1 M b 2 N h d G l v b j 4 8 U 3 R h Y m x l R W 5 0 c m l l c y A v P j w v S X R l b T 4 8 L 0 l 0 Z W 1 z P j w v T G 9 j Y W x Q Y W N r Y W d l T W V 0 Y W R h d G F G a W x l P h Y A A A B Q S w U G A A A A A A A A A A A A A A A A A A A A A A A A J g E A A A E A A A D Q j J 3 f A R X R E Y x 6 A M B P w p f r A Q A A A H G L h 7 4 D o m t P l s l J U b / b i p w A A A A A A g A A A A A A E G Y A A A A B A A A g A A A A e B / q f M m N 6 9 0 i B 1 z t v N t v Q 5 v U B l c M R t A o N i 8 q M P a o 0 B I A A A A A D o A A A A A C A A A g A A A A o g f M g c W e a 0 R c Q c k / z J S H s k S 0 u z R K k v g 3 6 W B I 4 v o Y / 7 Z Q A A A A + 6 B l H h o I y 9 G J V C V N 1 L 9 g 3 X T z 9 L + T J o p u R 7 d O n w V H L O i F 3 A N i r D a a J U c n d G X / K X q g g Y K q J U N h T I p O 5 I z g c O w C C L 8 u A 4 T a S h 8 A 9 N K k y T C 5 q I p A A A A A j C E m j q n u H 6 3 Y J 6 2 M l V + l h 5 7 Y o l w c X w n / i t s 8 Q Z y 9 5 J d W F m J U p 5 Q M w h Y P V L W E 0 q c v B n G 5 U U y x f e v U r b J T x d v v k 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90A3DEA9933042979600037D1A118B" ma:contentTypeVersion="0" ma:contentTypeDescription="Create a new document." ma:contentTypeScope="" ma:versionID="13fee3739aa90cfbef718025c71b7c3b">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7CA1E5-67CB-4FA8-84E8-F141F10B2588}">
  <ds:schemaRefs>
    <ds:schemaRef ds:uri="http://schemas.microsoft.com/DataMashup"/>
  </ds:schemaRefs>
</ds:datastoreItem>
</file>

<file path=customXml/itemProps2.xml><?xml version="1.0" encoding="utf-8"?>
<ds:datastoreItem xmlns:ds="http://schemas.openxmlformats.org/officeDocument/2006/customXml" ds:itemID="{6BF0B1DC-891B-4A4C-BF85-B2255EC10B82}">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F6BFAC28-8A1C-4E5F-962D-69D1B8051F12}">
  <ds:schemaRefs>
    <ds:schemaRef ds:uri="http://schemas.microsoft.com/sharepoint/v3/contenttype/forms"/>
  </ds:schemaRefs>
</ds:datastoreItem>
</file>

<file path=customXml/itemProps4.xml><?xml version="1.0" encoding="utf-8"?>
<ds:datastoreItem xmlns:ds="http://schemas.openxmlformats.org/officeDocument/2006/customXml" ds:itemID="{D856C15A-E8E0-4189-9EF0-DE33B49ABF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Chart </vt:lpstr>
      <vt:lpstr>Chart 2</vt:lpstr>
      <vt:lpstr>Data</vt:lpstr>
      <vt:lpstr>Cach tinh diem</vt:lpstr>
      <vt:lpstr>Sheet1</vt:lpstr>
      <vt:lpstr>Report</vt:lpstr>
      <vt:lpstr>Data25 (2)</vt:lpstr>
      <vt:lpstr>à150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2020-03-27T05:59:25Z</dcterms:created>
  <dcterms:modified xsi:type="dcterms:W3CDTF">2020-03-29T14:26:01Z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0x0101009690A3DEA9933042979600037D1A118B</vt:lpwstr>
  </property>
</Properties>
</file>