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DA847DDC-2F56-4335-9C32-73062AC188A0}" xr6:coauthVersionLast="47" xr6:coauthVersionMax="47" xr10:uidLastSave="{00000000-0000-0000-0000-000000000000}"/>
  <bookViews>
    <workbookView xWindow="-120" yWindow="-120" windowWidth="29040" windowHeight="15840" activeTab="2" xr2:uid="{8DB2FBEB-45EB-4550-B8D4-EC2F49CEA7F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3" i="3"/>
  <c r="C4" i="2"/>
  <c r="C5" i="2"/>
  <c r="C6" i="2"/>
  <c r="C7" i="2"/>
  <c r="C8" i="2"/>
  <c r="C9" i="2"/>
  <c r="C3" i="2"/>
  <c r="I4" i="2"/>
  <c r="I5" i="2"/>
  <c r="I6" i="2"/>
  <c r="I7" i="2"/>
  <c r="I8" i="2"/>
  <c r="I9" i="2"/>
  <c r="I3" i="2"/>
  <c r="G8" i="1"/>
  <c r="H8" i="1" s="1"/>
  <c r="J2" i="1"/>
  <c r="J3" i="1"/>
  <c r="J4" i="1"/>
  <c r="J5" i="1"/>
  <c r="J6" i="1"/>
  <c r="J7" i="1"/>
  <c r="I2" i="1"/>
  <c r="I3" i="1"/>
  <c r="I4" i="1"/>
  <c r="I5" i="1"/>
  <c r="I6" i="1"/>
  <c r="I7" i="1"/>
  <c r="H2" i="1"/>
  <c r="H3" i="1"/>
  <c r="H4" i="1"/>
  <c r="H5" i="1"/>
  <c r="H6" i="1"/>
  <c r="H7" i="1"/>
  <c r="G2" i="1"/>
  <c r="G7" i="1"/>
  <c r="G6" i="1"/>
  <c r="G5" i="1"/>
  <c r="G4" i="1"/>
  <c r="G3" i="1"/>
  <c r="I8" i="1" l="1"/>
  <c r="J8" i="1" s="1"/>
</calcChain>
</file>

<file path=xl/sharedStrings.xml><?xml version="1.0" encoding="utf-8"?>
<sst xmlns="http://schemas.openxmlformats.org/spreadsheetml/2006/main" count="88" uniqueCount="74">
  <si>
    <t>STT</t>
  </si>
  <si>
    <t xml:space="preserve">Khách Hàng </t>
  </si>
  <si>
    <t>Khu vực</t>
  </si>
  <si>
    <t>Số cũ</t>
  </si>
  <si>
    <t>Số mới</t>
  </si>
  <si>
    <t xml:space="preserve">Định Mức </t>
  </si>
  <si>
    <t xml:space="preserve">Tiêu thụ </t>
  </si>
  <si>
    <t xml:space="preserve">Tiền Điện </t>
  </si>
  <si>
    <t xml:space="preserve">Thuê Bao </t>
  </si>
  <si>
    <t>Phải Trả</t>
  </si>
  <si>
    <t>Anh</t>
  </si>
  <si>
    <t>Vu</t>
  </si>
  <si>
    <t>Lan</t>
  </si>
  <si>
    <t>Doan</t>
  </si>
  <si>
    <t>Thanh</t>
  </si>
  <si>
    <t>TỔNG CỘNG</t>
  </si>
  <si>
    <t>Trang</t>
  </si>
  <si>
    <t xml:space="preserve">BẢNG TỔNG HỢP NGOẠI TỆ THU ĐỔI THEO NGÀY </t>
  </si>
  <si>
    <t>LOẠI NT</t>
  </si>
  <si>
    <t>Tỷ Giá</t>
  </si>
  <si>
    <t>Tổng Số</t>
  </si>
  <si>
    <t>KHÁCH HÀNG</t>
  </si>
  <si>
    <t>NGOẠI TỆ</t>
  </si>
  <si>
    <t>TIỀN VND</t>
  </si>
  <si>
    <t>USD</t>
  </si>
  <si>
    <t>DEM</t>
  </si>
  <si>
    <t>FRF</t>
  </si>
  <si>
    <t>AUD</t>
  </si>
  <si>
    <t>JPY</t>
  </si>
  <si>
    <t>GPB</t>
  </si>
  <si>
    <t>NAM</t>
  </si>
  <si>
    <t>Nam</t>
  </si>
  <si>
    <t xml:space="preserve">Hà </t>
  </si>
  <si>
    <t>Dung</t>
  </si>
  <si>
    <t>Nguyên</t>
  </si>
  <si>
    <t xml:space="preserve">Thảo </t>
  </si>
  <si>
    <t>My</t>
  </si>
  <si>
    <t>Dũng</t>
  </si>
  <si>
    <t xml:space="preserve">Cty TNHH Đại Thái Bình Dương                                                </t>
  </si>
  <si>
    <t xml:space="preserve">HỌ </t>
  </si>
  <si>
    <t>TÊN</t>
  </si>
  <si>
    <t>CHỨC VỤ</t>
  </si>
  <si>
    <t>LƯƠNG CƠ BẢN</t>
  </si>
  <si>
    <t>NGÀY CÔNG</t>
  </si>
  <si>
    <t>PHỤ CẤP CHỨC VỤ</t>
  </si>
  <si>
    <t>LƯƠNG</t>
  </si>
  <si>
    <t>TẠM ỨNG</t>
  </si>
  <si>
    <t>CÒN LẠI</t>
  </si>
  <si>
    <t>TRẦN THỊ</t>
  </si>
  <si>
    <t>YẾN</t>
  </si>
  <si>
    <t>NGUYỄN</t>
  </si>
  <si>
    <t>THÀNH</t>
  </si>
  <si>
    <t xml:space="preserve">ĐOÀN </t>
  </si>
  <si>
    <t>AN</t>
  </si>
  <si>
    <t xml:space="preserve">LÊ </t>
  </si>
  <si>
    <t>THANH</t>
  </si>
  <si>
    <t xml:space="preserve">HỒ </t>
  </si>
  <si>
    <t>KIM</t>
  </si>
  <si>
    <t>THẾ</t>
  </si>
  <si>
    <t>TRẦN</t>
  </si>
  <si>
    <t>NGUYỄN VĂN</t>
  </si>
  <si>
    <t>SƠN</t>
  </si>
  <si>
    <t>HỒ TẤN</t>
  </si>
  <si>
    <t>TÀI</t>
  </si>
  <si>
    <t>NV</t>
  </si>
  <si>
    <t>BV</t>
  </si>
  <si>
    <t>TP</t>
  </si>
  <si>
    <t>GĐ</t>
  </si>
  <si>
    <t>PGĐ</t>
  </si>
  <si>
    <t>KT</t>
  </si>
  <si>
    <t>TRUNG BÌNH</t>
  </si>
  <si>
    <t xml:space="preserve">CAO NHẤT </t>
  </si>
  <si>
    <t>THẤP NHẤT</t>
  </si>
  <si>
    <t>THÁNG: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</si>
</sst>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\ [$₫-42A];[Red]#,##0\ [$₫-42A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8" fontId="0" fillId="0" borderId="1" xfId="0" applyNumberForma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D1223F-C169-4E29-80D9-EBCA5EB1FA53}" name="Table7" displayName="Table7" ref="A1:J8" headerRowDxfId="13">
  <autoFilter ref="A1:J8" xr:uid="{77D1223F-C169-4E29-80D9-EBCA5EB1FA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4988EA0D-CBA6-4E64-96EE-FCA77EE1848E}" name="STT" totalsRowLabel="Total"/>
    <tableColumn id="2" xr3:uid="{4AB085FE-5353-425D-B94B-48F8748C2617}" name="Khách Hàng "/>
    <tableColumn id="3" xr3:uid="{C21DD5BB-A812-4A9A-8A29-2042522BD8B3}" name="Khu vực"/>
    <tableColumn id="4" xr3:uid="{3DA66737-E187-444F-A704-543E625ED299}" name="Số cũ"/>
    <tableColumn id="5" xr3:uid="{D2334236-EE43-421D-A914-1D91DDC9A5BF}" name="Số mới"/>
    <tableColumn id="6" xr3:uid="{9C5D8853-85DC-47A1-AD0E-5BA4085E65C2}" name="Định Mức "/>
    <tableColumn id="7" xr3:uid="{952DBB72-7F17-4864-9F19-E9534447B699}" name="Tiêu thụ "/>
    <tableColumn id="8" xr3:uid="{0C178B7C-9441-4166-AA74-61992390C9C2}" name="Tiền Điện " dataDxfId="12">
      <calculatedColumnFormula>IF(G2&lt;=F2,450*G2,450*F2+800*(G2-F2))</calculatedColumnFormula>
    </tableColumn>
    <tableColumn id="9" xr3:uid="{F7BBA92E-46B1-4C06-B9D3-4BB81127005B}" name="Thuê Bao " dataDxfId="11">
      <calculatedColumnFormula>H2*5/100</calculatedColumnFormula>
    </tableColumn>
    <tableColumn id="10" xr3:uid="{A3CD6DEF-683B-4EAA-8524-855552846904}" name="Phải Trả" totalsRowFunction="count" dataDxfId="10">
      <calculatedColumnFormula>H2+I2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9D3ADE-7D2B-48F9-97AD-4D67AF9DAAEE}" name="Table8" displayName="Table8" ref="A2:I9" headerRowCount="0" totalsRowShown="0" headerRowDxfId="0">
  <tableColumns count="9">
    <tableColumn id="1" xr3:uid="{29442A64-F9B3-4144-82B0-106EF088046E}" name="Column1" dataDxfId="9"/>
    <tableColumn id="2" xr3:uid="{7C3C6C56-23EC-45EC-B63D-9F58197F4097}" name="Column2" dataDxfId="8"/>
    <tableColumn id="3" xr3:uid="{273274AC-A3FA-498D-82E1-F9C53E8B2AB6}" name="Column3" dataDxfId="7"/>
    <tableColumn id="4" xr3:uid="{1A64B228-CFEB-43A6-A2CD-AFD5EAE315F5}" name="Column4" dataDxfId="6"/>
    <tableColumn id="5" xr3:uid="{434A8BEA-C25B-46F5-B4E1-43674E850CC5}" name="Column5" dataDxfId="5"/>
    <tableColumn id="6" xr3:uid="{767CEF55-5DF9-44BB-80F9-75B57BFE7D7B}" name="Column6" dataDxfId="4"/>
    <tableColumn id="7" xr3:uid="{575098B8-CC8D-4EB0-8450-DDD2887EABAF}" name="Column7" dataDxfId="3"/>
    <tableColumn id="8" xr3:uid="{6A4654DE-58A1-4495-87C7-0159A2069CD2}" name="Column8" dataDxfId="2"/>
    <tableColumn id="9" xr3:uid="{CCA7161E-087E-4D67-AE28-497A60519188}" name="Column9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8E93-1F49-43F3-A811-CF8147AB1071}">
  <dimension ref="A1:J8"/>
  <sheetViews>
    <sheetView workbookViewId="0">
      <selection activeCell="H2" sqref="H2"/>
    </sheetView>
  </sheetViews>
  <sheetFormatPr defaultRowHeight="15" x14ac:dyDescent="0.25"/>
  <cols>
    <col min="1" max="1" width="12" customWidth="1"/>
    <col min="2" max="2" width="13.7109375" customWidth="1"/>
    <col min="3" max="3" width="10.28515625" customWidth="1"/>
    <col min="5" max="5" width="9.42578125" customWidth="1"/>
    <col min="6" max="6" width="12.42578125" customWidth="1"/>
    <col min="7" max="7" width="10.85546875" customWidth="1"/>
    <col min="8" max="8" width="12.140625" customWidth="1"/>
    <col min="9" max="9" width="11.7109375" customWidth="1"/>
    <col min="10" max="10" width="10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</v>
      </c>
      <c r="B2" t="s">
        <v>10</v>
      </c>
      <c r="C2">
        <v>1</v>
      </c>
      <c r="D2">
        <v>468</v>
      </c>
      <c r="E2">
        <v>500</v>
      </c>
      <c r="F2">
        <v>50</v>
      </c>
      <c r="G2">
        <f>500-468</f>
        <v>32</v>
      </c>
      <c r="H2">
        <f t="shared" ref="H2:H8" si="0">IF(G2&lt;=F2,450*G2,450*F2+800*(G2-F2))</f>
        <v>14400</v>
      </c>
      <c r="I2">
        <f t="shared" ref="I2:I8" si="1">H2*5/100</f>
        <v>720</v>
      </c>
      <c r="J2">
        <f>H2+I2</f>
        <v>15120</v>
      </c>
    </row>
    <row r="3" spans="1:10" x14ac:dyDescent="0.25">
      <c r="A3">
        <v>2</v>
      </c>
      <c r="B3" t="s">
        <v>11</v>
      </c>
      <c r="C3">
        <v>2</v>
      </c>
      <c r="D3">
        <v>160</v>
      </c>
      <c r="E3">
        <v>230</v>
      </c>
      <c r="F3">
        <v>100</v>
      </c>
      <c r="G3">
        <f>230-160</f>
        <v>70</v>
      </c>
      <c r="H3">
        <f t="shared" si="0"/>
        <v>31500</v>
      </c>
      <c r="I3">
        <f t="shared" si="1"/>
        <v>1575</v>
      </c>
      <c r="J3">
        <f t="shared" ref="J2:J8" si="2">H3+I3</f>
        <v>33075</v>
      </c>
    </row>
    <row r="4" spans="1:10" x14ac:dyDescent="0.25">
      <c r="A4">
        <v>3</v>
      </c>
      <c r="B4" t="s">
        <v>16</v>
      </c>
      <c r="C4">
        <v>3</v>
      </c>
      <c r="D4">
        <v>410</v>
      </c>
      <c r="E4">
        <v>509</v>
      </c>
      <c r="F4">
        <v>150</v>
      </c>
      <c r="G4">
        <f>509-410</f>
        <v>99</v>
      </c>
      <c r="H4">
        <f t="shared" si="0"/>
        <v>44550</v>
      </c>
      <c r="I4">
        <f t="shared" si="1"/>
        <v>2227.5</v>
      </c>
      <c r="J4">
        <f t="shared" si="2"/>
        <v>46777.5</v>
      </c>
    </row>
    <row r="5" spans="1:10" x14ac:dyDescent="0.25">
      <c r="A5">
        <v>4</v>
      </c>
      <c r="B5" t="s">
        <v>12</v>
      </c>
      <c r="C5">
        <v>3</v>
      </c>
      <c r="D5">
        <v>436</v>
      </c>
      <c r="E5">
        <v>630</v>
      </c>
      <c r="F5">
        <v>150</v>
      </c>
      <c r="G5">
        <f>630-436</f>
        <v>194</v>
      </c>
      <c r="H5">
        <f t="shared" si="0"/>
        <v>102700</v>
      </c>
      <c r="I5">
        <f t="shared" si="1"/>
        <v>5135</v>
      </c>
      <c r="J5">
        <f t="shared" si="2"/>
        <v>107835</v>
      </c>
    </row>
    <row r="6" spans="1:10" x14ac:dyDescent="0.25">
      <c r="A6">
        <v>5</v>
      </c>
      <c r="B6" t="s">
        <v>13</v>
      </c>
      <c r="C6">
        <v>2</v>
      </c>
      <c r="D6">
        <v>307</v>
      </c>
      <c r="E6">
        <v>450</v>
      </c>
      <c r="F6">
        <v>100</v>
      </c>
      <c r="G6">
        <f>450-307</f>
        <v>143</v>
      </c>
      <c r="H6">
        <f t="shared" si="0"/>
        <v>79400</v>
      </c>
      <c r="I6">
        <f t="shared" si="1"/>
        <v>3970</v>
      </c>
      <c r="J6">
        <f t="shared" si="2"/>
        <v>83370</v>
      </c>
    </row>
    <row r="7" spans="1:10" x14ac:dyDescent="0.25">
      <c r="A7">
        <v>6</v>
      </c>
      <c r="B7" t="s">
        <v>14</v>
      </c>
      <c r="C7">
        <v>1</v>
      </c>
      <c r="D7">
        <v>171</v>
      </c>
      <c r="E7">
        <v>205</v>
      </c>
      <c r="F7">
        <v>50</v>
      </c>
      <c r="G7">
        <f>205-171</f>
        <v>34</v>
      </c>
      <c r="H7">
        <f t="shared" si="0"/>
        <v>15300</v>
      </c>
      <c r="I7">
        <f t="shared" si="1"/>
        <v>765</v>
      </c>
      <c r="J7">
        <f t="shared" si="2"/>
        <v>16065</v>
      </c>
    </row>
    <row r="8" spans="1:10" x14ac:dyDescent="0.25">
      <c r="A8" s="1" t="s">
        <v>15</v>
      </c>
      <c r="G8">
        <f>SUM(G2:G7)</f>
        <v>572</v>
      </c>
      <c r="H8">
        <f t="shared" si="0"/>
        <v>457600</v>
      </c>
      <c r="I8">
        <f t="shared" si="1"/>
        <v>22880</v>
      </c>
      <c r="J8">
        <f t="shared" si="2"/>
        <v>480480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8B256-AA9E-46B0-A759-658FCF5E6F47}">
  <dimension ref="A1:I9"/>
  <sheetViews>
    <sheetView zoomScale="115" zoomScaleNormal="115" workbookViewId="0">
      <selection activeCell="C3" sqref="C3:C9"/>
    </sheetView>
  </sheetViews>
  <sheetFormatPr defaultRowHeight="15" x14ac:dyDescent="0.25"/>
  <cols>
    <col min="1" max="5" width="11" customWidth="1"/>
    <col min="6" max="6" width="12.85546875" customWidth="1"/>
    <col min="7" max="7" width="9.28515625" customWidth="1"/>
    <col min="8" max="8" width="11" customWidth="1"/>
    <col min="9" max="9" width="22" customWidth="1"/>
  </cols>
  <sheetData>
    <row r="1" spans="1:9" x14ac:dyDescent="0.25">
      <c r="A1" s="5" t="s">
        <v>17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2" t="s">
        <v>18</v>
      </c>
      <c r="B2" s="2" t="s">
        <v>19</v>
      </c>
      <c r="C2" s="2" t="s">
        <v>20</v>
      </c>
      <c r="D2" s="2"/>
      <c r="E2" s="2" t="s">
        <v>0</v>
      </c>
      <c r="F2" s="2" t="s">
        <v>21</v>
      </c>
      <c r="G2" s="2" t="s">
        <v>22</v>
      </c>
      <c r="H2" s="2"/>
      <c r="I2" s="2" t="s">
        <v>23</v>
      </c>
    </row>
    <row r="3" spans="1:9" x14ac:dyDescent="0.25">
      <c r="A3" s="3" t="s">
        <v>24</v>
      </c>
      <c r="B3" s="3">
        <v>14611</v>
      </c>
      <c r="C3" s="3">
        <f>SUMIFS($G$3:$G$9,$H$3:$H$9,A3)</f>
        <v>3025</v>
      </c>
      <c r="D3" s="3"/>
      <c r="E3" s="3">
        <v>1</v>
      </c>
      <c r="F3" s="3" t="s">
        <v>31</v>
      </c>
      <c r="G3" s="3">
        <v>2000</v>
      </c>
      <c r="H3" s="3" t="s">
        <v>24</v>
      </c>
      <c r="I3" s="4">
        <f>VLOOKUP(H3,$A$3:$B$8,2,0)*G3</f>
        <v>29222000</v>
      </c>
    </row>
    <row r="4" spans="1:9" x14ac:dyDescent="0.25">
      <c r="A4" s="3" t="s">
        <v>25</v>
      </c>
      <c r="B4" s="3">
        <v>6346</v>
      </c>
      <c r="C4" s="3">
        <f t="shared" ref="C4:C9" si="0">SUMIFS($G$3:$G$9,$H$3:$H$9,A4)</f>
        <v>700</v>
      </c>
      <c r="D4" s="3"/>
      <c r="E4" s="3">
        <v>2</v>
      </c>
      <c r="F4" s="3" t="s">
        <v>32</v>
      </c>
      <c r="G4" s="3">
        <v>600</v>
      </c>
      <c r="H4" s="3" t="s">
        <v>26</v>
      </c>
      <c r="I4" s="4">
        <f t="shared" ref="I4:I9" si="1">VLOOKUP(H4,$A$3:$B$8,2,0)*G4</f>
        <v>1135200</v>
      </c>
    </row>
    <row r="5" spans="1:9" x14ac:dyDescent="0.25">
      <c r="A5" s="3" t="s">
        <v>26</v>
      </c>
      <c r="B5" s="3">
        <v>1892</v>
      </c>
      <c r="C5" s="3">
        <f t="shared" si="0"/>
        <v>600</v>
      </c>
      <c r="D5" s="3"/>
      <c r="E5" s="3">
        <v>3</v>
      </c>
      <c r="F5" s="3" t="s">
        <v>37</v>
      </c>
      <c r="G5" s="3">
        <v>800</v>
      </c>
      <c r="H5" s="3" t="s">
        <v>29</v>
      </c>
      <c r="I5" s="4">
        <f t="shared" si="1"/>
        <v>16246400</v>
      </c>
    </row>
    <row r="6" spans="1:9" x14ac:dyDescent="0.25">
      <c r="A6" s="3" t="s">
        <v>27</v>
      </c>
      <c r="B6" s="3">
        <v>7480</v>
      </c>
      <c r="C6" s="3">
        <f t="shared" si="0"/>
        <v>0</v>
      </c>
      <c r="D6" s="3"/>
      <c r="E6" s="3">
        <v>4</v>
      </c>
      <c r="F6" s="3" t="s">
        <v>34</v>
      </c>
      <c r="G6" s="3">
        <v>900</v>
      </c>
      <c r="H6" s="3" t="s">
        <v>24</v>
      </c>
      <c r="I6" s="4">
        <f t="shared" si="1"/>
        <v>13149900</v>
      </c>
    </row>
    <row r="7" spans="1:9" x14ac:dyDescent="0.25">
      <c r="A7" s="3" t="s">
        <v>28</v>
      </c>
      <c r="B7" s="3">
        <v>120</v>
      </c>
      <c r="C7" s="3">
        <f t="shared" si="0"/>
        <v>50</v>
      </c>
      <c r="D7" s="3"/>
      <c r="E7" s="3">
        <v>5</v>
      </c>
      <c r="F7" s="3" t="s">
        <v>35</v>
      </c>
      <c r="G7" s="3">
        <v>50</v>
      </c>
      <c r="H7" s="3" t="s">
        <v>28</v>
      </c>
      <c r="I7" s="4">
        <f t="shared" si="1"/>
        <v>6000</v>
      </c>
    </row>
    <row r="8" spans="1:9" x14ac:dyDescent="0.25">
      <c r="A8" s="3" t="s">
        <v>29</v>
      </c>
      <c r="B8" s="3">
        <v>20308</v>
      </c>
      <c r="C8" s="3">
        <f t="shared" si="0"/>
        <v>800</v>
      </c>
      <c r="D8" s="3"/>
      <c r="E8" s="3">
        <v>6</v>
      </c>
      <c r="F8" s="3" t="s">
        <v>36</v>
      </c>
      <c r="G8" s="3">
        <v>700</v>
      </c>
      <c r="H8" s="3" t="s">
        <v>25</v>
      </c>
      <c r="I8" s="4">
        <f t="shared" si="1"/>
        <v>4442200</v>
      </c>
    </row>
    <row r="9" spans="1:9" x14ac:dyDescent="0.25">
      <c r="A9" s="3"/>
      <c r="B9" s="3"/>
      <c r="C9" s="3">
        <f t="shared" si="0"/>
        <v>0</v>
      </c>
      <c r="D9" s="3"/>
      <c r="E9" s="3">
        <v>7</v>
      </c>
      <c r="F9" s="3" t="s">
        <v>33</v>
      </c>
      <c r="G9" s="3">
        <v>125</v>
      </c>
      <c r="H9" s="3" t="s">
        <v>24</v>
      </c>
      <c r="I9" s="4">
        <f t="shared" si="1"/>
        <v>1826375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30000-4DE7-484F-AA7D-740AB33D9FE0}">
  <dimension ref="A1:J15"/>
  <sheetViews>
    <sheetView tabSelected="1" workbookViewId="0">
      <selection activeCell="I3" sqref="I3"/>
    </sheetView>
  </sheetViews>
  <sheetFormatPr defaultRowHeight="15" x14ac:dyDescent="0.25"/>
  <cols>
    <col min="2" max="2" width="20.5703125" customWidth="1"/>
    <col min="4" max="4" width="19.85546875" customWidth="1"/>
    <col min="5" max="5" width="16" customWidth="1"/>
    <col min="6" max="6" width="11.85546875" customWidth="1"/>
    <col min="7" max="7" width="18.140625" customWidth="1"/>
    <col min="9" max="9" width="10.28515625" customWidth="1"/>
  </cols>
  <sheetData>
    <row r="1" spans="1:10" x14ac:dyDescent="0.25">
      <c r="A1" s="3" t="s">
        <v>38</v>
      </c>
      <c r="B1" s="3"/>
      <c r="C1" s="3"/>
      <c r="D1" s="3"/>
      <c r="E1" s="3"/>
      <c r="F1" s="3"/>
      <c r="G1" s="3"/>
      <c r="H1" s="3"/>
      <c r="I1" s="3" t="s">
        <v>73</v>
      </c>
      <c r="J1" s="3"/>
    </row>
    <row r="2" spans="1:10" x14ac:dyDescent="0.25">
      <c r="A2" s="3" t="s">
        <v>0</v>
      </c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44</v>
      </c>
      <c r="H2" s="3" t="s">
        <v>45</v>
      </c>
      <c r="I2" s="3" t="s">
        <v>46</v>
      </c>
      <c r="J2" s="3" t="s">
        <v>47</v>
      </c>
    </row>
    <row r="3" spans="1:10" x14ac:dyDescent="0.25">
      <c r="A3" s="3">
        <v>1</v>
      </c>
      <c r="B3" s="3" t="s">
        <v>48</v>
      </c>
      <c r="C3" s="3" t="s">
        <v>49</v>
      </c>
      <c r="D3" s="3" t="s">
        <v>64</v>
      </c>
      <c r="E3" s="3">
        <v>1000</v>
      </c>
      <c r="F3" s="3">
        <v>24</v>
      </c>
      <c r="G3" s="3">
        <v>100</v>
      </c>
      <c r="H3" s="3">
        <f>(E3*F3)</f>
        <v>24000</v>
      </c>
      <c r="I3" s="3"/>
      <c r="J3" s="3"/>
    </row>
    <row r="4" spans="1:10" x14ac:dyDescent="0.25">
      <c r="A4" s="3">
        <v>2</v>
      </c>
      <c r="B4" s="3" t="s">
        <v>50</v>
      </c>
      <c r="C4" s="3" t="s">
        <v>51</v>
      </c>
      <c r="D4" s="3" t="s">
        <v>65</v>
      </c>
      <c r="E4" s="3">
        <v>1000</v>
      </c>
      <c r="F4" s="3">
        <v>30</v>
      </c>
      <c r="G4" s="3">
        <v>100</v>
      </c>
      <c r="H4" s="3">
        <f t="shared" ref="H4:H11" si="0">(E4*F4)</f>
        <v>30000</v>
      </c>
      <c r="I4" s="3"/>
      <c r="J4" s="3"/>
    </row>
    <row r="5" spans="1:10" x14ac:dyDescent="0.25">
      <c r="A5" s="3">
        <v>3</v>
      </c>
      <c r="B5" s="3" t="s">
        <v>52</v>
      </c>
      <c r="C5" s="3" t="s">
        <v>53</v>
      </c>
      <c r="D5" s="3" t="s">
        <v>66</v>
      </c>
      <c r="E5" s="3">
        <v>3000</v>
      </c>
      <c r="F5" s="3">
        <v>25</v>
      </c>
      <c r="G5" s="3">
        <v>300</v>
      </c>
      <c r="H5" s="3">
        <f t="shared" si="0"/>
        <v>75000</v>
      </c>
      <c r="I5" s="3"/>
      <c r="J5" s="3"/>
    </row>
    <row r="6" spans="1:10" x14ac:dyDescent="0.25">
      <c r="A6" s="3">
        <v>4</v>
      </c>
      <c r="B6" s="3" t="s">
        <v>54</v>
      </c>
      <c r="C6" s="3" t="s">
        <v>55</v>
      </c>
      <c r="D6" s="3" t="s">
        <v>67</v>
      </c>
      <c r="E6" s="3">
        <v>5000</v>
      </c>
      <c r="F6" s="3">
        <v>28</v>
      </c>
      <c r="G6" s="3">
        <v>500</v>
      </c>
      <c r="H6" s="3">
        <f t="shared" si="0"/>
        <v>140000</v>
      </c>
      <c r="I6" s="3"/>
      <c r="J6" s="3"/>
    </row>
    <row r="7" spans="1:10" x14ac:dyDescent="0.25">
      <c r="A7" s="3">
        <v>5</v>
      </c>
      <c r="B7" s="3" t="s">
        <v>56</v>
      </c>
      <c r="C7" s="3" t="s">
        <v>57</v>
      </c>
      <c r="D7" s="3" t="s">
        <v>68</v>
      </c>
      <c r="E7" s="3">
        <v>4000</v>
      </c>
      <c r="F7" s="3">
        <v>26</v>
      </c>
      <c r="G7" s="3">
        <v>400</v>
      </c>
      <c r="H7" s="3">
        <f t="shared" si="0"/>
        <v>104000</v>
      </c>
      <c r="I7" s="3"/>
      <c r="J7" s="3"/>
    </row>
    <row r="8" spans="1:10" x14ac:dyDescent="0.25">
      <c r="A8" s="3">
        <v>6</v>
      </c>
      <c r="B8" s="3" t="s">
        <v>59</v>
      </c>
      <c r="C8" s="3" t="s">
        <v>58</v>
      </c>
      <c r="D8" s="3" t="s">
        <v>66</v>
      </c>
      <c r="E8" s="3">
        <v>2000</v>
      </c>
      <c r="F8" s="3">
        <v>29</v>
      </c>
      <c r="G8" s="3">
        <v>300</v>
      </c>
      <c r="H8" s="3">
        <f t="shared" si="0"/>
        <v>58000</v>
      </c>
      <c r="I8" s="3"/>
      <c r="J8" s="3"/>
    </row>
    <row r="9" spans="1:10" x14ac:dyDescent="0.25">
      <c r="A9" s="3">
        <v>7</v>
      </c>
      <c r="B9" s="3" t="s">
        <v>60</v>
      </c>
      <c r="C9" s="3" t="s">
        <v>61</v>
      </c>
      <c r="D9" s="3" t="s">
        <v>69</v>
      </c>
      <c r="E9" s="3">
        <v>1000</v>
      </c>
      <c r="F9" s="3">
        <v>30</v>
      </c>
      <c r="G9" s="3">
        <v>250</v>
      </c>
      <c r="H9" s="3">
        <f t="shared" si="0"/>
        <v>30000</v>
      </c>
      <c r="I9" s="3"/>
      <c r="J9" s="3"/>
    </row>
    <row r="10" spans="1:10" x14ac:dyDescent="0.25">
      <c r="A10" s="3">
        <v>8</v>
      </c>
      <c r="B10" s="3" t="s">
        <v>54</v>
      </c>
      <c r="C10" s="3" t="s">
        <v>30</v>
      </c>
      <c r="D10" s="3" t="s">
        <v>66</v>
      </c>
      <c r="E10" s="3">
        <v>3000</v>
      </c>
      <c r="F10" s="3">
        <v>30</v>
      </c>
      <c r="G10" s="3">
        <v>300</v>
      </c>
      <c r="H10" s="3">
        <f t="shared" si="0"/>
        <v>90000</v>
      </c>
      <c r="I10" s="3"/>
      <c r="J10" s="3"/>
    </row>
    <row r="11" spans="1:10" x14ac:dyDescent="0.25">
      <c r="A11" s="3">
        <v>9</v>
      </c>
      <c r="B11" s="3" t="s">
        <v>62</v>
      </c>
      <c r="C11" s="3" t="s">
        <v>63</v>
      </c>
      <c r="D11" s="3" t="s">
        <v>64</v>
      </c>
      <c r="E11" s="3">
        <v>1000</v>
      </c>
      <c r="F11" s="3">
        <v>26</v>
      </c>
      <c r="G11" s="3">
        <v>100</v>
      </c>
      <c r="H11" s="3">
        <f t="shared" si="0"/>
        <v>26000</v>
      </c>
      <c r="I11" s="3"/>
      <c r="J11" s="3"/>
    </row>
    <row r="12" spans="1:10" x14ac:dyDescent="0.25">
      <c r="A12" s="3"/>
      <c r="B12" s="3"/>
      <c r="C12" s="3"/>
      <c r="D12" s="3" t="s">
        <v>15</v>
      </c>
      <c r="E12" s="3"/>
      <c r="F12" s="3"/>
      <c r="G12" s="3"/>
      <c r="H12" s="3"/>
      <c r="I12" s="3"/>
      <c r="J12" s="3"/>
    </row>
    <row r="13" spans="1:10" x14ac:dyDescent="0.25">
      <c r="A13" s="3"/>
      <c r="B13" s="3"/>
      <c r="C13" s="3"/>
      <c r="D13" s="3" t="s">
        <v>70</v>
      </c>
      <c r="E13" s="3"/>
      <c r="F13" s="3"/>
      <c r="G13" s="3"/>
      <c r="H13" s="3"/>
      <c r="I13" s="3"/>
      <c r="J13" s="3"/>
    </row>
    <row r="14" spans="1:10" x14ac:dyDescent="0.25">
      <c r="A14" s="3"/>
      <c r="B14" s="3"/>
      <c r="C14" s="3"/>
      <c r="D14" s="3" t="s">
        <v>71</v>
      </c>
      <c r="E14" s="3"/>
      <c r="F14" s="3"/>
      <c r="G14" s="3"/>
      <c r="H14" s="3"/>
      <c r="I14" s="3"/>
      <c r="J14" s="3"/>
    </row>
    <row r="15" spans="1:10" x14ac:dyDescent="0.25">
      <c r="A15" s="3"/>
      <c r="B15" s="3"/>
      <c r="C15" s="3"/>
      <c r="D15" s="3" t="s">
        <v>72</v>
      </c>
      <c r="E15" s="3"/>
      <c r="F15" s="3"/>
      <c r="G15" s="3"/>
      <c r="H15" s="3"/>
      <c r="I15" s="3"/>
      <c r="J1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Z M S V 9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M Z M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T E l c o i k e 4 D g A A A B E A A A A T A B w A R m 9 y b X V s Y X M v U 2 V j d G l v b j E u b S C i G A A o o B Q A A A A A A A A A A A A A A A A A A A A A A A A A A A A r T k 0 u y c z P U w i G 0 I b W A F B L A Q I t A B Q A A g A I A D G T E l f S 3 U r R p A A A A P Y A A A A S A A A A A A A A A A A A A A A A A A A A A A B D b 2 5 m a W c v U G F j a 2 F n Z S 5 4 b W x Q S w E C L Q A U A A I A C A A x k x J X D 8 r p q 6 Q A A A D p A A A A E w A A A A A A A A A A A A A A A A D w A A A A W 0 N v b n R l b n R f V H l w Z X N d L n h t b F B L A Q I t A B Q A A g A I A D G T E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9 2 x a M K w K c Q a M B h h l Q K X 1 z A A A A A A I A A A A A A A N m A A D A A A A A E A A A A A b x t c W O m S W G S 8 v A d u r X Y 4 k A A A A A B I A A A K A A A A A Q A A A A j D L V Z D A 7 O H s 6 / w 7 s f R I S 2 l A A A A D P U N B i I 1 q h 6 C V U X 5 K b b V c n g M M A 9 A V E a o C M P + C U y y F b m n Y + l 4 s P K j V Z 9 6 P Y G l T E h J p 2 I M o E m Q U x y v j R c U u F d v W U Q p X F t O F N 1 V 9 T 6 W + y J j W v r h Q A A A D X I 2 c s U 8 w x b X d L J Q 7 e c K v 6 v v o 5 P g = = < / D a t a M a s h u p > 
</file>

<file path=customXml/itemProps1.xml><?xml version="1.0" encoding="utf-8"?>
<ds:datastoreItem xmlns:ds="http://schemas.openxmlformats.org/officeDocument/2006/customXml" ds:itemID="{20DCD94A-4A5A-4608-9EDF-C8310AE7FD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Aptech Student</dc:creator>
  <cp:lastModifiedBy>Aptech Student</cp:lastModifiedBy>
  <dcterms:created xsi:type="dcterms:W3CDTF">2023-08-18T11:21:28Z</dcterms:created>
  <dcterms:modified xsi:type="dcterms:W3CDTF">2023-08-18T13:06:38Z</dcterms:modified>
</cp:coreProperties>
</file>