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Q5" i="10"/>
  <c r="P5" i="10"/>
  <c r="O5" i="10"/>
  <c r="J5" i="10"/>
  <c r="I5" i="10"/>
  <c r="H5" i="10"/>
  <c r="G5" i="10"/>
  <c r="F5" i="10"/>
  <c r="E5" i="10"/>
  <c r="F3" i="10"/>
  <c r="G3" i="10" s="1"/>
  <c r="H3" i="10" s="1"/>
  <c r="I3" i="10" s="1"/>
  <c r="J3" i="10" s="1"/>
  <c r="K3" i="10" s="1"/>
  <c r="L3" i="10" s="1"/>
  <c r="M3" i="10" s="1"/>
  <c r="N3" i="10" s="1"/>
  <c r="D3" i="10"/>
  <c r="E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G28" i="2" s="1"/>
  <c r="F12" i="8"/>
  <c r="E12" i="8"/>
  <c r="D12" i="8"/>
  <c r="Q11" i="8"/>
  <c r="P11" i="8"/>
  <c r="O11" i="8"/>
  <c r="J11" i="8"/>
  <c r="I11" i="8"/>
  <c r="H11" i="8"/>
  <c r="G11" i="8"/>
  <c r="F11" i="8"/>
  <c r="E11" i="8"/>
  <c r="E28" i="2" s="1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F5" i="8"/>
  <c r="F4" i="8" s="1"/>
  <c r="E5" i="8"/>
  <c r="D5" i="8"/>
  <c r="D4" i="8" s="1"/>
  <c r="C5" i="8"/>
  <c r="C4" i="8" s="1"/>
  <c r="H4" i="8"/>
  <c r="G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I78" i="6"/>
  <c r="N74" i="6"/>
  <c r="M74" i="6"/>
  <c r="L74" i="6"/>
  <c r="L69" i="6" s="1"/>
  <c r="L68" i="6" s="1"/>
  <c r="L78" i="6" s="1"/>
  <c r="K74" i="6"/>
  <c r="K69" i="6" s="1"/>
  <c r="K68" i="6" s="1"/>
  <c r="J74" i="6"/>
  <c r="I74" i="6"/>
  <c r="I69" i="6" s="1"/>
  <c r="I68" i="6" s="1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M69" i="6"/>
  <c r="M68" i="6" s="1"/>
  <c r="M78" i="6" s="1"/>
  <c r="J69" i="6"/>
  <c r="H69" i="6"/>
  <c r="G69" i="6"/>
  <c r="N68" i="6"/>
  <c r="J68" i="6"/>
  <c r="H68" i="6"/>
  <c r="H78" i="6" s="1"/>
  <c r="G68" i="6"/>
  <c r="G78" i="6" s="1"/>
  <c r="N62" i="6"/>
  <c r="N50" i="6" s="1"/>
  <c r="M62" i="6"/>
  <c r="L62" i="6"/>
  <c r="K62" i="6"/>
  <c r="K50" i="6" s="1"/>
  <c r="J62" i="6"/>
  <c r="J50" i="6" s="1"/>
  <c r="I62" i="6"/>
  <c r="I50" i="6" s="1"/>
  <c r="H62" i="6"/>
  <c r="H50" i="6" s="1"/>
  <c r="G62" i="6"/>
  <c r="F62" i="6"/>
  <c r="F50" i="6" s="1"/>
  <c r="E62" i="6"/>
  <c r="E50" i="6" s="1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M50" i="6"/>
  <c r="L50" i="6"/>
  <c r="G50" i="6"/>
  <c r="D50" i="6"/>
  <c r="C50" i="6"/>
  <c r="N44" i="6"/>
  <c r="M44" i="6"/>
  <c r="L44" i="6"/>
  <c r="K44" i="6"/>
  <c r="J44" i="6"/>
  <c r="J24" i="6" s="1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N31" i="6" s="1"/>
  <c r="N24" i="6" s="1"/>
  <c r="N48" i="6" s="1"/>
  <c r="M32" i="6"/>
  <c r="L32" i="6"/>
  <c r="K32" i="6"/>
  <c r="J32" i="6"/>
  <c r="J31" i="6" s="1"/>
  <c r="I32" i="6"/>
  <c r="I31" i="6" s="1"/>
  <c r="H32" i="6"/>
  <c r="H31" i="6" s="1"/>
  <c r="G32" i="6"/>
  <c r="M31" i="6"/>
  <c r="L31" i="6"/>
  <c r="L24" i="6" s="1"/>
  <c r="L48" i="6" s="1"/>
  <c r="K31" i="6"/>
  <c r="K24" i="6" s="1"/>
  <c r="G31" i="6"/>
  <c r="F31" i="6"/>
  <c r="E31" i="6"/>
  <c r="E24" i="6" s="1"/>
  <c r="D31" i="6"/>
  <c r="C31" i="6"/>
  <c r="C24" i="6" s="1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M24" i="6" s="1"/>
  <c r="L25" i="6"/>
  <c r="K25" i="6"/>
  <c r="J25" i="6"/>
  <c r="I25" i="6"/>
  <c r="I24" i="6" s="1"/>
  <c r="I48" i="6" s="1"/>
  <c r="I79" i="6" s="1"/>
  <c r="H25" i="6"/>
  <c r="H24" i="6" s="1"/>
  <c r="G25" i="6"/>
  <c r="G24" i="6" s="1"/>
  <c r="G48" i="6" s="1"/>
  <c r="G79" i="6" s="1"/>
  <c r="F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8" i="4"/>
  <c r="G19" i="4" s="1"/>
  <c r="G12" i="4"/>
  <c r="G13" i="4" s="1"/>
  <c r="I9" i="4"/>
  <c r="I18" i="4" s="1"/>
  <c r="I19" i="4" s="1"/>
  <c r="G9" i="4"/>
  <c r="H9" i="4" s="1"/>
  <c r="H18" i="4" s="1"/>
  <c r="H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H63" i="2"/>
  <c r="C63" i="2"/>
  <c r="J61" i="2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K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W50" i="2" s="1"/>
  <c r="G56" i="2"/>
  <c r="F56" i="2"/>
  <c r="E56" i="2"/>
  <c r="T50" i="2" s="1"/>
  <c r="D56" i="2"/>
  <c r="C56" i="2"/>
  <c r="J55" i="2"/>
  <c r="I55" i="2"/>
  <c r="H55" i="2"/>
  <c r="G55" i="2"/>
  <c r="V50" i="2" s="1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G64" i="2" s="1"/>
  <c r="G68" i="2" s="1"/>
  <c r="F53" i="2"/>
  <c r="F64" i="2" s="1"/>
  <c r="F68" i="2" s="1"/>
  <c r="E53" i="2"/>
  <c r="E64" i="2" s="1"/>
  <c r="E68" i="2" s="1"/>
  <c r="D53" i="2"/>
  <c r="C53" i="2"/>
  <c r="W51" i="2"/>
  <c r="AB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B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R51" i="2" s="1"/>
  <c r="J44" i="2"/>
  <c r="I44" i="2"/>
  <c r="X48" i="2" s="1"/>
  <c r="H44" i="2"/>
  <c r="W52" i="2" s="1"/>
  <c r="G44" i="2"/>
  <c r="F44" i="2"/>
  <c r="F51" i="2" s="1"/>
  <c r="E44" i="2"/>
  <c r="D44" i="2"/>
  <c r="S48" i="2" s="1"/>
  <c r="C44" i="2"/>
  <c r="R48" i="2" s="1"/>
  <c r="T43" i="2"/>
  <c r="J43" i="2"/>
  <c r="I43" i="2"/>
  <c r="X52" i="2" s="1"/>
  <c r="H43" i="2"/>
  <c r="X47" i="2" s="1"/>
  <c r="G43" i="2"/>
  <c r="V47" i="2" s="1"/>
  <c r="F43" i="2"/>
  <c r="E43" i="2"/>
  <c r="T47" i="2" s="1"/>
  <c r="D43" i="2"/>
  <c r="S47" i="2" s="1"/>
  <c r="C43" i="2"/>
  <c r="J42" i="2"/>
  <c r="I42" i="2"/>
  <c r="I51" i="2" s="1"/>
  <c r="H42" i="2"/>
  <c r="G42" i="2"/>
  <c r="G51" i="2" s="1"/>
  <c r="F42" i="2"/>
  <c r="E42" i="2"/>
  <c r="D42" i="2"/>
  <c r="C42" i="2"/>
  <c r="AA40" i="2"/>
  <c r="Y40" i="2"/>
  <c r="M40" i="2"/>
  <c r="AB18" i="2" s="1"/>
  <c r="AB40" i="2" s="1"/>
  <c r="L40" i="2"/>
  <c r="K40" i="2"/>
  <c r="Z18" i="2" s="1"/>
  <c r="Z40" i="2" s="1"/>
  <c r="J40" i="2"/>
  <c r="I40" i="2"/>
  <c r="X18" i="2" s="1"/>
  <c r="X40" i="2" s="1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F28" i="2"/>
  <c r="D28" i="2"/>
  <c r="C28" i="2"/>
  <c r="Y27" i="2"/>
  <c r="X27" i="2"/>
  <c r="W27" i="2"/>
  <c r="V27" i="2"/>
  <c r="V55" i="2" s="1"/>
  <c r="U27" i="2"/>
  <c r="T27" i="2"/>
  <c r="T54" i="2" s="1"/>
  <c r="S27" i="2"/>
  <c r="S54" i="2" s="1"/>
  <c r="R27" i="2"/>
  <c r="J27" i="2"/>
  <c r="I27" i="2"/>
  <c r="H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K22" i="2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I21" i="2"/>
  <c r="I22" i="2" s="1"/>
  <c r="H21" i="2"/>
  <c r="W49" i="2" s="1"/>
  <c r="G21" i="2"/>
  <c r="G22" i="2" s="1"/>
  <c r="F21" i="2"/>
  <c r="E21" i="2"/>
  <c r="E22" i="2" s="1"/>
  <c r="D21" i="2"/>
  <c r="S51" i="2" s="1"/>
  <c r="C21" i="2"/>
  <c r="R49" i="2" s="1"/>
  <c r="M20" i="2"/>
  <c r="M21" i="2" s="1"/>
  <c r="L20" i="2"/>
  <c r="L21" i="2" s="1"/>
  <c r="K20" i="2"/>
  <c r="Z53" i="2" s="1"/>
  <c r="J20" i="2"/>
  <c r="J21" i="2" s="1"/>
  <c r="I20" i="2"/>
  <c r="H20" i="2"/>
  <c r="G20" i="2"/>
  <c r="F20" i="2"/>
  <c r="E20" i="2"/>
  <c r="D20" i="2"/>
  <c r="C20" i="2"/>
  <c r="C22" i="2" s="1"/>
  <c r="AA18" i="2"/>
  <c r="Y18" i="2"/>
  <c r="W18" i="2"/>
  <c r="W40" i="2" s="1"/>
  <c r="U18" i="2"/>
  <c r="U40" i="2" s="1"/>
  <c r="D18" i="2"/>
  <c r="C18" i="2" s="1"/>
  <c r="C40" i="2" s="1"/>
  <c r="R18" i="2" s="1"/>
  <c r="R40" i="2" s="1"/>
  <c r="C14" i="2"/>
  <c r="L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H48" i="1"/>
  <c r="F48" i="1"/>
  <c r="J47" i="1"/>
  <c r="J48" i="1" s="1"/>
  <c r="I47" i="1"/>
  <c r="H47" i="1"/>
  <c r="G47" i="1"/>
  <c r="F47" i="1"/>
  <c r="E47" i="1"/>
  <c r="D47" i="1"/>
  <c r="C47" i="1"/>
  <c r="J46" i="1"/>
  <c r="I46" i="1"/>
  <c r="I48" i="1" s="1"/>
  <c r="H46" i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F49" i="1" s="1"/>
  <c r="E41" i="1"/>
  <c r="D41" i="1"/>
  <c r="C41" i="1"/>
  <c r="J40" i="1"/>
  <c r="I40" i="1"/>
  <c r="H40" i="1"/>
  <c r="G40" i="1"/>
  <c r="G49" i="1" s="1"/>
  <c r="F40" i="1"/>
  <c r="E40" i="1"/>
  <c r="D40" i="1"/>
  <c r="C40" i="1"/>
  <c r="C49" i="1" s="1"/>
  <c r="J38" i="1"/>
  <c r="H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H30" i="1"/>
  <c r="G30" i="1"/>
  <c r="R38" i="1" s="1"/>
  <c r="F30" i="1"/>
  <c r="E30" i="1"/>
  <c r="P38" i="1" s="1"/>
  <c r="D30" i="1"/>
  <c r="C30" i="1"/>
  <c r="J29" i="1"/>
  <c r="I29" i="1"/>
  <c r="H29" i="1"/>
  <c r="G29" i="1"/>
  <c r="F29" i="1"/>
  <c r="E29" i="1"/>
  <c r="D29" i="1"/>
  <c r="C29" i="1"/>
  <c r="C27" i="1"/>
  <c r="C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C22" i="3" s="1"/>
  <c r="J21" i="1"/>
  <c r="I21" i="1"/>
  <c r="H21" i="1"/>
  <c r="G21" i="1"/>
  <c r="F21" i="1"/>
  <c r="E21" i="1"/>
  <c r="D21" i="1"/>
  <c r="D21" i="3" s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J18" i="3" s="1"/>
  <c r="H18" i="1"/>
  <c r="H18" i="3" s="1"/>
  <c r="F18" i="1"/>
  <c r="F18" i="3" s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E17" i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C16" i="3" s="1"/>
  <c r="U14" i="1"/>
  <c r="U41" i="1" s="1"/>
  <c r="T14" i="1"/>
  <c r="S14" i="1"/>
  <c r="S41" i="1" s="1"/>
  <c r="R14" i="1"/>
  <c r="Q14" i="1"/>
  <c r="Q41" i="1" s="1"/>
  <c r="P14" i="1"/>
  <c r="O14" i="1"/>
  <c r="N14" i="1"/>
  <c r="J14" i="1"/>
  <c r="I14" i="1"/>
  <c r="I14" i="3" s="1"/>
  <c r="H14" i="1"/>
  <c r="G14" i="1"/>
  <c r="F14" i="1"/>
  <c r="E14" i="1"/>
  <c r="D14" i="1"/>
  <c r="D14" i="3" s="1"/>
  <c r="C14" i="1"/>
  <c r="C14" i="3" s="1"/>
  <c r="J13" i="1"/>
  <c r="I13" i="1"/>
  <c r="H13" i="1"/>
  <c r="G13" i="1"/>
  <c r="F13" i="1"/>
  <c r="F13" i="3" s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I9" i="1"/>
  <c r="I12" i="1" s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40" i="1" s="1"/>
  <c r="I7" i="1"/>
  <c r="H7" i="1"/>
  <c r="G7" i="1"/>
  <c r="F7" i="1"/>
  <c r="Q35" i="1" s="1"/>
  <c r="E7" i="1"/>
  <c r="P35" i="1" s="1"/>
  <c r="D7" i="1"/>
  <c r="O30" i="1" s="1"/>
  <c r="C7" i="1"/>
  <c r="T5" i="1"/>
  <c r="O5" i="1"/>
  <c r="N5" i="1"/>
  <c r="J5" i="1"/>
  <c r="J5" i="3" s="1"/>
  <c r="I5" i="1"/>
  <c r="I5" i="3" s="1"/>
  <c r="H5" i="1"/>
  <c r="G5" i="1"/>
  <c r="G5" i="3" s="1"/>
  <c r="F5" i="1"/>
  <c r="F5" i="3" s="1"/>
  <c r="E5" i="1"/>
  <c r="P5" i="1" s="1"/>
  <c r="D5" i="1"/>
  <c r="C5" i="1"/>
  <c r="C5" i="3" s="1"/>
  <c r="P39" i="1" l="1"/>
  <c r="R39" i="1"/>
  <c r="I12" i="3"/>
  <c r="T64" i="1"/>
  <c r="I25" i="1"/>
  <c r="I15" i="1"/>
  <c r="I15" i="3" s="1"/>
  <c r="I25" i="2"/>
  <c r="X44" i="2"/>
  <c r="H38" i="3"/>
  <c r="J38" i="3"/>
  <c r="Q42" i="1"/>
  <c r="E25" i="2"/>
  <c r="T44" i="2"/>
  <c r="F30" i="3"/>
  <c r="Q38" i="1"/>
  <c r="Q39" i="1" s="1"/>
  <c r="I10" i="3"/>
  <c r="C38" i="1"/>
  <c r="C29" i="3" s="1"/>
  <c r="O38" i="1"/>
  <c r="I49" i="1"/>
  <c r="J49" i="1"/>
  <c r="S42" i="1"/>
  <c r="G82" i="2"/>
  <c r="G69" i="2"/>
  <c r="F16" i="3"/>
  <c r="F21" i="3"/>
  <c r="H31" i="3"/>
  <c r="S38" i="1"/>
  <c r="S39" i="1" s="1"/>
  <c r="U42" i="1"/>
  <c r="S53" i="1"/>
  <c r="F22" i="2"/>
  <c r="U50" i="2"/>
  <c r="U53" i="2"/>
  <c r="V43" i="2"/>
  <c r="U43" i="2"/>
  <c r="V44" i="2"/>
  <c r="G25" i="2"/>
  <c r="U48" i="2"/>
  <c r="D8" i="3"/>
  <c r="O36" i="1"/>
  <c r="I24" i="3"/>
  <c r="I7" i="3"/>
  <c r="I11" i="3"/>
  <c r="I23" i="3"/>
  <c r="T40" i="1"/>
  <c r="T30" i="1"/>
  <c r="T35" i="1"/>
  <c r="F8" i="3"/>
  <c r="Q36" i="1"/>
  <c r="G8" i="3"/>
  <c r="R37" i="1"/>
  <c r="G13" i="3"/>
  <c r="R41" i="1"/>
  <c r="R42" i="1"/>
  <c r="G16" i="3"/>
  <c r="G21" i="3"/>
  <c r="E22" i="3"/>
  <c r="F27" i="1"/>
  <c r="E38" i="1"/>
  <c r="T38" i="1"/>
  <c r="T39" i="1" s="1"/>
  <c r="H32" i="3"/>
  <c r="O40" i="1"/>
  <c r="D54" i="1"/>
  <c r="I82" i="2"/>
  <c r="C25" i="2"/>
  <c r="R44" i="2"/>
  <c r="H24" i="3"/>
  <c r="H7" i="3"/>
  <c r="H23" i="3"/>
  <c r="S40" i="1"/>
  <c r="H11" i="3"/>
  <c r="E8" i="3"/>
  <c r="P37" i="1"/>
  <c r="H13" i="3"/>
  <c r="H16" i="3"/>
  <c r="F22" i="3"/>
  <c r="G27" i="1"/>
  <c r="J30" i="3"/>
  <c r="J31" i="3"/>
  <c r="H33" i="3"/>
  <c r="H34" i="3"/>
  <c r="H35" i="3"/>
  <c r="Q40" i="1"/>
  <c r="H54" i="1"/>
  <c r="W53" i="2"/>
  <c r="X43" i="2"/>
  <c r="W43" i="2"/>
  <c r="H22" i="2"/>
  <c r="V51" i="2"/>
  <c r="G10" i="3"/>
  <c r="C33" i="3"/>
  <c r="H5" i="3"/>
  <c r="H27" i="1"/>
  <c r="O41" i="1"/>
  <c r="O42" i="1"/>
  <c r="E16" i="3"/>
  <c r="S36" i="1"/>
  <c r="H8" i="3"/>
  <c r="D9" i="1"/>
  <c r="I13" i="3"/>
  <c r="E14" i="3"/>
  <c r="T42" i="1"/>
  <c r="T41" i="1"/>
  <c r="I16" i="3"/>
  <c r="E17" i="3"/>
  <c r="I21" i="3"/>
  <c r="G22" i="3"/>
  <c r="I27" i="1"/>
  <c r="G38" i="1"/>
  <c r="G36" i="3" s="1"/>
  <c r="D48" i="1"/>
  <c r="P34" i="1" s="1"/>
  <c r="D49" i="1"/>
  <c r="T52" i="2"/>
  <c r="P41" i="1"/>
  <c r="P42" i="1"/>
  <c r="J24" i="3"/>
  <c r="J7" i="3"/>
  <c r="J11" i="3"/>
  <c r="J23" i="3"/>
  <c r="U30" i="1"/>
  <c r="J8" i="3"/>
  <c r="U37" i="1"/>
  <c r="U36" i="1"/>
  <c r="J13" i="3"/>
  <c r="J16" i="3"/>
  <c r="J21" i="3"/>
  <c r="H22" i="3"/>
  <c r="J27" i="1"/>
  <c r="H29" i="3"/>
  <c r="Q30" i="1"/>
  <c r="J33" i="3"/>
  <c r="J34" i="3"/>
  <c r="J36" i="3"/>
  <c r="O37" i="1"/>
  <c r="K25" i="2"/>
  <c r="Z44" i="2"/>
  <c r="F82" i="2"/>
  <c r="F69" i="2"/>
  <c r="F80" i="2"/>
  <c r="J48" i="6"/>
  <c r="G24" i="3"/>
  <c r="G7" i="3"/>
  <c r="G11" i="3"/>
  <c r="R35" i="1"/>
  <c r="R40" i="1"/>
  <c r="G23" i="3"/>
  <c r="H10" i="3"/>
  <c r="E13" i="3"/>
  <c r="C9" i="1"/>
  <c r="E9" i="1"/>
  <c r="F14" i="3"/>
  <c r="C23" i="3"/>
  <c r="C24" i="3"/>
  <c r="C7" i="3"/>
  <c r="C11" i="3"/>
  <c r="G9" i="1"/>
  <c r="G14" i="3"/>
  <c r="G17" i="3"/>
  <c r="C18" i="1"/>
  <c r="C18" i="3" s="1"/>
  <c r="I22" i="3"/>
  <c r="N27" i="1"/>
  <c r="I29" i="3"/>
  <c r="I38" i="1"/>
  <c r="R30" i="1"/>
  <c r="P36" i="1"/>
  <c r="Q37" i="1"/>
  <c r="V48" i="2"/>
  <c r="Y51" i="2"/>
  <c r="G81" i="2"/>
  <c r="D16" i="3"/>
  <c r="D18" i="1"/>
  <c r="D18" i="3" s="1"/>
  <c r="I18" i="1"/>
  <c r="I18" i="3" s="1"/>
  <c r="J10" i="3"/>
  <c r="I8" i="3"/>
  <c r="T37" i="1"/>
  <c r="Q5" i="1"/>
  <c r="F9" i="1"/>
  <c r="F17" i="3"/>
  <c r="R5" i="1"/>
  <c r="C10" i="3"/>
  <c r="D5" i="3"/>
  <c r="D27" i="1"/>
  <c r="S5" i="1"/>
  <c r="D23" i="3"/>
  <c r="D11" i="3"/>
  <c r="D7" i="3"/>
  <c r="O35" i="1"/>
  <c r="D24" i="3"/>
  <c r="H9" i="1"/>
  <c r="D10" i="3"/>
  <c r="H14" i="3"/>
  <c r="H17" i="3"/>
  <c r="E18" i="1"/>
  <c r="E18" i="3" s="1"/>
  <c r="J22" i="3"/>
  <c r="J29" i="3"/>
  <c r="S30" i="1"/>
  <c r="R36" i="1"/>
  <c r="S37" i="1"/>
  <c r="AA49" i="2"/>
  <c r="AA48" i="2"/>
  <c r="L22" i="2"/>
  <c r="U55" i="2"/>
  <c r="U54" i="2"/>
  <c r="E23" i="3"/>
  <c r="E24" i="3"/>
  <c r="E7" i="3"/>
  <c r="E11" i="3"/>
  <c r="P40" i="1"/>
  <c r="P30" i="1"/>
  <c r="I9" i="3"/>
  <c r="T31" i="1"/>
  <c r="T74" i="1"/>
  <c r="T75" i="1" s="1"/>
  <c r="T76" i="1" s="1"/>
  <c r="N38" i="1"/>
  <c r="S35" i="1"/>
  <c r="T36" i="1"/>
  <c r="D38" i="1"/>
  <c r="D29" i="3" s="1"/>
  <c r="E49" i="1"/>
  <c r="AB48" i="2"/>
  <c r="M22" i="2"/>
  <c r="AB51" i="2"/>
  <c r="AB49" i="2"/>
  <c r="AA51" i="2"/>
  <c r="E5" i="3"/>
  <c r="E27" i="1"/>
  <c r="E10" i="3"/>
  <c r="U5" i="1"/>
  <c r="F23" i="3"/>
  <c r="F24" i="3"/>
  <c r="F7" i="3"/>
  <c r="F11" i="3"/>
  <c r="J9" i="1"/>
  <c r="F10" i="3"/>
  <c r="J14" i="3"/>
  <c r="J17" i="3"/>
  <c r="G18" i="1"/>
  <c r="G18" i="3" s="1"/>
  <c r="T34" i="1"/>
  <c r="U35" i="1"/>
  <c r="C37" i="3"/>
  <c r="F38" i="1"/>
  <c r="F36" i="3" s="1"/>
  <c r="T55" i="1"/>
  <c r="T48" i="1"/>
  <c r="W55" i="2"/>
  <c r="W54" i="2"/>
  <c r="N42" i="1"/>
  <c r="N41" i="1"/>
  <c r="Y52" i="2"/>
  <c r="X51" i="2"/>
  <c r="Z47" i="2"/>
  <c r="Y50" i="2"/>
  <c r="R50" i="2"/>
  <c r="X67" i="2"/>
  <c r="X59" i="2"/>
  <c r="E48" i="6"/>
  <c r="G34" i="3"/>
  <c r="J37" i="3"/>
  <c r="T53" i="2"/>
  <c r="J51" i="2"/>
  <c r="S43" i="2"/>
  <c r="AA47" i="2"/>
  <c r="T48" i="2"/>
  <c r="Z50" i="2"/>
  <c r="S50" i="2"/>
  <c r="H48" i="6"/>
  <c r="H79" i="6" s="1"/>
  <c r="I31" i="3"/>
  <c r="E32" i="3"/>
  <c r="I34" i="3"/>
  <c r="F35" i="3"/>
  <c r="C36" i="3"/>
  <c r="G48" i="1"/>
  <c r="C54" i="1"/>
  <c r="J22" i="2"/>
  <c r="C51" i="2"/>
  <c r="H64" i="2"/>
  <c r="Q24" i="6"/>
  <c r="K48" i="6"/>
  <c r="K79" i="6" s="1"/>
  <c r="W48" i="2"/>
  <c r="S52" i="2"/>
  <c r="I64" i="2"/>
  <c r="I68" i="2" s="1"/>
  <c r="I69" i="2" s="1"/>
  <c r="E36" i="3"/>
  <c r="E54" i="1"/>
  <c r="P53" i="1" s="1"/>
  <c r="X55" i="2"/>
  <c r="X54" i="2"/>
  <c r="R52" i="2"/>
  <c r="R47" i="2"/>
  <c r="Z49" i="2"/>
  <c r="Y49" i="2"/>
  <c r="C80" i="2"/>
  <c r="R59" i="2"/>
  <c r="R67" i="2"/>
  <c r="V60" i="2"/>
  <c r="F54" i="1"/>
  <c r="Q53" i="1" s="1"/>
  <c r="Y53" i="2"/>
  <c r="Y55" i="2"/>
  <c r="Y54" i="2"/>
  <c r="Z48" i="2"/>
  <c r="Y48" i="2"/>
  <c r="T49" i="2"/>
  <c r="S53" i="2"/>
  <c r="X50" i="2"/>
  <c r="W67" i="2"/>
  <c r="W59" i="2"/>
  <c r="M48" i="6"/>
  <c r="J78" i="6"/>
  <c r="D30" i="3"/>
  <c r="I32" i="3"/>
  <c r="E33" i="3"/>
  <c r="J35" i="3"/>
  <c r="G54" i="1"/>
  <c r="G27" i="2"/>
  <c r="D51" i="2"/>
  <c r="Y43" i="2"/>
  <c r="U49" i="2"/>
  <c r="E80" i="2"/>
  <c r="E21" i="3"/>
  <c r="E30" i="3"/>
  <c r="J32" i="3"/>
  <c r="F33" i="3"/>
  <c r="H36" i="3"/>
  <c r="E37" i="3"/>
  <c r="H49" i="1"/>
  <c r="AA53" i="2"/>
  <c r="AA50" i="2"/>
  <c r="AA52" i="2"/>
  <c r="AA55" i="2"/>
  <c r="E51" i="2"/>
  <c r="U52" i="2"/>
  <c r="U47" i="2"/>
  <c r="Z43" i="2"/>
  <c r="T51" i="2"/>
  <c r="V49" i="2"/>
  <c r="Z52" i="2"/>
  <c r="V53" i="2"/>
  <c r="V54" i="2"/>
  <c r="S55" i="2"/>
  <c r="F81" i="2"/>
  <c r="N78" i="6"/>
  <c r="F37" i="3"/>
  <c r="I54" i="1"/>
  <c r="AB55" i="2"/>
  <c r="D22" i="2"/>
  <c r="D40" i="2"/>
  <c r="S18" i="2" s="1"/>
  <c r="S40" i="2" s="1"/>
  <c r="V52" i="2"/>
  <c r="AA43" i="2"/>
  <c r="U51" i="2"/>
  <c r="W47" i="2"/>
  <c r="AB52" i="2"/>
  <c r="X53" i="2"/>
  <c r="T55" i="2"/>
  <c r="G80" i="2"/>
  <c r="G63" i="2"/>
  <c r="T60" i="2"/>
  <c r="D48" i="6"/>
  <c r="J54" i="1"/>
  <c r="M65" i="2"/>
  <c r="K65" i="2"/>
  <c r="Z34" i="2"/>
  <c r="AB43" i="2"/>
  <c r="X49" i="2"/>
  <c r="C64" i="2"/>
  <c r="C68" i="2" s="1"/>
  <c r="AB53" i="2"/>
  <c r="J64" i="2"/>
  <c r="U60" i="2"/>
  <c r="F48" i="6"/>
  <c r="C48" i="6"/>
  <c r="K78" i="6"/>
  <c r="C21" i="10"/>
  <c r="C32" i="10" s="1"/>
  <c r="H21" i="3"/>
  <c r="D22" i="3"/>
  <c r="H30" i="3"/>
  <c r="E31" i="3"/>
  <c r="I33" i="3"/>
  <c r="E34" i="3"/>
  <c r="H37" i="3"/>
  <c r="C48" i="1"/>
  <c r="O34" i="1" s="1"/>
  <c r="R53" i="2"/>
  <c r="R54" i="2"/>
  <c r="R55" i="2"/>
  <c r="H51" i="2"/>
  <c r="Y47" i="2"/>
  <c r="D64" i="2"/>
  <c r="Z55" i="2"/>
  <c r="I80" i="2"/>
  <c r="D21" i="10"/>
  <c r="D63" i="2"/>
  <c r="E63" i="2"/>
  <c r="F63" i="2"/>
  <c r="E81" i="2"/>
  <c r="S49" i="2"/>
  <c r="H81" i="2"/>
  <c r="K57" i="2"/>
  <c r="K64" i="2" s="1"/>
  <c r="L59" i="2"/>
  <c r="J63" i="2"/>
  <c r="I81" i="2"/>
  <c r="H12" i="4"/>
  <c r="J55" i="1" l="1"/>
  <c r="U46" i="1"/>
  <c r="J82" i="2"/>
  <c r="D31" i="3"/>
  <c r="I38" i="3"/>
  <c r="I35" i="3"/>
  <c r="D9" i="3"/>
  <c r="O74" i="1"/>
  <c r="D12" i="1"/>
  <c r="O31" i="1"/>
  <c r="J68" i="2"/>
  <c r="J69" i="2" s="1"/>
  <c r="Y60" i="2"/>
  <c r="E54" i="3"/>
  <c r="E55" i="1"/>
  <c r="P46" i="1"/>
  <c r="J79" i="6"/>
  <c r="P55" i="1"/>
  <c r="U34" i="1"/>
  <c r="G38" i="3"/>
  <c r="G35" i="3"/>
  <c r="D37" i="3"/>
  <c r="J49" i="3"/>
  <c r="I25" i="3"/>
  <c r="T32" i="1"/>
  <c r="T65" i="1"/>
  <c r="T6" i="1"/>
  <c r="I26" i="1"/>
  <c r="H49" i="3"/>
  <c r="H69" i="2"/>
  <c r="H82" i="2"/>
  <c r="H80" i="2"/>
  <c r="T56" i="1"/>
  <c r="E27" i="3"/>
  <c r="P27" i="1"/>
  <c r="E49" i="3"/>
  <c r="H9" i="3"/>
  <c r="S74" i="1"/>
  <c r="S31" i="1"/>
  <c r="H12" i="1"/>
  <c r="G29" i="3"/>
  <c r="G33" i="3"/>
  <c r="C34" i="3"/>
  <c r="L63" i="2"/>
  <c r="D36" i="3"/>
  <c r="U53" i="1"/>
  <c r="G48" i="3"/>
  <c r="R55" i="1"/>
  <c r="R53" i="1"/>
  <c r="R45" i="1"/>
  <c r="S34" i="1"/>
  <c r="S60" i="2"/>
  <c r="D68" i="2"/>
  <c r="F9" i="3"/>
  <c r="Q74" i="1"/>
  <c r="Q75" i="1" s="1"/>
  <c r="Q76" i="1" s="1"/>
  <c r="Q31" i="1"/>
  <c r="F12" i="1"/>
  <c r="E9" i="3"/>
  <c r="P74" i="1"/>
  <c r="P75" i="1" s="1"/>
  <c r="P76" i="1" s="1"/>
  <c r="P31" i="1"/>
  <c r="E12" i="1"/>
  <c r="F31" i="3"/>
  <c r="I27" i="3"/>
  <c r="T27" i="1"/>
  <c r="F29" i="3"/>
  <c r="U44" i="2"/>
  <c r="F25" i="2"/>
  <c r="D34" i="3"/>
  <c r="U45" i="1"/>
  <c r="D82" i="2"/>
  <c r="D69" i="2"/>
  <c r="C9" i="3"/>
  <c r="N74" i="1"/>
  <c r="C12" i="1"/>
  <c r="N31" i="1"/>
  <c r="G27" i="3"/>
  <c r="R27" i="1"/>
  <c r="D33" i="3"/>
  <c r="H68" i="2"/>
  <c r="W60" i="2"/>
  <c r="C69" i="2"/>
  <c r="C82" i="2"/>
  <c r="J80" i="2"/>
  <c r="G30" i="3"/>
  <c r="H54" i="3"/>
  <c r="H55" i="1"/>
  <c r="S46" i="1"/>
  <c r="R74" i="2"/>
  <c r="C38" i="2"/>
  <c r="C29" i="2"/>
  <c r="I30" i="3"/>
  <c r="C35" i="3"/>
  <c r="G37" i="3"/>
  <c r="O39" i="1"/>
  <c r="U55" i="1"/>
  <c r="D81" i="2"/>
  <c r="T59" i="2"/>
  <c r="T67" i="2"/>
  <c r="T68" i="2"/>
  <c r="D25" i="2"/>
  <c r="S44" i="2"/>
  <c r="G54" i="3"/>
  <c r="G55" i="1"/>
  <c r="G56" i="1" s="1"/>
  <c r="R46" i="1"/>
  <c r="Y44" i="2"/>
  <c r="J25" i="2"/>
  <c r="J9" i="3"/>
  <c r="U74" i="1"/>
  <c r="U31" i="1"/>
  <c r="J12" i="1"/>
  <c r="Z74" i="2"/>
  <c r="K29" i="2"/>
  <c r="K38" i="2"/>
  <c r="H27" i="3"/>
  <c r="S27" i="1"/>
  <c r="E38" i="3"/>
  <c r="E56" i="1"/>
  <c r="S45" i="1"/>
  <c r="Q45" i="1"/>
  <c r="E35" i="3"/>
  <c r="T74" i="2"/>
  <c r="E38" i="2"/>
  <c r="E29" i="2"/>
  <c r="U67" i="2"/>
  <c r="U59" i="2"/>
  <c r="D38" i="3"/>
  <c r="E82" i="2"/>
  <c r="E69" i="2"/>
  <c r="J81" i="2"/>
  <c r="C81" i="2"/>
  <c r="F38" i="3"/>
  <c r="C31" i="3"/>
  <c r="E29" i="3"/>
  <c r="V74" i="2"/>
  <c r="G29" i="2"/>
  <c r="G38" i="2"/>
  <c r="F34" i="3"/>
  <c r="F32" i="3"/>
  <c r="V67" i="2"/>
  <c r="V68" i="2"/>
  <c r="V59" i="2"/>
  <c r="C55" i="1"/>
  <c r="N46" i="1"/>
  <c r="C54" i="3"/>
  <c r="M25" i="2"/>
  <c r="AB44" i="2"/>
  <c r="R74" i="1"/>
  <c r="R31" i="1"/>
  <c r="G12" i="1"/>
  <c r="G9" i="3"/>
  <c r="O55" i="1"/>
  <c r="O53" i="1"/>
  <c r="O45" i="1"/>
  <c r="F27" i="3"/>
  <c r="Q27" i="1"/>
  <c r="G32" i="3"/>
  <c r="G31" i="3"/>
  <c r="H13" i="4"/>
  <c r="I12" i="4"/>
  <c r="I13" i="4" s="1"/>
  <c r="S59" i="2"/>
  <c r="S67" i="2"/>
  <c r="N55" i="1"/>
  <c r="N53" i="1"/>
  <c r="N45" i="1"/>
  <c r="C48" i="3"/>
  <c r="I55" i="1"/>
  <c r="I49" i="3" s="1"/>
  <c r="T46" i="1"/>
  <c r="F54" i="3"/>
  <c r="F55" i="1"/>
  <c r="F56" i="1" s="1"/>
  <c r="Q46" i="1"/>
  <c r="D35" i="3"/>
  <c r="T45" i="1"/>
  <c r="C30" i="3"/>
  <c r="I37" i="3"/>
  <c r="S55" i="1"/>
  <c r="Q55" i="1"/>
  <c r="D32" i="3"/>
  <c r="X60" i="2"/>
  <c r="D27" i="3"/>
  <c r="O27" i="1"/>
  <c r="P45" i="1"/>
  <c r="J27" i="3"/>
  <c r="U27" i="1"/>
  <c r="D54" i="3"/>
  <c r="D55" i="1"/>
  <c r="O46" i="1"/>
  <c r="C56" i="1"/>
  <c r="C38" i="3"/>
  <c r="Y67" i="2"/>
  <c r="Y59" i="2"/>
  <c r="L25" i="2"/>
  <c r="AA44" i="2"/>
  <c r="L57" i="2"/>
  <c r="L64" i="2" s="1"/>
  <c r="M59" i="2"/>
  <c r="D80" i="2"/>
  <c r="R60" i="2"/>
  <c r="T53" i="1"/>
  <c r="C32" i="3"/>
  <c r="I36" i="3"/>
  <c r="W44" i="2"/>
  <c r="H25" i="2"/>
  <c r="R34" i="1"/>
  <c r="Q34" i="1"/>
  <c r="I29" i="2"/>
  <c r="X74" i="2"/>
  <c r="I38" i="2"/>
  <c r="U39" i="1"/>
  <c r="R75" i="1" l="1"/>
  <c r="R76" i="1" s="1"/>
  <c r="U75" i="1"/>
  <c r="U76" i="1" s="1"/>
  <c r="J58" i="3"/>
  <c r="J50" i="3"/>
  <c r="J55" i="3"/>
  <c r="J48" i="3"/>
  <c r="J47" i="3"/>
  <c r="J42" i="3"/>
  <c r="J43" i="3"/>
  <c r="J52" i="3"/>
  <c r="J40" i="3"/>
  <c r="J44" i="3"/>
  <c r="J41" i="3"/>
  <c r="J46" i="3"/>
  <c r="J45" i="3"/>
  <c r="J53" i="3"/>
  <c r="J56" i="1"/>
  <c r="J51" i="3"/>
  <c r="G31" i="2"/>
  <c r="V83" i="2"/>
  <c r="V84" i="2" s="1"/>
  <c r="V85" i="2" s="1"/>
  <c r="N75" i="1"/>
  <c r="N76" i="1" s="1"/>
  <c r="O75" i="1"/>
  <c r="O76" i="1" s="1"/>
  <c r="E12" i="3"/>
  <c r="E25" i="1"/>
  <c r="P64" i="1"/>
  <c r="E15" i="1"/>
  <c r="E15" i="3" s="1"/>
  <c r="I31" i="2"/>
  <c r="X83" i="2"/>
  <c r="X84" i="2" s="1"/>
  <c r="X85" i="2" s="1"/>
  <c r="D55" i="3"/>
  <c r="D58" i="3"/>
  <c r="D50" i="3"/>
  <c r="D44" i="3"/>
  <c r="D42" i="3"/>
  <c r="D46" i="3"/>
  <c r="D51" i="3"/>
  <c r="D41" i="3"/>
  <c r="D43" i="3"/>
  <c r="D47" i="3"/>
  <c r="D40" i="3"/>
  <c r="D53" i="3"/>
  <c r="D45" i="3"/>
  <c r="D52" i="3"/>
  <c r="C55" i="3"/>
  <c r="C58" i="3"/>
  <c r="C50" i="3"/>
  <c r="C46" i="3"/>
  <c r="C43" i="3"/>
  <c r="C47" i="3"/>
  <c r="C49" i="3"/>
  <c r="C42" i="3"/>
  <c r="C52" i="3"/>
  <c r="C53" i="3"/>
  <c r="C51" i="3"/>
  <c r="C40" i="3"/>
  <c r="C45" i="3"/>
  <c r="C44" i="3"/>
  <c r="C41" i="3"/>
  <c r="D49" i="3"/>
  <c r="G58" i="3"/>
  <c r="G50" i="3"/>
  <c r="G55" i="3"/>
  <c r="G40" i="3"/>
  <c r="G49" i="3"/>
  <c r="G53" i="3"/>
  <c r="G47" i="3"/>
  <c r="G51" i="3"/>
  <c r="G52" i="3"/>
  <c r="G43" i="3"/>
  <c r="G44" i="3"/>
  <c r="G46" i="3"/>
  <c r="G41" i="3"/>
  <c r="G45" i="3"/>
  <c r="G42" i="3"/>
  <c r="H12" i="3"/>
  <c r="H25" i="1"/>
  <c r="S64" i="1"/>
  <c r="H15" i="1"/>
  <c r="H15" i="3" s="1"/>
  <c r="I56" i="1"/>
  <c r="C39" i="2"/>
  <c r="R75" i="2"/>
  <c r="R19" i="2"/>
  <c r="R23" i="2" s="1"/>
  <c r="R45" i="2"/>
  <c r="R68" i="2"/>
  <c r="X75" i="2"/>
  <c r="X45" i="2"/>
  <c r="X19" i="2"/>
  <c r="X23" i="2" s="1"/>
  <c r="I39" i="2"/>
  <c r="X68" i="2"/>
  <c r="M57" i="2"/>
  <c r="M64" i="2" s="1"/>
  <c r="M63" i="2"/>
  <c r="I26" i="3"/>
  <c r="T47" i="1"/>
  <c r="T57" i="1"/>
  <c r="D48" i="3"/>
  <c r="K30" i="2"/>
  <c r="Z22" i="2" s="1"/>
  <c r="K31" i="2"/>
  <c r="E9" i="2" s="1"/>
  <c r="K66" i="2" s="1"/>
  <c r="Z83" i="2"/>
  <c r="Z84" i="2" s="1"/>
  <c r="Z85" i="2" s="1"/>
  <c r="S75" i="1"/>
  <c r="S76" i="1" s="1"/>
  <c r="T8" i="1"/>
  <c r="T11" i="1" s="1"/>
  <c r="W74" i="2"/>
  <c r="H29" i="2"/>
  <c r="H38" i="2"/>
  <c r="E31" i="2"/>
  <c r="T83" i="2"/>
  <c r="T84" i="2" s="1"/>
  <c r="T85" i="2" s="1"/>
  <c r="F12" i="3"/>
  <c r="F25" i="1"/>
  <c r="Q64" i="1"/>
  <c r="F15" i="1"/>
  <c r="F15" i="3" s="1"/>
  <c r="E55" i="3"/>
  <c r="E58" i="3"/>
  <c r="E50" i="3"/>
  <c r="E42" i="3"/>
  <c r="E45" i="3"/>
  <c r="E41" i="3"/>
  <c r="E44" i="3"/>
  <c r="E46" i="3"/>
  <c r="E48" i="3"/>
  <c r="E40" i="3"/>
  <c r="E51" i="3"/>
  <c r="E43" i="3"/>
  <c r="E52" i="3"/>
  <c r="E53" i="3"/>
  <c r="E47" i="3"/>
  <c r="Z45" i="2"/>
  <c r="Z75" i="2"/>
  <c r="Z19" i="2"/>
  <c r="Z23" i="2" s="1"/>
  <c r="K39" i="2"/>
  <c r="Z61" i="2" s="1"/>
  <c r="AA74" i="2"/>
  <c r="L29" i="2"/>
  <c r="L38" i="2"/>
  <c r="F55" i="3"/>
  <c r="F58" i="3"/>
  <c r="F50" i="3"/>
  <c r="F48" i="3"/>
  <c r="F53" i="3"/>
  <c r="F52" i="3"/>
  <c r="F40" i="3"/>
  <c r="F43" i="3"/>
  <c r="F42" i="3"/>
  <c r="F49" i="3"/>
  <c r="F51" i="3"/>
  <c r="F45" i="3"/>
  <c r="F46" i="3"/>
  <c r="F44" i="3"/>
  <c r="F41" i="3"/>
  <c r="F47" i="3"/>
  <c r="G12" i="3"/>
  <c r="R64" i="1"/>
  <c r="G25" i="1"/>
  <c r="G15" i="1"/>
  <c r="G15" i="3" s="1"/>
  <c r="T75" i="2"/>
  <c r="E39" i="2"/>
  <c r="T45" i="2"/>
  <c r="T19" i="2"/>
  <c r="T23" i="2" s="1"/>
  <c r="J12" i="3"/>
  <c r="U64" i="1"/>
  <c r="J25" i="1"/>
  <c r="J15" i="1"/>
  <c r="J15" i="3" s="1"/>
  <c r="S74" i="2"/>
  <c r="D38" i="2"/>
  <c r="D29" i="2"/>
  <c r="C31" i="2"/>
  <c r="R83" i="2"/>
  <c r="R84" i="2" s="1"/>
  <c r="R85" i="2" s="1"/>
  <c r="U74" i="2"/>
  <c r="F29" i="2"/>
  <c r="F38" i="2"/>
  <c r="I58" i="3"/>
  <c r="I50" i="3"/>
  <c r="I55" i="3"/>
  <c r="I51" i="3"/>
  <c r="I41" i="3"/>
  <c r="I48" i="3"/>
  <c r="I43" i="3"/>
  <c r="I45" i="3"/>
  <c r="I42" i="3"/>
  <c r="I40" i="3"/>
  <c r="I47" i="3"/>
  <c r="I52" i="3"/>
  <c r="I53" i="3"/>
  <c r="I44" i="3"/>
  <c r="I46" i="3"/>
  <c r="J54" i="3"/>
  <c r="I54" i="3"/>
  <c r="AB74" i="2"/>
  <c r="M38" i="2"/>
  <c r="M29" i="2"/>
  <c r="V75" i="2"/>
  <c r="V45" i="2"/>
  <c r="G39" i="2"/>
  <c r="V19" i="2"/>
  <c r="V23" i="2" s="1"/>
  <c r="D56" i="1"/>
  <c r="Y74" i="2"/>
  <c r="J29" i="2"/>
  <c r="J38" i="2"/>
  <c r="H58" i="3"/>
  <c r="H50" i="3"/>
  <c r="H55" i="3"/>
  <c r="H48" i="3"/>
  <c r="H51" i="3"/>
  <c r="H45" i="3"/>
  <c r="H56" i="1"/>
  <c r="H41" i="3"/>
  <c r="H40" i="3"/>
  <c r="H53" i="3"/>
  <c r="H43" i="3"/>
  <c r="H44" i="3"/>
  <c r="H46" i="3"/>
  <c r="H47" i="3"/>
  <c r="H42" i="3"/>
  <c r="H52" i="3"/>
  <c r="C12" i="3"/>
  <c r="N64" i="1"/>
  <c r="C25" i="1"/>
  <c r="C15" i="1"/>
  <c r="C15" i="3" s="1"/>
  <c r="D12" i="3"/>
  <c r="D25" i="1"/>
  <c r="O64" i="1"/>
  <c r="D15" i="1"/>
  <c r="D15" i="3" s="1"/>
  <c r="T66" i="1" l="1"/>
  <c r="T58" i="1"/>
  <c r="T33" i="1"/>
  <c r="T49" i="1"/>
  <c r="T13" i="1"/>
  <c r="H25" i="3"/>
  <c r="S65" i="1"/>
  <c r="S32" i="1"/>
  <c r="S6" i="1"/>
  <c r="H26" i="1"/>
  <c r="S56" i="1"/>
  <c r="S48" i="1"/>
  <c r="C25" i="3"/>
  <c r="N65" i="1"/>
  <c r="C26" i="1"/>
  <c r="N32" i="1"/>
  <c r="N6" i="1"/>
  <c r="N56" i="1"/>
  <c r="N48" i="1"/>
  <c r="V61" i="2"/>
  <c r="V69" i="2"/>
  <c r="F31" i="2"/>
  <c r="U83" i="2"/>
  <c r="U84" i="2" s="1"/>
  <c r="U85" i="2" s="1"/>
  <c r="L30" i="2"/>
  <c r="AA22" i="2" s="1"/>
  <c r="AA83" i="2"/>
  <c r="AA84" i="2" s="1"/>
  <c r="AA85" i="2" s="1"/>
  <c r="E25" i="3"/>
  <c r="P32" i="1"/>
  <c r="P65" i="1"/>
  <c r="E26" i="1"/>
  <c r="P6" i="1"/>
  <c r="P48" i="1"/>
  <c r="P56" i="1"/>
  <c r="R70" i="2"/>
  <c r="R62" i="2"/>
  <c r="R46" i="2"/>
  <c r="R25" i="2"/>
  <c r="M30" i="2"/>
  <c r="AB22" i="2" s="1"/>
  <c r="AB83" i="2"/>
  <c r="AB84" i="2" s="1"/>
  <c r="AB85" i="2" s="1"/>
  <c r="Z62" i="2"/>
  <c r="Z46" i="2"/>
  <c r="Z25" i="2"/>
  <c r="W75" i="2"/>
  <c r="W45" i="2"/>
  <c r="W19" i="2"/>
  <c r="W23" i="2" s="1"/>
  <c r="H39" i="2"/>
  <c r="W68" i="2"/>
  <c r="AB75" i="2"/>
  <c r="AB45" i="2"/>
  <c r="AB19" i="2"/>
  <c r="AB23" i="2" s="1"/>
  <c r="M39" i="2"/>
  <c r="H31" i="2"/>
  <c r="W83" i="2"/>
  <c r="W84" i="2" s="1"/>
  <c r="W85" i="2" s="1"/>
  <c r="S75" i="2"/>
  <c r="D39" i="2"/>
  <c r="S45" i="2"/>
  <c r="S19" i="2"/>
  <c r="S23" i="2" s="1"/>
  <c r="S68" i="2"/>
  <c r="AB61" i="2"/>
  <c r="D25" i="3"/>
  <c r="D26" i="1"/>
  <c r="O65" i="1"/>
  <c r="O32" i="1"/>
  <c r="O6" i="1"/>
  <c r="O56" i="1"/>
  <c r="O48" i="1"/>
  <c r="G25" i="3"/>
  <c r="R65" i="1"/>
  <c r="R32" i="1"/>
  <c r="G26" i="1"/>
  <c r="R6" i="1"/>
  <c r="R48" i="1"/>
  <c r="R56" i="1"/>
  <c r="T61" i="2"/>
  <c r="T69" i="2"/>
  <c r="D31" i="2"/>
  <c r="S83" i="2"/>
  <c r="S84" i="2" s="1"/>
  <c r="S85" i="2" s="1"/>
  <c r="R69" i="2"/>
  <c r="R61" i="2"/>
  <c r="Y45" i="2"/>
  <c r="Y75" i="2"/>
  <c r="Y19" i="2"/>
  <c r="Y23" i="2" s="1"/>
  <c r="J39" i="2"/>
  <c r="Y68" i="2"/>
  <c r="J31" i="2"/>
  <c r="D9" i="2" s="1"/>
  <c r="Y83" i="2"/>
  <c r="Y84" i="2" s="1"/>
  <c r="Y85" i="2" s="1"/>
  <c r="J25" i="3"/>
  <c r="U32" i="1"/>
  <c r="U6" i="1"/>
  <c r="J26" i="1"/>
  <c r="U65" i="1"/>
  <c r="U56" i="1"/>
  <c r="U48" i="1"/>
  <c r="X61" i="2"/>
  <c r="X69" i="2"/>
  <c r="X62" i="2"/>
  <c r="X70" i="2"/>
  <c r="X46" i="2"/>
  <c r="X25" i="2"/>
  <c r="Z59" i="2"/>
  <c r="Z60" i="2"/>
  <c r="K68" i="2"/>
  <c r="V70" i="2"/>
  <c r="V46" i="2"/>
  <c r="V62" i="2"/>
  <c r="V25" i="2"/>
  <c r="U75" i="2"/>
  <c r="U45" i="2"/>
  <c r="U19" i="2"/>
  <c r="U23" i="2" s="1"/>
  <c r="F39" i="2"/>
  <c r="U68" i="2"/>
  <c r="T70" i="2"/>
  <c r="T62" i="2"/>
  <c r="T25" i="2"/>
  <c r="T46" i="2"/>
  <c r="AA75" i="2"/>
  <c r="AA45" i="2"/>
  <c r="AA19" i="2"/>
  <c r="AA23" i="2" s="1"/>
  <c r="L39" i="2"/>
  <c r="AA61" i="2" s="1"/>
  <c r="F25" i="3"/>
  <c r="Q65" i="1"/>
  <c r="F26" i="1"/>
  <c r="Q32" i="1"/>
  <c r="Q6" i="1"/>
  <c r="Q48" i="1"/>
  <c r="Q56" i="1"/>
  <c r="U8" i="1" l="1"/>
  <c r="U11" i="1"/>
  <c r="W61" i="2"/>
  <c r="W69" i="2"/>
  <c r="Q8" i="1"/>
  <c r="Q11" i="1" s="1"/>
  <c r="S70" i="2"/>
  <c r="S46" i="2"/>
  <c r="S62" i="2"/>
  <c r="S25" i="2"/>
  <c r="W62" i="2"/>
  <c r="W70" i="2"/>
  <c r="W25" i="2"/>
  <c r="W46" i="2"/>
  <c r="X76" i="2"/>
  <c r="X64" i="2"/>
  <c r="X71" i="2"/>
  <c r="X72" i="2"/>
  <c r="X31" i="2"/>
  <c r="X35" i="2" s="1"/>
  <c r="X63" i="2"/>
  <c r="O8" i="1"/>
  <c r="O11" i="1" s="1"/>
  <c r="H26" i="3"/>
  <c r="S57" i="1"/>
  <c r="S47" i="1"/>
  <c r="S69" i="2"/>
  <c r="S61" i="2"/>
  <c r="S8" i="1"/>
  <c r="S11" i="1" s="1"/>
  <c r="Z76" i="2"/>
  <c r="Z63" i="2"/>
  <c r="Z31" i="2"/>
  <c r="Z35" i="2" s="1"/>
  <c r="K42" i="2" s="1"/>
  <c r="Z72" i="2" s="1"/>
  <c r="Z64" i="2"/>
  <c r="D26" i="3"/>
  <c r="O57" i="1"/>
  <c r="O47" i="1"/>
  <c r="P8" i="1"/>
  <c r="P11" i="1" s="1"/>
  <c r="Y61" i="2"/>
  <c r="Y69" i="2"/>
  <c r="E26" i="3"/>
  <c r="P47" i="1"/>
  <c r="P57" i="1"/>
  <c r="F26" i="3"/>
  <c r="Q47" i="1"/>
  <c r="Q57" i="1"/>
  <c r="AA62" i="2"/>
  <c r="AA25" i="2"/>
  <c r="AA46" i="2"/>
  <c r="V72" i="2"/>
  <c r="V76" i="2"/>
  <c r="V63" i="2"/>
  <c r="V64" i="2"/>
  <c r="V31" i="2"/>
  <c r="V35" i="2" s="1"/>
  <c r="V71" i="2"/>
  <c r="Y62" i="2"/>
  <c r="Y70" i="2"/>
  <c r="Y25" i="2"/>
  <c r="Y46" i="2"/>
  <c r="R8" i="1"/>
  <c r="R11" i="1" s="1"/>
  <c r="N11" i="1"/>
  <c r="N8" i="1"/>
  <c r="T59" i="1"/>
  <c r="T50" i="1"/>
  <c r="T67" i="1"/>
  <c r="T15" i="1"/>
  <c r="U62" i="2"/>
  <c r="U25" i="2"/>
  <c r="U46" i="2"/>
  <c r="U70" i="2"/>
  <c r="M31" i="2"/>
  <c r="G9" i="2" s="1"/>
  <c r="M66" i="2" s="1"/>
  <c r="C26" i="3"/>
  <c r="N47" i="1"/>
  <c r="N57" i="1"/>
  <c r="U61" i="2"/>
  <c r="U69" i="2"/>
  <c r="G26" i="3"/>
  <c r="R57" i="1"/>
  <c r="R47" i="1"/>
  <c r="AB62" i="2"/>
  <c r="AB25" i="2"/>
  <c r="AB46" i="2"/>
  <c r="T64" i="2"/>
  <c r="T71" i="2"/>
  <c r="T72" i="2"/>
  <c r="T63" i="2"/>
  <c r="T76" i="2"/>
  <c r="T31" i="2"/>
  <c r="T35" i="2" s="1"/>
  <c r="J26" i="3"/>
  <c r="U47" i="1"/>
  <c r="U57" i="1"/>
  <c r="R63" i="2"/>
  <c r="R64" i="2"/>
  <c r="R71" i="2"/>
  <c r="R72" i="2"/>
  <c r="R31" i="2"/>
  <c r="R35" i="2" s="1"/>
  <c r="L31" i="2"/>
  <c r="F9" i="2" s="1"/>
  <c r="L66" i="2" s="1"/>
  <c r="P66" i="1" l="1"/>
  <c r="P58" i="1"/>
  <c r="P33" i="1"/>
  <c r="P49" i="1"/>
  <c r="P13" i="1"/>
  <c r="Q66" i="1"/>
  <c r="Q58" i="1"/>
  <c r="Q13" i="1"/>
  <c r="Q33" i="1"/>
  <c r="Q49" i="1"/>
  <c r="R66" i="1"/>
  <c r="R58" i="1"/>
  <c r="R49" i="1"/>
  <c r="R33" i="1"/>
  <c r="R13" i="1"/>
  <c r="O49" i="1"/>
  <c r="O13" i="1"/>
  <c r="O66" i="1"/>
  <c r="O33" i="1"/>
  <c r="O58" i="1"/>
  <c r="S66" i="1"/>
  <c r="S58" i="1"/>
  <c r="S33" i="1"/>
  <c r="S49" i="1"/>
  <c r="S13" i="1"/>
  <c r="U71" i="2"/>
  <c r="U72" i="2"/>
  <c r="U76" i="2"/>
  <c r="U63" i="2"/>
  <c r="U64" i="2"/>
  <c r="U31" i="2"/>
  <c r="U35" i="2" s="1"/>
  <c r="K51" i="2"/>
  <c r="Z67" i="2"/>
  <c r="Z68" i="2"/>
  <c r="Z69" i="2"/>
  <c r="Z70" i="2"/>
  <c r="S64" i="2"/>
  <c r="S71" i="2"/>
  <c r="S72" i="2"/>
  <c r="S76" i="2"/>
  <c r="S63" i="2"/>
  <c r="S31" i="2"/>
  <c r="S35" i="2" s="1"/>
  <c r="Z71" i="2"/>
  <c r="T51" i="1"/>
  <c r="T60" i="1"/>
  <c r="T18" i="1"/>
  <c r="AA60" i="2"/>
  <c r="L68" i="2"/>
  <c r="AA59" i="2"/>
  <c r="AB60" i="2"/>
  <c r="AB59" i="2"/>
  <c r="M68" i="2"/>
  <c r="AA63" i="2"/>
  <c r="AA64" i="2"/>
  <c r="AA76" i="2"/>
  <c r="AA31" i="2"/>
  <c r="AA35" i="2" s="1"/>
  <c r="L42" i="2" s="1"/>
  <c r="N49" i="1"/>
  <c r="N66" i="1"/>
  <c r="N58" i="1"/>
  <c r="N33" i="1"/>
  <c r="N13" i="1"/>
  <c r="AB63" i="2"/>
  <c r="AB64" i="2"/>
  <c r="AB76" i="2"/>
  <c r="AB31" i="2"/>
  <c r="AB35" i="2" s="1"/>
  <c r="U66" i="1"/>
  <c r="U58" i="1"/>
  <c r="U33" i="1"/>
  <c r="U49" i="1"/>
  <c r="U13" i="1"/>
  <c r="Y76" i="2"/>
  <c r="Y63" i="2"/>
  <c r="Y64" i="2"/>
  <c r="Y71" i="2"/>
  <c r="Y72" i="2"/>
  <c r="Y31" i="2"/>
  <c r="Y35" i="2" s="1"/>
  <c r="W76" i="2"/>
  <c r="W63" i="2"/>
  <c r="W64" i="2"/>
  <c r="W71" i="2"/>
  <c r="W31" i="2"/>
  <c r="W35" i="2" s="1"/>
  <c r="W72" i="2"/>
  <c r="L51" i="2" l="1"/>
  <c r="M42" i="2"/>
  <c r="AA67" i="2"/>
  <c r="AA69" i="2"/>
  <c r="AA68" i="2"/>
  <c r="AA70" i="2"/>
  <c r="AA72" i="2"/>
  <c r="AA71" i="2"/>
  <c r="U59" i="1"/>
  <c r="U67" i="1"/>
  <c r="U50" i="1"/>
  <c r="U15" i="1"/>
  <c r="R50" i="1"/>
  <c r="R59" i="1"/>
  <c r="R67" i="1"/>
  <c r="R15" i="1"/>
  <c r="T61" i="1"/>
  <c r="T52" i="1"/>
  <c r="T21" i="1"/>
  <c r="T24" i="1" s="1"/>
  <c r="T25" i="1" s="1"/>
  <c r="K82" i="2"/>
  <c r="K69" i="2"/>
  <c r="K81" i="2"/>
  <c r="K80" i="2"/>
  <c r="Q50" i="1"/>
  <c r="Q67" i="1"/>
  <c r="Q15" i="1"/>
  <c r="Q59" i="1"/>
  <c r="O67" i="1"/>
  <c r="O50" i="1"/>
  <c r="O59" i="1"/>
  <c r="O15" i="1"/>
  <c r="P50" i="1"/>
  <c r="P59" i="1"/>
  <c r="P67" i="1"/>
  <c r="P15" i="1"/>
  <c r="N59" i="1"/>
  <c r="N50" i="1"/>
  <c r="N15" i="1"/>
  <c r="S67" i="1"/>
  <c r="S50" i="1"/>
  <c r="S15" i="1"/>
  <c r="S59" i="1"/>
  <c r="U51" i="1" l="1"/>
  <c r="U18" i="1"/>
  <c r="U60" i="1"/>
  <c r="O60" i="1"/>
  <c r="O18" i="1"/>
  <c r="O51" i="1"/>
  <c r="S18" i="1"/>
  <c r="S60" i="1"/>
  <c r="S51" i="1"/>
  <c r="P60" i="1"/>
  <c r="P18" i="1"/>
  <c r="P51" i="1"/>
  <c r="R60" i="1"/>
  <c r="R51" i="1"/>
  <c r="R18" i="1"/>
  <c r="N51" i="1"/>
  <c r="N60" i="1"/>
  <c r="N18" i="1"/>
  <c r="Q60" i="1"/>
  <c r="Q51" i="1"/>
  <c r="Q18" i="1"/>
  <c r="M51" i="2"/>
  <c r="AB68" i="2"/>
  <c r="AB69" i="2"/>
  <c r="AB67" i="2"/>
  <c r="AB70" i="2"/>
  <c r="AB72" i="2"/>
  <c r="AB71" i="2"/>
  <c r="L82" i="2"/>
  <c r="L69" i="2"/>
  <c r="L80" i="2"/>
  <c r="L81" i="2"/>
  <c r="Q61" i="1" l="1"/>
  <c r="Q52" i="1"/>
  <c r="Q21" i="1"/>
  <c r="Q24" i="1" s="1"/>
  <c r="Q25" i="1" s="1"/>
  <c r="S61" i="1"/>
  <c r="S52" i="1"/>
  <c r="S21" i="1"/>
  <c r="S24" i="1" s="1"/>
  <c r="S25" i="1" s="1"/>
  <c r="N61" i="1"/>
  <c r="N52" i="1"/>
  <c r="N21" i="1"/>
  <c r="N24" i="1" s="1"/>
  <c r="N25" i="1" s="1"/>
  <c r="O21" i="1"/>
  <c r="O24" i="1" s="1"/>
  <c r="O25" i="1" s="1"/>
  <c r="O52" i="1"/>
  <c r="O61" i="1"/>
  <c r="P61" i="1"/>
  <c r="P52" i="1"/>
  <c r="P21" i="1"/>
  <c r="P24" i="1" s="1"/>
  <c r="P25" i="1" s="1"/>
  <c r="R61" i="1"/>
  <c r="R52" i="1"/>
  <c r="R21" i="1"/>
  <c r="R24" i="1" s="1"/>
  <c r="R25" i="1" s="1"/>
  <c r="M82" i="2"/>
  <c r="M69" i="2"/>
  <c r="M80" i="2"/>
  <c r="M81" i="2"/>
  <c r="U61" i="1"/>
  <c r="U52" i="1"/>
  <c r="U21" i="1"/>
  <c r="U24" i="1" s="1"/>
  <c r="U25" i="1" s="1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<sst xmlns="http://schemas.openxmlformats.org/spreadsheetml/2006/main" count="963" uniqueCount="624">
  <si>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</si>
  <si>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API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</si>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</sst>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87933</v>
      </c>
      <c r="O6" s="187">
        <f t="shared" si="1"/>
        <v>36551</v>
      </c>
      <c r="P6" s="187">
        <f t="shared" si="1"/>
        <v>64188</v>
      </c>
      <c r="Q6" s="187">
        <f t="shared" si="1"/>
        <v>283554</v>
      </c>
      <c r="R6" s="187">
        <f t="shared" si="1"/>
        <v>100707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828459</v>
      </c>
      <c r="D7" s="123">
        <f>SUMIF(PL.data!$D$3:$D$25, FSA!$A7, PL.data!F$3:F$25)</f>
        <v>451600</v>
      </c>
      <c r="E7" s="123">
        <f>SUMIF(PL.data!$D$3:$D$25, FSA!$A7, PL.data!G$3:G$25)</f>
        <v>490036</v>
      </c>
      <c r="F7" s="123">
        <f>SUMIF(PL.data!$D$3:$D$25, FSA!$A7, PL.data!H$3:H$25)</f>
        <v>1168012</v>
      </c>
      <c r="G7" s="123">
        <f>SUMIF(PL.data!$D$3:$D$25, FSA!$A7, PL.data!I$3:I$25)</f>
        <v>777135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-675719</v>
      </c>
      <c r="D8" s="123">
        <f>-SUMIF(PL.data!$D$3:$D$25, FSA!$A8, PL.data!F$3:F$25)</f>
        <v>-341331</v>
      </c>
      <c r="E8" s="123">
        <f>-SUMIF(PL.data!$D$3:$D$25, FSA!$A8, PL.data!G$3:G$25)</f>
        <v>-333139</v>
      </c>
      <c r="F8" s="123">
        <f>-SUMIF(PL.data!$D$3:$D$25, FSA!$A8, PL.data!H$3:H$25)</f>
        <v>-758816</v>
      </c>
      <c r="G8" s="123">
        <f>-SUMIF(PL.data!$D$3:$D$25, FSA!$A8, PL.data!I$3:I$25)</f>
        <v>-569945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-1658</v>
      </c>
      <c r="O8" s="190">
        <f>CF.data!F12-FSA!O7-FSA!O6</f>
        <v>-2913</v>
      </c>
      <c r="P8" s="190">
        <f>CF.data!G12-FSA!P7-FSA!P6</f>
        <v>13712</v>
      </c>
      <c r="Q8" s="190">
        <f>CF.data!H12-FSA!Q7-FSA!Q6</f>
        <v>13325</v>
      </c>
      <c r="R8" s="190">
        <f>CF.data!I12-FSA!R7-FSA!R6</f>
        <v>28500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152740</v>
      </c>
      <c r="D9" s="187">
        <f t="shared" si="3"/>
        <v>110269</v>
      </c>
      <c r="E9" s="187">
        <f t="shared" si="3"/>
        <v>156897</v>
      </c>
      <c r="F9" s="187">
        <f t="shared" si="3"/>
        <v>409196</v>
      </c>
      <c r="G9" s="187">
        <f t="shared" si="3"/>
        <v>207190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-1544</v>
      </c>
      <c r="O9" s="190">
        <f>SUMIF(CF.data!$D$4:$D$43, $L9, CF.data!F$4:F$43)</f>
        <v>-8534</v>
      </c>
      <c r="P9" s="190">
        <f>SUMIF(CF.data!$D$4:$D$43, $L9, CF.data!G$4:G$43)</f>
        <v>-7852</v>
      </c>
      <c r="Q9" s="190">
        <f>SUMIF(CF.data!$D$4:$D$43, $L9, CF.data!H$4:H$43)</f>
        <v>-14715</v>
      </c>
      <c r="R9" s="190">
        <f>SUMIF(CF.data!$D$4:$D$43, $L9, CF.data!I$4:I$43)</f>
        <v>-26083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-65570</v>
      </c>
      <c r="D10" s="123">
        <f>-SUMIF(PL.data!$D$3:$D$25, FSA!$A10, PL.data!F$3:F$25)</f>
        <v>-78430</v>
      </c>
      <c r="E10" s="123">
        <f>-SUMIF(PL.data!$D$3:$D$25, FSA!$A10, PL.data!G$3:G$25)</f>
        <v>-98771</v>
      </c>
      <c r="F10" s="123">
        <f>-SUMIF(PL.data!$D$3:$D$25, FSA!$A10, PL.data!H$3:H$25)</f>
        <v>-132899</v>
      </c>
      <c r="G10" s="123">
        <f>-SUMIF(PL.data!$D$3:$D$25, FSA!$A10, PL.data!I$3:I$25)</f>
        <v>-110973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-12584</v>
      </c>
      <c r="O10" s="190">
        <f>SUMIF(CF.data!$D$4:$D$43, $L10, CF.data!F$4:F$43)</f>
        <v>-32806</v>
      </c>
      <c r="P10" s="190">
        <f>SUMIF(CF.data!$D$4:$D$43, $L10, CF.data!G$4:G$43)</f>
        <v>-25830</v>
      </c>
      <c r="Q10" s="190">
        <f>SUMIF(CF.data!$D$4:$D$43, $L10, CF.data!H$4:H$43)</f>
        <v>-32047</v>
      </c>
      <c r="R10" s="190">
        <f>SUMIF(CF.data!$D$4:$D$43, $L10, CF.data!I$4:I$43)</f>
        <v>-45972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72147</v>
      </c>
      <c r="O11" s="187">
        <f t="shared" si="4"/>
        <v>-7702</v>
      </c>
      <c r="P11" s="187">
        <f t="shared" si="4"/>
        <v>44218</v>
      </c>
      <c r="Q11" s="187">
        <f t="shared" si="4"/>
        <v>250117</v>
      </c>
      <c r="R11" s="187">
        <f t="shared" si="4"/>
        <v>57152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87170</v>
      </c>
      <c r="D12" s="187">
        <f t="shared" si="5"/>
        <v>31839</v>
      </c>
      <c r="E12" s="187">
        <f t="shared" si="5"/>
        <v>58126</v>
      </c>
      <c r="F12" s="187">
        <f t="shared" si="5"/>
        <v>276297</v>
      </c>
      <c r="G12" s="187">
        <f t="shared" si="5"/>
        <v>96217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-466927</v>
      </c>
      <c r="O12" s="190">
        <f>SUMIF(CF.data!$D$4:$D$43, $L12, CF.data!F$4:F$43)</f>
        <v>89683</v>
      </c>
      <c r="P12" s="190">
        <f>SUMIF(CF.data!$D$4:$D$43, $L12, CF.data!G$4:G$43)</f>
        <v>-110118</v>
      </c>
      <c r="Q12" s="190">
        <f>SUMIF(CF.data!$D$4:$D$43, $L12, CF.data!H$4:H$43)</f>
        <v>-464274</v>
      </c>
      <c r="R12" s="190">
        <f>SUMIF(CF.data!$D$4:$D$43, $L12, CF.data!I$4:I$43)</f>
        <v>-83934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-2979</v>
      </c>
      <c r="D13" s="123">
        <f>SUMIF(PL.data!$D$3:$D$25, FSA!$A13, PL.data!F$3:F$25)</f>
        <v>-1583</v>
      </c>
      <c r="E13" s="123">
        <f>SUMIF(PL.data!$D$3:$D$25, FSA!$A13, PL.data!G$3:G$25)</f>
        <v>13680</v>
      </c>
      <c r="F13" s="123">
        <f>SUMIF(PL.data!$D$3:$D$25, FSA!$A13, PL.data!H$3:H$25)</f>
        <v>4702</v>
      </c>
      <c r="G13" s="123">
        <f>SUMIF(PL.data!$D$3:$D$25, FSA!$A13, PL.data!I$3:I$25)</f>
        <v>-12995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-394780</v>
      </c>
      <c r="O13" s="187">
        <f t="shared" si="6"/>
        <v>81981</v>
      </c>
      <c r="P13" s="187">
        <f t="shared" si="6"/>
        <v>-65900</v>
      </c>
      <c r="Q13" s="187">
        <f t="shared" si="6"/>
        <v>-214157</v>
      </c>
      <c r="R13" s="187">
        <f t="shared" si="6"/>
        <v>-26782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-1841</v>
      </c>
      <c r="D14" s="123">
        <f>-SUMIF(PL.data!$D$3:$D$25, FSA!$A14, PL.data!F$3:F$25)</f>
        <v>-10267</v>
      </c>
      <c r="E14" s="123">
        <f>-SUMIF(PL.data!$D$3:$D$25, FSA!$A14, PL.data!G$3:G$25)</f>
        <v>-20004</v>
      </c>
      <c r="F14" s="123">
        <f>-SUMIF(PL.data!$D$3:$D$25, FSA!$A14, PL.data!H$3:H$25)</f>
        <v>-34879</v>
      </c>
      <c r="G14" s="123">
        <f>-SUMIF(PL.data!$D$3:$D$25, FSA!$A14, PL.data!I$3:I$25)</f>
        <v>-54709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-4345</v>
      </c>
      <c r="O14" s="190">
        <f>SUMIF(CF.data!$D$4:$D$43, $L14, CF.data!F$4:F$43)</f>
        <v>-15971</v>
      </c>
      <c r="P14" s="190">
        <f>SUMIF(CF.data!$D$4:$D$43, $L14, CF.data!G$4:G$43)</f>
        <v>-689</v>
      </c>
      <c r="Q14" s="190">
        <f>SUMIF(CF.data!$D$4:$D$43, $L14, CF.data!H$4:H$43)</f>
        <v>-91</v>
      </c>
      <c r="R14" s="190">
        <f>SUMIF(CF.data!$D$4:$D$43, $L14, CF.data!I$4:I$43)</f>
        <v>-5109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-20428</v>
      </c>
      <c r="D15" s="123">
        <f t="shared" si="7"/>
        <v>20590</v>
      </c>
      <c r="E15" s="123">
        <f t="shared" si="7"/>
        <v>28208</v>
      </c>
      <c r="F15" s="123">
        <f t="shared" si="7"/>
        <v>24884</v>
      </c>
      <c r="G15" s="123">
        <f t="shared" si="7"/>
        <v>109721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-399125</v>
      </c>
      <c r="O15" s="187">
        <f t="shared" si="8"/>
        <v>66010</v>
      </c>
      <c r="P15" s="187">
        <f t="shared" si="8"/>
        <v>-66589</v>
      </c>
      <c r="Q15" s="187">
        <f t="shared" si="8"/>
        <v>-214248</v>
      </c>
      <c r="R15" s="187">
        <f t="shared" si="8"/>
        <v>-31891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61922</v>
      </c>
      <c r="D16" s="175">
        <f>SUMIF(PL.data!$D$3:$D$25, FSA!$A16, PL.data!F$3:F$25)</f>
        <v>40579</v>
      </c>
      <c r="E16" s="175">
        <f>SUMIF(PL.data!$D$3:$D$25, FSA!$A16, PL.data!G$3:G$25)</f>
        <v>80010</v>
      </c>
      <c r="F16" s="175">
        <f>SUMIF(PL.data!$D$3:$D$25, FSA!$A16, PL.data!H$3:H$25)</f>
        <v>271004</v>
      </c>
      <c r="G16" s="175">
        <f>SUMIF(PL.data!$D$3:$D$25, FSA!$A16, PL.data!I$3:I$25)</f>
        <v>138234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6499</v>
      </c>
      <c r="O16" s="190">
        <f>SUMIF(CF.data!$D$4:$D$43, $L16, CF.data!F$4:F$43)</f>
        <v>13938</v>
      </c>
      <c r="P16" s="190">
        <f>SUMIF(CF.data!$D$4:$D$43, $L16, CF.data!G$4:G$43)</f>
        <v>28138</v>
      </c>
      <c r="Q16" s="190">
        <f>SUMIF(CF.data!$D$4:$D$43, $L16, CF.data!H$4:H$43)</f>
        <v>20024</v>
      </c>
      <c r="R16" s="190">
        <f>SUMIF(CF.data!$D$4:$D$43, $L16, CF.data!I$4:I$43)</f>
        <v>26355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-27135</v>
      </c>
      <c r="D17" s="123">
        <f>-SUMIF(PL.data!$D$3:$D$25, FSA!$A17, PL.data!F$3:F$25)</f>
        <v>-16397</v>
      </c>
      <c r="E17" s="123">
        <f>-SUMIF(PL.data!$D$3:$D$25, FSA!$A17, PL.data!G$3:G$25)</f>
        <v>-28590</v>
      </c>
      <c r="F17" s="123">
        <f>-SUMIF(PL.data!$D$3:$D$25, FSA!$A17, PL.data!H$3:H$25)</f>
        <v>-69476</v>
      </c>
      <c r="G17" s="123">
        <f>-SUMIF(PL.data!$D$3:$D$25, FSA!$A17, PL.data!I$3:I$25)</f>
        <v>-16870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-10053</v>
      </c>
      <c r="Q17" s="190">
        <f>SUMIF(CF.data!$D$4:$D$43, $L17, CF.data!H$4:H$43)</f>
        <v>-10516</v>
      </c>
      <c r="R17" s="190">
        <f>SUMIF(CF.data!$D$4:$D$43, $L17, CF.data!I$4:I$43)</f>
        <v>-14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34787</v>
      </c>
      <c r="D18" s="187">
        <f t="shared" si="9"/>
        <v>24182</v>
      </c>
      <c r="E18" s="187">
        <f t="shared" si="9"/>
        <v>51420</v>
      </c>
      <c r="F18" s="187">
        <f t="shared" si="9"/>
        <v>201528</v>
      </c>
      <c r="G18" s="187">
        <f t="shared" si="9"/>
        <v>121364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-392626</v>
      </c>
      <c r="O18" s="194">
        <f t="shared" si="10"/>
        <v>79948</v>
      </c>
      <c r="P18" s="194">
        <f t="shared" si="10"/>
        <v>-48504</v>
      </c>
      <c r="Q18" s="194">
        <f t="shared" si="10"/>
        <v>-204740</v>
      </c>
      <c r="R18" s="194">
        <f t="shared" si="10"/>
        <v>-5550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-40597</v>
      </c>
      <c r="O20" s="190">
        <f>SUMIF(CF.data!$D$4:$D$43, $L20, CF.data!F$4:F$43)</f>
        <v>-150853</v>
      </c>
      <c r="P20" s="190">
        <f>SUMIF(CF.data!$D$4:$D$43, $L20, CF.data!G$4:G$43)</f>
        <v>-2769</v>
      </c>
      <c r="Q20" s="190">
        <f>SUMIF(CF.data!$D$4:$D$43, $L20, CF.data!H$4:H$43)</f>
        <v>-47467</v>
      </c>
      <c r="R20" s="190">
        <f>SUMIF(CF.data!$D$4:$D$43, $L20, CF.data!I$4:I$43)</f>
        <v>-213702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763</v>
      </c>
      <c r="D21" s="196">
        <f>SUMIF(CF.data!$D$4:$D$43, FSA!$A21, CF.data!F$4:F$43)</f>
        <v>4712</v>
      </c>
      <c r="E21" s="196">
        <f>SUMIF(CF.data!$D$4:$D$43, FSA!$A21, CF.data!G$4:G$43)</f>
        <v>6062</v>
      </c>
      <c r="F21" s="196">
        <f>SUMIF(CF.data!$D$4:$D$43, FSA!$A21, CF.data!H$4:H$43)</f>
        <v>7257</v>
      </c>
      <c r="G21" s="196">
        <f>SUMIF(CF.data!$D$4:$D$43, FSA!$A21, CF.data!I$4:I$43)</f>
        <v>4490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-433223</v>
      </c>
      <c r="O21" s="198">
        <f t="shared" si="11"/>
        <v>-70905</v>
      </c>
      <c r="P21" s="198">
        <f t="shared" si="11"/>
        <v>-51273</v>
      </c>
      <c r="Q21" s="198">
        <f t="shared" si="11"/>
        <v>-252207</v>
      </c>
      <c r="R21" s="198">
        <f t="shared" si="11"/>
        <v>-219252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285694</v>
      </c>
      <c r="O22" s="190">
        <f>SUMIF(CF.data!$D$4:$D$43, $L22, CF.data!F$4:F$43)</f>
        <v>78492</v>
      </c>
      <c r="P22" s="190">
        <f>SUMIF(CF.data!$D$4:$D$43, $L22, CF.data!G$4:G$43)</f>
        <v>149098</v>
      </c>
      <c r="Q22" s="190">
        <f>SUMIF(CF.data!$D$4:$D$43, $L22, CF.data!H$4:H$43)</f>
        <v>31733</v>
      </c>
      <c r="R22" s="190">
        <f>SUMIF(CF.data!$D$4:$D$43, $L22, CF.data!I$4:I$43)</f>
        <v>218220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117100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-147529</v>
      </c>
      <c r="O24" s="199">
        <f t="shared" si="12"/>
        <v>7587</v>
      </c>
      <c r="P24" s="199">
        <f t="shared" si="12"/>
        <v>97825</v>
      </c>
      <c r="Q24" s="199">
        <f t="shared" si="12"/>
        <v>-103374</v>
      </c>
      <c r="R24" s="199">
        <f t="shared" si="12"/>
        <v>-1032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87933</v>
      </c>
      <c r="D25" s="196">
        <f t="shared" si="13"/>
        <v>36551</v>
      </c>
      <c r="E25" s="196">
        <f t="shared" si="13"/>
        <v>64188</v>
      </c>
      <c r="F25" s="196">
        <f t="shared" si="13"/>
        <v>283554</v>
      </c>
      <c r="G25" s="196">
        <f t="shared" si="13"/>
        <v>100707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-2</v>
      </c>
      <c r="P25" s="200">
        <f>P24-CF.data!G40</f>
        <v>1</v>
      </c>
      <c r="Q25" s="200">
        <f>Q24-CF.data!H40</f>
        <v>2</v>
      </c>
      <c r="R25" s="200">
        <f>R24-CF.data!I40</f>
        <v>-1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87933</v>
      </c>
      <c r="D26" s="196">
        <f t="shared" si="14"/>
        <v>36551</v>
      </c>
      <c r="E26" s="196">
        <f t="shared" si="14"/>
        <v>64188</v>
      </c>
      <c r="F26" s="196">
        <f t="shared" si="14"/>
        <v>283554</v>
      </c>
      <c r="G26" s="196">
        <f t="shared" si="14"/>
        <v>100707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205039</v>
      </c>
      <c r="D29" s="202">
        <f>SUMIF(BS.data!$D$5:$D$116,FSA!$A29,BS.data!F$5:F$116)</f>
        <v>311703</v>
      </c>
      <c r="E29" s="202">
        <f>SUMIF(BS.data!$D$5:$D$116,FSA!$A29,BS.data!G$5:G$116)</f>
        <v>389769</v>
      </c>
      <c r="F29" s="202">
        <f>SUMIF(BS.data!$D$5:$D$116,FSA!$A29,BS.data!H$5:H$116)</f>
        <v>350837</v>
      </c>
      <c r="G29" s="202">
        <f>SUMIF(BS.data!$D$5:$D$116,FSA!$A29,BS.data!I$5:I$116)</f>
        <v>316191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154176</v>
      </c>
      <c r="D30" s="202">
        <f>SUMIF(BS.data!$D$5:$D$116,FSA!$A30,BS.data!F$5:F$116)</f>
        <v>122150</v>
      </c>
      <c r="E30" s="202">
        <f>SUMIF(BS.data!$D$5:$D$116,FSA!$A30,BS.data!G$5:G$116)</f>
        <v>135888</v>
      </c>
      <c r="F30" s="202">
        <f>SUMIF(BS.data!$D$5:$D$116,FSA!$A30,BS.data!H$5:H$116)</f>
        <v>142725</v>
      </c>
      <c r="G30" s="202">
        <f>SUMIF(BS.data!$D$5:$D$116,FSA!$A30,BS.data!I$5:I$116)</f>
        <v>99551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-0.45489155166399298</v>
      </c>
      <c r="P30" s="204">
        <f t="shared" si="17"/>
        <v>8.511071744906995E-2</v>
      </c>
      <c r="Q30" s="204">
        <f t="shared" si="17"/>
        <v>1.3835228432196818</v>
      </c>
      <c r="R30" s="204">
        <f t="shared" si="17"/>
        <v>-0.33465152755279914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718881</v>
      </c>
      <c r="D31" s="202">
        <f>SUMIF(BS.data!$D$5:$D$116,FSA!$A31,BS.data!F$5:F$116)</f>
        <v>1124858</v>
      </c>
      <c r="E31" s="202">
        <f>SUMIF(BS.data!$D$5:$D$116,FSA!$A31,BS.data!G$5:G$116)</f>
        <v>1708723</v>
      </c>
      <c r="F31" s="202">
        <f>SUMIF(BS.data!$D$5:$D$116,FSA!$A31,BS.data!H$5:H$116)</f>
        <v>1525803</v>
      </c>
      <c r="G31" s="202">
        <f>SUMIF(BS.data!$D$5:$D$116,FSA!$A31,BS.data!I$5:I$116)</f>
        <v>1080875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0.184366395923033</v>
      </c>
      <c r="O31" s="205">
        <f t="shared" si="18"/>
        <v>0.24417404782993798</v>
      </c>
      <c r="P31" s="205">
        <f t="shared" si="18"/>
        <v>0.3201744361638737</v>
      </c>
      <c r="Q31" s="205">
        <f t="shared" si="18"/>
        <v>0.35033544175915998</v>
      </c>
      <c r="R31" s="205">
        <f t="shared" si="18"/>
        <v>0.26660747489174985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53725</v>
      </c>
      <c r="D32" s="202">
        <f>SUMIF(BS.data!$D$5:$D$116,FSA!$A32,BS.data!F$5:F$116)</f>
        <v>67385</v>
      </c>
      <c r="E32" s="202">
        <f>SUMIF(BS.data!$D$5:$D$116,FSA!$A32,BS.data!G$5:G$116)</f>
        <v>66760</v>
      </c>
      <c r="F32" s="202">
        <f>SUMIF(BS.data!$D$5:$D$116,FSA!$A32,BS.data!H$5:H$116)</f>
        <v>64838</v>
      </c>
      <c r="G32" s="202">
        <f>SUMIF(BS.data!$D$5:$D$116,FSA!$A32,BS.data!I$5:I$116)</f>
        <v>22761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0.10614043664200642</v>
      </c>
      <c r="O32" s="206">
        <f t="shared" si="19"/>
        <v>8.0936669619131971E-2</v>
      </c>
      <c r="P32" s="206">
        <f t="shared" si="19"/>
        <v>0.13098629488445745</v>
      </c>
      <c r="Q32" s="206">
        <f t="shared" si="19"/>
        <v>0.24276634144169751</v>
      </c>
      <c r="R32" s="206">
        <f t="shared" si="19"/>
        <v>0.12958752340326971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21993</v>
      </c>
      <c r="D33" s="202">
        <f>SUMIF(BS.data!$D$5:$D$116,FSA!$A33,BS.data!F$5:F$116)</f>
        <v>35571</v>
      </c>
      <c r="E33" s="202">
        <f>SUMIF(BS.data!$D$5:$D$116,FSA!$A33,BS.data!G$5:G$116)</f>
        <v>35847</v>
      </c>
      <c r="F33" s="202">
        <f>SUMIF(BS.data!$D$5:$D$116,FSA!$A33,BS.data!H$5:H$116)</f>
        <v>19316</v>
      </c>
      <c r="G33" s="202">
        <f>SUMIF(BS.data!$D$5:$D$116,FSA!$A33,BS.data!I$5:I$116)</f>
        <v>16555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8.7085782156992683E-2</v>
      </c>
      <c r="O33" s="205">
        <f t="shared" si="20"/>
        <v>-1.7054915854738707E-2</v>
      </c>
      <c r="P33" s="205">
        <f t="shared" si="20"/>
        <v>9.0234186876066241E-2</v>
      </c>
      <c r="Q33" s="205">
        <f t="shared" si="20"/>
        <v>0.21413906706437946</v>
      </c>
      <c r="R33" s="205">
        <f t="shared" si="20"/>
        <v>7.3541920001029423E-2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426307</v>
      </c>
      <c r="D34" s="202">
        <f>SUMIF(BS.data!$D$5:$D$116,FSA!$A34,BS.data!F$5:F$116)</f>
        <v>637388</v>
      </c>
      <c r="E34" s="202">
        <f>SUMIF(BS.data!$D$5:$D$116,FSA!$A34,BS.data!G$5:G$116)</f>
        <v>459350</v>
      </c>
      <c r="F34" s="202">
        <f>SUMIF(BS.data!$D$5:$D$116,FSA!$A34,BS.data!H$5:H$116)</f>
        <v>537664</v>
      </c>
      <c r="G34" s="202">
        <f>SUMIF(BS.data!$D$5:$D$116,FSA!$A34,BS.data!I$5:I$116)</f>
        <v>734710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5.5987839167372766E-2</v>
      </c>
      <c r="P34" s="207">
        <f t="shared" si="21"/>
        <v>9.4700093645282271E-2</v>
      </c>
      <c r="Q34" s="207">
        <f t="shared" si="21"/>
        <v>0.2312744429049654</v>
      </c>
      <c r="R34" s="207">
        <f t="shared" si="21"/>
        <v>0.11946812927298266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10000</v>
      </c>
      <c r="D35" s="202">
        <f>SUMIF(BS.data!$D$5:$D$116,FSA!$A35,BS.data!F$5:F$116)</f>
        <v>13352</v>
      </c>
      <c r="E35" s="202">
        <f>SUMIF(BS.data!$D$5:$D$116,FSA!$A35,BS.data!G$5:G$116)</f>
        <v>7324</v>
      </c>
      <c r="F35" s="202">
        <f>SUMIF(BS.data!$D$5:$D$116,FSA!$A35,BS.data!H$5:H$116)</f>
        <v>6886</v>
      </c>
      <c r="G35" s="202">
        <f>SUMIF(BS.data!$D$5:$D$116,FSA!$A35,BS.data!I$5:I$116)</f>
        <v>10221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111.66850088573959</v>
      </c>
      <c r="P35" s="131">
        <f t="shared" si="22"/>
        <v>96.098929466406545</v>
      </c>
      <c r="Q35" s="131">
        <f t="shared" si="22"/>
        <v>43.532833994856212</v>
      </c>
      <c r="R35" s="131">
        <f t="shared" si="22"/>
        <v>56.895352802280172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129010</v>
      </c>
      <c r="D36" s="202">
        <f>SUMIF(BS.data!$D$5:$D$116,FSA!$A36,BS.data!F$5:F$116)</f>
        <v>139858</v>
      </c>
      <c r="E36" s="202">
        <f>SUMIF(BS.data!$D$5:$D$116,FSA!$A36,BS.data!G$5:G$116)</f>
        <v>134657</v>
      </c>
      <c r="F36" s="202">
        <f>SUMIF(BS.data!$D$5:$D$116,FSA!$A36,BS.data!H$5:H$116)</f>
        <v>201724</v>
      </c>
      <c r="G36" s="202">
        <f>SUMIF(BS.data!$D$5:$D$116,FSA!$A36,BS.data!I$5:I$116)</f>
        <v>255846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985.79492486765048</v>
      </c>
      <c r="P36" s="131">
        <f t="shared" si="23"/>
        <v>1552.2905829098365</v>
      </c>
      <c r="Q36" s="131">
        <f t="shared" si="23"/>
        <v>777.92375885590184</v>
      </c>
      <c r="R36" s="131">
        <f t="shared" si="23"/>
        <v>834.67481072735086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52</v>
      </c>
      <c r="D37" s="202">
        <f>SUMIF(BS.data!$D$5:$D$116,FSA!$A37,BS.data!F$5:F$116)</f>
        <v>507</v>
      </c>
      <c r="E37" s="202">
        <f>SUMIF(BS.data!$D$5:$D$116,FSA!$A37,BS.data!G$5:G$116)</f>
        <v>373</v>
      </c>
      <c r="F37" s="202">
        <f>SUMIF(BS.data!$D$5:$D$116,FSA!$A37,BS.data!H$5:H$116)</f>
        <v>329</v>
      </c>
      <c r="G37" s="202">
        <f>SUMIF(BS.data!$D$5:$D$116,FSA!$A37,BS.data!I$5:I$116)</f>
        <v>87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214.30226817956762</v>
      </c>
      <c r="P37" s="131">
        <f t="shared" si="24"/>
        <v>239.96077463161024</v>
      </c>
      <c r="Q37" s="131">
        <f t="shared" si="24"/>
        <v>110.49242504111668</v>
      </c>
      <c r="R37" s="131">
        <f t="shared" si="24"/>
        <v>132.94326645553519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1719183</v>
      </c>
      <c r="D38" s="208">
        <f t="shared" si="25"/>
        <v>2452772</v>
      </c>
      <c r="E38" s="208">
        <f t="shared" si="25"/>
        <v>2938691</v>
      </c>
      <c r="F38" s="208">
        <f t="shared" si="25"/>
        <v>2850122</v>
      </c>
      <c r="G38" s="208">
        <f t="shared" si="25"/>
        <v>2536797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348579</v>
      </c>
      <c r="O38" s="209">
        <f t="shared" si="26"/>
        <v>188058</v>
      </c>
      <c r="P38" s="209">
        <f t="shared" si="26"/>
        <v>391246</v>
      </c>
      <c r="Q38" s="209">
        <f t="shared" si="26"/>
        <v>644776</v>
      </c>
      <c r="R38" s="209">
        <f t="shared" si="26"/>
        <v>642777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0.59415079716563335</v>
      </c>
      <c r="P39" s="133">
        <f t="shared" si="27"/>
        <v>0.59108310409847442</v>
      </c>
      <c r="Q39" s="133">
        <f t="shared" si="27"/>
        <v>0.44349801200672595</v>
      </c>
      <c r="R39" s="133">
        <f t="shared" si="27"/>
        <v>0.828397254016355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194632</v>
      </c>
      <c r="D40" s="202">
        <f>SUMIF(BS.data!$D$5:$D$116,FSA!$A40,BS.data!F$5:F$116)</f>
        <v>206179</v>
      </c>
      <c r="E40" s="202">
        <f>SUMIF(BS.data!$D$5:$D$116,FSA!$A40,BS.data!G$5:G$116)</f>
        <v>231850</v>
      </c>
      <c r="F40" s="202">
        <f>SUMIF(BS.data!$D$5:$D$116,FSA!$A40,BS.data!H$5:H$116)</f>
        <v>227566</v>
      </c>
      <c r="G40" s="202">
        <f>SUMIF(BS.data!$D$5:$D$116,FSA!$A40,BS.data!I$5:I$116)</f>
        <v>187614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3.3592692324858295</v>
      </c>
      <c r="P40" s="210">
        <f t="shared" si="28"/>
        <v>3.5701947070287599</v>
      </c>
      <c r="Q40" s="210">
        <f t="shared" si="28"/>
        <v>6.9445777258525307</v>
      </c>
      <c r="R40" s="210">
        <f t="shared" si="28"/>
        <v>3.3967917477107328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191871</v>
      </c>
      <c r="D41" s="202">
        <f>SUMIF(BS.data!$D$5:$D$116,FSA!$A41,BS.data!F$5:F$116)</f>
        <v>179488</v>
      </c>
      <c r="E41" s="202">
        <f>SUMIF(BS.data!$D$5:$D$116,FSA!$A41,BS.data!G$5:G$116)</f>
        <v>183542</v>
      </c>
      <c r="F41" s="202">
        <f>SUMIF(BS.data!$D$5:$D$116,FSA!$A41,BS.data!H$5:H$116)</f>
        <v>259541</v>
      </c>
      <c r="G41" s="202">
        <f>SUMIF(BS.data!$D$5:$D$116,FSA!$A41,BS.data!I$5:I$116)</f>
        <v>147117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5.6946264744429884</v>
      </c>
      <c r="O41" s="137">
        <f t="shared" si="29"/>
        <v>3.3894312393887946</v>
      </c>
      <c r="P41" s="137">
        <f t="shared" si="29"/>
        <v>0.11365885846255361</v>
      </c>
      <c r="Q41" s="137">
        <f t="shared" si="29"/>
        <v>1.2539616921592944E-2</v>
      </c>
      <c r="R41" s="137">
        <f t="shared" si="29"/>
        <v>1.1378619153674834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212794</v>
      </c>
      <c r="D42" s="202">
        <f>SUMIF(BS.data!$D$5:$D$116,FSA!$A42,BS.data!F$5:F$116)</f>
        <v>776172</v>
      </c>
      <c r="E42" s="202">
        <f>SUMIF(BS.data!$D$5:$D$116,FSA!$A42,BS.data!G$5:G$116)</f>
        <v>1140576</v>
      </c>
      <c r="F42" s="202">
        <f>SUMIF(BS.data!$D$5:$D$116,FSA!$A42,BS.data!H$5:H$116)</f>
        <v>620799</v>
      </c>
      <c r="G42" s="202">
        <f>SUMIF(BS.data!$D$5:$D$116,FSA!$A42,BS.data!I$5:I$116)</f>
        <v>242234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5.244677165677481E-3</v>
      </c>
      <c r="O42" s="138">
        <f t="shared" si="30"/>
        <v>3.5365367581930915E-2</v>
      </c>
      <c r="P42" s="138">
        <f t="shared" si="30"/>
        <v>1.4060191496134977E-3</v>
      </c>
      <c r="Q42" s="138">
        <f t="shared" si="30"/>
        <v>7.7910158457276127E-5</v>
      </c>
      <c r="R42" s="138">
        <f t="shared" si="30"/>
        <v>6.5741473489162117E-3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899</v>
      </c>
      <c r="D43" s="202">
        <f>SUMIF(BS.data!$D$5:$D$116,FSA!$A43,BS.data!F$5:F$116)</f>
        <v>67</v>
      </c>
      <c r="E43" s="202">
        <f>SUMIF(BS.data!$D$5:$D$116,FSA!$A43,BS.data!G$5:G$116)</f>
        <v>4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233410</v>
      </c>
      <c r="D44" s="202">
        <f>SUMIF(BS.data!$D$5:$D$116,FSA!$A44,BS.data!F$5:F$116)</f>
        <v>322528</v>
      </c>
      <c r="E44" s="202">
        <f>SUMIF(BS.data!$D$5:$D$116,FSA!$A44,BS.data!G$5:G$116)</f>
        <v>216503</v>
      </c>
      <c r="F44" s="202">
        <f>SUMIF(BS.data!$D$5:$D$116,FSA!$A44,BS.data!H$5:H$116)</f>
        <v>205722</v>
      </c>
      <c r="G44" s="202">
        <f>SUMIF(BS.data!$D$5:$D$116,FSA!$A44,BS.data!I$5:I$116)</f>
        <v>214056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28754</v>
      </c>
      <c r="D45" s="202">
        <f>SUMIF(BS.data!$D$5:$D$116,FSA!$A45,BS.data!F$5:F$116)</f>
        <v>8841</v>
      </c>
      <c r="E45" s="202">
        <f>SUMIF(BS.data!$D$5:$D$116,FSA!$A45,BS.data!G$5:G$116)</f>
        <v>13489</v>
      </c>
      <c r="F45" s="202">
        <f>SUMIF(BS.data!$D$5:$D$116,FSA!$A45,BS.data!H$5:H$116)</f>
        <v>44025</v>
      </c>
      <c r="G45" s="202">
        <f>SUMIF(BS.data!$D$5:$D$116,FSA!$A45,BS.data!I$5:I$116)</f>
        <v>8210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0.82797309319457513</v>
      </c>
      <c r="O45" s="136">
        <f t="shared" si="31"/>
        <v>0.94659290096406656</v>
      </c>
      <c r="P45" s="136">
        <f t="shared" si="31"/>
        <v>1.1463334251901063</v>
      </c>
      <c r="Q45" s="136">
        <f t="shared" si="31"/>
        <v>0.76607547723518354</v>
      </c>
      <c r="R45" s="136">
        <f t="shared" si="31"/>
        <v>0.76232031344293283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134674</v>
      </c>
      <c r="D46" s="202">
        <f>SUMIF(BS.data!$D$5:$D$116,FSA!$A46,BS.data!F$5:F$116)</f>
        <v>294846</v>
      </c>
      <c r="E46" s="202">
        <f>SUMIF(BS.data!$D$5:$D$116,FSA!$A46,BS.data!G$5:G$116)</f>
        <v>487183</v>
      </c>
      <c r="F46" s="202">
        <f>SUMIF(BS.data!$D$5:$D$116,FSA!$A46,BS.data!H$5:H$116)</f>
        <v>637819</v>
      </c>
      <c r="G46" s="202">
        <f>SUMIF(BS.data!$D$5:$D$116,FSA!$A46,BS.data!I$5:I$116)</f>
        <v>518803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0.37484675578089577</v>
      </c>
      <c r="O46" s="137">
        <f t="shared" si="32"/>
        <v>0.25150342217972488</v>
      </c>
      <c r="P46" s="137">
        <f t="shared" si="32"/>
        <v>0.22362710550323678</v>
      </c>
      <c r="Q46" s="137">
        <f t="shared" si="32"/>
        <v>0.42147482974197586</v>
      </c>
      <c r="R46" s="137">
        <f t="shared" si="32"/>
        <v>0.63575294210954947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253421</v>
      </c>
      <c r="D47" s="202">
        <f>SUMIF(BS.data!$D$5:$D$116,FSA!$A47,BS.data!F$5:F$116)</f>
        <v>171741</v>
      </c>
      <c r="E47" s="202">
        <f>SUMIF(BS.data!$D$5:$D$116,FSA!$A47,BS.data!G$5:G$116)</f>
        <v>128476</v>
      </c>
      <c r="F47" s="202">
        <f>SUMIF(BS.data!$D$5:$D$116,FSA!$A47,BS.data!H$5:H$116)</f>
        <v>9573</v>
      </c>
      <c r="G47" s="202">
        <f>SUMIF(BS.data!$D$5:$D$116,FSA!$A47,BS.data!I$5:I$116)</f>
        <v>232809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4.413530756371328</v>
      </c>
      <c r="O47" s="211">
        <f t="shared" si="33"/>
        <v>12.765368936554404</v>
      </c>
      <c r="P47" s="211">
        <f t="shared" si="33"/>
        <v>9.5914968529943287</v>
      </c>
      <c r="Q47" s="211">
        <f t="shared" si="33"/>
        <v>2.2831347820873624</v>
      </c>
      <c r="R47" s="211">
        <f t="shared" si="33"/>
        <v>7.4633540866076835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388095</v>
      </c>
      <c r="D48" s="208">
        <f t="shared" si="34"/>
        <v>466587</v>
      </c>
      <c r="E48" s="208">
        <f t="shared" si="34"/>
        <v>615659</v>
      </c>
      <c r="F48" s="208">
        <f t="shared" si="34"/>
        <v>647392</v>
      </c>
      <c r="G48" s="208">
        <f t="shared" si="34"/>
        <v>751612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4.413530756371328</v>
      </c>
      <c r="O48" s="174">
        <f t="shared" si="35"/>
        <v>12.765368936554404</v>
      </c>
      <c r="P48" s="174">
        <f t="shared" si="35"/>
        <v>9.5914968529943287</v>
      </c>
      <c r="Q48" s="174">
        <f t="shared" si="35"/>
        <v>2.2831347820873624</v>
      </c>
      <c r="R48" s="174">
        <f t="shared" si="35"/>
        <v>7.4633540866076835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1250455</v>
      </c>
      <c r="D49" s="208">
        <f t="shared" si="36"/>
        <v>1959862</v>
      </c>
      <c r="E49" s="208">
        <f t="shared" si="36"/>
        <v>2401623</v>
      </c>
      <c r="F49" s="208">
        <f t="shared" si="36"/>
        <v>2005045</v>
      </c>
      <c r="G49" s="208">
        <f t="shared" si="36"/>
        <v>1550843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0.18590035944807329</v>
      </c>
      <c r="O49" s="136">
        <f t="shared" si="37"/>
        <v>-1.6507103712705241E-2</v>
      </c>
      <c r="P49" s="136">
        <f t="shared" si="37"/>
        <v>7.1822226264864147E-2</v>
      </c>
      <c r="Q49" s="136">
        <f t="shared" si="37"/>
        <v>0.38634552172408682</v>
      </c>
      <c r="R49" s="136">
        <f t="shared" si="37"/>
        <v>7.6039233008520349E-2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-1.0172251639418184</v>
      </c>
      <c r="O50" s="136">
        <f t="shared" si="38"/>
        <v>0.17570356653743033</v>
      </c>
      <c r="P50" s="136">
        <f t="shared" si="38"/>
        <v>-0.10703977364092786</v>
      </c>
      <c r="Q50" s="136">
        <f t="shared" si="38"/>
        <v>-0.3307995773812466</v>
      </c>
      <c r="R50" s="136">
        <f t="shared" si="38"/>
        <v>-3.563274668312906E-2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401958</v>
      </c>
      <c r="D51" s="202">
        <f>SUMIF(BS.data!$D$5:$D$116,FSA!$A51,BS.data!F$5:F$116)</f>
        <v>401958</v>
      </c>
      <c r="E51" s="202">
        <f>SUMIF(BS.data!$D$5:$D$116,FSA!$A51,BS.data!G$5:G$116)</f>
        <v>401958</v>
      </c>
      <c r="F51" s="202">
        <f>SUMIF(BS.data!$D$5:$D$116,FSA!$A51,BS.data!H$5:H$116)</f>
        <v>519058</v>
      </c>
      <c r="G51" s="202">
        <f>SUMIF(BS.data!$D$5:$D$116,FSA!$A51,BS.data!I$5:I$116)</f>
        <v>840840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-1.0284208763318259</v>
      </c>
      <c r="O51" s="136">
        <f t="shared" si="39"/>
        <v>0.14147415165874747</v>
      </c>
      <c r="P51" s="136">
        <f t="shared" si="39"/>
        <v>-0.10815889965061828</v>
      </c>
      <c r="Q51" s="136">
        <f t="shared" si="39"/>
        <v>-0.33094014136720873</v>
      </c>
      <c r="R51" s="136">
        <f t="shared" si="39"/>
        <v>-4.2430136825915496E-2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66747</v>
      </c>
      <c r="D52" s="202">
        <f>SUMIF(BS.data!$D$5:$D$116,FSA!$A52,BS.data!F$5:F$116)</f>
        <v>90927</v>
      </c>
      <c r="E52" s="202">
        <f>SUMIF(BS.data!$D$5:$D$116,FSA!$A52,BS.data!G$5:G$116)</f>
        <v>131395</v>
      </c>
      <c r="F52" s="202">
        <f>SUMIF(BS.data!$D$5:$D$116,FSA!$A52,BS.data!H$5:H$116)</f>
        <v>322292</v>
      </c>
      <c r="G52" s="202">
        <f>SUMIF(BS.data!$D$5:$D$116,FSA!$A52,BS.data!I$5:I$116)</f>
        <v>122366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-1.0116749764877155</v>
      </c>
      <c r="O52" s="136">
        <f t="shared" si="40"/>
        <v>0.17134639413442723</v>
      </c>
      <c r="P52" s="136">
        <f t="shared" si="40"/>
        <v>-7.8783872240964559E-2</v>
      </c>
      <c r="Q52" s="136">
        <f t="shared" si="40"/>
        <v>-0.31625352182294497</v>
      </c>
      <c r="R52" s="136">
        <f t="shared" si="40"/>
        <v>-7.3841290453052905E-3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24</v>
      </c>
      <c r="D53" s="202">
        <f>SUMIF(BS.data!$D$5:$D$116,FSA!$A53,BS.data!F$5:F$116)</f>
        <v>27</v>
      </c>
      <c r="E53" s="202">
        <f>SUMIF(BS.data!$D$5:$D$116,FSA!$A53,BS.data!G$5:G$116)</f>
        <v>3715</v>
      </c>
      <c r="F53" s="202">
        <f>SUMIF(BS.data!$D$5:$D$116,FSA!$A53,BS.data!H$5:H$116)</f>
        <v>3726</v>
      </c>
      <c r="G53" s="202">
        <f>SUMIF(BS.data!$D$5:$D$116,FSA!$A53,BS.data!I$5:I$116)</f>
        <v>22747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0.45294599591047868</v>
      </c>
      <c r="O53" s="172">
        <f t="shared" si="41"/>
        <v>0.48628190336832033</v>
      </c>
      <c r="P53" s="172">
        <f t="shared" si="41"/>
        <v>0.53408916421667918</v>
      </c>
      <c r="Q53" s="172">
        <f t="shared" si="41"/>
        <v>0.4337727844081079</v>
      </c>
      <c r="R53" s="172">
        <f t="shared" si="41"/>
        <v>0.43256626370812029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468729</v>
      </c>
      <c r="D54" s="212">
        <f t="shared" si="42"/>
        <v>492912</v>
      </c>
      <c r="E54" s="212">
        <f t="shared" si="42"/>
        <v>537068</v>
      </c>
      <c r="F54" s="212">
        <f t="shared" si="42"/>
        <v>845076</v>
      </c>
      <c r="G54" s="212">
        <f t="shared" si="42"/>
        <v>985953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1719184</v>
      </c>
      <c r="D55" s="208">
        <f t="shared" si="43"/>
        <v>2452774</v>
      </c>
      <c r="E55" s="208">
        <f t="shared" si="43"/>
        <v>2938691</v>
      </c>
      <c r="F55" s="208">
        <f t="shared" si="43"/>
        <v>2850121</v>
      </c>
      <c r="G55" s="208">
        <f t="shared" si="43"/>
        <v>2536796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0.39053696272259664</v>
      </c>
      <c r="O55" s="137">
        <f t="shared" si="44"/>
        <v>0.31422241698315317</v>
      </c>
      <c r="P55" s="137">
        <f t="shared" si="44"/>
        <v>0.42059850894113965</v>
      </c>
      <c r="Q55" s="137">
        <f t="shared" si="44"/>
        <v>0.35092110058740278</v>
      </c>
      <c r="R55" s="137">
        <f t="shared" si="44"/>
        <v>0.44162449934226072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-1</v>
      </c>
      <c r="D56" s="191">
        <f t="shared" si="45"/>
        <v>-2</v>
      </c>
      <c r="E56" s="191">
        <f t="shared" si="45"/>
        <v>0</v>
      </c>
      <c r="F56" s="191">
        <f t="shared" si="45"/>
        <v>1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2.0817667997225162</v>
      </c>
      <c r="O56" s="211">
        <f t="shared" si="46"/>
        <v>4.2374764028343961</v>
      </c>
      <c r="P56" s="211">
        <f t="shared" si="46"/>
        <v>3.5191936187449366</v>
      </c>
      <c r="Q56" s="211">
        <f t="shared" si="46"/>
        <v>1.0458501731592571</v>
      </c>
      <c r="R56" s="211">
        <f t="shared" si="46"/>
        <v>4.323641852105613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2.0817667997225162</v>
      </c>
      <c r="O57" s="211">
        <f t="shared" si="47"/>
        <v>4.2374764028343961</v>
      </c>
      <c r="P57" s="211">
        <f t="shared" si="47"/>
        <v>3.5191936187449366</v>
      </c>
      <c r="Q57" s="211">
        <f t="shared" si="47"/>
        <v>1.0458501731592571</v>
      </c>
      <c r="R57" s="211">
        <f t="shared" si="47"/>
        <v>4.323641852105613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0.39412529499169652</v>
      </c>
      <c r="O58" s="136">
        <f t="shared" si="48"/>
        <v>-4.9727538028460007E-2</v>
      </c>
      <c r="P58" s="136">
        <f t="shared" si="48"/>
        <v>0.19575014387533754</v>
      </c>
      <c r="Q58" s="136">
        <f t="shared" si="48"/>
        <v>0.84340847397615959</v>
      </c>
      <c r="R58" s="136">
        <f t="shared" si="48"/>
        <v>0.13125687552965981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-2.1566078140022724</v>
      </c>
      <c r="O59" s="136">
        <f t="shared" si="49"/>
        <v>0.5293058030526071</v>
      </c>
      <c r="P59" s="136">
        <f t="shared" si="49"/>
        <v>-0.29173491522422418</v>
      </c>
      <c r="Q59" s="136">
        <f t="shared" si="49"/>
        <v>-0.72214934835022171</v>
      </c>
      <c r="R59" s="136">
        <f t="shared" si="49"/>
        <v>-6.1508287381637543E-2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-2.1803437199545495</v>
      </c>
      <c r="O60" s="136">
        <f t="shared" si="50"/>
        <v>0.42618992278091994</v>
      </c>
      <c r="P60" s="136">
        <f t="shared" si="50"/>
        <v>-0.29478507238036211</v>
      </c>
      <c r="Q60" s="136">
        <f t="shared" si="50"/>
        <v>-0.72245620542563771</v>
      </c>
      <c r="R60" s="136">
        <f t="shared" si="50"/>
        <v>-7.3241759125076647E-2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-2.1448409229962415</v>
      </c>
      <c r="O61" s="136">
        <f t="shared" si="51"/>
        <v>0.51617985072699568</v>
      </c>
      <c r="P61" s="136">
        <f t="shared" si="51"/>
        <v>-0.2147239806985701</v>
      </c>
      <c r="Q61" s="136">
        <f t="shared" si="51"/>
        <v>-0.69039469912832363</v>
      </c>
      <c r="R61" s="136">
        <f t="shared" si="51"/>
        <v>-1.2746284630277363E-2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47.349266702878872</v>
      </c>
      <c r="O64" s="211">
        <f t="shared" si="52"/>
        <v>3.101100613616441</v>
      </c>
      <c r="P64" s="211">
        <f t="shared" si="52"/>
        <v>2.9057188562287544</v>
      </c>
      <c r="Q64" s="211">
        <f t="shared" si="52"/>
        <v>7.9215860546460624</v>
      </c>
      <c r="R64" s="211">
        <f t="shared" si="52"/>
        <v>1.7587051490613976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47.763715372080391</v>
      </c>
      <c r="O65" s="216">
        <f t="shared" si="53"/>
        <v>3.5600467517288399</v>
      </c>
      <c r="P65" s="216">
        <f t="shared" si="53"/>
        <v>3.2087582483503301</v>
      </c>
      <c r="Q65" s="216">
        <f t="shared" si="53"/>
        <v>8.1296482123914107</v>
      </c>
      <c r="R65" s="216">
        <f t="shared" si="53"/>
        <v>1.8407757407373557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47.727331606217618</v>
      </c>
      <c r="O66" s="140">
        <f t="shared" si="54"/>
        <v>9.749238340754629E-2</v>
      </c>
      <c r="P66" s="140">
        <f t="shared" si="54"/>
        <v>6.6314314824248601</v>
      </c>
      <c r="Q66" s="140">
        <f t="shared" si="54"/>
        <v>17.997417601087324</v>
      </c>
      <c r="R66" s="140">
        <f t="shared" si="54"/>
        <v>3.1911589924471877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10.60639793766112</v>
      </c>
      <c r="P67" s="211">
        <f t="shared" si="55"/>
        <v>-7.3927661742231274</v>
      </c>
      <c r="Q67" s="211">
        <f t="shared" si="55"/>
        <v>-13.553652735304112</v>
      </c>
      <c r="R67" s="211">
        <f t="shared" si="55"/>
        <v>-2.679906452478626E-2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90818</v>
      </c>
      <c r="O74" s="218">
        <f t="shared" si="56"/>
        <v>69690</v>
      </c>
      <c r="P74" s="218">
        <f t="shared" si="56"/>
        <v>76887</v>
      </c>
      <c r="Q74" s="218">
        <f t="shared" si="56"/>
        <v>138192</v>
      </c>
      <c r="R74" s="218">
        <f t="shared" si="56"/>
        <v>68956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492595.19092575618</v>
      </c>
      <c r="O75" s="219">
        <f t="shared" si="57"/>
        <v>285411.16723648534</v>
      </c>
      <c r="P75" s="219">
        <f t="shared" si="57"/>
        <v>240140.97103195087</v>
      </c>
      <c r="Q75" s="219">
        <f t="shared" si="57"/>
        <v>394456.23687426077</v>
      </c>
      <c r="R75" s="219">
        <f t="shared" si="57"/>
        <v>258642.41063757901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0.40540788267644362</v>
      </c>
      <c r="O76" s="138">
        <f t="shared" si="58"/>
        <v>0.36800007254985528</v>
      </c>
      <c r="P76" s="138">
        <f t="shared" si="58"/>
        <v>0.50995238914702001</v>
      </c>
      <c r="Q76" s="138">
        <f t="shared" si="58"/>
        <v>0.66228408879852196</v>
      </c>
      <c r="R76" s="138">
        <f t="shared" si="58"/>
        <v>0.66718470968676091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61922</v>
      </c>
      <c r="F4" s="264">
        <v>40579</v>
      </c>
      <c r="G4" s="264">
        <v>80010</v>
      </c>
      <c r="H4" s="264">
        <v>271004</v>
      </c>
      <c r="I4" s="264">
        <v>138234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763</v>
      </c>
      <c r="F6" s="264">
        <v>4712</v>
      </c>
      <c r="G6" s="264">
        <v>6062</v>
      </c>
      <c r="H6" s="264">
        <v>7257</v>
      </c>
      <c r="I6" s="264">
        <v>4490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-6627</v>
      </c>
      <c r="F7" s="264">
        <v>-1269</v>
      </c>
      <c r="G7" s="264">
        <v>-261</v>
      </c>
      <c r="H7" s="264">
        <v>-2219</v>
      </c>
      <c r="I7" s="264">
        <v>-43370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28375</v>
      </c>
      <c r="F9" s="264">
        <v>-20650</v>
      </c>
      <c r="G9" s="264">
        <v>-27915</v>
      </c>
      <c r="H9" s="264">
        <v>-14041</v>
      </c>
      <c r="I9" s="264">
        <v>-24855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1841</v>
      </c>
      <c r="F10" s="264">
        <v>10267</v>
      </c>
      <c r="G10" s="264">
        <v>20004</v>
      </c>
      <c r="H10" s="264">
        <v>34879</v>
      </c>
      <c r="I10" s="264">
        <v>54709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86275</v>
      </c>
      <c r="F12" s="301">
        <v>33638</v>
      </c>
      <c r="G12" s="301">
        <v>77900</v>
      </c>
      <c r="H12" s="301">
        <v>296879</v>
      </c>
      <c r="I12" s="301">
        <v>129207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-218211</v>
      </c>
      <c r="F13" s="264">
        <v>-126453</v>
      </c>
      <c r="G13" s="264">
        <v>173737</v>
      </c>
      <c r="H13" s="264">
        <v>-128469</v>
      </c>
      <c r="I13" s="264">
        <v>-95867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-307133</v>
      </c>
      <c r="F14" s="264">
        <v>-405977</v>
      </c>
      <c r="G14" s="264">
        <v>-583865</v>
      </c>
      <c r="H14" s="264">
        <v>108732</v>
      </c>
      <c r="I14" s="264">
        <v>340432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57319</v>
      </c>
      <c r="F15" s="264">
        <v>693696</v>
      </c>
      <c r="G15" s="264">
        <v>314838</v>
      </c>
      <c r="H15" s="264">
        <v>-480343</v>
      </c>
      <c r="I15" s="264">
        <v>-340927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1035</v>
      </c>
      <c r="F16" s="264">
        <v>-71728</v>
      </c>
      <c r="G16" s="264">
        <v>-14827</v>
      </c>
      <c r="H16" s="264">
        <v>35793</v>
      </c>
      <c r="I16" s="264">
        <v>12428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125</v>
      </c>
      <c r="F17" s="264">
        <v>5</v>
      </c>
      <c r="G17" s="264">
        <v>5</v>
      </c>
      <c r="H17" s="264">
        <v>-486</v>
      </c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-1544</v>
      </c>
      <c r="F18" s="264">
        <v>-8534</v>
      </c>
      <c r="G18" s="264">
        <v>-7852</v>
      </c>
      <c r="H18" s="264">
        <v>-14715</v>
      </c>
      <c r="I18" s="264">
        <v>-26083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-12584</v>
      </c>
      <c r="F19" s="264">
        <v>-32806</v>
      </c>
      <c r="G19" s="264">
        <v>-25830</v>
      </c>
      <c r="H19" s="264">
        <v>-32047</v>
      </c>
      <c r="I19" s="264">
        <v>-45972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63</v>
      </c>
      <c r="F20" s="264">
        <v>220</v>
      </c>
      <c r="G20" s="264"/>
      <c r="H20" s="264">
        <v>13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>
        <v>-75</v>
      </c>
      <c r="G21" s="264">
        <v>-1</v>
      </c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-394654</v>
      </c>
      <c r="F22" s="301">
        <v>81986</v>
      </c>
      <c r="G22" s="301">
        <v>-65895</v>
      </c>
      <c r="H22" s="301">
        <v>-214644</v>
      </c>
      <c r="I22" s="301">
        <v>-26781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-4345</v>
      </c>
      <c r="F24" s="264">
        <v>-16016</v>
      </c>
      <c r="G24" s="264">
        <v>-1091</v>
      </c>
      <c r="H24" s="264">
        <v>-91</v>
      </c>
      <c r="I24" s="264">
        <v>-5109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45</v>
      </c>
      <c r="G25" s="264">
        <v>402</v>
      </c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-64031</v>
      </c>
      <c r="F26" s="264">
        <v>-374911</v>
      </c>
      <c r="G26" s="264">
        <v>-301436</v>
      </c>
      <c r="H26" s="264">
        <v>-207576</v>
      </c>
      <c r="I26" s="264">
        <v>-241500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>
        <v>222405</v>
      </c>
      <c r="G27" s="264">
        <v>298669</v>
      </c>
      <c r="H27" s="264">
        <v>160598</v>
      </c>
      <c r="I27" s="264">
        <v>31280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>
        <v>-8</v>
      </c>
      <c r="G28" s="264">
        <v>-7</v>
      </c>
      <c r="H28" s="264">
        <v>-3</v>
      </c>
      <c r="I28" s="264">
        <v>-3482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23309</v>
      </c>
      <c r="F29" s="264">
        <v>1656</v>
      </c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6499</v>
      </c>
      <c r="F30" s="264">
        <v>13938</v>
      </c>
      <c r="G30" s="264">
        <v>28138</v>
      </c>
      <c r="H30" s="264">
        <v>20024</v>
      </c>
      <c r="I30" s="264">
        <v>26355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-38568</v>
      </c>
      <c r="F31" s="301">
        <v>-152890</v>
      </c>
      <c r="G31" s="301">
        <v>24674</v>
      </c>
      <c r="H31" s="301">
        <v>-27049</v>
      </c>
      <c r="I31" s="301">
        <v>-192456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>
        <v>117100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617328</v>
      </c>
      <c r="F35" s="264">
        <v>1162046</v>
      </c>
      <c r="G35" s="264">
        <v>706798</v>
      </c>
      <c r="H35" s="264">
        <v>661626</v>
      </c>
      <c r="I35" s="264">
        <v>348573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-331634</v>
      </c>
      <c r="F36" s="264">
        <v>-1083554</v>
      </c>
      <c r="G36" s="264">
        <v>-557700</v>
      </c>
      <c r="H36" s="264">
        <v>-629893</v>
      </c>
      <c r="I36" s="264">
        <v>-130353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>
        <v>-10053</v>
      </c>
      <c r="H38" s="264">
        <v>-10516</v>
      </c>
      <c r="I38" s="264">
        <v>-14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285694</v>
      </c>
      <c r="F39" s="301">
        <v>78493</v>
      </c>
      <c r="G39" s="301">
        <v>139044</v>
      </c>
      <c r="H39" s="301">
        <v>138317</v>
      </c>
      <c r="I39" s="301">
        <v>218206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-147528</v>
      </c>
      <c r="F40" s="301">
        <v>7589</v>
      </c>
      <c r="G40" s="301">
        <v>97824</v>
      </c>
      <c r="H40" s="301">
        <v>-103376</v>
      </c>
      <c r="I40" s="301">
        <v>-1031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210636</v>
      </c>
      <c r="F41" s="301">
        <v>63108</v>
      </c>
      <c r="G41" s="301">
        <v>70697</v>
      </c>
      <c r="H41" s="301">
        <v>168520</v>
      </c>
      <c r="I41" s="301">
        <v>65144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63108</v>
      </c>
      <c r="F43" s="301">
        <v>70697</v>
      </c>
      <c r="G43" s="301">
        <v>168520</v>
      </c>
      <c r="H43" s="301">
        <v>65144</v>
      </c>
      <c r="I43" s="301">
        <v>64113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-0.81563360407696694</v>
      </c>
      <c r="D8" s="136">
        <f>FSA!D8/FSA!D$7</f>
        <v>-0.75582595217006199</v>
      </c>
      <c r="E8" s="136">
        <f>FSA!E8/FSA!E$7</f>
        <v>-0.67982556383612636</v>
      </c>
      <c r="F8" s="136">
        <f>FSA!F8/FSA!F$7</f>
        <v>-0.64966455824084002</v>
      </c>
      <c r="G8" s="136">
        <f>FSA!G8/FSA!G$7</f>
        <v>-0.73339252510825015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0.184366395923033</v>
      </c>
      <c r="D9" s="142">
        <f>FSA!D9/FSA!D$7</f>
        <v>0.24417404782993798</v>
      </c>
      <c r="E9" s="142">
        <f>FSA!E9/FSA!E$7</f>
        <v>0.3201744361638737</v>
      </c>
      <c r="F9" s="142">
        <f>FSA!F9/FSA!F$7</f>
        <v>0.35033544175915998</v>
      </c>
      <c r="G9" s="142">
        <f>FSA!G9/FSA!G$7</f>
        <v>0.26660747489174985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-7.9146946318405617E-2</v>
      </c>
      <c r="D10" s="136">
        <f>FSA!D10/FSA!D$7</f>
        <v>-0.17367139061116033</v>
      </c>
      <c r="E10" s="136">
        <f>FSA!E10/FSA!E$7</f>
        <v>-0.20155866099633496</v>
      </c>
      <c r="F10" s="136">
        <f>FSA!F10/FSA!F$7</f>
        <v>-0.1137822214155334</v>
      </c>
      <c r="G10" s="136">
        <f>FSA!G10/FSA!G$7</f>
        <v>-0.14279758343145013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0.10521944960462738</v>
      </c>
      <c r="D12" s="142">
        <f>FSA!D12/FSA!D$7</f>
        <v>7.0502657218777673E-2</v>
      </c>
      <c r="E12" s="142">
        <f>FSA!E12/FSA!E$7</f>
        <v>0.11861577516753871</v>
      </c>
      <c r="F12" s="142">
        <f>FSA!F12/FSA!F$7</f>
        <v>0.23655322034362661</v>
      </c>
      <c r="G12" s="142">
        <f>FSA!G12/FSA!G$7</f>
        <v>0.12380989146029969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-3.5958327448914187E-3</v>
      </c>
      <c r="D13" s="136">
        <f>FSA!D13/FSA!D$7</f>
        <v>-3.5053144375553585E-3</v>
      </c>
      <c r="E13" s="136">
        <f>FSA!E13/FSA!E$7</f>
        <v>2.7916316352267996E-2</v>
      </c>
      <c r="F13" s="136">
        <f>FSA!F13/FSA!F$7</f>
        <v>4.0256435721550809E-3</v>
      </c>
      <c r="G13" s="136">
        <f>FSA!G13/FSA!G$7</f>
        <v>-1.6721676414007861E-2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-2.2221980810154759E-3</v>
      </c>
      <c r="D14" s="136">
        <f>FSA!D14/FSA!D$7</f>
        <v>-2.2734720992028345E-2</v>
      </c>
      <c r="E14" s="136">
        <f>FSA!E14/FSA!E$7</f>
        <v>-4.0821490665991889E-2</v>
      </c>
      <c r="F14" s="136">
        <f>FSA!F14/FSA!F$7</f>
        <v>-2.9861850734410264E-2</v>
      </c>
      <c r="G14" s="136">
        <f>FSA!G14/FSA!G$7</f>
        <v>-7.0398322041858877E-2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-2.4657828570876773E-2</v>
      </c>
      <c r="D15" s="136">
        <f>FSA!D15/FSA!D$7</f>
        <v>4.559344552701506E-2</v>
      </c>
      <c r="E15" s="136">
        <f>FSA!E15/FSA!E$7</f>
        <v>5.7563117811752607E-2</v>
      </c>
      <c r="F15" s="136">
        <f>FSA!F15/FSA!F$7</f>
        <v>2.1304575637921527E-2</v>
      </c>
      <c r="G15" s="136">
        <f>FSA!G15/FSA!G$7</f>
        <v>0.14118653773153955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7.4743590207843713E-2</v>
      </c>
      <c r="D16" s="142">
        <f>FSA!D16/FSA!D$7</f>
        <v>8.9856067316209029E-2</v>
      </c>
      <c r="E16" s="142">
        <f>FSA!E16/FSA!E$7</f>
        <v>0.16327371866556742</v>
      </c>
      <c r="F16" s="142">
        <f>FSA!F16/FSA!F$7</f>
        <v>0.23202158881929294</v>
      </c>
      <c r="G16" s="142">
        <f>FSA!G16/FSA!G$7</f>
        <v>0.17787643073597251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-3.2753582253316094E-2</v>
      </c>
      <c r="D17" s="136">
        <f>FSA!D17/FSA!D$7</f>
        <v>-3.6308680248007083E-2</v>
      </c>
      <c r="E17" s="136">
        <f>FSA!E17/FSA!E$7</f>
        <v>-5.834265237656009E-2</v>
      </c>
      <c r="F17" s="136">
        <f>FSA!F17/FSA!F$7</f>
        <v>-5.9482265593161714E-2</v>
      </c>
      <c r="G17" s="136">
        <f>FSA!G17/FSA!G$7</f>
        <v>-2.1707940061894009E-2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4.1990007954527626E-2</v>
      </c>
      <c r="D18" s="142">
        <f>FSA!D18/FSA!D$7</f>
        <v>5.3547387068201946E-2</v>
      </c>
      <c r="E18" s="142">
        <f>FSA!E18/FSA!E$7</f>
        <v>0.10493106628900734</v>
      </c>
      <c r="F18" s="142">
        <f>FSA!F18/FSA!F$7</f>
        <v>0.17253932322613125</v>
      </c>
      <c r="G18" s="142">
        <f>FSA!G18/FSA!G$7</f>
        <v>0.15616849067407851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9.2098703737903743E-4</v>
      </c>
      <c r="D21" s="136">
        <f>FSA!D21/FSA!D$7</f>
        <v>1.0434012400354296E-2</v>
      </c>
      <c r="E21" s="136">
        <f>FSA!E21/FSA!E$7</f>
        <v>1.2370519716918757E-2</v>
      </c>
      <c r="F21" s="136">
        <f>FSA!F21/FSA!F$7</f>
        <v>6.2131210980709102E-3</v>
      </c>
      <c r="G21" s="136">
        <f>FSA!G21/FSA!G$7</f>
        <v>5.7776319429700121E-3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0.10614043664200642</v>
      </c>
      <c r="D25" s="136">
        <f>FSA!D25/FSA!D$7</f>
        <v>8.0936669619131971E-2</v>
      </c>
      <c r="E25" s="136">
        <f>FSA!E25/FSA!E$7</f>
        <v>0.13098629488445745</v>
      </c>
      <c r="F25" s="136">
        <f>FSA!F25/FSA!F$7</f>
        <v>0.24276634144169751</v>
      </c>
      <c r="G25" s="136">
        <f>FSA!G25/FSA!G$7</f>
        <v>0.12958752340326971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0.10614043664200642</v>
      </c>
      <c r="D26" s="136">
        <f>FSA!D26/FSA!D$7</f>
        <v>8.0936669619131971E-2</v>
      </c>
      <c r="E26" s="136">
        <f>FSA!E26/FSA!E$7</f>
        <v>0.13098629488445745</v>
      </c>
      <c r="F26" s="136">
        <f>FSA!F26/FSA!F$7</f>
        <v>0.24276634144169751</v>
      </c>
      <c r="G26" s="136">
        <f>FSA!G26/FSA!G$7</f>
        <v>0.12958752340326971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0.11926537198192397</v>
      </c>
      <c r="D29" s="136">
        <f>FSA!D29/FSA!D$38</f>
        <v>0.12708193015902008</v>
      </c>
      <c r="E29" s="136">
        <f>FSA!E29/FSA!E$38</f>
        <v>0.13263354330210286</v>
      </c>
      <c r="F29" s="136">
        <f>FSA!F29/FSA!F$38</f>
        <v>0.12309543240605139</v>
      </c>
      <c r="G29" s="136">
        <f>FSA!G29/FSA!G$38</f>
        <v>0.12464182195106664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8.9679807210750681E-2</v>
      </c>
      <c r="D30" s="136">
        <f>FSA!D30/FSA!D$38</f>
        <v>4.9800796812749001E-2</v>
      </c>
      <c r="E30" s="136">
        <f>FSA!E30/FSA!E$38</f>
        <v>4.6240996416431666E-2</v>
      </c>
      <c r="F30" s="136">
        <f>FSA!F30/FSA!F$38</f>
        <v>5.0076803729805247E-2</v>
      </c>
      <c r="G30" s="136">
        <f>FSA!G30/FSA!G$38</f>
        <v>3.9242793175803974E-2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0.4181526922962826</v>
      </c>
      <c r="D31" s="136">
        <f>FSA!D31/FSA!D$38</f>
        <v>0.45860683341134029</v>
      </c>
      <c r="E31" s="136">
        <f>FSA!E31/FSA!E$38</f>
        <v>0.58145718620977849</v>
      </c>
      <c r="F31" s="136">
        <f>FSA!F31/FSA!F$38</f>
        <v>0.53534655709474888</v>
      </c>
      <c r="G31" s="136">
        <f>FSA!G31/FSA!G$38</f>
        <v>0.42607863380475458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3.1250309013060272E-2</v>
      </c>
      <c r="D32" s="136">
        <f>FSA!D32/FSA!D$38</f>
        <v>2.7472997897888592E-2</v>
      </c>
      <c r="E32" s="136">
        <f>FSA!E32/FSA!E$38</f>
        <v>2.2717597733140367E-2</v>
      </c>
      <c r="F32" s="136">
        <f>FSA!F32/FSA!F$38</f>
        <v>2.274920161312393E-2</v>
      </c>
      <c r="G32" s="136">
        <f>FSA!G32/FSA!G$38</f>
        <v>8.9723379521498958E-3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1.2792704441586498E-2</v>
      </c>
      <c r="D33" s="136">
        <f>FSA!D33/FSA!D$38</f>
        <v>1.4502367117693777E-2</v>
      </c>
      <c r="E33" s="136">
        <f>FSA!E33/FSA!E$38</f>
        <v>1.2198288285498543E-2</v>
      </c>
      <c r="F33" s="136">
        <f>FSA!F33/FSA!F$38</f>
        <v>6.7772537456291344E-3</v>
      </c>
      <c r="G33" s="136">
        <f>FSA!G33/FSA!G$38</f>
        <v>6.5259459073784779E-3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0.24797069305594577</v>
      </c>
      <c r="D34" s="136">
        <f>FSA!D34/FSA!D$38</f>
        <v>0.25986434939733494</v>
      </c>
      <c r="E34" s="136">
        <f>FSA!E34/FSA!E$38</f>
        <v>0.15631109225161816</v>
      </c>
      <c r="F34" s="136">
        <f>FSA!F34/FSA!F$38</f>
        <v>0.18864595971681211</v>
      </c>
      <c r="G34" s="136">
        <f>FSA!G34/FSA!G$38</f>
        <v>0.28962112459136463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5.8167164286757143E-3</v>
      </c>
      <c r="D35" s="136">
        <f>FSA!D35/FSA!D$38</f>
        <v>5.4436368321230024E-3</v>
      </c>
      <c r="E35" s="136">
        <f>FSA!E35/FSA!E$38</f>
        <v>2.492266114402637E-3</v>
      </c>
      <c r="F35" s="136">
        <f>FSA!F35/FSA!F$38</f>
        <v>2.4160369275420491E-3</v>
      </c>
      <c r="G35" s="136">
        <f>FSA!G35/FSA!G$38</f>
        <v>4.0290965339362982E-3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7.5041458646345385E-2</v>
      </c>
      <c r="D36" s="136">
        <f>FSA!D36/FSA!D$38</f>
        <v>5.7020383468173966E-2</v>
      </c>
      <c r="E36" s="136">
        <f>FSA!E36/FSA!E$38</f>
        <v>4.5822102425876012E-2</v>
      </c>
      <c r="F36" s="136">
        <f>FSA!F36/FSA!F$38</f>
        <v>7.0777321111166469E-2</v>
      </c>
      <c r="G36" s="136">
        <f>FSA!G36/FSA!G$38</f>
        <v>0.1008539508679646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3.0246925429113713E-5</v>
      </c>
      <c r="D37" s="136">
        <f>FSA!D37/FSA!D$38</f>
        <v>2.0670490367633029E-4</v>
      </c>
      <c r="E37" s="136">
        <f>FSA!E37/FSA!E$38</f>
        <v>1.2692726115130852E-4</v>
      </c>
      <c r="F37" s="136">
        <f>FSA!F37/FSA!F$38</f>
        <v>1.1543365512072816E-4</v>
      </c>
      <c r="G37" s="136">
        <f>FSA!G37/FSA!G$38</f>
        <v>3.4295215580907736E-5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0.11321184934247876</v>
      </c>
      <c r="D40" s="136">
        <f>FSA!D40/FSA!D$55</f>
        <v>8.4059517917264293E-2</v>
      </c>
      <c r="E40" s="136">
        <f>FSA!E40/FSA!E$55</f>
        <v>7.8895671576222196E-2</v>
      </c>
      <c r="F40" s="136">
        <f>FSA!F40/FSA!F$55</f>
        <v>7.9844329416189699E-2</v>
      </c>
      <c r="G40" s="136">
        <f>FSA!G40/FSA!G$55</f>
        <v>7.39570702571275E-2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0.11160585487068284</v>
      </c>
      <c r="D41" s="136">
        <f>FSA!D41/FSA!D$55</f>
        <v>7.3177553251950647E-2</v>
      </c>
      <c r="E41" s="136">
        <f>FSA!E41/FSA!E$55</f>
        <v>6.2457059963092414E-2</v>
      </c>
      <c r="F41" s="136">
        <f>FSA!F41/FSA!F$55</f>
        <v>9.1063151353924968E-2</v>
      </c>
      <c r="G41" s="136">
        <f>FSA!G41/FSA!G$55</f>
        <v>5.7993232408124262E-2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0.12377616357527757</v>
      </c>
      <c r="D42" s="136">
        <f>FSA!D42/FSA!D$55</f>
        <v>0.31644660290756504</v>
      </c>
      <c r="E42" s="136">
        <f>FSA!E42/FSA!E$55</f>
        <v>0.38812382792202377</v>
      </c>
      <c r="F42" s="136">
        <f>FSA!F42/FSA!F$55</f>
        <v>0.21781496294367853</v>
      </c>
      <c r="G42" s="136">
        <f>FSA!G42/FSA!G$55</f>
        <v>9.5488166963366386E-2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5.2292250276875544E-4</v>
      </c>
      <c r="D43" s="136">
        <f>FSA!D43/FSA!D$55</f>
        <v>2.7316010362145065E-5</v>
      </c>
      <c r="E43" s="136">
        <f>FSA!E43/FSA!E$55</f>
        <v>1.3611502536333355E-6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0.13576789918938287</v>
      </c>
      <c r="D44" s="136">
        <f>FSA!D44/FSA!D$55</f>
        <v>0.13149519686689437</v>
      </c>
      <c r="E44" s="136">
        <f>FSA!E44/FSA!E$55</f>
        <v>7.3673278340594506E-2</v>
      </c>
      <c r="F44" s="136">
        <f>FSA!F44/FSA!F$55</f>
        <v>7.2180093406560633E-2</v>
      </c>
      <c r="G44" s="136">
        <f>FSA!G44/FSA!G$55</f>
        <v>8.4380454715318062E-2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1.6725376690336812E-2</v>
      </c>
      <c r="D45" s="136">
        <f>FSA!D45/FSA!D$55</f>
        <v>3.6044902628615599E-3</v>
      </c>
      <c r="E45" s="136">
        <f>FSA!E45/FSA!E$55</f>
        <v>4.590138942815015E-3</v>
      </c>
      <c r="F45" s="136">
        <f>FSA!F45/FSA!F$55</f>
        <v>1.5446712613253963E-2</v>
      </c>
      <c r="G45" s="136">
        <f>FSA!G45/FSA!G$55</f>
        <v>3.2363658725415839E-3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7.8336001265716756E-2</v>
      </c>
      <c r="D46" s="136">
        <f>FSA!D46/FSA!D$55</f>
        <v>0.12020919986920932</v>
      </c>
      <c r="E46" s="136">
        <f>FSA!E46/FSA!E$55</f>
        <v>0.16578231600396232</v>
      </c>
      <c r="F46" s="136">
        <f>FSA!F46/FSA!F$55</f>
        <v>0.22378663923391323</v>
      </c>
      <c r="G46" s="136">
        <f>FSA!G46/FSA!G$55</f>
        <v>0.20451112348016948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0.14740772366425001</v>
      </c>
      <c r="D47" s="136">
        <f>FSA!D47/FSA!D$55</f>
        <v>7.0019088591121728E-2</v>
      </c>
      <c r="E47" s="136">
        <f>FSA!E47/FSA!E$55</f>
        <v>4.37187849964491E-2</v>
      </c>
      <c r="F47" s="136">
        <f>FSA!F47/FSA!F$55</f>
        <v>3.3588047665344734E-3</v>
      </c>
      <c r="G47" s="136">
        <f>FSA!G47/FSA!G$55</f>
        <v>9.1772850477531503E-2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0.22574372492996678</v>
      </c>
      <c r="D48" s="136">
        <f>FSA!D48/FSA!D$55</f>
        <v>0.19022828846033105</v>
      </c>
      <c r="E48" s="136">
        <f>FSA!E48/FSA!E$55</f>
        <v>0.20950110100041142</v>
      </c>
      <c r="F48" s="136">
        <f>FSA!F48/FSA!F$55</f>
        <v>0.2271454440004477</v>
      </c>
      <c r="G48" s="136">
        <f>FSA!G48/FSA!G$55</f>
        <v>0.29628397395770095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0.72735379110089438</v>
      </c>
      <c r="D49" s="136">
        <f>FSA!D49/FSA!D$55</f>
        <v>0.7990389656772291</v>
      </c>
      <c r="E49" s="136">
        <f>FSA!E49/FSA!E$55</f>
        <v>0.81724243889541293</v>
      </c>
      <c r="F49" s="136">
        <f>FSA!F49/FSA!F$55</f>
        <v>0.70349469373405549</v>
      </c>
      <c r="G49" s="136">
        <f>FSA!G49/FSA!G$55</f>
        <v>0.61133926417417872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0.2338074342246089</v>
      </c>
      <c r="D51" s="136">
        <f>FSA!D51/FSA!D$55</f>
        <v>0.16387893870368814</v>
      </c>
      <c r="E51" s="136">
        <f>FSA!E51/FSA!E$55</f>
        <v>0.13678130841248706</v>
      </c>
      <c r="F51" s="136">
        <f>FSA!F51/FSA!F$55</f>
        <v>0.18211788201272858</v>
      </c>
      <c r="G51" s="136">
        <f>FSA!G51/FSA!G$55</f>
        <v>0.33145747628110417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3.882481456318812E-2</v>
      </c>
      <c r="D52" s="136">
        <f>FSA!D52/FSA!D$55</f>
        <v>3.707108767460842E-2</v>
      </c>
      <c r="E52" s="136">
        <f>FSA!E52/FSA!E$55</f>
        <v>4.4712084394038024E-2</v>
      </c>
      <c r="F52" s="136">
        <f>FSA!F52/FSA!F$55</f>
        <v>0.113080111335624</v>
      </c>
      <c r="G52" s="136">
        <f>FSA!G52/FSA!G$55</f>
        <v>4.8236436828187998E-2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1.3960111308620834E-5</v>
      </c>
      <c r="D53" s="136">
        <f>FSA!D53/FSA!D$55</f>
        <v>1.1007944474297265E-5</v>
      </c>
      <c r="E53" s="136">
        <f>FSA!E53/FSA!E$55</f>
        <v>1.2641682980619603E-3</v>
      </c>
      <c r="F53" s="136">
        <f>FSA!F53/FSA!F$55</f>
        <v>1.3073129175919197E-3</v>
      </c>
      <c r="G53" s="136">
        <f>FSA!G53/FSA!G$55</f>
        <v>8.9668227165290385E-3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0.27264620889910562</v>
      </c>
      <c r="D54" s="136">
        <f>FSA!D54/FSA!D$55</f>
        <v>0.20096103432277088</v>
      </c>
      <c r="E54" s="136">
        <f>FSA!E54/FSA!E$55</f>
        <v>0.18275756110458705</v>
      </c>
      <c r="F54" s="136">
        <f>FSA!F54/FSA!F$55</f>
        <v>0.29650530626594451</v>
      </c>
      <c r="G54" s="136">
        <f>FSA!G54/FSA!G$55</f>
        <v>0.38866073582582122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1504596</v>
      </c>
      <c r="F4" s="299">
        <v>2157374</v>
      </c>
      <c r="G4" s="299">
        <v>2668586</v>
      </c>
      <c r="H4" s="299">
        <v>2235155</v>
      </c>
      <c r="I4" s="299">
        <v>2057157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63108</v>
      </c>
      <c r="F5" s="301">
        <v>70697</v>
      </c>
      <c r="G5" s="301">
        <v>168520</v>
      </c>
      <c r="H5" s="301">
        <v>65144</v>
      </c>
      <c r="I5" s="301">
        <v>64113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33108</v>
      </c>
      <c r="F6" s="264">
        <v>55897</v>
      </c>
      <c r="G6" s="264">
        <v>38440</v>
      </c>
      <c r="H6" s="264">
        <v>42946</v>
      </c>
      <c r="I6" s="264">
        <v>50488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30000</v>
      </c>
      <c r="F7" s="264">
        <v>14800</v>
      </c>
      <c r="G7" s="264">
        <v>130080</v>
      </c>
      <c r="H7" s="264">
        <v>22198</v>
      </c>
      <c r="I7" s="264">
        <v>13625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141931</v>
      </c>
      <c r="F8" s="301">
        <v>241006</v>
      </c>
      <c r="G8" s="301">
        <v>221249</v>
      </c>
      <c r="H8" s="301">
        <v>285693</v>
      </c>
      <c r="I8" s="301">
        <v>252078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6440</v>
      </c>
      <c r="F9" s="264">
        <v>6434</v>
      </c>
      <c r="G9" s="264">
        <v>6429</v>
      </c>
      <c r="H9" s="264">
        <v>6915</v>
      </c>
      <c r="I9" s="264">
        <v>6915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-2690</v>
      </c>
      <c r="F10" s="264">
        <v>-2820</v>
      </c>
      <c r="G10" s="264">
        <v>-2559</v>
      </c>
      <c r="H10" s="264">
        <v>0</v>
      </c>
      <c r="I10" s="264">
        <v>-2335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138181</v>
      </c>
      <c r="F11" s="264">
        <v>237392</v>
      </c>
      <c r="G11" s="264">
        <v>217379</v>
      </c>
      <c r="H11" s="264">
        <v>278778</v>
      </c>
      <c r="I11" s="264">
        <v>247498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544103</v>
      </c>
      <c r="F12" s="301">
        <v>662850</v>
      </c>
      <c r="G12" s="301">
        <v>496256</v>
      </c>
      <c r="H12" s="301">
        <v>296509</v>
      </c>
      <c r="I12" s="301">
        <v>608892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154176</v>
      </c>
      <c r="F13" s="264">
        <v>122150</v>
      </c>
      <c r="G13" s="264">
        <v>135888</v>
      </c>
      <c r="H13" s="264">
        <v>142725</v>
      </c>
      <c r="I13" s="264">
        <v>99551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53725</v>
      </c>
      <c r="F14" s="264">
        <v>67385</v>
      </c>
      <c r="G14" s="264">
        <v>66760</v>
      </c>
      <c r="H14" s="264">
        <v>64838</v>
      </c>
      <c r="I14" s="264">
        <v>22761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>
        <v>0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>
        <v>0</v>
      </c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5449</v>
      </c>
      <c r="F17" s="264">
        <v>144099</v>
      </c>
      <c r="G17" s="264">
        <v>15099</v>
      </c>
      <c r="H17" s="264">
        <v>679</v>
      </c>
      <c r="I17" s="264">
        <v>242179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332366</v>
      </c>
      <c r="F18" s="264">
        <v>329430</v>
      </c>
      <c r="G18" s="264">
        <v>278723</v>
      </c>
      <c r="H18" s="264">
        <v>88821</v>
      </c>
      <c r="I18" s="264">
        <v>244955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-1613</v>
      </c>
      <c r="F19" s="264">
        <v>-213</v>
      </c>
      <c r="G19" s="264">
        <v>-213</v>
      </c>
      <c r="H19" s="264">
        <v>-553</v>
      </c>
      <c r="I19" s="264">
        <v>-553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>
        <v>0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718881</v>
      </c>
      <c r="F21" s="301">
        <v>1124858</v>
      </c>
      <c r="G21" s="301">
        <v>1708723</v>
      </c>
      <c r="H21" s="301">
        <v>1525803</v>
      </c>
      <c r="I21" s="301">
        <v>1080875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718881</v>
      </c>
      <c r="F22" s="264">
        <v>1124858</v>
      </c>
      <c r="G22" s="264">
        <v>1708723</v>
      </c>
      <c r="H22" s="264">
        <v>1525803</v>
      </c>
      <c r="I22" s="264">
        <v>1080875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>
        <v>0</v>
      </c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36573</v>
      </c>
      <c r="F24" s="301">
        <v>57963</v>
      </c>
      <c r="G24" s="301">
        <v>73837</v>
      </c>
      <c r="H24" s="301">
        <v>62006</v>
      </c>
      <c r="I24" s="301">
        <v>51199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21993</v>
      </c>
      <c r="F25" s="264">
        <v>35571</v>
      </c>
      <c r="G25" s="264">
        <v>35847</v>
      </c>
      <c r="H25" s="264">
        <v>19316</v>
      </c>
      <c r="I25" s="264">
        <v>16555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14580</v>
      </c>
      <c r="F26" s="264">
        <v>19539</v>
      </c>
      <c r="G26" s="264">
        <v>33673</v>
      </c>
      <c r="H26" s="264">
        <v>42110</v>
      </c>
      <c r="I26" s="264">
        <v>34645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>
        <v>2853</v>
      </c>
      <c r="G27" s="264">
        <v>4317</v>
      </c>
      <c r="H27" s="264">
        <v>581</v>
      </c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>
        <v>0</v>
      </c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>
        <v>0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214586</v>
      </c>
      <c r="F30" s="301">
        <v>295398</v>
      </c>
      <c r="G30" s="301">
        <v>270104</v>
      </c>
      <c r="H30" s="301">
        <v>614964</v>
      </c>
      <c r="I30" s="301">
        <v>479637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73878</v>
      </c>
      <c r="F31" s="301">
        <v>81882</v>
      </c>
      <c r="G31" s="301">
        <v>53402</v>
      </c>
      <c r="H31" s="301">
        <v>350938</v>
      </c>
      <c r="I31" s="301">
        <v>168063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>
        <v>78779</v>
      </c>
      <c r="I32" s="264">
        <v>78779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>
        <v>215905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>
        <v>0</v>
      </c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>
        <v>0</v>
      </c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>
        <v>0</v>
      </c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73878</v>
      </c>
      <c r="F37" s="264">
        <v>81882</v>
      </c>
      <c r="G37" s="264">
        <v>53402</v>
      </c>
      <c r="H37" s="264">
        <v>56255</v>
      </c>
      <c r="I37" s="264">
        <v>89285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>
        <v>0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42564</v>
      </c>
      <c r="F39" s="301">
        <v>72085</v>
      </c>
      <c r="G39" s="301">
        <v>66556</v>
      </c>
      <c r="H39" s="301">
        <v>122948</v>
      </c>
      <c r="I39" s="301">
        <v>182778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42513</v>
      </c>
      <c r="F40" s="264">
        <v>71577</v>
      </c>
      <c r="G40" s="264">
        <v>66184</v>
      </c>
      <c r="H40" s="264">
        <v>122619</v>
      </c>
      <c r="I40" s="264">
        <v>182691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163</v>
      </c>
      <c r="F41" s="264">
        <v>651</v>
      </c>
      <c r="G41" s="264">
        <v>651</v>
      </c>
      <c r="H41" s="264">
        <v>711</v>
      </c>
      <c r="I41" s="264">
        <v>338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-111</v>
      </c>
      <c r="F42" s="264">
        <v>-144</v>
      </c>
      <c r="G42" s="264">
        <v>-278</v>
      </c>
      <c r="H42" s="264">
        <v>-382</v>
      </c>
      <c r="I42" s="264">
        <v>-251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>
        <v>0</v>
      </c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52</v>
      </c>
      <c r="F46" s="264">
        <v>507</v>
      </c>
      <c r="G46" s="264">
        <v>373</v>
      </c>
      <c r="H46" s="264">
        <v>329</v>
      </c>
      <c r="I46" s="264">
        <v>87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>
        <v>0</v>
      </c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>
        <v>0</v>
      </c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>
        <v>0</v>
      </c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86497</v>
      </c>
      <c r="F52" s="301">
        <v>68281</v>
      </c>
      <c r="G52" s="301">
        <v>68473</v>
      </c>
      <c r="H52" s="301">
        <v>79105</v>
      </c>
      <c r="I52" s="301">
        <v>73155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>
        <v>0</v>
      </c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86497</v>
      </c>
      <c r="F54" s="264">
        <v>68281</v>
      </c>
      <c r="G54" s="264">
        <v>68473</v>
      </c>
      <c r="H54" s="264">
        <v>79105</v>
      </c>
      <c r="I54" s="264">
        <v>73155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10000</v>
      </c>
      <c r="F55" s="301">
        <v>13352</v>
      </c>
      <c r="G55" s="301">
        <v>7324</v>
      </c>
      <c r="H55" s="301">
        <v>6886</v>
      </c>
      <c r="I55" s="301">
        <v>10221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>
        <v>0</v>
      </c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>
        <v>8344</v>
      </c>
      <c r="G57" s="264">
        <v>7309</v>
      </c>
      <c r="H57" s="264">
        <v>6868</v>
      </c>
      <c r="I57" s="264">
        <v>6721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10000</v>
      </c>
      <c r="F58" s="264">
        <v>8</v>
      </c>
      <c r="G58" s="264">
        <v>15</v>
      </c>
      <c r="H58" s="264">
        <v>18</v>
      </c>
      <c r="I58" s="264">
        <v>3500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>
        <v>0</v>
      </c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>
        <v>5000</v>
      </c>
      <c r="G60" s="264"/>
      <c r="H60" s="264">
        <v>0</v>
      </c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1647</v>
      </c>
      <c r="F61" s="301">
        <v>59798</v>
      </c>
      <c r="G61" s="301">
        <v>74349</v>
      </c>
      <c r="H61" s="301">
        <v>55087</v>
      </c>
      <c r="I61" s="301">
        <v>45420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1647</v>
      </c>
      <c r="F62" s="264">
        <v>59798</v>
      </c>
      <c r="G62" s="264">
        <v>74349</v>
      </c>
      <c r="H62" s="264">
        <v>55087</v>
      </c>
      <c r="I62" s="264">
        <v>45420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>
        <v>0</v>
      </c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>
        <v>0</v>
      </c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>
        <v>0</v>
      </c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>
        <v>0</v>
      </c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1719183</v>
      </c>
      <c r="F67" s="301">
        <v>2452772</v>
      </c>
      <c r="G67" s="301">
        <v>2938690</v>
      </c>
      <c r="H67" s="301">
        <v>2850120</v>
      </c>
      <c r="I67" s="301">
        <v>2536795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1250454</v>
      </c>
      <c r="F68" s="301">
        <v>1959862</v>
      </c>
      <c r="G68" s="301">
        <v>2401623</v>
      </c>
      <c r="H68" s="301">
        <v>2005045</v>
      </c>
      <c r="I68" s="301">
        <v>1550842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954117</v>
      </c>
      <c r="F69" s="301">
        <v>1744054</v>
      </c>
      <c r="G69" s="301">
        <v>2217201</v>
      </c>
      <c r="H69" s="301">
        <v>1938895</v>
      </c>
      <c r="I69" s="301">
        <v>1267284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194632</v>
      </c>
      <c r="F70" s="264">
        <v>206179</v>
      </c>
      <c r="G70" s="264">
        <v>231850</v>
      </c>
      <c r="H70" s="264">
        <v>227566</v>
      </c>
      <c r="I70" s="264">
        <v>187614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212794</v>
      </c>
      <c r="F71" s="264">
        <v>776172</v>
      </c>
      <c r="G71" s="264">
        <v>1140576</v>
      </c>
      <c r="H71" s="264">
        <v>620799</v>
      </c>
      <c r="I71" s="264">
        <v>242234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28754</v>
      </c>
      <c r="F72" s="264">
        <v>8841</v>
      </c>
      <c r="G72" s="264">
        <v>8009</v>
      </c>
      <c r="H72" s="264">
        <v>33308</v>
      </c>
      <c r="I72" s="264">
        <v>5720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2943</v>
      </c>
      <c r="F73" s="264">
        <v>6831</v>
      </c>
      <c r="G73" s="264">
        <v>6851</v>
      </c>
      <c r="H73" s="264">
        <v>7553</v>
      </c>
      <c r="I73" s="264">
        <v>4903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188928</v>
      </c>
      <c r="F74" s="264">
        <v>172657</v>
      </c>
      <c r="G74" s="264">
        <v>176691</v>
      </c>
      <c r="H74" s="264">
        <v>251988</v>
      </c>
      <c r="I74" s="264">
        <v>142214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>
        <v>0</v>
      </c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>
        <v>0</v>
      </c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899</v>
      </c>
      <c r="F77" s="264">
        <v>67</v>
      </c>
      <c r="G77" s="264">
        <v>4</v>
      </c>
      <c r="H77" s="264">
        <v>0</v>
      </c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190349</v>
      </c>
      <c r="F78" s="264">
        <v>278172</v>
      </c>
      <c r="G78" s="264">
        <v>165748</v>
      </c>
      <c r="H78" s="264">
        <v>159561</v>
      </c>
      <c r="I78" s="264">
        <v>165698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134674</v>
      </c>
      <c r="F79" s="264">
        <v>294846</v>
      </c>
      <c r="G79" s="264">
        <v>487183</v>
      </c>
      <c r="H79" s="264">
        <v>637819</v>
      </c>
      <c r="I79" s="264">
        <v>518803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>
        <v>0</v>
      </c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144</v>
      </c>
      <c r="F81" s="264">
        <v>289</v>
      </c>
      <c r="G81" s="264">
        <v>288</v>
      </c>
      <c r="H81" s="264">
        <v>301</v>
      </c>
      <c r="I81" s="264">
        <v>98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>
        <v>0</v>
      </c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>
        <v>0</v>
      </c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296337</v>
      </c>
      <c r="F84" s="301">
        <v>215808</v>
      </c>
      <c r="G84" s="301">
        <v>184422</v>
      </c>
      <c r="H84" s="301">
        <v>66150</v>
      </c>
      <c r="I84" s="301">
        <v>283558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>
        <v>0</v>
      </c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>
        <v>0</v>
      </c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>
        <v>0</v>
      </c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>
        <v>0</v>
      </c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>
        <v>0</v>
      </c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>
        <v>0</v>
      </c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42917</v>
      </c>
      <c r="F91" s="264">
        <v>44067</v>
      </c>
      <c r="G91" s="264">
        <v>50467</v>
      </c>
      <c r="H91" s="264">
        <v>45860</v>
      </c>
      <c r="I91" s="264">
        <v>48260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253421</v>
      </c>
      <c r="F92" s="264">
        <v>171741</v>
      </c>
      <c r="G92" s="264">
        <v>128476</v>
      </c>
      <c r="H92" s="264">
        <v>9573</v>
      </c>
      <c r="I92" s="264">
        <v>232809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>
        <v>0</v>
      </c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>
        <v>0</v>
      </c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>
        <v>5480</v>
      </c>
      <c r="H95" s="264">
        <v>10717</v>
      </c>
      <c r="I95" s="264">
        <v>2490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>
        <v>0</v>
      </c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>
        <v>0</v>
      </c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468728</v>
      </c>
      <c r="F98" s="301">
        <v>492910</v>
      </c>
      <c r="G98" s="301">
        <v>537067</v>
      </c>
      <c r="H98" s="301">
        <v>845075</v>
      </c>
      <c r="I98" s="301">
        <v>985953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468728</v>
      </c>
      <c r="F99" s="301">
        <v>492910</v>
      </c>
      <c r="G99" s="301">
        <v>537067</v>
      </c>
      <c r="H99" s="301">
        <v>845075</v>
      </c>
      <c r="I99" s="301">
        <v>985953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364000</v>
      </c>
      <c r="F100" s="264">
        <v>364000</v>
      </c>
      <c r="G100" s="264">
        <v>364000</v>
      </c>
      <c r="H100" s="264">
        <v>382200</v>
      </c>
      <c r="I100" s="264">
        <v>840840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364000</v>
      </c>
      <c r="F101" s="264">
        <v>364000</v>
      </c>
      <c r="G101" s="264">
        <v>364000</v>
      </c>
      <c r="H101" s="264">
        <v>382200</v>
      </c>
      <c r="I101" s="264">
        <v>840840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>
        <v>0</v>
      </c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46145</v>
      </c>
      <c r="F103" s="264">
        <v>46145</v>
      </c>
      <c r="G103" s="264">
        <v>46145</v>
      </c>
      <c r="H103" s="264">
        <v>135564</v>
      </c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>
        <v>0</v>
      </c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>
        <v>0</v>
      </c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-9481</v>
      </c>
      <c r="F106" s="264">
        <v>-9481</v>
      </c>
      <c r="G106" s="264">
        <v>-9481</v>
      </c>
      <c r="H106" s="264">
        <v>0</v>
      </c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>
        <v>0</v>
      </c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>
        <v>0</v>
      </c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1294</v>
      </c>
      <c r="F109" s="264">
        <v>1294</v>
      </c>
      <c r="G109" s="264">
        <v>1294</v>
      </c>
      <c r="H109" s="264">
        <v>1294</v>
      </c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>
        <v>0</v>
      </c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>
        <v>0</v>
      </c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66747</v>
      </c>
      <c r="F112" s="264">
        <v>90927</v>
      </c>
      <c r="G112" s="264">
        <v>131395</v>
      </c>
      <c r="H112" s="264">
        <v>322292</v>
      </c>
      <c r="I112" s="264">
        <v>122366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31963</v>
      </c>
      <c r="F113" s="264">
        <v>66749</v>
      </c>
      <c r="G113" s="264">
        <v>79982</v>
      </c>
      <c r="H113" s="264">
        <v>120820</v>
      </c>
      <c r="I113" s="264">
        <v>1157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34784</v>
      </c>
      <c r="F114" s="264">
        <v>24178</v>
      </c>
      <c r="G114" s="264">
        <v>51413</v>
      </c>
      <c r="H114" s="264">
        <v>201471</v>
      </c>
      <c r="I114" s="264">
        <v>121209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24</v>
      </c>
      <c r="F115" s="264">
        <v>27</v>
      </c>
      <c r="G115" s="264">
        <v>3715</v>
      </c>
      <c r="H115" s="264">
        <v>3726</v>
      </c>
      <c r="I115" s="264">
        <v>22747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>
        <v>0</v>
      </c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>
        <v>0</v>
      </c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>
        <v>0</v>
      </c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1719183</v>
      </c>
      <c r="F119" s="301">
        <v>2452772</v>
      </c>
      <c r="G119" s="301">
        <v>2938690</v>
      </c>
      <c r="H119" s="301">
        <v>2850120</v>
      </c>
      <c r="I119" s="301">
        <v>2536795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828459</v>
      </c>
      <c r="F3" s="264">
        <v>451600</v>
      </c>
      <c r="G3" s="264">
        <v>490036</v>
      </c>
      <c r="H3" s="264">
        <v>1168012</v>
      </c>
      <c r="I3" s="264">
        <v>777135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828459</v>
      </c>
      <c r="F5" s="301">
        <v>451600</v>
      </c>
      <c r="G5" s="301">
        <v>490036</v>
      </c>
      <c r="H5" s="301">
        <v>1168012</v>
      </c>
      <c r="I5" s="301">
        <v>777135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675719</v>
      </c>
      <c r="F6" s="264">
        <v>341331</v>
      </c>
      <c r="G6" s="264">
        <v>333139</v>
      </c>
      <c r="H6" s="264">
        <v>758816</v>
      </c>
      <c r="I6" s="264">
        <v>569945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152740</v>
      </c>
      <c r="F7" s="301">
        <v>110269</v>
      </c>
      <c r="G7" s="301">
        <v>156896</v>
      </c>
      <c r="H7" s="301">
        <v>409196</v>
      </c>
      <c r="I7" s="301">
        <v>207190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8064</v>
      </c>
      <c r="F8" s="264">
        <v>21753</v>
      </c>
      <c r="G8" s="264">
        <v>28026</v>
      </c>
      <c r="H8" s="264">
        <v>22385</v>
      </c>
      <c r="I8" s="264">
        <v>114355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30334</v>
      </c>
      <c r="F9" s="264">
        <v>11431</v>
      </c>
      <c r="G9" s="264">
        <v>19822</v>
      </c>
      <c r="H9" s="264">
        <v>32380</v>
      </c>
      <c r="I9" s="264">
        <v>59343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1841</v>
      </c>
      <c r="F10" s="264">
        <v>10267</v>
      </c>
      <c r="G10" s="264">
        <v>20004</v>
      </c>
      <c r="H10" s="264">
        <v>34879</v>
      </c>
      <c r="I10" s="264">
        <v>54709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-139</v>
      </c>
      <c r="F11" s="264">
        <v>-1656</v>
      </c>
      <c r="G11" s="264">
        <v>-1035</v>
      </c>
      <c r="H11" s="264">
        <v>-441</v>
      </c>
      <c r="I11" s="264">
        <v>-147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36180</v>
      </c>
      <c r="F12" s="264">
        <v>18731</v>
      </c>
      <c r="G12" s="264">
        <v>27836</v>
      </c>
      <c r="H12" s="264">
        <v>65886</v>
      </c>
      <c r="I12" s="264">
        <v>54672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29390</v>
      </c>
      <c r="F13" s="264">
        <v>59699</v>
      </c>
      <c r="G13" s="264">
        <v>70935</v>
      </c>
      <c r="H13" s="264">
        <v>67013</v>
      </c>
      <c r="I13" s="264">
        <v>56301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64762</v>
      </c>
      <c r="F14" s="301">
        <v>40506</v>
      </c>
      <c r="G14" s="301">
        <v>65295</v>
      </c>
      <c r="H14" s="301">
        <v>265861</v>
      </c>
      <c r="I14" s="301">
        <v>151081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1253</v>
      </c>
      <c r="F15" s="264">
        <v>5602</v>
      </c>
      <c r="G15" s="264">
        <v>17870</v>
      </c>
      <c r="H15" s="264">
        <v>11527</v>
      </c>
      <c r="I15" s="264">
        <v>20540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4093</v>
      </c>
      <c r="F16" s="264">
        <v>5529</v>
      </c>
      <c r="G16" s="264">
        <v>3156</v>
      </c>
      <c r="H16" s="264">
        <v>6384</v>
      </c>
      <c r="I16" s="264">
        <v>33388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-2840</v>
      </c>
      <c r="F17" s="301">
        <v>73</v>
      </c>
      <c r="G17" s="301">
        <v>14715</v>
      </c>
      <c r="H17" s="301">
        <v>5143</v>
      </c>
      <c r="I17" s="301">
        <v>-12848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61922</v>
      </c>
      <c r="F18" s="301">
        <v>40579</v>
      </c>
      <c r="G18" s="301">
        <v>80010</v>
      </c>
      <c r="H18" s="301">
        <v>271004</v>
      </c>
      <c r="I18" s="301">
        <v>138234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27135</v>
      </c>
      <c r="F19" s="264">
        <v>16397</v>
      </c>
      <c r="G19" s="264">
        <v>23110</v>
      </c>
      <c r="H19" s="264">
        <v>64239</v>
      </c>
      <c r="I19" s="264">
        <v>25097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>
        <v>5480</v>
      </c>
      <c r="H20" s="264">
        <v>5237</v>
      </c>
      <c r="I20" s="264">
        <v>-8227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34787</v>
      </c>
      <c r="F21" s="301">
        <v>24182</v>
      </c>
      <c r="G21" s="301">
        <v>51420</v>
      </c>
      <c r="H21" s="301">
        <v>201528</v>
      </c>
      <c r="I21" s="301">
        <v>121364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34784</v>
      </c>
      <c r="F22" s="264">
        <v>24178</v>
      </c>
      <c r="G22" s="264">
        <v>51413</v>
      </c>
      <c r="H22" s="264">
        <v>201471</v>
      </c>
      <c r="I22" s="264">
        <v>121209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3</v>
      </c>
      <c r="F23" s="264">
        <v>4</v>
      </c>
      <c r="G23" s="264">
        <v>7</v>
      </c>
      <c r="H23" s="264">
        <v>56</v>
      </c>
      <c r="I23" s="264">
        <v>155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983</v>
      </c>
      <c r="F24" s="264">
        <v>683</v>
      </c>
      <c r="G24" s="264">
        <v>1452</v>
      </c>
      <c r="H24" s="264">
        <v>5669</v>
      </c>
      <c r="I24" s="264">
        <v>2265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>
        <v>683</v>
      </c>
      <c r="G25" s="264">
        <v>1452</v>
      </c>
      <c r="H25" s="264">
        <v>5669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