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F4" i="8" s="1"/>
  <c r="E5" i="8"/>
  <c r="E4" i="8" s="1"/>
  <c r="D5" i="8"/>
  <c r="D4" i="8" s="1"/>
  <c r="C5" i="8"/>
  <c r="C4" i="8" s="1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K7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J69" i="6"/>
  <c r="I69" i="6"/>
  <c r="H69" i="6"/>
  <c r="G69" i="6"/>
  <c r="N68" i="6"/>
  <c r="N78" i="6" s="1"/>
  <c r="J68" i="6"/>
  <c r="I68" i="6"/>
  <c r="H68" i="6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C24" i="6" s="1"/>
  <c r="N38" i="6"/>
  <c r="M38" i="6"/>
  <c r="L38" i="6"/>
  <c r="L24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N31" i="6"/>
  <c r="M31" i="6"/>
  <c r="M24" i="6" s="1"/>
  <c r="M48" i="6" s="1"/>
  <c r="L31" i="6"/>
  <c r="G31" i="6"/>
  <c r="F31" i="6"/>
  <c r="F24" i="6" s="1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L25" i="6"/>
  <c r="K25" i="6"/>
  <c r="J25" i="6"/>
  <c r="J24" i="6" s="1"/>
  <c r="J48" i="6" s="1"/>
  <c r="I25" i="6"/>
  <c r="I24" i="6" s="1"/>
  <c r="I48" i="6" s="1"/>
  <c r="H25" i="6"/>
  <c r="H24" i="6" s="1"/>
  <c r="H48" i="6" s="1"/>
  <c r="G25" i="6"/>
  <c r="G24" i="6" s="1"/>
  <c r="G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13" i="4" s="1"/>
  <c r="H9" i="4"/>
  <c r="I9" i="4" s="1"/>
  <c r="I18" i="4" s="1"/>
  <c r="I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W60" i="2" s="1"/>
  <c r="G65" i="2"/>
  <c r="F65" i="2"/>
  <c r="E65" i="2"/>
  <c r="D65" i="2"/>
  <c r="C65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X50" i="2" s="1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H68" i="2" s="1"/>
  <c r="G53" i="2"/>
  <c r="G64" i="2" s="1"/>
  <c r="F53" i="2"/>
  <c r="F64" i="2" s="1"/>
  <c r="E53" i="2"/>
  <c r="D53" i="2"/>
  <c r="D64" i="2" s="1"/>
  <c r="D68" i="2" s="1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X47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S52" i="2" s="1"/>
  <c r="C46" i="2"/>
  <c r="J45" i="2"/>
  <c r="I45" i="2"/>
  <c r="X51" i="2" s="1"/>
  <c r="H45" i="2"/>
  <c r="G45" i="2"/>
  <c r="F45" i="2"/>
  <c r="E45" i="2"/>
  <c r="D45" i="2"/>
  <c r="C45" i="2"/>
  <c r="R51" i="2" s="1"/>
  <c r="J44" i="2"/>
  <c r="I44" i="2"/>
  <c r="X48" i="2" s="1"/>
  <c r="H44" i="2"/>
  <c r="W48" i="2" s="1"/>
  <c r="G44" i="2"/>
  <c r="V48" i="2" s="1"/>
  <c r="F44" i="2"/>
  <c r="U48" i="2" s="1"/>
  <c r="E44" i="2"/>
  <c r="T48" i="2" s="1"/>
  <c r="D44" i="2"/>
  <c r="S48" i="2" s="1"/>
  <c r="C44" i="2"/>
  <c r="T43" i="2"/>
  <c r="S43" i="2"/>
  <c r="J43" i="2"/>
  <c r="Y52" i="2" s="1"/>
  <c r="I43" i="2"/>
  <c r="X52" i="2" s="1"/>
  <c r="H43" i="2"/>
  <c r="G43" i="2"/>
  <c r="F43" i="2"/>
  <c r="E43" i="2"/>
  <c r="T52" i="2" s="1"/>
  <c r="D43" i="2"/>
  <c r="S47" i="2" s="1"/>
  <c r="C43" i="2"/>
  <c r="R47" i="2" s="1"/>
  <c r="J42" i="2"/>
  <c r="I42" i="2"/>
  <c r="H42" i="2"/>
  <c r="H51" i="2" s="1"/>
  <c r="G42" i="2"/>
  <c r="G51" i="2" s="1"/>
  <c r="F42" i="2"/>
  <c r="F51" i="2" s="1"/>
  <c r="E42" i="2"/>
  <c r="E51" i="2" s="1"/>
  <c r="D42" i="2"/>
  <c r="D51" i="2" s="1"/>
  <c r="C42" i="2"/>
  <c r="C51" i="2" s="1"/>
  <c r="Y40" i="2"/>
  <c r="U40" i="2"/>
  <c r="M40" i="2"/>
  <c r="L40" i="2"/>
  <c r="K40" i="2"/>
  <c r="J40" i="2"/>
  <c r="I40" i="2"/>
  <c r="X18" i="2" s="1"/>
  <c r="X40" i="2" s="1"/>
  <c r="H40" i="2"/>
  <c r="W18" i="2" s="1"/>
  <c r="W40" i="2" s="1"/>
  <c r="G40" i="2"/>
  <c r="V18" i="2" s="1"/>
  <c r="V40" i="2" s="1"/>
  <c r="F40" i="2"/>
  <c r="E40" i="2"/>
  <c r="D40" i="2"/>
  <c r="C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X44" i="2" s="1"/>
  <c r="E22" i="2"/>
  <c r="T44" i="2" s="1"/>
  <c r="D22" i="2"/>
  <c r="AB21" i="2"/>
  <c r="AA21" i="2"/>
  <c r="Z21" i="2"/>
  <c r="Y21" i="2"/>
  <c r="X21" i="2"/>
  <c r="W21" i="2"/>
  <c r="V21" i="2"/>
  <c r="U21" i="2"/>
  <c r="T21" i="2"/>
  <c r="S21" i="2"/>
  <c r="R21" i="2"/>
  <c r="I21" i="2"/>
  <c r="X49" i="2" s="1"/>
  <c r="H21" i="2"/>
  <c r="H22" i="2" s="1"/>
  <c r="G21" i="2"/>
  <c r="V49" i="2" s="1"/>
  <c r="F21" i="2"/>
  <c r="U49" i="2" s="1"/>
  <c r="E21" i="2"/>
  <c r="T51" i="2" s="1"/>
  <c r="D21" i="2"/>
  <c r="S51" i="2" s="1"/>
  <c r="C21" i="2"/>
  <c r="R48" i="2" s="1"/>
  <c r="M20" i="2"/>
  <c r="M21" i="2" s="1"/>
  <c r="L20" i="2"/>
  <c r="K20" i="2"/>
  <c r="K21" i="2" s="1"/>
  <c r="Z51" i="2" s="1"/>
  <c r="J20" i="2"/>
  <c r="J21" i="2" s="1"/>
  <c r="J22" i="2" s="1"/>
  <c r="I20" i="2"/>
  <c r="H20" i="2"/>
  <c r="G20" i="2"/>
  <c r="V50" i="2" s="1"/>
  <c r="F20" i="2"/>
  <c r="U50" i="2" s="1"/>
  <c r="E20" i="2"/>
  <c r="D20" i="2"/>
  <c r="C20" i="2"/>
  <c r="R50" i="2" s="1"/>
  <c r="AB18" i="2"/>
  <c r="AB40" i="2" s="1"/>
  <c r="AA18" i="2"/>
  <c r="AA40" i="2" s="1"/>
  <c r="Z18" i="2"/>
  <c r="Z40" i="2" s="1"/>
  <c r="Y18" i="2"/>
  <c r="U18" i="2"/>
  <c r="T18" i="2"/>
  <c r="T40" i="2" s="1"/>
  <c r="S18" i="2"/>
  <c r="S40" i="2" s="1"/>
  <c r="R18" i="2"/>
  <c r="R40" i="2" s="1"/>
  <c r="D18" i="2"/>
  <c r="C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G48" i="1"/>
  <c r="F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I49" i="1" s="1"/>
  <c r="H40" i="1"/>
  <c r="H49" i="1" s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I38" i="1" s="1"/>
  <c r="H31" i="1"/>
  <c r="G31" i="1"/>
  <c r="F31" i="1"/>
  <c r="E31" i="1"/>
  <c r="D31" i="1"/>
  <c r="C31" i="1"/>
  <c r="U30" i="1"/>
  <c r="J30" i="1"/>
  <c r="I30" i="1"/>
  <c r="T38" i="1" s="1"/>
  <c r="H30" i="1"/>
  <c r="G30" i="1"/>
  <c r="F30" i="1"/>
  <c r="E30" i="1"/>
  <c r="D30" i="1"/>
  <c r="C30" i="1"/>
  <c r="J29" i="1"/>
  <c r="J38" i="1" s="1"/>
  <c r="I29" i="1"/>
  <c r="H29" i="1"/>
  <c r="G29" i="1"/>
  <c r="F29" i="1"/>
  <c r="E29" i="1"/>
  <c r="D29" i="1"/>
  <c r="C29" i="1"/>
  <c r="C38" i="1" s="1"/>
  <c r="O27" i="1"/>
  <c r="D27" i="1"/>
  <c r="D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G22" i="3" s="1"/>
  <c r="F22" i="1"/>
  <c r="F22" i="3" s="1"/>
  <c r="E22" i="1"/>
  <c r="E22" i="3" s="1"/>
  <c r="D22" i="1"/>
  <c r="C22" i="1"/>
  <c r="J21" i="1"/>
  <c r="I21" i="1"/>
  <c r="I21" i="3" s="1"/>
  <c r="H21" i="1"/>
  <c r="H21" i="3" s="1"/>
  <c r="G21" i="1"/>
  <c r="G21" i="3" s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D18" i="1"/>
  <c r="D18" i="3" s="1"/>
  <c r="C18" i="1"/>
  <c r="C18" i="3" s="1"/>
  <c r="U17" i="1"/>
  <c r="T17" i="1"/>
  <c r="S17" i="1"/>
  <c r="R17" i="1"/>
  <c r="Q17" i="1"/>
  <c r="P17" i="1"/>
  <c r="O17" i="1"/>
  <c r="N17" i="1"/>
  <c r="J17" i="1"/>
  <c r="I17" i="1"/>
  <c r="I17" i="3" s="1"/>
  <c r="H17" i="1"/>
  <c r="H17" i="3" s="1"/>
  <c r="G17" i="1"/>
  <c r="G17" i="3" s="1"/>
  <c r="F17" i="1"/>
  <c r="F17" i="3" s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I16" i="3" s="1"/>
  <c r="H16" i="1"/>
  <c r="G16" i="1"/>
  <c r="F16" i="1"/>
  <c r="E16" i="1"/>
  <c r="D16" i="1"/>
  <c r="C16" i="1"/>
  <c r="U14" i="1"/>
  <c r="T14" i="1"/>
  <c r="S14" i="1"/>
  <c r="R14" i="1"/>
  <c r="Q14" i="1"/>
  <c r="P14" i="1"/>
  <c r="O14" i="1"/>
  <c r="N14" i="1"/>
  <c r="J14" i="1"/>
  <c r="I14" i="1"/>
  <c r="H14" i="1"/>
  <c r="G14" i="1"/>
  <c r="G14" i="3" s="1"/>
  <c r="F14" i="1"/>
  <c r="E14" i="1"/>
  <c r="E14" i="3" s="1"/>
  <c r="D14" i="1"/>
  <c r="D14" i="3" s="1"/>
  <c r="C14" i="1"/>
  <c r="J13" i="1"/>
  <c r="J13" i="3" s="1"/>
  <c r="I13" i="1"/>
  <c r="I13" i="3" s="1"/>
  <c r="H13" i="1"/>
  <c r="H13" i="3" s="1"/>
  <c r="G13" i="1"/>
  <c r="F13" i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E9" i="1"/>
  <c r="P31" i="1" s="1"/>
  <c r="D9" i="1"/>
  <c r="D12" i="1" s="1"/>
  <c r="C9" i="1"/>
  <c r="C12" i="1" s="1"/>
  <c r="J8" i="1"/>
  <c r="I8" i="1"/>
  <c r="I9" i="1" s="1"/>
  <c r="H8" i="1"/>
  <c r="S36" i="1" s="1"/>
  <c r="G8" i="1"/>
  <c r="F8" i="1"/>
  <c r="E8" i="1"/>
  <c r="P37" i="1" s="1"/>
  <c r="D8" i="1"/>
  <c r="C8" i="1"/>
  <c r="C8" i="3" s="1"/>
  <c r="U7" i="1"/>
  <c r="T7" i="1"/>
  <c r="S7" i="1"/>
  <c r="R7" i="1"/>
  <c r="Q7" i="1"/>
  <c r="P7" i="1"/>
  <c r="O7" i="1"/>
  <c r="N7" i="1"/>
  <c r="J7" i="1"/>
  <c r="J9" i="1" s="1"/>
  <c r="I7" i="1"/>
  <c r="H7" i="1"/>
  <c r="H9" i="1" s="1"/>
  <c r="G7" i="1"/>
  <c r="G9" i="1" s="1"/>
  <c r="F7" i="1"/>
  <c r="F9" i="1" s="1"/>
  <c r="E7" i="1"/>
  <c r="D7" i="1"/>
  <c r="C7" i="1"/>
  <c r="T5" i="1"/>
  <c r="P5" i="1"/>
  <c r="O5" i="1"/>
  <c r="N5" i="1"/>
  <c r="J5" i="1"/>
  <c r="J5" i="3" s="1"/>
  <c r="I5" i="1"/>
  <c r="I5" i="3" s="1"/>
  <c r="H5" i="1"/>
  <c r="S5" i="1" s="1"/>
  <c r="G5" i="1"/>
  <c r="G5" i="3" s="1"/>
  <c r="F5" i="1"/>
  <c r="F5" i="3" s="1"/>
  <c r="E5" i="1"/>
  <c r="E5" i="3" s="1"/>
  <c r="D5" i="1"/>
  <c r="D5" i="3" s="1"/>
  <c r="C5" i="1"/>
  <c r="G9" i="3" l="1"/>
  <c r="R74" i="1"/>
  <c r="R75" i="1" s="1"/>
  <c r="R76" i="1" s="1"/>
  <c r="G12" i="1"/>
  <c r="G15" i="1" s="1"/>
  <c r="G15" i="3" s="1"/>
  <c r="R31" i="1"/>
  <c r="H9" i="3"/>
  <c r="S74" i="1"/>
  <c r="S75" i="1" s="1"/>
  <c r="H12" i="1"/>
  <c r="S31" i="1"/>
  <c r="F9" i="3"/>
  <c r="Q74" i="1"/>
  <c r="Q31" i="1"/>
  <c r="F12" i="1"/>
  <c r="J9" i="3"/>
  <c r="J12" i="1"/>
  <c r="U74" i="1"/>
  <c r="U75" i="1" s="1"/>
  <c r="U31" i="1"/>
  <c r="C38" i="3"/>
  <c r="D12" i="3"/>
  <c r="O64" i="1"/>
  <c r="D25" i="1"/>
  <c r="D15" i="1"/>
  <c r="D15" i="3" s="1"/>
  <c r="I9" i="3"/>
  <c r="T74" i="1"/>
  <c r="T75" i="1" s="1"/>
  <c r="T76" i="1" s="1"/>
  <c r="T31" i="1"/>
  <c r="I12" i="1"/>
  <c r="I38" i="3"/>
  <c r="C12" i="3"/>
  <c r="C25" i="1"/>
  <c r="N64" i="1"/>
  <c r="C15" i="1"/>
  <c r="C15" i="3" s="1"/>
  <c r="T42" i="1"/>
  <c r="T41" i="1"/>
  <c r="J16" i="3"/>
  <c r="J18" i="1"/>
  <c r="J18" i="3" s="1"/>
  <c r="J15" i="1"/>
  <c r="J15" i="3" s="1"/>
  <c r="J27" i="1"/>
  <c r="T30" i="1"/>
  <c r="AB51" i="2"/>
  <c r="AB49" i="2"/>
  <c r="AB48" i="2"/>
  <c r="C34" i="3"/>
  <c r="C31" i="3"/>
  <c r="E35" i="3"/>
  <c r="C82" i="2"/>
  <c r="Q5" i="1"/>
  <c r="E18" i="3"/>
  <c r="H22" i="3"/>
  <c r="O38" i="1"/>
  <c r="D38" i="1"/>
  <c r="D30" i="3" s="1"/>
  <c r="D32" i="3"/>
  <c r="D82" i="2"/>
  <c r="D69" i="2"/>
  <c r="C5" i="3"/>
  <c r="C27" i="1"/>
  <c r="R5" i="1"/>
  <c r="C23" i="3"/>
  <c r="C24" i="3"/>
  <c r="C7" i="3"/>
  <c r="C11" i="3"/>
  <c r="C10" i="3"/>
  <c r="I14" i="3"/>
  <c r="J17" i="3"/>
  <c r="F18" i="1"/>
  <c r="F18" i="3" s="1"/>
  <c r="E30" i="3"/>
  <c r="P38" i="1"/>
  <c r="P39" i="1" s="1"/>
  <c r="E33" i="3"/>
  <c r="H36" i="3"/>
  <c r="Y49" i="2"/>
  <c r="J8" i="3"/>
  <c r="U36" i="1"/>
  <c r="U37" i="1"/>
  <c r="H14" i="3"/>
  <c r="J21" i="3"/>
  <c r="D31" i="3"/>
  <c r="D23" i="3"/>
  <c r="D24" i="3"/>
  <c r="D7" i="3"/>
  <c r="D11" i="3"/>
  <c r="O40" i="1"/>
  <c r="D10" i="3"/>
  <c r="J14" i="3"/>
  <c r="C16" i="3"/>
  <c r="G18" i="1"/>
  <c r="G18" i="3" s="1"/>
  <c r="Q38" i="1"/>
  <c r="I36" i="3"/>
  <c r="F14" i="3"/>
  <c r="E23" i="3"/>
  <c r="E24" i="3"/>
  <c r="E7" i="3"/>
  <c r="E11" i="3"/>
  <c r="P40" i="1"/>
  <c r="P76" i="1"/>
  <c r="E10" i="3"/>
  <c r="E12" i="1"/>
  <c r="N41" i="1"/>
  <c r="N42" i="1"/>
  <c r="D16" i="3"/>
  <c r="H18" i="1"/>
  <c r="H18" i="3" s="1"/>
  <c r="C29" i="3"/>
  <c r="G30" i="3"/>
  <c r="H34" i="3"/>
  <c r="J36" i="3"/>
  <c r="H25" i="2"/>
  <c r="W44" i="2"/>
  <c r="G82" i="2"/>
  <c r="G8" i="3"/>
  <c r="R37" i="1"/>
  <c r="R36" i="1"/>
  <c r="D34" i="3"/>
  <c r="U5" i="1"/>
  <c r="F23" i="3"/>
  <c r="F24" i="3"/>
  <c r="F7" i="3"/>
  <c r="F11" i="3"/>
  <c r="Q40" i="1"/>
  <c r="Q30" i="1"/>
  <c r="F10" i="3"/>
  <c r="O42" i="1"/>
  <c r="O41" i="1"/>
  <c r="E16" i="3"/>
  <c r="I18" i="1"/>
  <c r="I18" i="3" s="1"/>
  <c r="S38" i="1"/>
  <c r="H33" i="3"/>
  <c r="I34" i="3"/>
  <c r="R38" i="1"/>
  <c r="R39" i="1" s="1"/>
  <c r="H82" i="2"/>
  <c r="H69" i="2"/>
  <c r="N38" i="1"/>
  <c r="G24" i="3"/>
  <c r="G7" i="3"/>
  <c r="G11" i="3"/>
  <c r="G23" i="3"/>
  <c r="R40" i="1"/>
  <c r="R30" i="1"/>
  <c r="R35" i="1"/>
  <c r="G10" i="3"/>
  <c r="P42" i="1"/>
  <c r="P41" i="1"/>
  <c r="I15" i="1"/>
  <c r="I15" i="3" s="1"/>
  <c r="C21" i="3"/>
  <c r="E27" i="1"/>
  <c r="E29" i="3"/>
  <c r="I31" i="3"/>
  <c r="I32" i="3"/>
  <c r="O35" i="1"/>
  <c r="J38" i="3"/>
  <c r="H24" i="3"/>
  <c r="H7" i="3"/>
  <c r="H11" i="3"/>
  <c r="H23" i="3"/>
  <c r="S30" i="1"/>
  <c r="S76" i="1"/>
  <c r="S35" i="1"/>
  <c r="S40" i="1"/>
  <c r="J25" i="2"/>
  <c r="Y44" i="2"/>
  <c r="C9" i="3"/>
  <c r="N74" i="1"/>
  <c r="N31" i="1"/>
  <c r="U42" i="1"/>
  <c r="U41" i="1"/>
  <c r="H5" i="3"/>
  <c r="H27" i="1"/>
  <c r="D8" i="3"/>
  <c r="O37" i="1"/>
  <c r="O36" i="1"/>
  <c r="H10" i="3"/>
  <c r="E13" i="3"/>
  <c r="Q42" i="1"/>
  <c r="G16" i="3"/>
  <c r="F27" i="1"/>
  <c r="F29" i="3"/>
  <c r="F38" i="1"/>
  <c r="F31" i="3" s="1"/>
  <c r="J30" i="3"/>
  <c r="U38" i="1"/>
  <c r="U39" i="1" s="1"/>
  <c r="J32" i="3"/>
  <c r="P35" i="1"/>
  <c r="N53" i="1"/>
  <c r="N48" i="1"/>
  <c r="N45" i="1"/>
  <c r="N56" i="1"/>
  <c r="I24" i="3"/>
  <c r="I7" i="3"/>
  <c r="I11" i="3"/>
  <c r="I23" i="3"/>
  <c r="T35" i="1"/>
  <c r="T40" i="1"/>
  <c r="E8" i="3"/>
  <c r="P36" i="1"/>
  <c r="I10" i="3"/>
  <c r="C14" i="3"/>
  <c r="R42" i="1"/>
  <c r="R41" i="1"/>
  <c r="H16" i="3"/>
  <c r="D17" i="3"/>
  <c r="E21" i="3"/>
  <c r="C22" i="3"/>
  <c r="G27" i="1"/>
  <c r="G38" i="1"/>
  <c r="G31" i="3" s="1"/>
  <c r="O30" i="1"/>
  <c r="Q35" i="1"/>
  <c r="O56" i="1"/>
  <c r="O48" i="1"/>
  <c r="O45" i="1"/>
  <c r="H8" i="3"/>
  <c r="S37" i="1"/>
  <c r="D9" i="3"/>
  <c r="O74" i="1"/>
  <c r="O31" i="1"/>
  <c r="I8" i="3"/>
  <c r="T37" i="1"/>
  <c r="T36" i="1"/>
  <c r="E9" i="3"/>
  <c r="P74" i="1"/>
  <c r="P75" i="1" s="1"/>
  <c r="J24" i="3"/>
  <c r="J7" i="3"/>
  <c r="J11" i="3"/>
  <c r="J23" i="3"/>
  <c r="U76" i="1"/>
  <c r="U35" i="1"/>
  <c r="U40" i="1"/>
  <c r="F8" i="3"/>
  <c r="Q37" i="1"/>
  <c r="Q36" i="1"/>
  <c r="J10" i="3"/>
  <c r="G13" i="3"/>
  <c r="S42" i="1"/>
  <c r="S41" i="1"/>
  <c r="E17" i="3"/>
  <c r="F21" i="3"/>
  <c r="D22" i="3"/>
  <c r="I27" i="1"/>
  <c r="H29" i="3"/>
  <c r="H38" i="1"/>
  <c r="P30" i="1"/>
  <c r="C36" i="3"/>
  <c r="E37" i="3"/>
  <c r="H54" i="1"/>
  <c r="T34" i="1" s="1"/>
  <c r="AA53" i="2"/>
  <c r="AA50" i="2"/>
  <c r="AA52" i="2"/>
  <c r="AA55" i="2"/>
  <c r="C22" i="2"/>
  <c r="E82" i="2"/>
  <c r="U47" i="2"/>
  <c r="Z43" i="2"/>
  <c r="I54" i="1"/>
  <c r="AB52" i="2"/>
  <c r="AB43" i="2"/>
  <c r="AB55" i="2"/>
  <c r="AB53" i="2"/>
  <c r="F82" i="2"/>
  <c r="F69" i="2"/>
  <c r="V52" i="2"/>
  <c r="V47" i="2"/>
  <c r="AA43" i="2"/>
  <c r="T49" i="2"/>
  <c r="E64" i="2"/>
  <c r="C80" i="2"/>
  <c r="Q41" i="1"/>
  <c r="J49" i="1"/>
  <c r="J54" i="1"/>
  <c r="M65" i="2"/>
  <c r="L65" i="2"/>
  <c r="K65" i="2"/>
  <c r="D25" i="2"/>
  <c r="Z34" i="2"/>
  <c r="W52" i="2"/>
  <c r="Y51" i="2"/>
  <c r="W49" i="2"/>
  <c r="U60" i="2"/>
  <c r="F68" i="2"/>
  <c r="S50" i="2"/>
  <c r="D80" i="2"/>
  <c r="Q24" i="6"/>
  <c r="K48" i="6"/>
  <c r="K79" i="6" s="1"/>
  <c r="D29" i="3"/>
  <c r="H30" i="3"/>
  <c r="E31" i="3"/>
  <c r="I33" i="3"/>
  <c r="E34" i="3"/>
  <c r="H37" i="3"/>
  <c r="E38" i="1"/>
  <c r="F22" i="2"/>
  <c r="E25" i="2"/>
  <c r="R55" i="2"/>
  <c r="W51" i="2"/>
  <c r="V60" i="2"/>
  <c r="G68" i="2"/>
  <c r="G69" i="2" s="1"/>
  <c r="T50" i="2"/>
  <c r="E80" i="2"/>
  <c r="I30" i="3"/>
  <c r="J33" i="3"/>
  <c r="C35" i="3"/>
  <c r="I37" i="3"/>
  <c r="S53" i="2"/>
  <c r="G22" i="2"/>
  <c r="S54" i="2"/>
  <c r="S55" i="2"/>
  <c r="I51" i="2"/>
  <c r="F80" i="2"/>
  <c r="D48" i="6"/>
  <c r="E48" i="6"/>
  <c r="C32" i="3"/>
  <c r="G34" i="3"/>
  <c r="D35" i="3"/>
  <c r="J37" i="3"/>
  <c r="E48" i="1"/>
  <c r="T53" i="2"/>
  <c r="T54" i="2"/>
  <c r="J51" i="2"/>
  <c r="J81" i="2" s="1"/>
  <c r="Z50" i="2"/>
  <c r="I68" i="2"/>
  <c r="X60" i="2"/>
  <c r="G80" i="2"/>
  <c r="G79" i="6"/>
  <c r="F48" i="6"/>
  <c r="U53" i="2"/>
  <c r="U55" i="2"/>
  <c r="U54" i="2"/>
  <c r="AB50" i="2"/>
  <c r="Z49" i="2"/>
  <c r="J64" i="2"/>
  <c r="W50" i="2"/>
  <c r="H80" i="2"/>
  <c r="C49" i="1"/>
  <c r="C54" i="1"/>
  <c r="I25" i="2"/>
  <c r="V55" i="2"/>
  <c r="U43" i="2"/>
  <c r="R53" i="2"/>
  <c r="R54" i="2"/>
  <c r="I80" i="2"/>
  <c r="Y67" i="2"/>
  <c r="Y59" i="2"/>
  <c r="I22" i="3"/>
  <c r="I29" i="3"/>
  <c r="J31" i="3"/>
  <c r="J34" i="3"/>
  <c r="G35" i="3"/>
  <c r="D36" i="3"/>
  <c r="H48" i="1"/>
  <c r="D49" i="1"/>
  <c r="D54" i="1"/>
  <c r="P34" i="1" s="1"/>
  <c r="W53" i="2"/>
  <c r="K22" i="2"/>
  <c r="V43" i="2"/>
  <c r="Y47" i="2"/>
  <c r="U52" i="2"/>
  <c r="V53" i="2"/>
  <c r="V54" i="2"/>
  <c r="Y50" i="2"/>
  <c r="L48" i="6"/>
  <c r="H78" i="6"/>
  <c r="H79" i="6" s="1"/>
  <c r="F78" i="6"/>
  <c r="F13" i="3"/>
  <c r="F16" i="3"/>
  <c r="J22" i="3"/>
  <c r="J29" i="3"/>
  <c r="C33" i="3"/>
  <c r="H35" i="3"/>
  <c r="E36" i="3"/>
  <c r="I48" i="1"/>
  <c r="U34" i="1" s="1"/>
  <c r="E49" i="1"/>
  <c r="E54" i="1"/>
  <c r="X55" i="2"/>
  <c r="X54" i="2"/>
  <c r="R52" i="2"/>
  <c r="W43" i="2"/>
  <c r="Z48" i="2"/>
  <c r="Y48" i="2"/>
  <c r="Z47" i="2"/>
  <c r="X53" i="2"/>
  <c r="W54" i="2"/>
  <c r="T55" i="2"/>
  <c r="S60" i="2"/>
  <c r="I78" i="6"/>
  <c r="I79" i="6" s="1"/>
  <c r="C30" i="3"/>
  <c r="H32" i="3"/>
  <c r="D33" i="3"/>
  <c r="I35" i="3"/>
  <c r="F36" i="3"/>
  <c r="C37" i="3"/>
  <c r="J48" i="1"/>
  <c r="F49" i="1"/>
  <c r="F54" i="1"/>
  <c r="Q53" i="1" s="1"/>
  <c r="M22" i="2"/>
  <c r="Y55" i="2"/>
  <c r="Y54" i="2"/>
  <c r="X43" i="2"/>
  <c r="U51" i="2"/>
  <c r="AA47" i="2"/>
  <c r="Y53" i="2"/>
  <c r="J78" i="6"/>
  <c r="J79" i="6" s="1"/>
  <c r="J35" i="3"/>
  <c r="G36" i="3"/>
  <c r="D37" i="3"/>
  <c r="G49" i="1"/>
  <c r="G54" i="1"/>
  <c r="Z53" i="2"/>
  <c r="Z52" i="2"/>
  <c r="Z55" i="2"/>
  <c r="L21" i="2"/>
  <c r="L22" i="2" s="1"/>
  <c r="T47" i="2"/>
  <c r="Y43" i="2"/>
  <c r="S44" i="2"/>
  <c r="V51" i="2"/>
  <c r="AB47" i="2"/>
  <c r="C64" i="2"/>
  <c r="C68" i="2" s="1"/>
  <c r="C69" i="2" s="1"/>
  <c r="R49" i="2"/>
  <c r="C48" i="6"/>
  <c r="C63" i="2"/>
  <c r="D63" i="2"/>
  <c r="C81" i="2"/>
  <c r="E63" i="2"/>
  <c r="D81" i="2"/>
  <c r="F63" i="2"/>
  <c r="E81" i="2"/>
  <c r="S49" i="2"/>
  <c r="G63" i="2"/>
  <c r="F81" i="2"/>
  <c r="H63" i="2"/>
  <c r="G81" i="2"/>
  <c r="I63" i="2"/>
  <c r="H81" i="2"/>
  <c r="K57" i="2"/>
  <c r="K64" i="2" s="1"/>
  <c r="L59" i="2"/>
  <c r="I81" i="2"/>
  <c r="H12" i="4"/>
  <c r="K63" i="2"/>
  <c r="L25" i="2" l="1"/>
  <c r="AA44" i="2"/>
  <c r="S74" i="2"/>
  <c r="D29" i="2"/>
  <c r="D38" i="2"/>
  <c r="S68" i="2" s="1"/>
  <c r="N75" i="1"/>
  <c r="N76" i="1" s="1"/>
  <c r="G49" i="3"/>
  <c r="P55" i="1"/>
  <c r="P53" i="1"/>
  <c r="P45" i="1"/>
  <c r="F37" i="3"/>
  <c r="O53" i="1"/>
  <c r="G27" i="3"/>
  <c r="R27" i="1"/>
  <c r="O39" i="1"/>
  <c r="D25" i="3"/>
  <c r="D26" i="1"/>
  <c r="O65" i="1"/>
  <c r="O32" i="1"/>
  <c r="O6" i="1"/>
  <c r="L63" i="2"/>
  <c r="M59" i="2"/>
  <c r="L57" i="2"/>
  <c r="L64" i="2" s="1"/>
  <c r="T59" i="2"/>
  <c r="T67" i="2"/>
  <c r="I82" i="2"/>
  <c r="I69" i="2"/>
  <c r="O55" i="1"/>
  <c r="Y74" i="2"/>
  <c r="J38" i="2"/>
  <c r="J29" i="2"/>
  <c r="G37" i="3"/>
  <c r="C25" i="3"/>
  <c r="N65" i="1"/>
  <c r="C26" i="1"/>
  <c r="N32" i="1"/>
  <c r="N6" i="1"/>
  <c r="Q75" i="1"/>
  <c r="Q76" i="1" s="1"/>
  <c r="R44" i="2"/>
  <c r="C25" i="2"/>
  <c r="D49" i="3"/>
  <c r="T74" i="2"/>
  <c r="E29" i="2"/>
  <c r="E38" i="2"/>
  <c r="T68" i="2" s="1"/>
  <c r="W74" i="2"/>
  <c r="H29" i="2"/>
  <c r="H38" i="2"/>
  <c r="R60" i="2"/>
  <c r="G55" i="1"/>
  <c r="G54" i="3" s="1"/>
  <c r="R46" i="1"/>
  <c r="Q55" i="1"/>
  <c r="H55" i="1"/>
  <c r="H54" i="3" s="1"/>
  <c r="S46" i="1"/>
  <c r="S59" i="2"/>
  <c r="S67" i="2"/>
  <c r="AA51" i="2"/>
  <c r="AA48" i="2"/>
  <c r="AA49" i="2"/>
  <c r="E54" i="3"/>
  <c r="E55" i="1"/>
  <c r="E48" i="3" s="1"/>
  <c r="P46" i="1"/>
  <c r="S55" i="1"/>
  <c r="S53" i="1"/>
  <c r="S45" i="1"/>
  <c r="X74" i="2"/>
  <c r="I38" i="2"/>
  <c r="X68" i="2" s="1"/>
  <c r="I29" i="2"/>
  <c r="U44" i="2"/>
  <c r="F25" i="2"/>
  <c r="J54" i="3"/>
  <c r="J55" i="1"/>
  <c r="U46" i="1"/>
  <c r="R34" i="1"/>
  <c r="S39" i="1"/>
  <c r="E12" i="3"/>
  <c r="P64" i="1"/>
  <c r="E25" i="1"/>
  <c r="F33" i="3"/>
  <c r="J27" i="3"/>
  <c r="U27" i="1"/>
  <c r="X67" i="2"/>
  <c r="X59" i="2"/>
  <c r="G32" i="3"/>
  <c r="V44" i="2"/>
  <c r="G25" i="2"/>
  <c r="F34" i="3"/>
  <c r="E38" i="3"/>
  <c r="H38" i="3"/>
  <c r="T39" i="1"/>
  <c r="H31" i="3"/>
  <c r="Q39" i="1"/>
  <c r="F35" i="3"/>
  <c r="E32" i="3"/>
  <c r="E15" i="1"/>
  <c r="E15" i="3" s="1"/>
  <c r="K25" i="2"/>
  <c r="Z44" i="2"/>
  <c r="R59" i="2"/>
  <c r="R67" i="2"/>
  <c r="T60" i="2"/>
  <c r="E68" i="2"/>
  <c r="E69" i="2" s="1"/>
  <c r="H27" i="3"/>
  <c r="S27" i="1"/>
  <c r="F30" i="3"/>
  <c r="C27" i="3"/>
  <c r="N27" i="1"/>
  <c r="I12" i="3"/>
  <c r="T64" i="1"/>
  <c r="I25" i="1"/>
  <c r="H12" i="3"/>
  <c r="S64" i="1"/>
  <c r="H25" i="1"/>
  <c r="H15" i="1"/>
  <c r="H15" i="3" s="1"/>
  <c r="F55" i="1"/>
  <c r="F49" i="3" s="1"/>
  <c r="Q46" i="1"/>
  <c r="Q45" i="1"/>
  <c r="M25" i="2"/>
  <c r="AB44" i="2"/>
  <c r="R55" i="1"/>
  <c r="W67" i="2"/>
  <c r="W68" i="2"/>
  <c r="W59" i="2"/>
  <c r="E49" i="3"/>
  <c r="C54" i="3"/>
  <c r="C55" i="1"/>
  <c r="C49" i="3" s="1"/>
  <c r="N46" i="1"/>
  <c r="J80" i="2"/>
  <c r="J82" i="2"/>
  <c r="J69" i="2"/>
  <c r="R53" i="1"/>
  <c r="I55" i="1"/>
  <c r="T46" i="1"/>
  <c r="I27" i="3"/>
  <c r="T27" i="1"/>
  <c r="O75" i="1"/>
  <c r="O76" i="1" s="1"/>
  <c r="E27" i="3"/>
  <c r="P27" i="1"/>
  <c r="G33" i="3"/>
  <c r="J68" i="2"/>
  <c r="Y60" i="2"/>
  <c r="J49" i="3"/>
  <c r="F38" i="3"/>
  <c r="S34" i="1"/>
  <c r="I48" i="3"/>
  <c r="T56" i="1"/>
  <c r="T55" i="1"/>
  <c r="T53" i="1"/>
  <c r="T45" i="1"/>
  <c r="F27" i="3"/>
  <c r="Q27" i="1"/>
  <c r="J12" i="3"/>
  <c r="U64" i="1"/>
  <c r="J25" i="1"/>
  <c r="U56" i="1" s="1"/>
  <c r="G12" i="3"/>
  <c r="R64" i="1"/>
  <c r="G25" i="1"/>
  <c r="V67" i="2"/>
  <c r="V59" i="2"/>
  <c r="J48" i="3"/>
  <c r="U55" i="1"/>
  <c r="U53" i="1"/>
  <c r="U48" i="1"/>
  <c r="U45" i="1"/>
  <c r="R45" i="1"/>
  <c r="G38" i="3"/>
  <c r="G56" i="1"/>
  <c r="H13" i="4"/>
  <c r="I12" i="4"/>
  <c r="I13" i="4" s="1"/>
  <c r="U67" i="2"/>
  <c r="U59" i="2"/>
  <c r="D55" i="1"/>
  <c r="D54" i="3" s="1"/>
  <c r="O46" i="1"/>
  <c r="G29" i="3"/>
  <c r="N55" i="1"/>
  <c r="O34" i="1"/>
  <c r="D38" i="3"/>
  <c r="F12" i="3"/>
  <c r="Q64" i="1"/>
  <c r="F25" i="1"/>
  <c r="F15" i="1"/>
  <c r="F15" i="3" s="1"/>
  <c r="F32" i="3"/>
  <c r="Q34" i="1"/>
  <c r="E25" i="3" l="1"/>
  <c r="P32" i="1"/>
  <c r="P65" i="1"/>
  <c r="P6" i="1"/>
  <c r="E26" i="1"/>
  <c r="J31" i="2"/>
  <c r="D9" i="2" s="1"/>
  <c r="Y83" i="2"/>
  <c r="Y84" i="2" s="1"/>
  <c r="Y85" i="2" s="1"/>
  <c r="Y75" i="2"/>
  <c r="Y19" i="2"/>
  <c r="Y23" i="2" s="1"/>
  <c r="Y45" i="2"/>
  <c r="J39" i="2"/>
  <c r="Y68" i="2"/>
  <c r="O8" i="1"/>
  <c r="O11" i="1" s="1"/>
  <c r="P48" i="1"/>
  <c r="I58" i="3"/>
  <c r="I50" i="3"/>
  <c r="I55" i="3"/>
  <c r="I41" i="3"/>
  <c r="I40" i="3"/>
  <c r="I44" i="3"/>
  <c r="I52" i="3"/>
  <c r="I46" i="3"/>
  <c r="I49" i="3"/>
  <c r="I45" i="3"/>
  <c r="I53" i="3"/>
  <c r="I56" i="1"/>
  <c r="I43" i="3"/>
  <c r="I51" i="3"/>
  <c r="I42" i="3"/>
  <c r="I47" i="3"/>
  <c r="H25" i="3"/>
  <c r="S65" i="1"/>
  <c r="S6" i="1"/>
  <c r="H26" i="1"/>
  <c r="S32" i="1"/>
  <c r="S48" i="1"/>
  <c r="AA74" i="2"/>
  <c r="L38" i="2"/>
  <c r="L29" i="2"/>
  <c r="I54" i="3"/>
  <c r="F25" i="3"/>
  <c r="Q32" i="1"/>
  <c r="Q65" i="1"/>
  <c r="Q6" i="1"/>
  <c r="F26" i="1"/>
  <c r="Q48" i="1"/>
  <c r="Q56" i="1"/>
  <c r="J58" i="3"/>
  <c r="J50" i="3"/>
  <c r="J55" i="3"/>
  <c r="J46" i="3"/>
  <c r="J56" i="1"/>
  <c r="J43" i="3"/>
  <c r="J47" i="3"/>
  <c r="J51" i="3"/>
  <c r="J52" i="3"/>
  <c r="J41" i="3"/>
  <c r="J45" i="3"/>
  <c r="J53" i="3"/>
  <c r="J40" i="3"/>
  <c r="J42" i="3"/>
  <c r="J44" i="3"/>
  <c r="N8" i="1"/>
  <c r="N11" i="1" s="1"/>
  <c r="D26" i="3"/>
  <c r="O47" i="1"/>
  <c r="O57" i="1"/>
  <c r="V74" i="2"/>
  <c r="G29" i="2"/>
  <c r="G38" i="2"/>
  <c r="S75" i="2"/>
  <c r="S19" i="2"/>
  <c r="S23" i="2" s="1"/>
  <c r="S45" i="2"/>
  <c r="D39" i="2"/>
  <c r="F55" i="3"/>
  <c r="F58" i="3"/>
  <c r="F50" i="3"/>
  <c r="F47" i="3"/>
  <c r="F48" i="3"/>
  <c r="F52" i="3"/>
  <c r="F45" i="3"/>
  <c r="F53" i="3"/>
  <c r="F42" i="3"/>
  <c r="F40" i="3"/>
  <c r="F44" i="3"/>
  <c r="F51" i="3"/>
  <c r="F41" i="3"/>
  <c r="F46" i="3"/>
  <c r="F43" i="3"/>
  <c r="M57" i="2"/>
  <c r="M64" i="2" s="1"/>
  <c r="M63" i="2"/>
  <c r="R74" i="2"/>
  <c r="C29" i="2"/>
  <c r="C38" i="2"/>
  <c r="G58" i="3"/>
  <c r="G50" i="3"/>
  <c r="G55" i="3"/>
  <c r="G45" i="3"/>
  <c r="G47" i="3"/>
  <c r="G48" i="3"/>
  <c r="G51" i="3"/>
  <c r="G53" i="3"/>
  <c r="G42" i="3"/>
  <c r="G52" i="3"/>
  <c r="G41" i="3"/>
  <c r="G44" i="3"/>
  <c r="G46" i="3"/>
  <c r="G43" i="3"/>
  <c r="G40" i="3"/>
  <c r="D55" i="3"/>
  <c r="D58" i="3"/>
  <c r="D50" i="3"/>
  <c r="D45" i="3"/>
  <c r="D43" i="3"/>
  <c r="D53" i="3"/>
  <c r="D40" i="3"/>
  <c r="D44" i="3"/>
  <c r="D48" i="3"/>
  <c r="D47" i="3"/>
  <c r="D42" i="3"/>
  <c r="D46" i="3"/>
  <c r="D52" i="3"/>
  <c r="D51" i="3"/>
  <c r="D41" i="3"/>
  <c r="F56" i="1"/>
  <c r="I25" i="3"/>
  <c r="I26" i="1"/>
  <c r="T65" i="1"/>
  <c r="T6" i="1"/>
  <c r="T32" i="1"/>
  <c r="H56" i="1"/>
  <c r="W75" i="2"/>
  <c r="W19" i="2"/>
  <c r="W23" i="2" s="1"/>
  <c r="W45" i="2"/>
  <c r="H39" i="2"/>
  <c r="P56" i="1"/>
  <c r="U74" i="2"/>
  <c r="F29" i="2"/>
  <c r="F38" i="2"/>
  <c r="S56" i="1"/>
  <c r="H31" i="2"/>
  <c r="W83" i="2"/>
  <c r="W84" i="2" s="1"/>
  <c r="W85" i="2" s="1"/>
  <c r="C26" i="3"/>
  <c r="N47" i="1"/>
  <c r="N57" i="1"/>
  <c r="D56" i="1"/>
  <c r="T48" i="1"/>
  <c r="AB74" i="2"/>
  <c r="M29" i="2"/>
  <c r="M38" i="2"/>
  <c r="E56" i="1"/>
  <c r="H48" i="3"/>
  <c r="T75" i="2"/>
  <c r="T19" i="2"/>
  <c r="T23" i="2" s="1"/>
  <c r="T45" i="2"/>
  <c r="E39" i="2"/>
  <c r="G25" i="3"/>
  <c r="R32" i="1"/>
  <c r="R65" i="1"/>
  <c r="R6" i="1"/>
  <c r="G26" i="1"/>
  <c r="R48" i="1"/>
  <c r="R56" i="1"/>
  <c r="C55" i="3"/>
  <c r="C58" i="3"/>
  <c r="C50" i="3"/>
  <c r="C46" i="3"/>
  <c r="C52" i="3"/>
  <c r="C53" i="3"/>
  <c r="C56" i="1"/>
  <c r="C43" i="3"/>
  <c r="C41" i="3"/>
  <c r="C42" i="3"/>
  <c r="C51" i="3"/>
  <c r="C48" i="3"/>
  <c r="C44" i="3"/>
  <c r="C47" i="3"/>
  <c r="C45" i="3"/>
  <c r="C40" i="3"/>
  <c r="Z74" i="2"/>
  <c r="K38" i="2"/>
  <c r="K29" i="2"/>
  <c r="I31" i="2"/>
  <c r="X83" i="2"/>
  <c r="X84" i="2" s="1"/>
  <c r="X85" i="2" s="1"/>
  <c r="E55" i="3"/>
  <c r="E58" i="3"/>
  <c r="E50" i="3"/>
  <c r="E43" i="3"/>
  <c r="E42" i="3"/>
  <c r="E53" i="3"/>
  <c r="E44" i="3"/>
  <c r="E47" i="3"/>
  <c r="E46" i="3"/>
  <c r="E52" i="3"/>
  <c r="E51" i="3"/>
  <c r="E41" i="3"/>
  <c r="E40" i="3"/>
  <c r="E45" i="3"/>
  <c r="E31" i="2"/>
  <c r="T83" i="2"/>
  <c r="T84" i="2" s="1"/>
  <c r="T85" i="2" s="1"/>
  <c r="H58" i="3"/>
  <c r="H50" i="3"/>
  <c r="H55" i="3"/>
  <c r="H53" i="3"/>
  <c r="H49" i="3"/>
  <c r="H43" i="3"/>
  <c r="H47" i="3"/>
  <c r="H42" i="3"/>
  <c r="H52" i="3"/>
  <c r="H41" i="3"/>
  <c r="H44" i="3"/>
  <c r="H46" i="3"/>
  <c r="H40" i="3"/>
  <c r="H45" i="3"/>
  <c r="H51" i="3"/>
  <c r="X75" i="2"/>
  <c r="X19" i="2"/>
  <c r="X23" i="2" s="1"/>
  <c r="X45" i="2"/>
  <c r="I39" i="2"/>
  <c r="D31" i="2"/>
  <c r="S83" i="2"/>
  <c r="S84" i="2" s="1"/>
  <c r="S85" i="2" s="1"/>
  <c r="J25" i="3"/>
  <c r="J26" i="1"/>
  <c r="U32" i="1"/>
  <c r="U65" i="1"/>
  <c r="U6" i="1"/>
  <c r="F54" i="3"/>
  <c r="O66" i="1" l="1"/>
  <c r="O58" i="1"/>
  <c r="O49" i="1"/>
  <c r="O33" i="1"/>
  <c r="O13" i="1"/>
  <c r="N66" i="1"/>
  <c r="N58" i="1"/>
  <c r="N33" i="1"/>
  <c r="N49" i="1"/>
  <c r="N13" i="1"/>
  <c r="G26" i="3"/>
  <c r="R47" i="1"/>
  <c r="R57" i="1"/>
  <c r="M30" i="2"/>
  <c r="AB22" i="2" s="1"/>
  <c r="M31" i="2"/>
  <c r="G9" i="2" s="1"/>
  <c r="M66" i="2" s="1"/>
  <c r="AB60" i="2" s="1"/>
  <c r="AB83" i="2"/>
  <c r="AB84" i="2" s="1"/>
  <c r="AB85" i="2" s="1"/>
  <c r="R75" i="2"/>
  <c r="R19" i="2"/>
  <c r="R23" i="2" s="1"/>
  <c r="R45" i="2"/>
  <c r="C39" i="2"/>
  <c r="R68" i="2"/>
  <c r="Z45" i="2"/>
  <c r="Z75" i="2"/>
  <c r="K39" i="2"/>
  <c r="Z61" i="2" s="1"/>
  <c r="Z19" i="2"/>
  <c r="R8" i="1"/>
  <c r="R11" i="1" s="1"/>
  <c r="C31" i="2"/>
  <c r="R83" i="2"/>
  <c r="R84" i="2" s="1"/>
  <c r="R85" i="2" s="1"/>
  <c r="V75" i="2"/>
  <c r="V19" i="2"/>
  <c r="V23" i="2" s="1"/>
  <c r="V45" i="2"/>
  <c r="G39" i="2"/>
  <c r="V68" i="2"/>
  <c r="H26" i="3"/>
  <c r="S57" i="1"/>
  <c r="S47" i="1"/>
  <c r="Y69" i="2"/>
  <c r="Y61" i="2"/>
  <c r="X61" i="2"/>
  <c r="X69" i="2"/>
  <c r="W61" i="2"/>
  <c r="W69" i="2"/>
  <c r="F26" i="3"/>
  <c r="Q57" i="1"/>
  <c r="Q47" i="1"/>
  <c r="S8" i="1"/>
  <c r="S11" i="1" s="1"/>
  <c r="G31" i="2"/>
  <c r="V83" i="2"/>
  <c r="V84" i="2" s="1"/>
  <c r="V85" i="2" s="1"/>
  <c r="K30" i="2"/>
  <c r="Z22" i="2" s="1"/>
  <c r="K31" i="2"/>
  <c r="E9" i="2" s="1"/>
  <c r="K66" i="2" s="1"/>
  <c r="Z83" i="2"/>
  <c r="Z84" i="2" s="1"/>
  <c r="Z85" i="2" s="1"/>
  <c r="AB59" i="2"/>
  <c r="Q11" i="1"/>
  <c r="Q8" i="1"/>
  <c r="Y62" i="2"/>
  <c r="Y70" i="2"/>
  <c r="Y25" i="2"/>
  <c r="Y46" i="2"/>
  <c r="U8" i="1"/>
  <c r="U11" i="1" s="1"/>
  <c r="E26" i="3"/>
  <c r="P47" i="1"/>
  <c r="P57" i="1"/>
  <c r="X62" i="2"/>
  <c r="X70" i="2"/>
  <c r="X25" i="2"/>
  <c r="X46" i="2"/>
  <c r="W62" i="2"/>
  <c r="W70" i="2"/>
  <c r="W46" i="2"/>
  <c r="W25" i="2"/>
  <c r="T11" i="1"/>
  <c r="T8" i="1"/>
  <c r="L30" i="2"/>
  <c r="AA22" i="2" s="1"/>
  <c r="AA83" i="2"/>
  <c r="AA84" i="2" s="1"/>
  <c r="AA85" i="2" s="1"/>
  <c r="P11" i="1"/>
  <c r="P8" i="1"/>
  <c r="T61" i="2"/>
  <c r="T69" i="2"/>
  <c r="M68" i="2"/>
  <c r="J26" i="3"/>
  <c r="U47" i="1"/>
  <c r="U57" i="1"/>
  <c r="S69" i="2"/>
  <c r="S61" i="2"/>
  <c r="AA45" i="2"/>
  <c r="AA75" i="2"/>
  <c r="L39" i="2"/>
  <c r="AA61" i="2" s="1"/>
  <c r="AA19" i="2"/>
  <c r="T70" i="2"/>
  <c r="T46" i="2"/>
  <c r="T62" i="2"/>
  <c r="T25" i="2"/>
  <c r="U75" i="2"/>
  <c r="U19" i="2"/>
  <c r="U23" i="2" s="1"/>
  <c r="U45" i="2"/>
  <c r="F39" i="2"/>
  <c r="U68" i="2"/>
  <c r="I26" i="3"/>
  <c r="T47" i="1"/>
  <c r="T57" i="1"/>
  <c r="AB75" i="2"/>
  <c r="AB45" i="2"/>
  <c r="M39" i="2"/>
  <c r="AB61" i="2" s="1"/>
  <c r="AB19" i="2"/>
  <c r="AB23" i="2" s="1"/>
  <c r="F31" i="2"/>
  <c r="U83" i="2"/>
  <c r="U84" i="2" s="1"/>
  <c r="U85" i="2" s="1"/>
  <c r="S70" i="2"/>
  <c r="S46" i="2"/>
  <c r="S62" i="2"/>
  <c r="S25" i="2"/>
  <c r="R66" i="1" l="1"/>
  <c r="R58" i="1"/>
  <c r="R33" i="1"/>
  <c r="R49" i="1"/>
  <c r="R13" i="1"/>
  <c r="U49" i="1"/>
  <c r="U13" i="1"/>
  <c r="U66" i="1"/>
  <c r="U58" i="1"/>
  <c r="U33" i="1"/>
  <c r="S33" i="1"/>
  <c r="S49" i="1"/>
  <c r="S66" i="1"/>
  <c r="S58" i="1"/>
  <c r="S13" i="1"/>
  <c r="R70" i="2"/>
  <c r="R62" i="2"/>
  <c r="R46" i="2"/>
  <c r="R25" i="2"/>
  <c r="AB62" i="2"/>
  <c r="AB25" i="2"/>
  <c r="AB46" i="2"/>
  <c r="Y76" i="2"/>
  <c r="Y63" i="2"/>
  <c r="Y64" i="2"/>
  <c r="Y71" i="2"/>
  <c r="Y72" i="2"/>
  <c r="Y31" i="2"/>
  <c r="Y35" i="2" s="1"/>
  <c r="Z23" i="2"/>
  <c r="AA23" i="2"/>
  <c r="X76" i="2"/>
  <c r="X63" i="2"/>
  <c r="X64" i="2"/>
  <c r="X71" i="2"/>
  <c r="X72" i="2"/>
  <c r="X31" i="2"/>
  <c r="X35" i="2" s="1"/>
  <c r="U61" i="2"/>
  <c r="U69" i="2"/>
  <c r="U62" i="2"/>
  <c r="U70" i="2"/>
  <c r="U46" i="2"/>
  <c r="U25" i="2"/>
  <c r="T33" i="1"/>
  <c r="T49" i="1"/>
  <c r="T66" i="1"/>
  <c r="T58" i="1"/>
  <c r="T13" i="1"/>
  <c r="O59" i="1"/>
  <c r="O67" i="1"/>
  <c r="O50" i="1"/>
  <c r="O15" i="1"/>
  <c r="P66" i="1"/>
  <c r="P58" i="1"/>
  <c r="P49" i="1"/>
  <c r="P33" i="1"/>
  <c r="P13" i="1"/>
  <c r="Q66" i="1"/>
  <c r="Q58" i="1"/>
  <c r="Q33" i="1"/>
  <c r="Q49" i="1"/>
  <c r="Q13" i="1"/>
  <c r="S64" i="2"/>
  <c r="S71" i="2"/>
  <c r="S72" i="2"/>
  <c r="S76" i="2"/>
  <c r="S63" i="2"/>
  <c r="S31" i="2"/>
  <c r="S35" i="2" s="1"/>
  <c r="N50" i="1"/>
  <c r="N59" i="1"/>
  <c r="N15" i="1"/>
  <c r="L31" i="2"/>
  <c r="F9" i="2" s="1"/>
  <c r="L66" i="2" s="1"/>
  <c r="V61" i="2"/>
  <c r="V69" i="2"/>
  <c r="R69" i="2"/>
  <c r="R61" i="2"/>
  <c r="V62" i="2"/>
  <c r="V70" i="2"/>
  <c r="V46" i="2"/>
  <c r="V25" i="2"/>
  <c r="W76" i="2"/>
  <c r="W63" i="2"/>
  <c r="W64" i="2"/>
  <c r="W71" i="2"/>
  <c r="W72" i="2"/>
  <c r="W31" i="2"/>
  <c r="W35" i="2" s="1"/>
  <c r="T64" i="2"/>
  <c r="T71" i="2"/>
  <c r="T72" i="2"/>
  <c r="T76" i="2"/>
  <c r="T63" i="2"/>
  <c r="T31" i="2"/>
  <c r="T35" i="2" s="1"/>
  <c r="Z60" i="2"/>
  <c r="K68" i="2"/>
  <c r="Z59" i="2"/>
  <c r="S59" i="1" l="1"/>
  <c r="S67" i="1"/>
  <c r="S50" i="1"/>
  <c r="S15" i="1"/>
  <c r="AA60" i="2"/>
  <c r="AA59" i="2"/>
  <c r="L68" i="2"/>
  <c r="T59" i="1"/>
  <c r="T67" i="1"/>
  <c r="T50" i="1"/>
  <c r="T15" i="1"/>
  <c r="O51" i="1"/>
  <c r="O60" i="1"/>
  <c r="O18" i="1"/>
  <c r="P59" i="1"/>
  <c r="P67" i="1"/>
  <c r="P50" i="1"/>
  <c r="P15" i="1"/>
  <c r="AB63" i="2"/>
  <c r="AB64" i="2"/>
  <c r="AB76" i="2"/>
  <c r="AB31" i="2"/>
  <c r="AB35" i="2" s="1"/>
  <c r="U71" i="2"/>
  <c r="U72" i="2"/>
  <c r="U76" i="2"/>
  <c r="U63" i="2"/>
  <c r="U64" i="2"/>
  <c r="U31" i="2"/>
  <c r="U35" i="2" s="1"/>
  <c r="AA62" i="2"/>
  <c r="AA25" i="2"/>
  <c r="AA46" i="2"/>
  <c r="R63" i="2"/>
  <c r="R64" i="2"/>
  <c r="R71" i="2"/>
  <c r="R72" i="2"/>
  <c r="R31" i="2"/>
  <c r="R35" i="2" s="1"/>
  <c r="U59" i="1"/>
  <c r="U67" i="1"/>
  <c r="U50" i="1"/>
  <c r="U15" i="1"/>
  <c r="N60" i="1"/>
  <c r="N51" i="1"/>
  <c r="N18" i="1"/>
  <c r="V72" i="2"/>
  <c r="V76" i="2"/>
  <c r="V63" i="2"/>
  <c r="V64" i="2"/>
  <c r="V71" i="2"/>
  <c r="V31" i="2"/>
  <c r="V35" i="2" s="1"/>
  <c r="Z62" i="2"/>
  <c r="Z25" i="2"/>
  <c r="Z46" i="2"/>
  <c r="R59" i="1"/>
  <c r="R67" i="1"/>
  <c r="R50" i="1"/>
  <c r="R15" i="1"/>
  <c r="Q59" i="1"/>
  <c r="Q67" i="1"/>
  <c r="Q50" i="1"/>
  <c r="Q15" i="1"/>
  <c r="T51" i="1" l="1"/>
  <c r="T60" i="1"/>
  <c r="T18" i="1"/>
  <c r="Q51" i="1"/>
  <c r="Q60" i="1"/>
  <c r="Q18" i="1"/>
  <c r="R51" i="1"/>
  <c r="R60" i="1"/>
  <c r="R18" i="1"/>
  <c r="N61" i="1"/>
  <c r="N52" i="1"/>
  <c r="N21" i="1"/>
  <c r="N24" i="1" s="1"/>
  <c r="N25" i="1" s="1"/>
  <c r="AA63" i="2"/>
  <c r="AA64" i="2"/>
  <c r="AA76" i="2"/>
  <c r="AA31" i="2"/>
  <c r="AA35" i="2" s="1"/>
  <c r="U51" i="1"/>
  <c r="U60" i="1"/>
  <c r="U18" i="1"/>
  <c r="P51" i="1"/>
  <c r="P60" i="1"/>
  <c r="P18" i="1"/>
  <c r="Z76" i="2"/>
  <c r="Z63" i="2"/>
  <c r="Z64" i="2"/>
  <c r="Z31" i="2"/>
  <c r="Z35" i="2" s="1"/>
  <c r="K42" i="2" s="1"/>
  <c r="S51" i="1"/>
  <c r="S60" i="1"/>
  <c r="S18" i="1"/>
  <c r="O61" i="1"/>
  <c r="O52" i="1"/>
  <c r="O21" i="1"/>
  <c r="O24" i="1" s="1"/>
  <c r="O25" i="1" s="1"/>
  <c r="P61" i="1" l="1"/>
  <c r="P52" i="1"/>
  <c r="P21" i="1"/>
  <c r="P24" i="1" s="1"/>
  <c r="P25" i="1" s="1"/>
  <c r="S61" i="1"/>
  <c r="S52" i="1"/>
  <c r="S21" i="1"/>
  <c r="S24" i="1" s="1"/>
  <c r="S25" i="1" s="1"/>
  <c r="U61" i="1"/>
  <c r="U52" i="1"/>
  <c r="U21" i="1"/>
  <c r="U24" i="1" s="1"/>
  <c r="U25" i="1" s="1"/>
  <c r="R61" i="1"/>
  <c r="R52" i="1"/>
  <c r="R21" i="1"/>
  <c r="R24" i="1" s="1"/>
  <c r="R25" i="1" s="1"/>
  <c r="K51" i="2"/>
  <c r="L42" i="2"/>
  <c r="Z67" i="2"/>
  <c r="Z68" i="2"/>
  <c r="Z69" i="2"/>
  <c r="Z70" i="2"/>
  <c r="Q61" i="1"/>
  <c r="Q52" i="1"/>
  <c r="Q21" i="1"/>
  <c r="Q24" i="1" s="1"/>
  <c r="Q25" i="1" s="1"/>
  <c r="Z71" i="2"/>
  <c r="Z72" i="2"/>
  <c r="T61" i="1"/>
  <c r="T52" i="1"/>
  <c r="T21" i="1"/>
  <c r="T24" i="1" s="1"/>
  <c r="T25" i="1" s="1"/>
  <c r="L51" i="2" l="1"/>
  <c r="M42" i="2"/>
  <c r="AA67" i="2"/>
  <c r="AA68" i="2"/>
  <c r="AA69" i="2"/>
  <c r="AA70" i="2"/>
  <c r="AA71" i="2"/>
  <c r="AA72" i="2"/>
  <c r="K82" i="2"/>
  <c r="K69" i="2"/>
  <c r="K81" i="2"/>
  <c r="K80" i="2"/>
  <c r="M51" i="2" l="1"/>
  <c r="AB68" i="2"/>
  <c r="AB69" i="2"/>
  <c r="AB67" i="2"/>
  <c r="AB70" i="2"/>
  <c r="AB72" i="2"/>
  <c r="AB71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<sst xmlns="http://schemas.openxmlformats.org/spreadsheetml/2006/main" count="963" uniqueCount="624">
  <si>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</si>
  <si>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CIG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</si>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</sst>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3562</v>
      </c>
      <c r="O6" s="187">
        <f t="shared" si="1"/>
        <v>-3302</v>
      </c>
      <c r="P6" s="187">
        <f t="shared" si="1"/>
        <v>-179363</v>
      </c>
      <c r="Q6" s="187">
        <f t="shared" si="1"/>
        <v>12720</v>
      </c>
      <c r="R6" s="187">
        <f t="shared" si="1"/>
        <v>-11797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24391</v>
      </c>
      <c r="D7" s="123">
        <f>SUMIF(PL.data!$D$3:$D$25, FSA!$A7, PL.data!F$3:F$25)</f>
        <v>2589</v>
      </c>
      <c r="E7" s="123">
        <f>SUMIF(PL.data!$D$3:$D$25, FSA!$A7, PL.data!G$3:G$25)</f>
        <v>25610</v>
      </c>
      <c r="F7" s="123">
        <f>SUMIF(PL.data!$D$3:$D$25, FSA!$A7, PL.data!H$3:H$25)</f>
        <v>29584</v>
      </c>
      <c r="G7" s="123">
        <f>SUMIF(PL.data!$D$3:$D$25, FSA!$A7, PL.data!I$3:I$25)</f>
        <v>83225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-14812</v>
      </c>
      <c r="D8" s="123">
        <f>-SUMIF(PL.data!$D$3:$D$25, FSA!$A8, PL.data!F$3:F$25)</f>
        <v>-2082</v>
      </c>
      <c r="E8" s="123">
        <f>-SUMIF(PL.data!$D$3:$D$25, FSA!$A8, PL.data!G$3:G$25)</f>
        <v>-201620</v>
      </c>
      <c r="F8" s="123">
        <f>-SUMIF(PL.data!$D$3:$D$25, FSA!$A8, PL.data!H$3:H$25)</f>
        <v>-13737</v>
      </c>
      <c r="G8" s="123">
        <f>-SUMIF(PL.data!$D$3:$D$25, FSA!$A8, PL.data!I$3:I$25)</f>
        <v>-87861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-66512</v>
      </c>
      <c r="O8" s="190">
        <f>CF.data!F12-FSA!O7-FSA!O6</f>
        <v>7107</v>
      </c>
      <c r="P8" s="190">
        <f>CF.data!G12-FSA!P7-FSA!P6</f>
        <v>8257</v>
      </c>
      <c r="Q8" s="190">
        <f>CF.data!H12-FSA!Q7-FSA!Q6</f>
        <v>7379</v>
      </c>
      <c r="R8" s="190">
        <f>CF.data!I12-FSA!R7-FSA!R6</f>
        <v>2666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9579</v>
      </c>
      <c r="D9" s="187">
        <f t="shared" si="3"/>
        <v>507</v>
      </c>
      <c r="E9" s="187">
        <f t="shared" si="3"/>
        <v>-176010</v>
      </c>
      <c r="F9" s="187">
        <f t="shared" si="3"/>
        <v>15847</v>
      </c>
      <c r="G9" s="187">
        <f t="shared" si="3"/>
        <v>-4636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-181</v>
      </c>
      <c r="O9" s="190">
        <f>SUMIF(CF.data!$D$4:$D$43, $L9, CF.data!F$4:F$43)</f>
        <v>3483</v>
      </c>
      <c r="P9" s="190">
        <f>SUMIF(CF.data!$D$4:$D$43, $L9, CF.data!G$4:G$43)</f>
        <v>-269</v>
      </c>
      <c r="Q9" s="190">
        <f>SUMIF(CF.data!$D$4:$D$43, $L9, CF.data!H$4:H$43)</f>
        <v>-279</v>
      </c>
      <c r="R9" s="190">
        <f>SUMIF(CF.data!$D$4:$D$43, $L9, CF.data!I$4:I$43)</f>
        <v>-122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-10836</v>
      </c>
      <c r="D10" s="123">
        <f>-SUMIF(PL.data!$D$3:$D$25, FSA!$A10, PL.data!F$3:F$25)</f>
        <v>-5592</v>
      </c>
      <c r="E10" s="123">
        <f>-SUMIF(PL.data!$D$3:$D$25, FSA!$A10, PL.data!G$3:G$25)</f>
        <v>-6355</v>
      </c>
      <c r="F10" s="123">
        <f>-SUMIF(PL.data!$D$3:$D$25, FSA!$A10, PL.data!H$3:H$25)</f>
        <v>-6178</v>
      </c>
      <c r="G10" s="123">
        <f>-SUMIF(PL.data!$D$3:$D$25, FSA!$A10, PL.data!I$3:I$25)</f>
        <v>-11331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-1694</v>
      </c>
      <c r="O10" s="190">
        <f>SUMIF(CF.data!$D$4:$D$43, $L10, CF.data!F$4:F$43)</f>
        <v>-7562</v>
      </c>
      <c r="P10" s="190">
        <f>SUMIF(CF.data!$D$4:$D$43, $L10, CF.data!G$4:G$43)</f>
        <v>0</v>
      </c>
      <c r="Q10" s="190">
        <f>SUMIF(CF.data!$D$4:$D$43, $L10, CF.data!H$4:H$43)</f>
        <v>-122</v>
      </c>
      <c r="R10" s="190">
        <f>SUMIF(CF.data!$D$4:$D$43, $L10, CF.data!I$4:I$43)</f>
        <v>-6813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-64825</v>
      </c>
      <c r="O11" s="187">
        <f t="shared" si="4"/>
        <v>-274</v>
      </c>
      <c r="P11" s="187">
        <f t="shared" si="4"/>
        <v>-171375</v>
      </c>
      <c r="Q11" s="187">
        <f t="shared" si="4"/>
        <v>19698</v>
      </c>
      <c r="R11" s="187">
        <f t="shared" si="4"/>
        <v>-16066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-1257</v>
      </c>
      <c r="D12" s="187">
        <f t="shared" si="5"/>
        <v>-5085</v>
      </c>
      <c r="E12" s="187">
        <f t="shared" si="5"/>
        <v>-182365</v>
      </c>
      <c r="F12" s="187">
        <f t="shared" si="5"/>
        <v>9669</v>
      </c>
      <c r="G12" s="187">
        <f t="shared" si="5"/>
        <v>-15967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305121</v>
      </c>
      <c r="O12" s="190">
        <f>SUMIF(CF.data!$D$4:$D$43, $L12, CF.data!F$4:F$43)</f>
        <v>54960</v>
      </c>
      <c r="P12" s="190">
        <f>SUMIF(CF.data!$D$4:$D$43, $L12, CF.data!G$4:G$43)</f>
        <v>174910</v>
      </c>
      <c r="Q12" s="190">
        <f>SUMIF(CF.data!$D$4:$D$43, $L12, CF.data!H$4:H$43)</f>
        <v>-26892</v>
      </c>
      <c r="R12" s="190">
        <f>SUMIF(CF.data!$D$4:$D$43, $L12, CF.data!I$4:I$43)</f>
        <v>-68764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7538</v>
      </c>
      <c r="D13" s="123">
        <f>SUMIF(PL.data!$D$3:$D$25, FSA!$A13, PL.data!F$3:F$25)</f>
        <v>7107</v>
      </c>
      <c r="E13" s="123">
        <f>SUMIF(PL.data!$D$3:$D$25, FSA!$A13, PL.data!G$3:G$25)</f>
        <v>8258</v>
      </c>
      <c r="F13" s="123">
        <f>SUMIF(PL.data!$D$3:$D$25, FSA!$A13, PL.data!H$3:H$25)</f>
        <v>7380</v>
      </c>
      <c r="G13" s="123">
        <f>SUMIF(PL.data!$D$3:$D$25, FSA!$A13, PL.data!I$3:I$25)</f>
        <v>199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240296</v>
      </c>
      <c r="O13" s="187">
        <f t="shared" si="6"/>
        <v>54686</v>
      </c>
      <c r="P13" s="187">
        <f t="shared" si="6"/>
        <v>3535</v>
      </c>
      <c r="Q13" s="187">
        <f t="shared" si="6"/>
        <v>-7194</v>
      </c>
      <c r="R13" s="187">
        <f t="shared" si="6"/>
        <v>-84830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-4482</v>
      </c>
      <c r="D14" s="123">
        <f>-SUMIF(PL.data!$D$3:$D$25, FSA!$A14, PL.data!F$3:F$25)</f>
        <v>-817</v>
      </c>
      <c r="E14" s="123">
        <f>-SUMIF(PL.data!$D$3:$D$25, FSA!$A14, PL.data!G$3:G$25)</f>
        <v>-790</v>
      </c>
      <c r="F14" s="123">
        <f>-SUMIF(PL.data!$D$3:$D$25, FSA!$A14, PL.data!H$3:H$25)</f>
        <v>-719</v>
      </c>
      <c r="G14" s="123">
        <f>-SUMIF(PL.data!$D$3:$D$25, FSA!$A14, PL.data!I$3:I$25)</f>
        <v>-1124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-1271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4229</v>
      </c>
      <c r="D15" s="123">
        <f t="shared" si="7"/>
        <v>4</v>
      </c>
      <c r="E15" s="123">
        <f t="shared" si="7"/>
        <v>0</v>
      </c>
      <c r="F15" s="123">
        <f t="shared" si="7"/>
        <v>222</v>
      </c>
      <c r="G15" s="123">
        <f t="shared" si="7"/>
        <v>10261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240296</v>
      </c>
      <c r="O15" s="187">
        <f t="shared" si="8"/>
        <v>53415</v>
      </c>
      <c r="P15" s="187">
        <f t="shared" si="8"/>
        <v>3535</v>
      </c>
      <c r="Q15" s="187">
        <f t="shared" si="8"/>
        <v>-7194</v>
      </c>
      <c r="R15" s="187">
        <f t="shared" si="8"/>
        <v>-84830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6028</v>
      </c>
      <c r="D16" s="175">
        <f>SUMIF(PL.data!$D$3:$D$25, FSA!$A16, PL.data!F$3:F$25)</f>
        <v>1209</v>
      </c>
      <c r="E16" s="175">
        <f>SUMIF(PL.data!$D$3:$D$25, FSA!$A16, PL.data!G$3:G$25)</f>
        <v>-174897</v>
      </c>
      <c r="F16" s="175">
        <f>SUMIF(PL.data!$D$3:$D$25, FSA!$A16, PL.data!H$3:H$25)</f>
        <v>16552</v>
      </c>
      <c r="G16" s="175">
        <f>SUMIF(PL.data!$D$3:$D$25, FSA!$A16, PL.data!I$3:I$25)</f>
        <v>-6631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4228</v>
      </c>
      <c r="O16" s="190">
        <f>SUMIF(CF.data!$D$4:$D$43, $L16, CF.data!F$4:F$43)</f>
        <v>4</v>
      </c>
      <c r="P16" s="190">
        <f>SUMIF(CF.data!$D$4:$D$43, $L16, CF.data!G$4:G$43)</f>
        <v>1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-3707</v>
      </c>
      <c r="D17" s="123">
        <f>-SUMIF(PL.data!$D$3:$D$25, FSA!$A17, PL.data!F$3:F$25)</f>
        <v>-1083</v>
      </c>
      <c r="E17" s="123">
        <f>-SUMIF(PL.data!$D$3:$D$25, FSA!$A17, PL.data!G$3:G$25)</f>
        <v>0</v>
      </c>
      <c r="F17" s="123">
        <f>-SUMIF(PL.data!$D$3:$D$25, FSA!$A17, PL.data!H$3:H$25)</f>
        <v>-4</v>
      </c>
      <c r="G17" s="123">
        <f>-SUMIF(PL.data!$D$3:$D$25, FSA!$A17, PL.data!I$3:I$25)</f>
        <v>-26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2321</v>
      </c>
      <c r="D18" s="187">
        <f t="shared" si="9"/>
        <v>126</v>
      </c>
      <c r="E18" s="187">
        <f t="shared" si="9"/>
        <v>-174897</v>
      </c>
      <c r="F18" s="187">
        <f t="shared" si="9"/>
        <v>16548</v>
      </c>
      <c r="G18" s="187">
        <f t="shared" si="9"/>
        <v>-6657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244524</v>
      </c>
      <c r="O18" s="194">
        <f t="shared" si="10"/>
        <v>53419</v>
      </c>
      <c r="P18" s="194">
        <f t="shared" si="10"/>
        <v>3536</v>
      </c>
      <c r="Q18" s="194">
        <f t="shared" si="10"/>
        <v>-7194</v>
      </c>
      <c r="R18" s="194">
        <f t="shared" si="10"/>
        <v>-84830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-273500</v>
      </c>
      <c r="O20" s="190">
        <f>SUMIF(CF.data!$D$4:$D$43, $L20, CF.data!F$4:F$43)</f>
        <v>-54000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88760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4819</v>
      </c>
      <c r="D21" s="196">
        <f>SUMIF(CF.data!$D$4:$D$43, FSA!$A21, CF.data!F$4:F$43)</f>
        <v>1783</v>
      </c>
      <c r="E21" s="196">
        <f>SUMIF(CF.data!$D$4:$D$43, FSA!$A21, CF.data!G$4:G$43)</f>
        <v>3002</v>
      </c>
      <c r="F21" s="196">
        <f>SUMIF(CF.data!$D$4:$D$43, FSA!$A21, CF.data!H$4:H$43)</f>
        <v>3051</v>
      </c>
      <c r="G21" s="196">
        <f>SUMIF(CF.data!$D$4:$D$43, FSA!$A21, CF.data!I$4:I$43)</f>
        <v>4170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-28976</v>
      </c>
      <c r="O21" s="198">
        <f t="shared" si="11"/>
        <v>-581</v>
      </c>
      <c r="P21" s="198">
        <f t="shared" si="11"/>
        <v>3536</v>
      </c>
      <c r="Q21" s="198">
        <f t="shared" si="11"/>
        <v>-7194</v>
      </c>
      <c r="R21" s="198">
        <f t="shared" si="11"/>
        <v>3930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30736</v>
      </c>
      <c r="O22" s="190">
        <f>SUMIF(CF.data!$D$4:$D$43, $L22, CF.data!F$4:F$43)</f>
        <v>200</v>
      </c>
      <c r="P22" s="190">
        <f>SUMIF(CF.data!$D$4:$D$43, $L22, CF.data!G$4:G$43)</f>
        <v>-3652</v>
      </c>
      <c r="Q22" s="190">
        <f>SUMIF(CF.data!$D$4:$D$43, $L22, CF.data!H$4:H$43)</f>
        <v>5731</v>
      </c>
      <c r="R22" s="190">
        <f>SUMIF(CF.data!$D$4:$D$43, $L22, CF.data!I$4:I$43)</f>
        <v>-3867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1760</v>
      </c>
      <c r="O24" s="199">
        <f t="shared" si="12"/>
        <v>-381</v>
      </c>
      <c r="P24" s="199">
        <f t="shared" si="12"/>
        <v>-116</v>
      </c>
      <c r="Q24" s="199">
        <f t="shared" si="12"/>
        <v>-1463</v>
      </c>
      <c r="R24" s="199">
        <f t="shared" si="12"/>
        <v>63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3562</v>
      </c>
      <c r="D25" s="196">
        <f t="shared" si="13"/>
        <v>-3302</v>
      </c>
      <c r="E25" s="196">
        <f t="shared" si="13"/>
        <v>-179363</v>
      </c>
      <c r="F25" s="196">
        <f t="shared" si="13"/>
        <v>12720</v>
      </c>
      <c r="G25" s="196">
        <f t="shared" si="13"/>
        <v>-11797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-1</v>
      </c>
      <c r="P25" s="200">
        <f>P24-CF.data!G40</f>
        <v>-1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3562</v>
      </c>
      <c r="D26" s="196">
        <f t="shared" si="14"/>
        <v>-3302</v>
      </c>
      <c r="E26" s="196">
        <f t="shared" si="14"/>
        <v>-179363</v>
      </c>
      <c r="F26" s="196">
        <f t="shared" si="14"/>
        <v>12720</v>
      </c>
      <c r="G26" s="196">
        <f t="shared" si="14"/>
        <v>-11797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2874</v>
      </c>
      <c r="D29" s="202">
        <f>SUMIF(BS.data!$D$5:$D$116,FSA!$A29,BS.data!F$5:F$116)</f>
        <v>2493</v>
      </c>
      <c r="E29" s="202">
        <f>SUMIF(BS.data!$D$5:$D$116,FSA!$A29,BS.data!G$5:G$116)</f>
        <v>2378</v>
      </c>
      <c r="F29" s="202">
        <f>SUMIF(BS.data!$D$5:$D$116,FSA!$A29,BS.data!H$5:H$116)</f>
        <v>916</v>
      </c>
      <c r="G29" s="202">
        <f>SUMIF(BS.data!$D$5:$D$116,FSA!$A29,BS.data!I$5:I$116)</f>
        <v>980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42061</v>
      </c>
      <c r="D30" s="202">
        <f>SUMIF(BS.data!$D$5:$D$116,FSA!$A30,BS.data!F$5:F$116)</f>
        <v>41027</v>
      </c>
      <c r="E30" s="202">
        <f>SUMIF(BS.data!$D$5:$D$116,FSA!$A30,BS.data!G$5:G$116)</f>
        <v>26068</v>
      </c>
      <c r="F30" s="202">
        <f>SUMIF(BS.data!$D$5:$D$116,FSA!$A30,BS.data!H$5:H$116)</f>
        <v>28668</v>
      </c>
      <c r="G30" s="202">
        <f>SUMIF(BS.data!$D$5:$D$116,FSA!$A30,BS.data!I$5:I$116)</f>
        <v>20141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-0.89385429051699394</v>
      </c>
      <c r="P30" s="204">
        <f t="shared" si="17"/>
        <v>8.8918501351873314</v>
      </c>
      <c r="Q30" s="204">
        <f t="shared" si="17"/>
        <v>0.15517376024990237</v>
      </c>
      <c r="R30" s="204">
        <f t="shared" si="17"/>
        <v>1.8131760411032989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329211</v>
      </c>
      <c r="D31" s="202">
        <f>SUMIF(BS.data!$D$5:$D$116,FSA!$A31,BS.data!F$5:F$116)</f>
        <v>379572</v>
      </c>
      <c r="E31" s="202">
        <f>SUMIF(BS.data!$D$5:$D$116,FSA!$A31,BS.data!G$5:G$116)</f>
        <v>111639</v>
      </c>
      <c r="F31" s="202">
        <f>SUMIF(BS.data!$D$5:$D$116,FSA!$A31,BS.data!H$5:H$116)</f>
        <v>111639</v>
      </c>
      <c r="G31" s="202">
        <f>SUMIF(BS.data!$D$5:$D$116,FSA!$A31,BS.data!I$5:I$116)</f>
        <v>46359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0.39272682546841048</v>
      </c>
      <c r="O31" s="205">
        <f t="shared" si="18"/>
        <v>0.19582850521436848</v>
      </c>
      <c r="P31" s="205">
        <f t="shared" si="18"/>
        <v>-6.8727059742288166</v>
      </c>
      <c r="Q31" s="205">
        <f t="shared" si="18"/>
        <v>0.53566116819902654</v>
      </c>
      <c r="R31" s="205">
        <f t="shared" si="18"/>
        <v>-5.5704415740462601E-2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3734</v>
      </c>
      <c r="D32" s="202">
        <f>SUMIF(BS.data!$D$5:$D$116,FSA!$A32,BS.data!F$5:F$116)</f>
        <v>4007</v>
      </c>
      <c r="E32" s="202">
        <f>SUMIF(BS.data!$D$5:$D$116,FSA!$A32,BS.data!G$5:G$116)</f>
        <v>4395</v>
      </c>
      <c r="F32" s="202">
        <f>SUMIF(BS.data!$D$5:$D$116,FSA!$A32,BS.data!H$5:H$116)</f>
        <v>4417</v>
      </c>
      <c r="G32" s="202">
        <f>SUMIF(BS.data!$D$5:$D$116,FSA!$A32,BS.data!I$5:I$116)</f>
        <v>62078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0.14603747283834201</v>
      </c>
      <c r="O32" s="206">
        <f t="shared" si="19"/>
        <v>-1.2753959057551179</v>
      </c>
      <c r="P32" s="206">
        <f t="shared" si="19"/>
        <v>-7.0036313939867236</v>
      </c>
      <c r="Q32" s="206">
        <f t="shared" si="19"/>
        <v>0.42996214169821523</v>
      </c>
      <c r="R32" s="206">
        <f t="shared" si="19"/>
        <v>-0.14174827275458096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-2.6577426099790906</v>
      </c>
      <c r="O33" s="205">
        <f t="shared" si="20"/>
        <v>-0.10583236770954037</v>
      </c>
      <c r="P33" s="205">
        <f t="shared" si="20"/>
        <v>-6.6917219836001562</v>
      </c>
      <c r="Q33" s="205">
        <f t="shared" si="20"/>
        <v>0.66583288263926443</v>
      </c>
      <c r="R33" s="205">
        <f t="shared" si="20"/>
        <v>-0.19304295584259537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361680</v>
      </c>
      <c r="D34" s="202">
        <f>SUMIF(BS.data!$D$5:$D$116,FSA!$A34,BS.data!F$5:F$116)</f>
        <v>353762</v>
      </c>
      <c r="E34" s="202">
        <f>SUMIF(BS.data!$D$5:$D$116,FSA!$A34,BS.data!G$5:G$116)</f>
        <v>355424</v>
      </c>
      <c r="F34" s="202">
        <f>SUMIF(BS.data!$D$5:$D$116,FSA!$A34,BS.data!H$5:H$116)</f>
        <v>366369</v>
      </c>
      <c r="G34" s="202">
        <f>SUMIF(BS.data!$D$5:$D$116,FSA!$A34,BS.data!I$5:I$116)</f>
        <v>484676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4.0022678200678369E-3</v>
      </c>
      <c r="P34" s="207">
        <f t="shared" si="21"/>
        <v>-0.41941719974994973</v>
      </c>
      <c r="Q34" s="207">
        <f t="shared" si="21"/>
        <v>5.1298577861207811E-2</v>
      </c>
      <c r="R34" s="207">
        <f t="shared" si="21"/>
        <v>-1.6135412058048807E-2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78500</v>
      </c>
      <c r="D35" s="202">
        <f>SUMIF(BS.data!$D$5:$D$116,FSA!$A35,BS.data!F$5:F$116)</f>
        <v>78500</v>
      </c>
      <c r="E35" s="202">
        <f>SUMIF(BS.data!$D$5:$D$116,FSA!$A35,BS.data!G$5:G$116)</f>
        <v>78500</v>
      </c>
      <c r="F35" s="202">
        <f>SUMIF(BS.data!$D$5:$D$116,FSA!$A35,BS.data!H$5:H$116)</f>
        <v>78500</v>
      </c>
      <c r="G35" s="202">
        <f>SUMIF(BS.data!$D$5:$D$116,FSA!$A35,BS.data!I$5:I$116)</f>
        <v>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5856.917728852839</v>
      </c>
      <c r="P35" s="131">
        <f t="shared" si="22"/>
        <v>478.12719640765329</v>
      </c>
      <c r="Q35" s="131">
        <f t="shared" si="22"/>
        <v>337.6595457003786</v>
      </c>
      <c r="R35" s="131">
        <f t="shared" si="22"/>
        <v>107.03085010513666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33718</v>
      </c>
      <c r="D36" s="202">
        <f>SUMIF(BS.data!$D$5:$D$116,FSA!$A36,BS.data!F$5:F$116)</f>
        <v>37791</v>
      </c>
      <c r="E36" s="202">
        <f>SUMIF(BS.data!$D$5:$D$116,FSA!$A36,BS.data!G$5:G$116)</f>
        <v>108607</v>
      </c>
      <c r="F36" s="202">
        <f>SUMIF(BS.data!$D$5:$D$116,FSA!$A36,BS.data!H$5:H$116)</f>
        <v>116994</v>
      </c>
      <c r="G36" s="202">
        <f>SUMIF(BS.data!$D$5:$D$116,FSA!$A36,BS.data!I$5:I$116)</f>
        <v>115319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62129.153458213252</v>
      </c>
      <c r="P36" s="131">
        <f t="shared" si="23"/>
        <v>444.62854627517112</v>
      </c>
      <c r="Q36" s="131">
        <f t="shared" si="23"/>
        <v>2966.3125136492686</v>
      </c>
      <c r="R36" s="131">
        <f t="shared" si="23"/>
        <v>328.18468945265818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21032.379923150816</v>
      </c>
      <c r="P37" s="131">
        <f t="shared" si="24"/>
        <v>217.94004811030652</v>
      </c>
      <c r="Q37" s="131">
        <f t="shared" si="24"/>
        <v>3197.0513940452788</v>
      </c>
      <c r="R37" s="131">
        <f t="shared" si="24"/>
        <v>519.17605649833263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851778</v>
      </c>
      <c r="D38" s="208">
        <f t="shared" si="25"/>
        <v>897152</v>
      </c>
      <c r="E38" s="208">
        <f t="shared" si="25"/>
        <v>687011</v>
      </c>
      <c r="F38" s="208">
        <f t="shared" si="25"/>
        <v>707503</v>
      </c>
      <c r="G38" s="208">
        <f t="shared" si="25"/>
        <v>729553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198539</v>
      </c>
      <c r="O38" s="209">
        <f t="shared" si="26"/>
        <v>250693</v>
      </c>
      <c r="P38" s="209">
        <f t="shared" si="26"/>
        <v>4698</v>
      </c>
      <c r="Q38" s="209">
        <f t="shared" si="26"/>
        <v>6305</v>
      </c>
      <c r="R38" s="209">
        <f t="shared" si="26"/>
        <v>-212375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86.757821552723058</v>
      </c>
      <c r="P39" s="133">
        <f t="shared" si="27"/>
        <v>4.9861577508785633</v>
      </c>
      <c r="Q39" s="133">
        <f t="shared" si="27"/>
        <v>0.18596200648999459</v>
      </c>
      <c r="R39" s="133">
        <f t="shared" si="27"/>
        <v>-1.2380294382697508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119481</v>
      </c>
      <c r="D40" s="202">
        <f>SUMIF(BS.data!$D$5:$D$116,FSA!$A40,BS.data!F$5:F$116)</f>
        <v>120461</v>
      </c>
      <c r="E40" s="202">
        <f>SUMIF(BS.data!$D$5:$D$116,FSA!$A40,BS.data!G$5:G$116)</f>
        <v>120312</v>
      </c>
      <c r="F40" s="202">
        <f>SUMIF(BS.data!$D$5:$D$116,FSA!$A40,BS.data!H$5:H$116)</f>
        <v>120334</v>
      </c>
      <c r="G40" s="202">
        <f>SUMIF(BS.data!$D$5:$D$116,FSA!$A40,BS.data!I$5:I$116)</f>
        <v>129613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7.2410465815491751E-2</v>
      </c>
      <c r="P40" s="210">
        <f t="shared" si="28"/>
        <v>0.349868167597918</v>
      </c>
      <c r="Q40" s="210">
        <f t="shared" si="28"/>
        <v>0.26226834100912672</v>
      </c>
      <c r="R40" s="210">
        <f t="shared" si="28"/>
        <v>0.7164902523750285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6685</v>
      </c>
      <c r="D41" s="202">
        <f>SUMIF(BS.data!$D$5:$D$116,FSA!$A41,BS.data!F$5:F$116)</f>
        <v>7155</v>
      </c>
      <c r="E41" s="202">
        <f>SUMIF(BS.data!$D$5:$D$116,FSA!$A41,BS.data!G$5:G$116)</f>
        <v>7544</v>
      </c>
      <c r="F41" s="202">
        <f>SUMIF(BS.data!$D$5:$D$116,FSA!$A41,BS.data!H$5:H$116)</f>
        <v>8751</v>
      </c>
      <c r="G41" s="202">
        <f>SUMIF(BS.data!$D$5:$D$116,FSA!$A41,BS.data!I$5:I$116)</f>
        <v>156900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</v>
      </c>
      <c r="O41" s="137">
        <f t="shared" si="29"/>
        <v>0.71284352215367364</v>
      </c>
      <c r="P41" s="137">
        <f t="shared" si="29"/>
        <v>0</v>
      </c>
      <c r="Q41" s="137">
        <f t="shared" si="29"/>
        <v>0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49896</v>
      </c>
      <c r="D42" s="202">
        <f>SUMIF(BS.data!$D$5:$D$116,FSA!$A42,BS.data!F$5:F$116)</f>
        <v>9683</v>
      </c>
      <c r="E42" s="202">
        <f>SUMIF(BS.data!$D$5:$D$116,FSA!$A42,BS.data!G$5:G$116)</f>
        <v>9275</v>
      </c>
      <c r="F42" s="202">
        <f>SUMIF(BS.data!$D$5:$D$116,FSA!$A42,BS.data!H$5:H$116)</f>
        <v>9334</v>
      </c>
      <c r="G42" s="202">
        <f>SUMIF(BS.data!$D$5:$D$116,FSA!$A42,BS.data!I$5:I$116)</f>
        <v>54440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0.49092313634607959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405</v>
      </c>
      <c r="D43" s="202">
        <f>SUMIF(BS.data!$D$5:$D$116,FSA!$A43,BS.data!F$5:F$116)</f>
        <v>36614</v>
      </c>
      <c r="E43" s="202">
        <f>SUMIF(BS.data!$D$5:$D$116,FSA!$A43,BS.data!G$5:G$116)</f>
        <v>273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125796</v>
      </c>
      <c r="D44" s="202">
        <f>SUMIF(BS.data!$D$5:$D$116,FSA!$A44,BS.data!F$5:F$116)</f>
        <v>180131</v>
      </c>
      <c r="E44" s="202">
        <f>SUMIF(BS.data!$D$5:$D$116,FSA!$A44,BS.data!G$5:G$116)</f>
        <v>185701</v>
      </c>
      <c r="F44" s="202">
        <f>SUMIF(BS.data!$D$5:$D$116,FSA!$A44,BS.data!H$5:H$116)</f>
        <v>187903</v>
      </c>
      <c r="G44" s="202">
        <f>SUMIF(BS.data!$D$5:$D$116,FSA!$A44,BS.data!I$5:I$116)</f>
        <v>29703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33300</v>
      </c>
      <c r="D45" s="202">
        <f>SUMIF(BS.data!$D$5:$D$116,FSA!$A45,BS.data!F$5:F$116)</f>
        <v>31348</v>
      </c>
      <c r="E45" s="202">
        <f>SUMIF(BS.data!$D$5:$D$116,FSA!$A45,BS.data!G$5:G$116)</f>
        <v>31584</v>
      </c>
      <c r="F45" s="202">
        <f>SUMIF(BS.data!$D$5:$D$116,FSA!$A45,BS.data!H$5:H$116)</f>
        <v>27347</v>
      </c>
      <c r="G45" s="202">
        <f>SUMIF(BS.data!$D$5:$D$116,FSA!$A45,BS.data!I$5:I$116)</f>
        <v>18372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0.55015353434224423</v>
      </c>
      <c r="O45" s="136">
        <f t="shared" si="31"/>
        <v>0.55666893936823014</v>
      </c>
      <c r="P45" s="136">
        <f t="shared" si="31"/>
        <v>1.1874806883673441</v>
      </c>
      <c r="Q45" s="136">
        <f t="shared" si="31"/>
        <v>1.1049722418980852</v>
      </c>
      <c r="R45" s="136">
        <f t="shared" si="31"/>
        <v>1.1433234136507631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83730</v>
      </c>
      <c r="D46" s="202">
        <f>SUMIF(BS.data!$D$5:$D$116,FSA!$A46,BS.data!F$5:F$116)</f>
        <v>86142</v>
      </c>
      <c r="E46" s="202">
        <f>SUMIF(BS.data!$D$5:$D$116,FSA!$A46,BS.data!G$5:G$116)</f>
        <v>83442</v>
      </c>
      <c r="F46" s="202">
        <f>SUMIF(BS.data!$D$5:$D$116,FSA!$A46,BS.data!H$5:H$116)</f>
        <v>90125</v>
      </c>
      <c r="G46" s="202">
        <f>SUMIF(BS.data!$D$5:$D$116,FSA!$A46,BS.data!I$5:I$116)</f>
        <v>178452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0.63515580621208567</v>
      </c>
      <c r="O46" s="137">
        <f t="shared" si="32"/>
        <v>0.57285328252882051</v>
      </c>
      <c r="P46" s="137">
        <f t="shared" si="32"/>
        <v>0.28011530197149814</v>
      </c>
      <c r="Q46" s="137">
        <f t="shared" si="32"/>
        <v>0.30805971819427996</v>
      </c>
      <c r="R46" s="137">
        <f t="shared" si="32"/>
        <v>0.27525287222686101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96508</v>
      </c>
      <c r="D47" s="202">
        <f>SUMIF(BS.data!$D$5:$D$116,FSA!$A47,BS.data!F$5:F$116)</f>
        <v>94295</v>
      </c>
      <c r="E47" s="202">
        <f>SUMIF(BS.data!$D$5:$D$116,FSA!$A47,BS.data!G$5:G$116)</f>
        <v>93343</v>
      </c>
      <c r="F47" s="202">
        <f>SUMIF(BS.data!$D$5:$D$116,FSA!$A47,BS.data!H$5:H$116)</f>
        <v>92391</v>
      </c>
      <c r="G47" s="202">
        <f>SUMIF(BS.data!$D$5:$D$116,FSA!$A47,BS.data!I$5:I$116)</f>
        <v>198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50.600224592925322</v>
      </c>
      <c r="O47" s="211">
        <f t="shared" si="33"/>
        <v>-54.644760751059962</v>
      </c>
      <c r="P47" s="211">
        <f t="shared" si="33"/>
        <v>-0.98562691301996508</v>
      </c>
      <c r="Q47" s="211">
        <f t="shared" si="33"/>
        <v>14.348742138364781</v>
      </c>
      <c r="R47" s="211">
        <f t="shared" si="33"/>
        <v>-15.143680596761889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180238</v>
      </c>
      <c r="D48" s="208">
        <f t="shared" si="34"/>
        <v>180437</v>
      </c>
      <c r="E48" s="208">
        <f t="shared" si="34"/>
        <v>176785</v>
      </c>
      <c r="F48" s="208">
        <f t="shared" si="34"/>
        <v>182516</v>
      </c>
      <c r="G48" s="208">
        <f t="shared" si="34"/>
        <v>178650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50.600224592925322</v>
      </c>
      <c r="O48" s="174">
        <f t="shared" si="35"/>
        <v>-54.644760751059962</v>
      </c>
      <c r="P48" s="174">
        <f t="shared" si="35"/>
        <v>-0.98562691301996508</v>
      </c>
      <c r="Q48" s="174">
        <f t="shared" si="35"/>
        <v>14.348742138364781</v>
      </c>
      <c r="R48" s="174">
        <f t="shared" si="35"/>
        <v>-15.143680596761889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515801</v>
      </c>
      <c r="D49" s="208">
        <f t="shared" si="36"/>
        <v>565829</v>
      </c>
      <c r="E49" s="208">
        <f t="shared" si="36"/>
        <v>531474</v>
      </c>
      <c r="F49" s="208">
        <f t="shared" si="36"/>
        <v>536185</v>
      </c>
      <c r="G49" s="208">
        <f t="shared" si="36"/>
        <v>567678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-0.35966333403610784</v>
      </c>
      <c r="O49" s="136">
        <f t="shared" si="37"/>
        <v>-1.5185355553461873E-3</v>
      </c>
      <c r="P49" s="136">
        <f t="shared" si="37"/>
        <v>-0.96939785615295415</v>
      </c>
      <c r="Q49" s="136">
        <f t="shared" si="37"/>
        <v>0.10792478467641194</v>
      </c>
      <c r="R49" s="136">
        <f t="shared" si="37"/>
        <v>-8.9930030786453966E-2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1.3332149713157049</v>
      </c>
      <c r="O50" s="136">
        <f t="shared" si="38"/>
        <v>0.30307531160460438</v>
      </c>
      <c r="P50" s="136">
        <f t="shared" si="38"/>
        <v>1.9996040388041973E-2</v>
      </c>
      <c r="Q50" s="136">
        <f t="shared" si="38"/>
        <v>-3.9415722457209229E-2</v>
      </c>
      <c r="R50" s="136">
        <f t="shared" si="38"/>
        <v>-0.47483907080884413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325546</v>
      </c>
      <c r="D51" s="202">
        <f>SUMIF(BS.data!$D$5:$D$116,FSA!$A51,BS.data!F$5:F$116)</f>
        <v>325546</v>
      </c>
      <c r="E51" s="202">
        <f>SUMIF(BS.data!$D$5:$D$116,FSA!$A51,BS.data!G$5:G$116)</f>
        <v>325546</v>
      </c>
      <c r="F51" s="202">
        <f>SUMIF(BS.data!$D$5:$D$116,FSA!$A51,BS.data!H$5:H$116)</f>
        <v>325546</v>
      </c>
      <c r="G51" s="202">
        <f>SUMIF(BS.data!$D$5:$D$116,FSA!$A51,BS.data!I$5:I$116)</f>
        <v>323282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1.3332149713157049</v>
      </c>
      <c r="O51" s="136">
        <f t="shared" si="39"/>
        <v>0.29603130178400217</v>
      </c>
      <c r="P51" s="136">
        <f t="shared" si="39"/>
        <v>1.9996040388041973E-2</v>
      </c>
      <c r="Q51" s="136">
        <f t="shared" si="39"/>
        <v>-3.9415722457209229E-2</v>
      </c>
      <c r="R51" s="136">
        <f t="shared" si="39"/>
        <v>-0.47483907080884413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-125877</v>
      </c>
      <c r="D52" s="202">
        <f>SUMIF(BS.data!$D$5:$D$116,FSA!$A52,BS.data!F$5:F$116)</f>
        <v>-129332</v>
      </c>
      <c r="E52" s="202">
        <f>SUMIF(BS.data!$D$5:$D$116,FSA!$A52,BS.data!G$5:G$116)</f>
        <v>-304592</v>
      </c>
      <c r="F52" s="202">
        <f>SUMIF(BS.data!$D$5:$D$116,FSA!$A52,BS.data!H$5:H$116)</f>
        <v>-288375</v>
      </c>
      <c r="G52" s="202">
        <f>SUMIF(BS.data!$D$5:$D$116,FSA!$A52,BS.data!I$5:I$116)</f>
        <v>-294941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1.3566728436844617</v>
      </c>
      <c r="O52" s="136">
        <f t="shared" si="40"/>
        <v>0.29605347018626998</v>
      </c>
      <c r="P52" s="136">
        <f t="shared" si="40"/>
        <v>2.0001696976553442E-2</v>
      </c>
      <c r="Q52" s="136">
        <f t="shared" si="40"/>
        <v>-3.9415722457209229E-2</v>
      </c>
      <c r="R52" s="136">
        <f t="shared" si="40"/>
        <v>-0.47483907080884413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127945</v>
      </c>
      <c r="D53" s="202">
        <f>SUMIF(BS.data!$D$5:$D$116,FSA!$A53,BS.data!F$5:F$116)</f>
        <v>127923</v>
      </c>
      <c r="E53" s="202">
        <f>SUMIF(BS.data!$D$5:$D$116,FSA!$A53,BS.data!G$5:G$116)</f>
        <v>127920</v>
      </c>
      <c r="F53" s="202">
        <f>SUMIF(BS.data!$D$5:$D$116,FSA!$A53,BS.data!H$5:H$116)</f>
        <v>128006</v>
      </c>
      <c r="G53" s="202">
        <f>SUMIF(BS.data!$D$5:$D$116,FSA!$A53,BS.data!I$5:I$116)</f>
        <v>127914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0.35490260942164253</v>
      </c>
      <c r="O53" s="172">
        <f t="shared" si="41"/>
        <v>0.35760265094911747</v>
      </c>
      <c r="P53" s="172">
        <f t="shared" si="41"/>
        <v>0.54285310708440426</v>
      </c>
      <c r="Q53" s="172">
        <f t="shared" si="41"/>
        <v>0.52493435300681923</v>
      </c>
      <c r="R53" s="172">
        <f t="shared" si="41"/>
        <v>0.53343485466027685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327614</v>
      </c>
      <c r="D54" s="212">
        <f t="shared" si="42"/>
        <v>324137</v>
      </c>
      <c r="E54" s="212">
        <f t="shared" si="42"/>
        <v>148874</v>
      </c>
      <c r="F54" s="212">
        <f t="shared" si="42"/>
        <v>165177</v>
      </c>
      <c r="G54" s="212">
        <f t="shared" si="42"/>
        <v>156255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843415</v>
      </c>
      <c r="D55" s="208">
        <f t="shared" si="43"/>
        <v>889966</v>
      </c>
      <c r="E55" s="208">
        <f t="shared" si="43"/>
        <v>680348</v>
      </c>
      <c r="F55" s="208">
        <f t="shared" si="43"/>
        <v>701362</v>
      </c>
      <c r="G55" s="208">
        <f t="shared" si="43"/>
        <v>723933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0.54138101546331963</v>
      </c>
      <c r="O55" s="137">
        <f t="shared" si="44"/>
        <v>0.54897774706374158</v>
      </c>
      <c r="P55" s="137">
        <f t="shared" si="44"/>
        <v>1.171507449252388</v>
      </c>
      <c r="Q55" s="137">
        <f t="shared" si="44"/>
        <v>1.0994266756267519</v>
      </c>
      <c r="R55" s="137">
        <f t="shared" si="44"/>
        <v>1.1370516143483409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8363</v>
      </c>
      <c r="D56" s="191">
        <f t="shared" si="45"/>
        <v>7186</v>
      </c>
      <c r="E56" s="191">
        <f t="shared" si="45"/>
        <v>6663</v>
      </c>
      <c r="F56" s="191">
        <f t="shared" si="45"/>
        <v>6141</v>
      </c>
      <c r="G56" s="191">
        <f t="shared" si="45"/>
        <v>5620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49.793374508702975</v>
      </c>
      <c r="O56" s="211">
        <f t="shared" si="46"/>
        <v>-53.889763779527556</v>
      </c>
      <c r="P56" s="211">
        <f t="shared" si="46"/>
        <v>-0.97236888321448678</v>
      </c>
      <c r="Q56" s="211">
        <f t="shared" si="46"/>
        <v>14.276729559748428</v>
      </c>
      <c r="R56" s="211">
        <f t="shared" si="46"/>
        <v>-15.060608629312537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49.793374508702975</v>
      </c>
      <c r="O57" s="211">
        <f t="shared" si="47"/>
        <v>-53.889763779527556</v>
      </c>
      <c r="P57" s="211">
        <f t="shared" si="47"/>
        <v>-0.97236888321448678</v>
      </c>
      <c r="Q57" s="211">
        <f t="shared" si="47"/>
        <v>14.276729559748428</v>
      </c>
      <c r="R57" s="211">
        <f t="shared" si="47"/>
        <v>-15.060608629312537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-0.36549130601474933</v>
      </c>
      <c r="O58" s="136">
        <f t="shared" si="48"/>
        <v>-1.5398102773906397E-3</v>
      </c>
      <c r="P58" s="136">
        <f t="shared" si="48"/>
        <v>-0.98261537667639487</v>
      </c>
      <c r="Q58" s="136">
        <f t="shared" si="48"/>
        <v>0.10846916299559471</v>
      </c>
      <c r="R58" s="136">
        <f t="shared" si="48"/>
        <v>-9.0426070805425793E-2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1.3548183396856184</v>
      </c>
      <c r="O59" s="136">
        <f t="shared" si="49"/>
        <v>0.30732140448680484</v>
      </c>
      <c r="P59" s="136">
        <f t="shared" si="49"/>
        <v>2.0268681876300838E-2</v>
      </c>
      <c r="Q59" s="136">
        <f t="shared" si="49"/>
        <v>-3.9614537444933921E-2</v>
      </c>
      <c r="R59" s="136">
        <f t="shared" si="49"/>
        <v>-0.47745820903923003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1.3548183396856184</v>
      </c>
      <c r="O60" s="136">
        <f t="shared" si="50"/>
        <v>0.30017870790810591</v>
      </c>
      <c r="P60" s="136">
        <f t="shared" si="50"/>
        <v>2.0268681876300838E-2</v>
      </c>
      <c r="Q60" s="136">
        <f t="shared" si="50"/>
        <v>-3.9614537444933921E-2</v>
      </c>
      <c r="R60" s="136">
        <f t="shared" si="50"/>
        <v>-0.47745820903923003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1.3786563225908302</v>
      </c>
      <c r="O61" s="136">
        <f t="shared" si="51"/>
        <v>0.3002011868902576</v>
      </c>
      <c r="P61" s="136">
        <f t="shared" si="51"/>
        <v>2.0274415591117329E-2</v>
      </c>
      <c r="Q61" s="136">
        <f t="shared" si="51"/>
        <v>-3.9614537444933921E-2</v>
      </c>
      <c r="R61" s="136">
        <f t="shared" si="51"/>
        <v>-0.47745820903923003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-0.28045515394912984</v>
      </c>
      <c r="O64" s="211">
        <f t="shared" si="52"/>
        <v>-6.2239902080783356</v>
      </c>
      <c r="P64" s="211">
        <f t="shared" si="52"/>
        <v>-230.84177215189874</v>
      </c>
      <c r="Q64" s="211">
        <f t="shared" si="52"/>
        <v>13.447844228094576</v>
      </c>
      <c r="R64" s="211">
        <f t="shared" si="52"/>
        <v>-14.205516014234876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0.79473449352967429</v>
      </c>
      <c r="O65" s="216">
        <f t="shared" si="53"/>
        <v>-4.0416156670746632</v>
      </c>
      <c r="P65" s="216">
        <f t="shared" si="53"/>
        <v>-227.04177215189873</v>
      </c>
      <c r="Q65" s="216">
        <f t="shared" si="53"/>
        <v>17.691237830319889</v>
      </c>
      <c r="R65" s="216">
        <f t="shared" si="53"/>
        <v>-10.495551601423488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-357.14917127071823</v>
      </c>
      <c r="O66" s="140">
        <f t="shared" si="54"/>
        <v>1.0786678151019236</v>
      </c>
      <c r="P66" s="140">
        <f t="shared" si="54"/>
        <v>-636.08178438661707</v>
      </c>
      <c r="Q66" s="140">
        <f t="shared" si="54"/>
        <v>71.602150537634415</v>
      </c>
      <c r="R66" s="140">
        <f t="shared" si="54"/>
        <v>-130.68852459016392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-14.700832615561298</v>
      </c>
      <c r="P67" s="211">
        <f t="shared" si="55"/>
        <v>14.141263940520446</v>
      </c>
      <c r="Q67" s="211">
        <f t="shared" si="55"/>
        <v>-24.78494623655914</v>
      </c>
      <c r="R67" s="211">
        <f t="shared" si="55"/>
        <v>-694.32786885245901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3551</v>
      </c>
      <c r="O74" s="218">
        <f t="shared" si="56"/>
        <v>-702</v>
      </c>
      <c r="P74" s="218">
        <f t="shared" si="56"/>
        <v>-1113</v>
      </c>
      <c r="Q74" s="218">
        <f t="shared" si="56"/>
        <v>-705</v>
      </c>
      <c r="R74" s="218">
        <f t="shared" si="56"/>
        <v>1995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9041.9084455579923</v>
      </c>
      <c r="O75" s="219">
        <f t="shared" si="57"/>
        <v>-3584.7692307692309</v>
      </c>
      <c r="P75" s="219">
        <f t="shared" si="57"/>
        <v>161.94494630986875</v>
      </c>
      <c r="Q75" s="219">
        <f t="shared" si="57"/>
        <v>-1316.1304978860351</v>
      </c>
      <c r="R75" s="219">
        <f t="shared" si="57"/>
        <v>-35814.0368852459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0.62929324564150746</v>
      </c>
      <c r="O76" s="138">
        <f t="shared" si="58"/>
        <v>2.3846153846153846</v>
      </c>
      <c r="P76" s="138">
        <f t="shared" si="58"/>
        <v>0.99367649565365612</v>
      </c>
      <c r="Q76" s="138">
        <f t="shared" si="58"/>
        <v>1.0444879156938223</v>
      </c>
      <c r="R76" s="138">
        <f t="shared" si="58"/>
        <v>1.430327868852459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6028</v>
      </c>
      <c r="F4" s="264">
        <v>1209</v>
      </c>
      <c r="G4" s="264">
        <v>-174897</v>
      </c>
      <c r="H4" s="264">
        <v>16552</v>
      </c>
      <c r="I4" s="264">
        <v>-6631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30736</v>
      </c>
      <c r="F5" s="264">
        <v>199</v>
      </c>
      <c r="G5" s="264">
        <v>-3652</v>
      </c>
      <c r="H5" s="264">
        <v>5731</v>
      </c>
      <c r="I5" s="264">
        <v>-3867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4819</v>
      </c>
      <c r="F6" s="264">
        <v>1783</v>
      </c>
      <c r="G6" s="264">
        <v>3002</v>
      </c>
      <c r="H6" s="264">
        <v>3051</v>
      </c>
      <c r="I6" s="264">
        <v>4170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3950</v>
      </c>
      <c r="F7" s="264">
        <v>0</v>
      </c>
      <c r="G7" s="264">
        <v>0</v>
      </c>
      <c r="H7" s="264">
        <v>0</v>
      </c>
      <c r="I7" s="264">
        <v>2967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-82228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0</v>
      </c>
      <c r="F9" s="264">
        <v>-4</v>
      </c>
      <c r="G9" s="264">
        <v>-1</v>
      </c>
      <c r="H9" s="264">
        <v>-224</v>
      </c>
      <c r="I9" s="264">
        <v>-10760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4482</v>
      </c>
      <c r="F10" s="264">
        <v>817</v>
      </c>
      <c r="G10" s="264">
        <v>790</v>
      </c>
      <c r="H10" s="264">
        <v>719</v>
      </c>
      <c r="I10" s="264">
        <v>1124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-62950</v>
      </c>
      <c r="F12" s="301">
        <v>3805</v>
      </c>
      <c r="G12" s="301">
        <v>-171106</v>
      </c>
      <c r="H12" s="301">
        <v>20099</v>
      </c>
      <c r="I12" s="301">
        <v>-9131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110564</v>
      </c>
      <c r="F13" s="264">
        <v>8678</v>
      </c>
      <c r="G13" s="264">
        <v>12904</v>
      </c>
      <c r="H13" s="264">
        <v>-13226</v>
      </c>
      <c r="I13" s="264">
        <v>-37361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-29776</v>
      </c>
      <c r="F14" s="264">
        <v>-54947</v>
      </c>
      <c r="G14" s="264">
        <v>193596</v>
      </c>
      <c r="H14" s="264">
        <v>-11955</v>
      </c>
      <c r="I14" s="264">
        <v>56455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223799</v>
      </c>
      <c r="F15" s="264">
        <v>105474</v>
      </c>
      <c r="G15" s="264">
        <v>-31590</v>
      </c>
      <c r="H15" s="264">
        <v>-1526</v>
      </c>
      <c r="I15" s="264">
        <v>40144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534</v>
      </c>
      <c r="F16" s="264">
        <v>0</v>
      </c>
      <c r="G16" s="264">
        <v>0</v>
      </c>
      <c r="H16" s="264">
        <v>0</v>
      </c>
      <c r="I16" s="264">
        <v>2262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-181</v>
      </c>
      <c r="F18" s="264">
        <v>3483</v>
      </c>
      <c r="G18" s="264">
        <v>-269</v>
      </c>
      <c r="H18" s="264">
        <v>-279</v>
      </c>
      <c r="I18" s="264">
        <v>-122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-1694</v>
      </c>
      <c r="F19" s="264">
        <v>-7562</v>
      </c>
      <c r="G19" s="264">
        <v>0</v>
      </c>
      <c r="H19" s="264">
        <v>-122</v>
      </c>
      <c r="I19" s="264">
        <v>-6813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-4245</v>
      </c>
      <c r="G21" s="264">
        <v>0</v>
      </c>
      <c r="H21" s="264">
        <v>-185</v>
      </c>
      <c r="I21" s="264">
        <v>-130264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240296</v>
      </c>
      <c r="F22" s="301">
        <v>54688</v>
      </c>
      <c r="G22" s="301">
        <v>3536</v>
      </c>
      <c r="H22" s="301">
        <v>-7193</v>
      </c>
      <c r="I22" s="301">
        <v>-84829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30736</v>
      </c>
      <c r="F23" s="264">
        <v>199</v>
      </c>
      <c r="G23" s="264">
        <v>-3652</v>
      </c>
      <c r="H23" s="264">
        <v>5731</v>
      </c>
      <c r="I23" s="264">
        <v>-3867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0</v>
      </c>
      <c r="F24" s="264">
        <v>-1271</v>
      </c>
      <c r="G24" s="264">
        <v>0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-219500</v>
      </c>
      <c r="F26" s="264">
        <v>0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-54000</v>
      </c>
      <c r="F28" s="264">
        <v>-54000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88760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4228</v>
      </c>
      <c r="F30" s="264">
        <v>4</v>
      </c>
      <c r="G30" s="264">
        <v>1</v>
      </c>
      <c r="H30" s="264">
        <v>0</v>
      </c>
      <c r="I30" s="264">
        <v>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-269272</v>
      </c>
      <c r="F31" s="301">
        <v>-55267</v>
      </c>
      <c r="G31" s="301">
        <v>1</v>
      </c>
      <c r="H31" s="301">
        <v>0</v>
      </c>
      <c r="I31" s="301">
        <v>88760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30736</v>
      </c>
      <c r="F32" s="264">
        <v>199</v>
      </c>
      <c r="G32" s="264">
        <v>-3652</v>
      </c>
      <c r="H32" s="264">
        <v>5731</v>
      </c>
      <c r="I32" s="264">
        <v>-3867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42400</v>
      </c>
      <c r="F35" s="264">
        <v>7971</v>
      </c>
      <c r="G35" s="264">
        <v>0</v>
      </c>
      <c r="H35" s="264">
        <v>23064</v>
      </c>
      <c r="I35" s="264">
        <v>130926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-11664</v>
      </c>
      <c r="F36" s="264">
        <v>-7771</v>
      </c>
      <c r="G36" s="264">
        <v>-3652</v>
      </c>
      <c r="H36" s="264">
        <v>-17333</v>
      </c>
      <c r="I36" s="264">
        <v>-134793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1760</v>
      </c>
      <c r="F40" s="301">
        <v>-380</v>
      </c>
      <c r="G40" s="301">
        <v>-115</v>
      </c>
      <c r="H40" s="301">
        <v>-1462</v>
      </c>
      <c r="I40" s="301">
        <v>64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1114</v>
      </c>
      <c r="F41" s="301">
        <v>2874</v>
      </c>
      <c r="G41" s="301">
        <v>2493</v>
      </c>
      <c r="H41" s="301">
        <v>2378</v>
      </c>
      <c r="I41" s="301">
        <v>916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2874</v>
      </c>
      <c r="F43" s="301">
        <v>2493</v>
      </c>
      <c r="G43" s="301">
        <v>2378</v>
      </c>
      <c r="H43" s="301">
        <v>916</v>
      </c>
      <c r="I43" s="301">
        <v>980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-0.60727317453158947</v>
      </c>
      <c r="D8" s="136">
        <f>FSA!D8/FSA!D$7</f>
        <v>-0.80417149478563155</v>
      </c>
      <c r="E8" s="136">
        <f>FSA!E8/FSA!E$7</f>
        <v>-7.8727059742288166</v>
      </c>
      <c r="F8" s="136">
        <f>FSA!F8/FSA!F$7</f>
        <v>-0.46433883180097352</v>
      </c>
      <c r="G8" s="136">
        <f>FSA!G8/FSA!G$7</f>
        <v>-1.0557044157404627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0.39272682546841048</v>
      </c>
      <c r="D9" s="142">
        <f>FSA!D9/FSA!D$7</f>
        <v>0.19582850521436848</v>
      </c>
      <c r="E9" s="142">
        <f>FSA!E9/FSA!E$7</f>
        <v>-6.8727059742288166</v>
      </c>
      <c r="F9" s="142">
        <f>FSA!F9/FSA!F$7</f>
        <v>0.53566116819902654</v>
      </c>
      <c r="G9" s="142">
        <f>FSA!G9/FSA!G$7</f>
        <v>-5.5704415740462601E-2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-0.444262227870936</v>
      </c>
      <c r="D10" s="136">
        <f>FSA!D10/FSA!D$7</f>
        <v>-2.1599073001158748</v>
      </c>
      <c r="E10" s="136">
        <f>FSA!E10/FSA!E$7</f>
        <v>-0.24814525575946897</v>
      </c>
      <c r="F10" s="136">
        <f>FSA!F10/FSA!F$7</f>
        <v>-0.20882909680908598</v>
      </c>
      <c r="G10" s="136">
        <f>FSA!G10/FSA!G$7</f>
        <v>-0.13614899369179934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-5.1535402402525521E-2</v>
      </c>
      <c r="D12" s="142">
        <f>FSA!D12/FSA!D$7</f>
        <v>-1.9640787949015064</v>
      </c>
      <c r="E12" s="142">
        <f>FSA!E12/FSA!E$7</f>
        <v>-7.1208512299882862</v>
      </c>
      <c r="F12" s="142">
        <f>FSA!F12/FSA!F$7</f>
        <v>0.32683207138994053</v>
      </c>
      <c r="G12" s="142">
        <f>FSA!G12/FSA!G$7</f>
        <v>-0.19185340943226195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0.30904841949899553</v>
      </c>
      <c r="D13" s="136">
        <f>FSA!D13/FSA!D$7</f>
        <v>2.7450753186558519</v>
      </c>
      <c r="E13" s="136">
        <f>FSA!E13/FSA!E$7</f>
        <v>0.32245216712221786</v>
      </c>
      <c r="F13" s="136">
        <f>FSA!F13/FSA!F$7</f>
        <v>0.24945916711736074</v>
      </c>
      <c r="G13" s="136">
        <f>FSA!G13/FSA!G$7</f>
        <v>2.3911084409732651E-3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-0.1837563035545898</v>
      </c>
      <c r="D14" s="136">
        <f>FSA!D14/FSA!D$7</f>
        <v>-0.31556585554268057</v>
      </c>
      <c r="E14" s="136">
        <f>FSA!E14/FSA!E$7</f>
        <v>-3.0847325263568919E-2</v>
      </c>
      <c r="F14" s="136">
        <f>FSA!F14/FSA!F$7</f>
        <v>-2.4303677663601947E-2</v>
      </c>
      <c r="G14" s="136">
        <f>FSA!G14/FSA!G$7</f>
        <v>-1.350555722439171E-2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0.17338362510762168</v>
      </c>
      <c r="D15" s="136">
        <f>FSA!D15/FSA!D$7</f>
        <v>1.544998068752414E-3</v>
      </c>
      <c r="E15" s="136">
        <f>FSA!E15/FSA!E$7</f>
        <v>0</v>
      </c>
      <c r="F15" s="136">
        <f>FSA!F15/FSA!F$7</f>
        <v>7.5040562466197943E-3</v>
      </c>
      <c r="G15" s="136">
        <f>FSA!G15/FSA!G$7</f>
        <v>0.12329227996395314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0.24714033864950186</v>
      </c>
      <c r="D16" s="142">
        <f>FSA!D16/FSA!D$7</f>
        <v>0.46697566628041715</v>
      </c>
      <c r="E16" s="142">
        <f>FSA!E16/FSA!E$7</f>
        <v>-6.8292463881296372</v>
      </c>
      <c r="F16" s="142">
        <f>FSA!F16/FSA!F$7</f>
        <v>0.55949161709031914</v>
      </c>
      <c r="G16" s="142">
        <f>FSA!G16/FSA!G$7</f>
        <v>-7.9675578251727247E-2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-0.15198228854905499</v>
      </c>
      <c r="D17" s="136">
        <f>FSA!D17/FSA!D$7</f>
        <v>-0.4183082271147161</v>
      </c>
      <c r="E17" s="136">
        <f>FSA!E17/FSA!E$7</f>
        <v>0</v>
      </c>
      <c r="F17" s="136">
        <f>FSA!F17/FSA!F$7</f>
        <v>-1.3520822065981613E-4</v>
      </c>
      <c r="G17" s="136">
        <f>FSA!G17/FSA!G$7</f>
        <v>-3.1240612796635625E-4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9.5158050100446881E-2</v>
      </c>
      <c r="D18" s="142">
        <f>FSA!D18/FSA!D$7</f>
        <v>4.8667439165701043E-2</v>
      </c>
      <c r="E18" s="142">
        <f>FSA!E18/FSA!E$7</f>
        <v>-6.8292463881296372</v>
      </c>
      <c r="F18" s="142">
        <f>FSA!F18/FSA!F$7</f>
        <v>0.55935640886965932</v>
      </c>
      <c r="G18" s="142">
        <f>FSA!G18/FSA!G$7</f>
        <v>-7.9987984379693608E-2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0.19757287524086753</v>
      </c>
      <c r="D21" s="136">
        <f>FSA!D21/FSA!D$7</f>
        <v>0.68868288914638853</v>
      </c>
      <c r="E21" s="136">
        <f>FSA!E21/FSA!E$7</f>
        <v>0.11721983600156188</v>
      </c>
      <c r="F21" s="136">
        <f>FSA!F21/FSA!F$7</f>
        <v>0.10313007030827474</v>
      </c>
      <c r="G21" s="136">
        <f>FSA!G21/FSA!G$7</f>
        <v>5.0105136677680982E-2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0.14603747283834201</v>
      </c>
      <c r="D25" s="136">
        <f>FSA!D25/FSA!D$7</f>
        <v>-1.2753959057551179</v>
      </c>
      <c r="E25" s="136">
        <f>FSA!E25/FSA!E$7</f>
        <v>-7.0036313939867236</v>
      </c>
      <c r="F25" s="136">
        <f>FSA!F25/FSA!F$7</f>
        <v>0.42996214169821523</v>
      </c>
      <c r="G25" s="136">
        <f>FSA!G25/FSA!G$7</f>
        <v>-0.14174827275458096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0.14603747283834201</v>
      </c>
      <c r="D26" s="136">
        <f>FSA!D26/FSA!D$7</f>
        <v>-1.2753959057551179</v>
      </c>
      <c r="E26" s="136">
        <f>FSA!E26/FSA!E$7</f>
        <v>-7.0036313939867236</v>
      </c>
      <c r="F26" s="136">
        <f>FSA!F26/FSA!F$7</f>
        <v>0.42996214169821523</v>
      </c>
      <c r="G26" s="136">
        <f>FSA!G26/FSA!G$7</f>
        <v>-0.14174827275458096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3.3741186083697866E-3</v>
      </c>
      <c r="D29" s="136">
        <f>FSA!D29/FSA!D$38</f>
        <v>2.7787933371379654E-3</v>
      </c>
      <c r="E29" s="136">
        <f>FSA!E29/FSA!E$38</f>
        <v>3.4613710697499749E-3</v>
      </c>
      <c r="F29" s="136">
        <f>FSA!F29/FSA!F$38</f>
        <v>1.2946941567738934E-3</v>
      </c>
      <c r="G29" s="136">
        <f>FSA!G29/FSA!G$38</f>
        <v>1.3432882874856247E-3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4.938023757364008E-2</v>
      </c>
      <c r="D30" s="136">
        <f>FSA!D30/FSA!D$38</f>
        <v>4.5730266443144527E-2</v>
      </c>
      <c r="E30" s="136">
        <f>FSA!E30/FSA!E$38</f>
        <v>3.7944079497999307E-2</v>
      </c>
      <c r="F30" s="136">
        <f>FSA!F30/FSA!F$38</f>
        <v>4.0519969526630985E-2</v>
      </c>
      <c r="G30" s="136">
        <f>FSA!G30/FSA!G$38</f>
        <v>2.7607315712497926E-2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0.38649859470425391</v>
      </c>
      <c r="D31" s="136">
        <f>FSA!D31/FSA!D$38</f>
        <v>0.42308549721786276</v>
      </c>
      <c r="E31" s="136">
        <f>FSA!E31/FSA!E$38</f>
        <v>0.16249958152052879</v>
      </c>
      <c r="F31" s="136">
        <f>FSA!F31/FSA!F$38</f>
        <v>0.15779297048917107</v>
      </c>
      <c r="G31" s="136">
        <f>FSA!G31/FSA!G$38</f>
        <v>6.3544389509740895E-2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4.383771358264712E-3</v>
      </c>
      <c r="D32" s="136">
        <f>FSA!D32/FSA!D$38</f>
        <v>4.466355756884006E-3</v>
      </c>
      <c r="E32" s="136">
        <f>FSA!E32/FSA!E$38</f>
        <v>6.3972774817288225E-3</v>
      </c>
      <c r="F32" s="136">
        <f>FSA!F32/FSA!F$38</f>
        <v>6.2430830681990037E-3</v>
      </c>
      <c r="G32" s="136">
        <f>FSA!G32/FSA!G$38</f>
        <v>8.5090459500543489E-2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0.42461768207208922</v>
      </c>
      <c r="D34" s="136">
        <f>FSA!D34/FSA!D$38</f>
        <v>0.39431668212298471</v>
      </c>
      <c r="E34" s="136">
        <f>FSA!E34/FSA!E$38</f>
        <v>0.51734833940067915</v>
      </c>
      <c r="F34" s="136">
        <f>FSA!F34/FSA!F$38</f>
        <v>0.51783384664093302</v>
      </c>
      <c r="G34" s="136">
        <f>FSA!G34/FSA!G$38</f>
        <v>0.66434652451569665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9.2160163798548453E-2</v>
      </c>
      <c r="D35" s="136">
        <f>FSA!D35/FSA!D$38</f>
        <v>8.7499108289342278E-2</v>
      </c>
      <c r="E35" s="136">
        <f>FSA!E35/FSA!E$38</f>
        <v>0.11426309040175485</v>
      </c>
      <c r="F35" s="136">
        <f>FSA!F35/FSA!F$38</f>
        <v>0.11095359312964044</v>
      </c>
      <c r="G35" s="136">
        <f>FSA!G35/FSA!G$38</f>
        <v>0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3.9585431884833842E-2</v>
      </c>
      <c r="D36" s="136">
        <f>FSA!D36/FSA!D$38</f>
        <v>4.2123296832643743E-2</v>
      </c>
      <c r="E36" s="136">
        <f>FSA!E36/FSA!E$38</f>
        <v>0.15808626062755909</v>
      </c>
      <c r="F36" s="136">
        <f>FSA!F36/FSA!F$38</f>
        <v>0.16536184298865164</v>
      </c>
      <c r="G36" s="136">
        <f>FSA!G36/FSA!G$38</f>
        <v>0.15806802247403548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0.14166335671051616</v>
      </c>
      <c r="D40" s="136">
        <f>FSA!D40/FSA!D$55</f>
        <v>0.13535460905248065</v>
      </c>
      <c r="E40" s="136">
        <f>FSA!E40/FSA!E$55</f>
        <v>0.1768389118509939</v>
      </c>
      <c r="F40" s="136">
        <f>FSA!F40/FSA!F$55</f>
        <v>0.17157188441917298</v>
      </c>
      <c r="G40" s="136">
        <f>FSA!G40/FSA!G$55</f>
        <v>0.17904004928632899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7.9261099221616879E-3</v>
      </c>
      <c r="D41" s="136">
        <f>FSA!D41/FSA!D$55</f>
        <v>8.0396329747428556E-3</v>
      </c>
      <c r="E41" s="136">
        <f>FSA!E41/FSA!E$55</f>
        <v>1.1088442973301898E-2</v>
      </c>
      <c r="F41" s="136">
        <f>FSA!F41/FSA!F$55</f>
        <v>1.2477151599316758E-2</v>
      </c>
      <c r="G41" s="136">
        <f>FSA!G41/FSA!G$55</f>
        <v>0.21673276394362462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5.9159488508029857E-2</v>
      </c>
      <c r="D42" s="136">
        <f>FSA!D42/FSA!D$55</f>
        <v>1.0880190928642218E-2</v>
      </c>
      <c r="E42" s="136">
        <f>FSA!E42/FSA!E$55</f>
        <v>1.3632729132737952E-2</v>
      </c>
      <c r="F42" s="136">
        <f>FSA!F42/FSA!F$55</f>
        <v>1.3308391387044066E-2</v>
      </c>
      <c r="G42" s="136">
        <f>FSA!G42/FSA!G$55</f>
        <v>7.5200329312242978E-2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4.8019065347426832E-4</v>
      </c>
      <c r="D43" s="136">
        <f>FSA!D43/FSA!D$55</f>
        <v>4.1140897517433252E-2</v>
      </c>
      <c r="E43" s="136">
        <f>FSA!E43/FSA!E$55</f>
        <v>4.0126523485040007E-4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0.14915077393691126</v>
      </c>
      <c r="D44" s="136">
        <f>FSA!D44/FSA!D$55</f>
        <v>0.20240211423807203</v>
      </c>
      <c r="E44" s="136">
        <f>FSA!E44/FSA!E$55</f>
        <v>0.27295001969580274</v>
      </c>
      <c r="F44" s="136">
        <f>FSA!F44/FSA!F$55</f>
        <v>0.26791157775870378</v>
      </c>
      <c r="G44" s="136">
        <f>FSA!G44/FSA!G$55</f>
        <v>4.1030040072769162E-2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3.9482342618995393E-2</v>
      </c>
      <c r="D45" s="136">
        <f>FSA!D45/FSA!D$55</f>
        <v>3.5223817539097001E-2</v>
      </c>
      <c r="E45" s="136">
        <f>FSA!E45/FSA!E$55</f>
        <v>4.6423301016538597E-2</v>
      </c>
      <c r="F45" s="136">
        <f>FSA!F45/FSA!F$55</f>
        <v>3.8991276972519182E-2</v>
      </c>
      <c r="G45" s="136">
        <f>FSA!G45/FSA!G$55</f>
        <v>2.5378039127930348E-2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9.9274971396050585E-2</v>
      </c>
      <c r="D46" s="136">
        <f>FSA!D46/FSA!D$55</f>
        <v>9.6792461734493226E-2</v>
      </c>
      <c r="E46" s="136">
        <f>FSA!E46/FSA!E$55</f>
        <v>0.1226460576058135</v>
      </c>
      <c r="F46" s="136">
        <f>FSA!F46/FSA!F$55</f>
        <v>0.12849997576144701</v>
      </c>
      <c r="G46" s="136">
        <f>FSA!G46/FSA!G$55</f>
        <v>0.24650347476907394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0.11442528292714738</v>
      </c>
      <c r="D47" s="136">
        <f>FSA!D47/FSA!D$55</f>
        <v>0.10595348586350489</v>
      </c>
      <c r="E47" s="136">
        <f>FSA!E47/FSA!E$55</f>
        <v>0.1371989040902597</v>
      </c>
      <c r="F47" s="136">
        <f>FSA!F47/FSA!F$55</f>
        <v>0.13173083229487767</v>
      </c>
      <c r="G47" s="136">
        <f>FSA!G47/FSA!G$55</f>
        <v>2.7350597361910564E-4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0.21370025432319795</v>
      </c>
      <c r="D48" s="136">
        <f>FSA!D48/FSA!D$55</f>
        <v>0.20274594759799813</v>
      </c>
      <c r="E48" s="136">
        <f>FSA!E48/FSA!E$55</f>
        <v>0.25984496169607318</v>
      </c>
      <c r="F48" s="136">
        <f>FSA!F48/FSA!F$55</f>
        <v>0.2602308080563247</v>
      </c>
      <c r="G48" s="136">
        <f>FSA!G48/FSA!G$55</f>
        <v>0.24677698074269305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0.61156251667328654</v>
      </c>
      <c r="D49" s="136">
        <f>FSA!D49/FSA!D$55</f>
        <v>0.63578720984846615</v>
      </c>
      <c r="E49" s="136">
        <f>FSA!E49/FSA!E$55</f>
        <v>0.78117963160029869</v>
      </c>
      <c r="F49" s="136">
        <f>FSA!F49/FSA!F$55</f>
        <v>0.76449109019308148</v>
      </c>
      <c r="G49" s="136">
        <f>FSA!G49/FSA!G$55</f>
        <v>0.7841582024855891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0.38598554685415837</v>
      </c>
      <c r="D51" s="136">
        <f>FSA!D51/FSA!D$55</f>
        <v>0.36579599670099755</v>
      </c>
      <c r="E51" s="136">
        <f>FSA!E51/FSA!E$55</f>
        <v>0.47849923862493898</v>
      </c>
      <c r="F51" s="136">
        <f>FSA!F51/FSA!F$55</f>
        <v>0.46416258651024722</v>
      </c>
      <c r="G51" s="136">
        <f>FSA!G51/FSA!G$55</f>
        <v>0.44656342506834196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-0.14924681206760609</v>
      </c>
      <c r="D52" s="136">
        <f>FSA!D52/FSA!D$55</f>
        <v>-0.14532240557504444</v>
      </c>
      <c r="E52" s="136">
        <f>FSA!E52/FSA!E$55</f>
        <v>-0.44770029455513943</v>
      </c>
      <c r="F52" s="136">
        <f>FSA!F52/FSA!F$55</f>
        <v>-0.41116427750576734</v>
      </c>
      <c r="G52" s="136">
        <f>FSA!G52/FSA!G$55</f>
        <v>-0.40741477457167996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0.15169874854016113</v>
      </c>
      <c r="D53" s="136">
        <f>FSA!D53/FSA!D$55</f>
        <v>0.14373919902558074</v>
      </c>
      <c r="E53" s="136">
        <f>FSA!E53/FSA!E$55</f>
        <v>0.18802142432990177</v>
      </c>
      <c r="F53" s="136">
        <f>FSA!F53/FSA!F$55</f>
        <v>0.18251060080243869</v>
      </c>
      <c r="G53" s="136">
        <f>FSA!G53/FSA!G$55</f>
        <v>0.17669314701774888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0.38843748332671341</v>
      </c>
      <c r="D54" s="136">
        <f>FSA!D54/FSA!D$55</f>
        <v>0.36421279015153391</v>
      </c>
      <c r="E54" s="136">
        <f>FSA!E54/FSA!E$55</f>
        <v>0.21882036839970134</v>
      </c>
      <c r="F54" s="136">
        <f>FSA!F54/FSA!F$55</f>
        <v>0.23550890980691855</v>
      </c>
      <c r="G54" s="136">
        <f>FSA!G54/FSA!G$55</f>
        <v>0.21584179751441088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737255</v>
      </c>
      <c r="F4" s="299">
        <v>778560</v>
      </c>
      <c r="G4" s="299">
        <v>497608</v>
      </c>
      <c r="H4" s="299">
        <v>291217</v>
      </c>
      <c r="I4" s="299">
        <v>614233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2874</v>
      </c>
      <c r="F5" s="301">
        <v>2493</v>
      </c>
      <c r="G5" s="301">
        <v>2378</v>
      </c>
      <c r="H5" s="301">
        <v>916</v>
      </c>
      <c r="I5" s="301">
        <v>980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2874</v>
      </c>
      <c r="F6" s="264">
        <v>2493</v>
      </c>
      <c r="G6" s="264">
        <v>2378</v>
      </c>
      <c r="H6" s="264">
        <v>916</v>
      </c>
      <c r="I6" s="264">
        <v>980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402328</v>
      </c>
      <c r="F12" s="301">
        <v>395352</v>
      </c>
      <c r="G12" s="301">
        <v>382448</v>
      </c>
      <c r="H12" s="301">
        <v>177397</v>
      </c>
      <c r="I12" s="301">
        <v>558820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42061</v>
      </c>
      <c r="F13" s="264">
        <v>41027</v>
      </c>
      <c r="G13" s="264">
        <v>26068</v>
      </c>
      <c r="H13" s="264">
        <v>28668</v>
      </c>
      <c r="I13" s="264">
        <v>20141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3734</v>
      </c>
      <c r="F14" s="264">
        <v>4007</v>
      </c>
      <c r="G14" s="264">
        <v>4395</v>
      </c>
      <c r="H14" s="264">
        <v>4417</v>
      </c>
      <c r="I14" s="264">
        <v>62078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219500</v>
      </c>
      <c r="F17" s="264">
        <v>219500</v>
      </c>
      <c r="G17" s="264">
        <v>218500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146333</v>
      </c>
      <c r="F18" s="264">
        <v>140118</v>
      </c>
      <c r="G18" s="264">
        <v>142784</v>
      </c>
      <c r="H18" s="264">
        <v>153612</v>
      </c>
      <c r="I18" s="264">
        <v>488368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-9300</v>
      </c>
      <c r="F19" s="264">
        <v>-9300</v>
      </c>
      <c r="G19" s="264">
        <v>-9300</v>
      </c>
      <c r="H19" s="264">
        <v>-9300</v>
      </c>
      <c r="I19" s="264">
        <v>-11767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329211</v>
      </c>
      <c r="F21" s="301">
        <v>379572</v>
      </c>
      <c r="G21" s="301">
        <v>111639</v>
      </c>
      <c r="H21" s="301">
        <v>111639</v>
      </c>
      <c r="I21" s="301">
        <v>46359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329211</v>
      </c>
      <c r="F22" s="264">
        <v>379572</v>
      </c>
      <c r="G22" s="264">
        <v>111639</v>
      </c>
      <c r="H22" s="264">
        <v>111639</v>
      </c>
      <c r="I22" s="264">
        <v>46359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2843</v>
      </c>
      <c r="F24" s="301">
        <v>1144</v>
      </c>
      <c r="G24" s="301">
        <v>1144</v>
      </c>
      <c r="H24" s="301">
        <v>1265</v>
      </c>
      <c r="I24" s="301">
        <v>8075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</v>
      </c>
      <c r="F26" s="264">
        <v>2</v>
      </c>
      <c r="G26" s="264">
        <v>2</v>
      </c>
      <c r="H26" s="264">
        <v>2</v>
      </c>
      <c r="I26" s="264">
        <v>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2841</v>
      </c>
      <c r="F27" s="264">
        <v>1142</v>
      </c>
      <c r="G27" s="264">
        <v>1142</v>
      </c>
      <c r="H27" s="264">
        <v>1263</v>
      </c>
      <c r="I27" s="264">
        <v>8073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114521</v>
      </c>
      <c r="F30" s="301">
        <v>118592</v>
      </c>
      <c r="G30" s="301">
        <v>189404</v>
      </c>
      <c r="H30" s="301">
        <v>416285</v>
      </c>
      <c r="I30" s="301">
        <v>115319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218500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218500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17951</v>
      </c>
      <c r="F39" s="301">
        <v>17439</v>
      </c>
      <c r="G39" s="301">
        <v>86535</v>
      </c>
      <c r="H39" s="301">
        <v>92068</v>
      </c>
      <c r="I39" s="301">
        <v>103240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17951</v>
      </c>
      <c r="F40" s="264">
        <v>17439</v>
      </c>
      <c r="G40" s="264">
        <v>86535</v>
      </c>
      <c r="H40" s="264">
        <v>92068</v>
      </c>
      <c r="I40" s="264">
        <v>103240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675</v>
      </c>
      <c r="F41" s="264">
        <v>675</v>
      </c>
      <c r="G41" s="264">
        <v>675</v>
      </c>
      <c r="H41" s="264">
        <v>675</v>
      </c>
      <c r="I41" s="264">
        <v>675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-675</v>
      </c>
      <c r="F42" s="264">
        <v>-675</v>
      </c>
      <c r="G42" s="264">
        <v>-675</v>
      </c>
      <c r="H42" s="264">
        <v>-675</v>
      </c>
      <c r="I42" s="264">
        <v>-675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15767</v>
      </c>
      <c r="F52" s="301">
        <v>20352</v>
      </c>
      <c r="G52" s="301">
        <v>22072</v>
      </c>
      <c r="H52" s="301">
        <v>24926</v>
      </c>
      <c r="I52" s="301">
        <v>12079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9958</v>
      </c>
      <c r="F53" s="264">
        <v>14544</v>
      </c>
      <c r="G53" s="264">
        <v>16264</v>
      </c>
      <c r="H53" s="264">
        <v>19117</v>
      </c>
      <c r="I53" s="264">
        <v>12079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5808</v>
      </c>
      <c r="F54" s="264">
        <v>5808</v>
      </c>
      <c r="G54" s="264">
        <v>5808</v>
      </c>
      <c r="H54" s="264">
        <v>5808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78500</v>
      </c>
      <c r="F55" s="301">
        <v>78500</v>
      </c>
      <c r="G55" s="301">
        <v>78500</v>
      </c>
      <c r="H55" s="301">
        <v>78500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78000</v>
      </c>
      <c r="F57" s="264">
        <v>78000</v>
      </c>
      <c r="G57" s="264">
        <v>78000</v>
      </c>
      <c r="H57" s="264">
        <v>78000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1000</v>
      </c>
      <c r="F58" s="264">
        <v>1000</v>
      </c>
      <c r="G58" s="264">
        <v>1000</v>
      </c>
      <c r="H58" s="264">
        <v>1000</v>
      </c>
      <c r="I58" s="264">
        <v>1000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-500</v>
      </c>
      <c r="F59" s="264">
        <v>-500</v>
      </c>
      <c r="G59" s="264">
        <v>-500</v>
      </c>
      <c r="H59" s="264">
        <v>-500</v>
      </c>
      <c r="I59" s="264">
        <v>-1000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2262</v>
      </c>
      <c r="F61" s="301">
        <v>2262</v>
      </c>
      <c r="G61" s="301">
        <v>2262</v>
      </c>
      <c r="H61" s="301">
        <v>2262</v>
      </c>
      <c r="I61" s="301">
        <v>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2262</v>
      </c>
      <c r="F62" s="264">
        <v>2262</v>
      </c>
      <c r="G62" s="264">
        <v>2262</v>
      </c>
      <c r="H62" s="264">
        <v>2262</v>
      </c>
      <c r="I62" s="264">
        <v>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42</v>
      </c>
      <c r="F66" s="264">
        <v>38</v>
      </c>
      <c r="G66" s="264">
        <v>34</v>
      </c>
      <c r="H66" s="264">
        <v>30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851776</v>
      </c>
      <c r="F67" s="301">
        <v>897152</v>
      </c>
      <c r="G67" s="301">
        <v>687012</v>
      </c>
      <c r="H67" s="301">
        <v>707503</v>
      </c>
      <c r="I67" s="301">
        <v>729552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515800</v>
      </c>
      <c r="F68" s="301">
        <v>565828</v>
      </c>
      <c r="G68" s="301">
        <v>531474</v>
      </c>
      <c r="H68" s="301">
        <v>536185</v>
      </c>
      <c r="I68" s="301">
        <v>567677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419292</v>
      </c>
      <c r="F69" s="301">
        <v>471533</v>
      </c>
      <c r="G69" s="301">
        <v>438132</v>
      </c>
      <c r="H69" s="301">
        <v>443794</v>
      </c>
      <c r="I69" s="301">
        <v>567454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119481</v>
      </c>
      <c r="F70" s="264">
        <v>120461</v>
      </c>
      <c r="G70" s="264">
        <v>120312</v>
      </c>
      <c r="H70" s="264">
        <v>120334</v>
      </c>
      <c r="I70" s="264">
        <v>129613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49896</v>
      </c>
      <c r="F71" s="264">
        <v>9683</v>
      </c>
      <c r="G71" s="264">
        <v>9275</v>
      </c>
      <c r="H71" s="264">
        <v>9334</v>
      </c>
      <c r="I71" s="264">
        <v>54440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33300</v>
      </c>
      <c r="F72" s="264">
        <v>31348</v>
      </c>
      <c r="G72" s="264">
        <v>31584</v>
      </c>
      <c r="H72" s="264">
        <v>27347</v>
      </c>
      <c r="I72" s="264">
        <v>18346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310</v>
      </c>
      <c r="F73" s="264">
        <v>780</v>
      </c>
      <c r="G73" s="264">
        <v>1169</v>
      </c>
      <c r="H73" s="264">
        <v>2376</v>
      </c>
      <c r="I73" s="264">
        <v>938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6375</v>
      </c>
      <c r="F74" s="264">
        <v>6375</v>
      </c>
      <c r="G74" s="264">
        <v>6375</v>
      </c>
      <c r="H74" s="264">
        <v>6375</v>
      </c>
      <c r="I74" s="264">
        <v>155962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405</v>
      </c>
      <c r="F77" s="264">
        <v>36614</v>
      </c>
      <c r="G77" s="264">
        <v>273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125796</v>
      </c>
      <c r="F78" s="264">
        <v>180131</v>
      </c>
      <c r="G78" s="264">
        <v>185701</v>
      </c>
      <c r="H78" s="264">
        <v>187903</v>
      </c>
      <c r="I78" s="264">
        <v>29703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83730</v>
      </c>
      <c r="F79" s="264">
        <v>86142</v>
      </c>
      <c r="G79" s="264">
        <v>83442</v>
      </c>
      <c r="H79" s="264">
        <v>90125</v>
      </c>
      <c r="I79" s="264">
        <v>178452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0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96508</v>
      </c>
      <c r="F84" s="301">
        <v>94295</v>
      </c>
      <c r="G84" s="301">
        <v>93343</v>
      </c>
      <c r="H84" s="301">
        <v>92391</v>
      </c>
      <c r="I84" s="301">
        <v>223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96508</v>
      </c>
      <c r="F92" s="264">
        <v>94295</v>
      </c>
      <c r="G92" s="264">
        <v>93343</v>
      </c>
      <c r="H92" s="264">
        <v>92391</v>
      </c>
      <c r="I92" s="264">
        <v>198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26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335976</v>
      </c>
      <c r="F98" s="301">
        <v>331324</v>
      </c>
      <c r="G98" s="301">
        <v>155537</v>
      </c>
      <c r="H98" s="301">
        <v>171317</v>
      </c>
      <c r="I98" s="301">
        <v>161874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335976</v>
      </c>
      <c r="F99" s="301">
        <v>331324</v>
      </c>
      <c r="G99" s="301">
        <v>155537</v>
      </c>
      <c r="H99" s="301">
        <v>171317</v>
      </c>
      <c r="I99" s="301">
        <v>161874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315399</v>
      </c>
      <c r="F100" s="264">
        <v>315399</v>
      </c>
      <c r="G100" s="264">
        <v>315399</v>
      </c>
      <c r="H100" s="264">
        <v>315399</v>
      </c>
      <c r="I100" s="264">
        <v>315399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315399</v>
      </c>
      <c r="F101" s="264">
        <v>315399</v>
      </c>
      <c r="G101" s="264">
        <v>315399</v>
      </c>
      <c r="H101" s="264">
        <v>315399</v>
      </c>
      <c r="I101" s="264">
        <v>315399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7584</v>
      </c>
      <c r="F103" s="264">
        <v>7584</v>
      </c>
      <c r="G103" s="264">
        <v>7584</v>
      </c>
      <c r="H103" s="264">
        <v>7584</v>
      </c>
      <c r="I103" s="264">
        <v>7584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2563</v>
      </c>
      <c r="F109" s="264">
        <v>2563</v>
      </c>
      <c r="G109" s="264">
        <v>2563</v>
      </c>
      <c r="H109" s="264">
        <v>2563</v>
      </c>
      <c r="I109" s="264">
        <v>299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-125877</v>
      </c>
      <c r="F112" s="264">
        <v>-129332</v>
      </c>
      <c r="G112" s="264">
        <v>-304592</v>
      </c>
      <c r="H112" s="264">
        <v>-288375</v>
      </c>
      <c r="I112" s="264">
        <v>-294941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-128222</v>
      </c>
      <c r="F113" s="264">
        <v>-129478</v>
      </c>
      <c r="G113" s="264">
        <v>-129696</v>
      </c>
      <c r="H113" s="264">
        <v>-304838</v>
      </c>
      <c r="I113" s="264">
        <v>-288375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2346</v>
      </c>
      <c r="F114" s="264">
        <v>146</v>
      </c>
      <c r="G114" s="264">
        <v>-174897</v>
      </c>
      <c r="H114" s="264">
        <v>16463</v>
      </c>
      <c r="I114" s="264">
        <v>-6566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127945</v>
      </c>
      <c r="F115" s="264">
        <v>127923</v>
      </c>
      <c r="G115" s="264">
        <v>127920</v>
      </c>
      <c r="H115" s="264">
        <v>128006</v>
      </c>
      <c r="I115" s="264">
        <v>127914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851776</v>
      </c>
      <c r="F119" s="301">
        <v>897152</v>
      </c>
      <c r="G119" s="301">
        <v>687012</v>
      </c>
      <c r="H119" s="301">
        <v>707503</v>
      </c>
      <c r="I119" s="301">
        <v>729552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24391</v>
      </c>
      <c r="F3" s="264">
        <v>2589</v>
      </c>
      <c r="G3" s="264">
        <v>25610</v>
      </c>
      <c r="H3" s="264">
        <v>29584</v>
      </c>
      <c r="I3" s="264">
        <v>83225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24391</v>
      </c>
      <c r="F5" s="301">
        <v>2589</v>
      </c>
      <c r="G5" s="301">
        <v>25610</v>
      </c>
      <c r="H5" s="301">
        <v>29584</v>
      </c>
      <c r="I5" s="301">
        <v>83225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14812</v>
      </c>
      <c r="F6" s="264">
        <v>2082</v>
      </c>
      <c r="G6" s="264">
        <v>201620</v>
      </c>
      <c r="H6" s="264">
        <v>13737</v>
      </c>
      <c r="I6" s="264">
        <v>87861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9579</v>
      </c>
      <c r="F7" s="301">
        <v>507</v>
      </c>
      <c r="G7" s="301">
        <v>-176010</v>
      </c>
      <c r="H7" s="301">
        <v>15847</v>
      </c>
      <c r="I7" s="301">
        <v>-4636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4228</v>
      </c>
      <c r="F8" s="264">
        <v>4</v>
      </c>
      <c r="G8" s="264">
        <v>1</v>
      </c>
      <c r="H8" s="264">
        <v>224</v>
      </c>
      <c r="I8" s="264">
        <v>10760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4482</v>
      </c>
      <c r="F9" s="264">
        <v>817</v>
      </c>
      <c r="G9" s="264">
        <v>790</v>
      </c>
      <c r="H9" s="264">
        <v>719</v>
      </c>
      <c r="I9" s="264">
        <v>1624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4482</v>
      </c>
      <c r="F10" s="264">
        <v>817</v>
      </c>
      <c r="G10" s="264">
        <v>790</v>
      </c>
      <c r="H10" s="264">
        <v>719</v>
      </c>
      <c r="I10" s="264">
        <v>1124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22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10836</v>
      </c>
      <c r="F13" s="264">
        <v>5570</v>
      </c>
      <c r="G13" s="264">
        <v>6355</v>
      </c>
      <c r="H13" s="264">
        <v>6178</v>
      </c>
      <c r="I13" s="264">
        <v>11331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-1510</v>
      </c>
      <c r="F14" s="301">
        <v>-5898</v>
      </c>
      <c r="G14" s="301">
        <v>-183155</v>
      </c>
      <c r="H14" s="301">
        <v>9172</v>
      </c>
      <c r="I14" s="301">
        <v>-6830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10741</v>
      </c>
      <c r="F15" s="264">
        <v>12576</v>
      </c>
      <c r="G15" s="264">
        <v>13324</v>
      </c>
      <c r="H15" s="264">
        <v>11834</v>
      </c>
      <c r="I15" s="264">
        <v>14171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3203</v>
      </c>
      <c r="F16" s="264">
        <v>5469</v>
      </c>
      <c r="G16" s="264">
        <v>5066</v>
      </c>
      <c r="H16" s="264">
        <v>4454</v>
      </c>
      <c r="I16" s="264">
        <v>13972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7538</v>
      </c>
      <c r="F17" s="301">
        <v>7107</v>
      </c>
      <c r="G17" s="301">
        <v>8258</v>
      </c>
      <c r="H17" s="301">
        <v>7380</v>
      </c>
      <c r="I17" s="301">
        <v>199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6028</v>
      </c>
      <c r="F18" s="301">
        <v>1209</v>
      </c>
      <c r="G18" s="301">
        <v>-174897</v>
      </c>
      <c r="H18" s="301">
        <v>16552</v>
      </c>
      <c r="I18" s="301">
        <v>-6631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3707</v>
      </c>
      <c r="F19" s="264">
        <v>1083</v>
      </c>
      <c r="G19" s="264">
        <v>0</v>
      </c>
      <c r="H19" s="264">
        <v>4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26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2320</v>
      </c>
      <c r="F21" s="301">
        <v>125</v>
      </c>
      <c r="G21" s="301">
        <v>-174897</v>
      </c>
      <c r="H21" s="301">
        <v>16549</v>
      </c>
      <c r="I21" s="301">
        <v>-6657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2346</v>
      </c>
      <c r="F22" s="264">
        <v>146</v>
      </c>
      <c r="G22" s="264">
        <v>-174893</v>
      </c>
      <c r="H22" s="264">
        <v>16463</v>
      </c>
      <c r="I22" s="264">
        <v>-6566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-25</v>
      </c>
      <c r="F23" s="264">
        <v>-21</v>
      </c>
      <c r="G23" s="264">
        <v>-3</v>
      </c>
      <c r="H23" s="264">
        <v>85</v>
      </c>
      <c r="I23" s="264">
        <v>-91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74</v>
      </c>
      <c r="F24" s="264">
        <v>4</v>
      </c>
      <c r="G24" s="264">
        <v>-5545</v>
      </c>
      <c r="H24" s="264">
        <v>522</v>
      </c>
      <c r="I24" s="264">
        <v>-208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-5545</v>
      </c>
      <c r="H25" s="264">
        <v>522</v>
      </c>
      <c r="I25" s="264">
        <v>-208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