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E5" i="8"/>
  <c r="E4" i="8" s="1"/>
  <c r="D5" i="8"/>
  <c r="D4" i="8" s="1"/>
  <c r="C5" i="8"/>
  <c r="C4" i="8" s="1"/>
  <c r="I4" i="8"/>
  <c r="H4" i="8"/>
  <c r="G4" i="8"/>
  <c r="F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J69" i="6" s="1"/>
  <c r="J68" i="6" s="1"/>
  <c r="J78" i="6" s="1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I69" i="6"/>
  <c r="H69" i="6"/>
  <c r="G69" i="6"/>
  <c r="N68" i="6"/>
  <c r="N78" i="6" s="1"/>
  <c r="I68" i="6"/>
  <c r="I78" i="6" s="1"/>
  <c r="H68" i="6"/>
  <c r="H78" i="6" s="1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M24" i="6" s="1"/>
  <c r="M48" i="6" s="1"/>
  <c r="L31" i="6"/>
  <c r="L24" i="6" s="1"/>
  <c r="L48" i="6" s="1"/>
  <c r="G31" i="6"/>
  <c r="F31" i="6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M25" i="6"/>
  <c r="L25" i="6"/>
  <c r="K25" i="6"/>
  <c r="J25" i="6"/>
  <c r="J24" i="6" s="1"/>
  <c r="I25" i="6"/>
  <c r="I24" i="6" s="1"/>
  <c r="I48" i="6" s="1"/>
  <c r="I79" i="6" s="1"/>
  <c r="H25" i="6"/>
  <c r="H24" i="6" s="1"/>
  <c r="G25" i="6"/>
  <c r="G24" i="6" s="1"/>
  <c r="F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H18" i="4"/>
  <c r="H19" i="4" s="1"/>
  <c r="G12" i="4"/>
  <c r="G13" i="4" s="1"/>
  <c r="I9" i="4"/>
  <c r="H9" i="4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I63" i="2"/>
  <c r="J61" i="2"/>
  <c r="J63" i="2" s="1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I53" i="2"/>
  <c r="I64" i="2" s="1"/>
  <c r="H53" i="2"/>
  <c r="H64" i="2" s="1"/>
  <c r="H68" i="2" s="1"/>
  <c r="G53" i="2"/>
  <c r="G64" i="2" s="1"/>
  <c r="F53" i="2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T51" i="2" s="1"/>
  <c r="D45" i="2"/>
  <c r="S51" i="2" s="1"/>
  <c r="C45" i="2"/>
  <c r="J44" i="2"/>
  <c r="I44" i="2"/>
  <c r="X48" i="2" s="1"/>
  <c r="H44" i="2"/>
  <c r="G44" i="2"/>
  <c r="V48" i="2" s="1"/>
  <c r="F44" i="2"/>
  <c r="U48" i="2" s="1"/>
  <c r="E44" i="2"/>
  <c r="T48" i="2" s="1"/>
  <c r="D44" i="2"/>
  <c r="S48" i="2" s="1"/>
  <c r="C44" i="2"/>
  <c r="W43" i="2"/>
  <c r="J43" i="2"/>
  <c r="I43" i="2"/>
  <c r="X52" i="2" s="1"/>
  <c r="H43" i="2"/>
  <c r="W52" i="2" s="1"/>
  <c r="G43" i="2"/>
  <c r="F43" i="2"/>
  <c r="U52" i="2" s="1"/>
  <c r="E43" i="2"/>
  <c r="T52" i="2" s="1"/>
  <c r="D43" i="2"/>
  <c r="T47" i="2" s="1"/>
  <c r="C43" i="2"/>
  <c r="R47" i="2" s="1"/>
  <c r="J42" i="2"/>
  <c r="I42" i="2"/>
  <c r="I51" i="2" s="1"/>
  <c r="H42" i="2"/>
  <c r="H51" i="2" s="1"/>
  <c r="G42" i="2"/>
  <c r="G51" i="2" s="1"/>
  <c r="F42" i="2"/>
  <c r="F51" i="2" s="1"/>
  <c r="E42" i="2"/>
  <c r="E51" i="2" s="1"/>
  <c r="D42" i="2"/>
  <c r="D51" i="2" s="1"/>
  <c r="C42" i="2"/>
  <c r="C51" i="2" s="1"/>
  <c r="X40" i="2"/>
  <c r="M40" i="2"/>
  <c r="AB18" i="2" s="1"/>
  <c r="AB40" i="2" s="1"/>
  <c r="L40" i="2"/>
  <c r="AA18" i="2" s="1"/>
  <c r="AA40" i="2" s="1"/>
  <c r="K40" i="2"/>
  <c r="J40" i="2"/>
  <c r="I40" i="2"/>
  <c r="H40" i="2"/>
  <c r="G40" i="2"/>
  <c r="F40" i="2"/>
  <c r="U18" i="2" s="1"/>
  <c r="U40" i="2" s="1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U54" i="2" s="1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G25" i="2"/>
  <c r="V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AB44" i="2" s="1"/>
  <c r="H22" i="2"/>
  <c r="G22" i="2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K21" i="2"/>
  <c r="Z51" i="2" s="1"/>
  <c r="J21" i="2"/>
  <c r="I21" i="2"/>
  <c r="H21" i="2"/>
  <c r="W48" i="2" s="1"/>
  <c r="G21" i="2"/>
  <c r="V51" i="2" s="1"/>
  <c r="F21" i="2"/>
  <c r="U49" i="2" s="1"/>
  <c r="E21" i="2"/>
  <c r="D21" i="2"/>
  <c r="C21" i="2"/>
  <c r="R48" i="2" s="1"/>
  <c r="M20" i="2"/>
  <c r="AB47" i="2" s="1"/>
  <c r="L20" i="2"/>
  <c r="L21" i="2" s="1"/>
  <c r="K20" i="2"/>
  <c r="K22" i="2" s="1"/>
  <c r="J20" i="2"/>
  <c r="J22" i="2" s="1"/>
  <c r="I20" i="2"/>
  <c r="I22" i="2" s="1"/>
  <c r="H20" i="2"/>
  <c r="G20" i="2"/>
  <c r="F20" i="2"/>
  <c r="E20" i="2"/>
  <c r="D20" i="2"/>
  <c r="C20" i="2"/>
  <c r="Z18" i="2"/>
  <c r="Z40" i="2" s="1"/>
  <c r="Y18" i="2"/>
  <c r="Y40" i="2" s="1"/>
  <c r="X18" i="2"/>
  <c r="W18" i="2"/>
  <c r="W40" i="2" s="1"/>
  <c r="V18" i="2"/>
  <c r="V40" i="2" s="1"/>
  <c r="T18" i="2"/>
  <c r="T40" i="2" s="1"/>
  <c r="D18" i="2"/>
  <c r="D40" i="2" s="1"/>
  <c r="S18" i="2" s="1"/>
  <c r="S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J47" i="1"/>
  <c r="I47" i="1"/>
  <c r="H47" i="1"/>
  <c r="G47" i="1"/>
  <c r="F47" i="1"/>
  <c r="E47" i="1"/>
  <c r="D47" i="1"/>
  <c r="D48" i="1" s="1"/>
  <c r="C47" i="1"/>
  <c r="J46" i="1"/>
  <c r="I46" i="1"/>
  <c r="H46" i="1"/>
  <c r="H48" i="1" s="1"/>
  <c r="G46" i="1"/>
  <c r="G48" i="1" s="1"/>
  <c r="F46" i="1"/>
  <c r="F48" i="1" s="1"/>
  <c r="E46" i="1"/>
  <c r="E48" i="1" s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T38" i="1" s="1"/>
  <c r="H30" i="1"/>
  <c r="G30" i="1"/>
  <c r="R38" i="1" s="1"/>
  <c r="R39" i="1" s="1"/>
  <c r="F30" i="1"/>
  <c r="Q38" i="1" s="1"/>
  <c r="Q39" i="1" s="1"/>
  <c r="E30" i="1"/>
  <c r="P38" i="1" s="1"/>
  <c r="D30" i="1"/>
  <c r="O38" i="1" s="1"/>
  <c r="C30" i="1"/>
  <c r="N38" i="1" s="1"/>
  <c r="J29" i="1"/>
  <c r="J38" i="1" s="1"/>
  <c r="I29" i="1"/>
  <c r="I38" i="1" s="1"/>
  <c r="H29" i="1"/>
  <c r="H38" i="1" s="1"/>
  <c r="G29" i="1"/>
  <c r="G38" i="1" s="1"/>
  <c r="F29" i="1"/>
  <c r="F38" i="1" s="1"/>
  <c r="E29" i="1"/>
  <c r="E38" i="1" s="1"/>
  <c r="D29" i="1"/>
  <c r="C29" i="1"/>
  <c r="C38" i="1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8" i="1" s="1"/>
  <c r="G16" i="1"/>
  <c r="F16" i="1"/>
  <c r="E16" i="1"/>
  <c r="E18" i="1" s="1"/>
  <c r="D16" i="1"/>
  <c r="D18" i="1" s="1"/>
  <c r="C16" i="1"/>
  <c r="U14" i="1"/>
  <c r="T14" i="1"/>
  <c r="S14" i="1"/>
  <c r="R14" i="1"/>
  <c r="Q14" i="1"/>
  <c r="P14" i="1"/>
  <c r="P41" i="1" s="1"/>
  <c r="O14" i="1"/>
  <c r="O41" i="1" s="1"/>
  <c r="N14" i="1"/>
  <c r="N41" i="1" s="1"/>
  <c r="J14" i="1"/>
  <c r="J14" i="3" s="1"/>
  <c r="I14" i="1"/>
  <c r="H14" i="1"/>
  <c r="G14" i="1"/>
  <c r="F14" i="1"/>
  <c r="E14" i="1"/>
  <c r="D14" i="1"/>
  <c r="C14" i="1"/>
  <c r="C14" i="3" s="1"/>
  <c r="J13" i="1"/>
  <c r="I13" i="1"/>
  <c r="H13" i="1"/>
  <c r="G13" i="1"/>
  <c r="G13" i="3" s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J12" i="1"/>
  <c r="J15" i="1" s="1"/>
  <c r="J15" i="3" s="1"/>
  <c r="I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D10" i="3" s="1"/>
  <c r="C10" i="1"/>
  <c r="U9" i="1"/>
  <c r="T9" i="1"/>
  <c r="S9" i="1"/>
  <c r="R9" i="1"/>
  <c r="Q9" i="1"/>
  <c r="P9" i="1"/>
  <c r="O9" i="1"/>
  <c r="N9" i="1"/>
  <c r="J9" i="1"/>
  <c r="I9" i="1"/>
  <c r="H9" i="1"/>
  <c r="C9" i="1"/>
  <c r="C12" i="1" s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G7" i="1"/>
  <c r="G9" i="1" s="1"/>
  <c r="F7" i="1"/>
  <c r="F9" i="1" s="1"/>
  <c r="E7" i="1"/>
  <c r="E9" i="1" s="1"/>
  <c r="D7" i="1"/>
  <c r="C7" i="1"/>
  <c r="U5" i="1"/>
  <c r="T5" i="1"/>
  <c r="S5" i="1"/>
  <c r="N5" i="1"/>
  <c r="J5" i="1"/>
  <c r="I5" i="1"/>
  <c r="H5" i="1"/>
  <c r="G5" i="1"/>
  <c r="R5" i="1" s="1"/>
  <c r="F5" i="1"/>
  <c r="Q5" i="1" s="1"/>
  <c r="E5" i="1"/>
  <c r="D5" i="1"/>
  <c r="C5" i="1"/>
  <c r="F9" i="3" l="1"/>
  <c r="Q74" i="1"/>
  <c r="Q31" i="1"/>
  <c r="F12" i="1"/>
  <c r="G9" i="3"/>
  <c r="R74" i="1"/>
  <c r="R31" i="1"/>
  <c r="G12" i="1"/>
  <c r="C12" i="3"/>
  <c r="C15" i="1"/>
  <c r="C15" i="3" s="1"/>
  <c r="C25" i="1"/>
  <c r="N64" i="1"/>
  <c r="E9" i="3"/>
  <c r="P74" i="1"/>
  <c r="P31" i="1"/>
  <c r="E12" i="1"/>
  <c r="D23" i="3"/>
  <c r="D24" i="3"/>
  <c r="D7" i="3"/>
  <c r="D11" i="3"/>
  <c r="O35" i="1"/>
  <c r="O40" i="1"/>
  <c r="O30" i="1"/>
  <c r="E5" i="3"/>
  <c r="E27" i="1"/>
  <c r="J5" i="3"/>
  <c r="J27" i="1"/>
  <c r="J24" i="3"/>
  <c r="J7" i="3"/>
  <c r="J11" i="3"/>
  <c r="J23" i="3"/>
  <c r="U40" i="1"/>
  <c r="U30" i="1"/>
  <c r="U35" i="1"/>
  <c r="F8" i="3"/>
  <c r="Q37" i="1"/>
  <c r="Q36" i="1"/>
  <c r="J10" i="3"/>
  <c r="D18" i="3"/>
  <c r="H38" i="3"/>
  <c r="D82" i="2"/>
  <c r="I9" i="3"/>
  <c r="T74" i="1"/>
  <c r="T75" i="1" s="1"/>
  <c r="T31" i="1"/>
  <c r="Q41" i="1"/>
  <c r="Q42" i="1"/>
  <c r="J38" i="3"/>
  <c r="F82" i="2"/>
  <c r="H9" i="3"/>
  <c r="S31" i="1"/>
  <c r="H12" i="1"/>
  <c r="S74" i="1"/>
  <c r="S75" i="1" s="1"/>
  <c r="S76" i="1" s="1"/>
  <c r="N48" i="1"/>
  <c r="N56" i="1"/>
  <c r="H8" i="3"/>
  <c r="S37" i="1"/>
  <c r="S36" i="1"/>
  <c r="D9" i="1"/>
  <c r="R42" i="1"/>
  <c r="R41" i="1"/>
  <c r="S42" i="1"/>
  <c r="G16" i="3"/>
  <c r="G18" i="1"/>
  <c r="G18" i="3" s="1"/>
  <c r="G15" i="1"/>
  <c r="G15" i="3" s="1"/>
  <c r="C17" i="3"/>
  <c r="I25" i="2"/>
  <c r="X44" i="2"/>
  <c r="G82" i="2"/>
  <c r="C9" i="3"/>
  <c r="N74" i="1"/>
  <c r="N75" i="1" s="1"/>
  <c r="N31" i="1"/>
  <c r="E18" i="3"/>
  <c r="E82" i="2"/>
  <c r="F16" i="3"/>
  <c r="F18" i="1"/>
  <c r="F18" i="3" s="1"/>
  <c r="I8" i="3"/>
  <c r="T37" i="1"/>
  <c r="T36" i="1"/>
  <c r="J8" i="3"/>
  <c r="U37" i="1"/>
  <c r="U36" i="1"/>
  <c r="E14" i="3"/>
  <c r="T42" i="1"/>
  <c r="T41" i="1"/>
  <c r="H18" i="3"/>
  <c r="O39" i="1"/>
  <c r="J25" i="2"/>
  <c r="Y44" i="2"/>
  <c r="D5" i="3"/>
  <c r="D27" i="1"/>
  <c r="G8" i="3"/>
  <c r="R37" i="1"/>
  <c r="R36" i="1"/>
  <c r="I38" i="3"/>
  <c r="O5" i="1"/>
  <c r="P5" i="1"/>
  <c r="C5" i="3"/>
  <c r="C27" i="1"/>
  <c r="C23" i="3"/>
  <c r="C24" i="3"/>
  <c r="C7" i="3"/>
  <c r="C11" i="3"/>
  <c r="N76" i="1"/>
  <c r="C10" i="3"/>
  <c r="U42" i="1"/>
  <c r="I16" i="3"/>
  <c r="P39" i="1"/>
  <c r="K25" i="2"/>
  <c r="Z44" i="2"/>
  <c r="AA51" i="2"/>
  <c r="AA48" i="2"/>
  <c r="AA49" i="2"/>
  <c r="L22" i="2"/>
  <c r="E23" i="3"/>
  <c r="E24" i="3"/>
  <c r="E7" i="3"/>
  <c r="E11" i="3"/>
  <c r="P35" i="1"/>
  <c r="P40" i="1"/>
  <c r="P30" i="1"/>
  <c r="E10" i="3"/>
  <c r="F23" i="3"/>
  <c r="F24" i="3"/>
  <c r="F7" i="3"/>
  <c r="F11" i="3"/>
  <c r="Q35" i="1"/>
  <c r="Q40" i="1"/>
  <c r="Q30" i="1"/>
  <c r="J9" i="3"/>
  <c r="U74" i="1"/>
  <c r="U31" i="1"/>
  <c r="I12" i="3"/>
  <c r="T64" i="1"/>
  <c r="I25" i="1"/>
  <c r="J12" i="3"/>
  <c r="U64" i="1"/>
  <c r="J25" i="1"/>
  <c r="C38" i="3"/>
  <c r="F10" i="3"/>
  <c r="H5" i="3"/>
  <c r="H27" i="1"/>
  <c r="D8" i="3"/>
  <c r="O37" i="1"/>
  <c r="O36" i="1"/>
  <c r="H10" i="3"/>
  <c r="I13" i="3"/>
  <c r="F38" i="3"/>
  <c r="U39" i="1"/>
  <c r="F5" i="3"/>
  <c r="F27" i="1"/>
  <c r="G5" i="3"/>
  <c r="G27" i="1"/>
  <c r="G24" i="3"/>
  <c r="G7" i="3"/>
  <c r="G11" i="3"/>
  <c r="G23" i="3"/>
  <c r="R40" i="1"/>
  <c r="R30" i="1"/>
  <c r="R35" i="1"/>
  <c r="E38" i="3"/>
  <c r="H24" i="3"/>
  <c r="H7" i="3"/>
  <c r="H11" i="3"/>
  <c r="H23" i="3"/>
  <c r="S40" i="1"/>
  <c r="S30" i="1"/>
  <c r="S35" i="1"/>
  <c r="I5" i="3"/>
  <c r="I27" i="1"/>
  <c r="I24" i="3"/>
  <c r="I7" i="3"/>
  <c r="I11" i="3"/>
  <c r="I23" i="3"/>
  <c r="T40" i="1"/>
  <c r="T30" i="1"/>
  <c r="T76" i="1"/>
  <c r="T35" i="1"/>
  <c r="E8" i="3"/>
  <c r="P37" i="1"/>
  <c r="P36" i="1"/>
  <c r="I10" i="3"/>
  <c r="G38" i="3"/>
  <c r="C82" i="2"/>
  <c r="H14" i="3"/>
  <c r="H17" i="3"/>
  <c r="H21" i="3"/>
  <c r="D22" i="3"/>
  <c r="H30" i="3"/>
  <c r="E31" i="3"/>
  <c r="I33" i="3"/>
  <c r="E34" i="3"/>
  <c r="H37" i="3"/>
  <c r="N42" i="1"/>
  <c r="C18" i="2"/>
  <c r="C40" i="2" s="1"/>
  <c r="R18" i="2" s="1"/>
  <c r="R40" i="2" s="1"/>
  <c r="R53" i="2"/>
  <c r="F22" i="2"/>
  <c r="R55" i="2"/>
  <c r="H82" i="2"/>
  <c r="H69" i="2"/>
  <c r="Y51" i="2"/>
  <c r="F64" i="2"/>
  <c r="N48" i="6"/>
  <c r="I14" i="3"/>
  <c r="E15" i="1"/>
  <c r="E15" i="3" s="1"/>
  <c r="I17" i="3"/>
  <c r="I21" i="3"/>
  <c r="E22" i="3"/>
  <c r="E29" i="3"/>
  <c r="I30" i="3"/>
  <c r="F31" i="3"/>
  <c r="J33" i="3"/>
  <c r="F34" i="3"/>
  <c r="C35" i="3"/>
  <c r="I37" i="3"/>
  <c r="S41" i="1"/>
  <c r="O42" i="1"/>
  <c r="S53" i="2"/>
  <c r="S54" i="2"/>
  <c r="S55" i="2"/>
  <c r="I80" i="2"/>
  <c r="I81" i="2"/>
  <c r="I82" i="2"/>
  <c r="Y52" i="2"/>
  <c r="AB51" i="2"/>
  <c r="V60" i="2"/>
  <c r="G68" i="2"/>
  <c r="G69" i="2" s="1"/>
  <c r="Y67" i="2"/>
  <c r="Y59" i="2"/>
  <c r="J17" i="3"/>
  <c r="J21" i="3"/>
  <c r="F22" i="3"/>
  <c r="F29" i="3"/>
  <c r="J30" i="3"/>
  <c r="G31" i="3"/>
  <c r="C32" i="3"/>
  <c r="G34" i="3"/>
  <c r="J37" i="3"/>
  <c r="P42" i="1"/>
  <c r="T48" i="1"/>
  <c r="T53" i="2"/>
  <c r="J51" i="2"/>
  <c r="S43" i="2"/>
  <c r="V49" i="2"/>
  <c r="R52" i="2"/>
  <c r="V50" i="2"/>
  <c r="Q24" i="6"/>
  <c r="K48" i="6"/>
  <c r="G10" i="3"/>
  <c r="C13" i="3"/>
  <c r="C16" i="3"/>
  <c r="G22" i="3"/>
  <c r="G29" i="3"/>
  <c r="H31" i="3"/>
  <c r="H34" i="3"/>
  <c r="E35" i="3"/>
  <c r="U41" i="1"/>
  <c r="U48" i="1"/>
  <c r="U53" i="2"/>
  <c r="H25" i="2"/>
  <c r="G38" i="2"/>
  <c r="T43" i="2"/>
  <c r="W49" i="2"/>
  <c r="S52" i="2"/>
  <c r="I68" i="2"/>
  <c r="I69" i="2" s="1"/>
  <c r="X60" i="2"/>
  <c r="W50" i="2"/>
  <c r="X67" i="2"/>
  <c r="D48" i="6"/>
  <c r="D13" i="3"/>
  <c r="D16" i="3"/>
  <c r="H22" i="3"/>
  <c r="H29" i="3"/>
  <c r="I31" i="3"/>
  <c r="E32" i="3"/>
  <c r="I34" i="3"/>
  <c r="F35" i="3"/>
  <c r="C36" i="3"/>
  <c r="C54" i="1"/>
  <c r="U43" i="2"/>
  <c r="AB48" i="2"/>
  <c r="X49" i="2"/>
  <c r="J68" i="2"/>
  <c r="Y60" i="2"/>
  <c r="X50" i="2"/>
  <c r="F48" i="6"/>
  <c r="E48" i="6"/>
  <c r="E13" i="3"/>
  <c r="I15" i="1"/>
  <c r="I15" i="3" s="1"/>
  <c r="E16" i="3"/>
  <c r="I18" i="1"/>
  <c r="I18" i="3" s="1"/>
  <c r="I22" i="3"/>
  <c r="I29" i="3"/>
  <c r="J31" i="3"/>
  <c r="F32" i="3"/>
  <c r="J34" i="3"/>
  <c r="G35" i="3"/>
  <c r="D54" i="1"/>
  <c r="P34" i="1" s="1"/>
  <c r="W54" i="2"/>
  <c r="V43" i="2"/>
  <c r="S47" i="2"/>
  <c r="Y49" i="2"/>
  <c r="R50" i="2"/>
  <c r="V53" i="2"/>
  <c r="R54" i="2"/>
  <c r="Y50" i="2"/>
  <c r="G48" i="6"/>
  <c r="G79" i="6" s="1"/>
  <c r="F78" i="6"/>
  <c r="J18" i="1"/>
  <c r="J18" i="3" s="1"/>
  <c r="J22" i="3"/>
  <c r="J29" i="3"/>
  <c r="G32" i="3"/>
  <c r="C33" i="3"/>
  <c r="O34" i="1"/>
  <c r="H35" i="3"/>
  <c r="E36" i="3"/>
  <c r="E54" i="1"/>
  <c r="Q34" i="1" s="1"/>
  <c r="T56" i="1"/>
  <c r="X55" i="2"/>
  <c r="X54" i="2"/>
  <c r="Z48" i="2"/>
  <c r="Y48" i="2"/>
  <c r="Z49" i="2"/>
  <c r="S50" i="2"/>
  <c r="V52" i="2"/>
  <c r="W53" i="2"/>
  <c r="V54" i="2"/>
  <c r="T55" i="2"/>
  <c r="C80" i="2"/>
  <c r="C81" i="2"/>
  <c r="C63" i="2"/>
  <c r="H48" i="6"/>
  <c r="H79" i="6" s="1"/>
  <c r="C21" i="3"/>
  <c r="C30" i="3"/>
  <c r="H32" i="3"/>
  <c r="I35" i="3"/>
  <c r="F36" i="3"/>
  <c r="C37" i="3"/>
  <c r="F49" i="1"/>
  <c r="F54" i="1"/>
  <c r="Q45" i="1" s="1"/>
  <c r="U56" i="1"/>
  <c r="Y55" i="2"/>
  <c r="Y54" i="2"/>
  <c r="G29" i="2"/>
  <c r="G31" i="2" s="1"/>
  <c r="X43" i="2"/>
  <c r="W47" i="2"/>
  <c r="T50" i="2"/>
  <c r="R51" i="2"/>
  <c r="X53" i="2"/>
  <c r="U55" i="2"/>
  <c r="D80" i="2"/>
  <c r="H13" i="3"/>
  <c r="D14" i="3"/>
  <c r="H16" i="3"/>
  <c r="D17" i="3"/>
  <c r="D21" i="3"/>
  <c r="I32" i="3"/>
  <c r="E33" i="3"/>
  <c r="J35" i="3"/>
  <c r="G36" i="3"/>
  <c r="G49" i="1"/>
  <c r="G54" i="1"/>
  <c r="R53" i="1" s="1"/>
  <c r="Z53" i="2"/>
  <c r="Z52" i="2"/>
  <c r="Z55" i="2"/>
  <c r="M25" i="2"/>
  <c r="Y43" i="2"/>
  <c r="X47" i="2"/>
  <c r="U50" i="2"/>
  <c r="Y53" i="2"/>
  <c r="E80" i="2"/>
  <c r="J48" i="6"/>
  <c r="J79" i="6" s="1"/>
  <c r="E17" i="3"/>
  <c r="E21" i="3"/>
  <c r="E30" i="3"/>
  <c r="J32" i="3"/>
  <c r="F33" i="3"/>
  <c r="H36" i="3"/>
  <c r="E37" i="3"/>
  <c r="H49" i="1"/>
  <c r="H54" i="1"/>
  <c r="AA53" i="2"/>
  <c r="AA52" i="2"/>
  <c r="U47" i="2"/>
  <c r="Z43" i="2"/>
  <c r="Y47" i="2"/>
  <c r="Z50" i="2"/>
  <c r="C64" i="2"/>
  <c r="C68" i="2" s="1"/>
  <c r="C69" i="2" s="1"/>
  <c r="R49" i="2"/>
  <c r="W55" i="2"/>
  <c r="F80" i="2"/>
  <c r="J13" i="3"/>
  <c r="F14" i="3"/>
  <c r="J16" i="3"/>
  <c r="F17" i="3"/>
  <c r="F21" i="3"/>
  <c r="F30" i="3"/>
  <c r="C31" i="3"/>
  <c r="G33" i="3"/>
  <c r="C34" i="3"/>
  <c r="I36" i="3"/>
  <c r="F37" i="3"/>
  <c r="I49" i="1"/>
  <c r="I54" i="1"/>
  <c r="T45" i="1" s="1"/>
  <c r="AB52" i="2"/>
  <c r="AB43" i="2"/>
  <c r="AB55" i="2"/>
  <c r="AB53" i="2"/>
  <c r="D22" i="2"/>
  <c r="C25" i="2"/>
  <c r="V47" i="2"/>
  <c r="AA43" i="2"/>
  <c r="V44" i="2"/>
  <c r="Z47" i="2"/>
  <c r="AA50" i="2"/>
  <c r="D64" i="2"/>
  <c r="S49" i="2"/>
  <c r="AA55" i="2"/>
  <c r="G80" i="2"/>
  <c r="W60" i="2"/>
  <c r="K78" i="6"/>
  <c r="G14" i="3"/>
  <c r="G17" i="3"/>
  <c r="C18" i="1"/>
  <c r="C18" i="3" s="1"/>
  <c r="G21" i="3"/>
  <c r="C22" i="3"/>
  <c r="C29" i="3"/>
  <c r="G30" i="3"/>
  <c r="H33" i="3"/>
  <c r="T34" i="1"/>
  <c r="J36" i="3"/>
  <c r="G37" i="3"/>
  <c r="D38" i="1"/>
  <c r="D29" i="3" s="1"/>
  <c r="S38" i="1"/>
  <c r="S39" i="1" s="1"/>
  <c r="J49" i="1"/>
  <c r="J54" i="1"/>
  <c r="U45" i="1" s="1"/>
  <c r="M65" i="2"/>
  <c r="L65" i="2"/>
  <c r="K65" i="2"/>
  <c r="E22" i="2"/>
  <c r="Z34" i="2"/>
  <c r="W44" i="2"/>
  <c r="X51" i="2"/>
  <c r="AA47" i="2"/>
  <c r="AB50" i="2"/>
  <c r="T49" i="2"/>
  <c r="E64" i="2"/>
  <c r="E68" i="2" s="1"/>
  <c r="E69" i="2" s="1"/>
  <c r="H80" i="2"/>
  <c r="H81" i="2"/>
  <c r="H63" i="2"/>
  <c r="D63" i="2"/>
  <c r="E63" i="2"/>
  <c r="D81" i="2"/>
  <c r="X59" i="2"/>
  <c r="F63" i="2"/>
  <c r="E81" i="2"/>
  <c r="G63" i="2"/>
  <c r="F81" i="2"/>
  <c r="G81" i="2"/>
  <c r="L59" i="2"/>
  <c r="H12" i="4"/>
  <c r="U67" i="2" l="1"/>
  <c r="U59" i="2"/>
  <c r="D34" i="3"/>
  <c r="D32" i="3"/>
  <c r="F27" i="3"/>
  <c r="Q27" i="1"/>
  <c r="I25" i="3"/>
  <c r="I26" i="1"/>
  <c r="T32" i="1"/>
  <c r="T65" i="1"/>
  <c r="T6" i="1"/>
  <c r="O53" i="1"/>
  <c r="C54" i="3"/>
  <c r="C55" i="1"/>
  <c r="N46" i="1"/>
  <c r="L25" i="2"/>
  <c r="AA44" i="2"/>
  <c r="O55" i="1"/>
  <c r="D9" i="3"/>
  <c r="O74" i="1"/>
  <c r="O31" i="1"/>
  <c r="D12" i="1"/>
  <c r="I27" i="3"/>
  <c r="T27" i="1"/>
  <c r="P45" i="1"/>
  <c r="H12" i="3"/>
  <c r="S64" i="1"/>
  <c r="H15" i="1"/>
  <c r="H15" i="3" s="1"/>
  <c r="H25" i="1"/>
  <c r="D36" i="3"/>
  <c r="J81" i="2"/>
  <c r="J82" i="2"/>
  <c r="J69" i="2"/>
  <c r="U44" i="2"/>
  <c r="F25" i="2"/>
  <c r="D27" i="3"/>
  <c r="O27" i="1"/>
  <c r="X74" i="2"/>
  <c r="I29" i="2"/>
  <c r="I38" i="2"/>
  <c r="G12" i="3"/>
  <c r="G25" i="1"/>
  <c r="R64" i="1"/>
  <c r="L63" i="2"/>
  <c r="L57" i="2"/>
  <c r="L64" i="2" s="1"/>
  <c r="M59" i="2"/>
  <c r="D31" i="3"/>
  <c r="AB74" i="2"/>
  <c r="M38" i="2"/>
  <c r="M29" i="2"/>
  <c r="D68" i="2"/>
  <c r="D69" i="2" s="1"/>
  <c r="S60" i="2"/>
  <c r="T44" i="2"/>
  <c r="E25" i="2"/>
  <c r="I55" i="1"/>
  <c r="T46" i="1"/>
  <c r="D37" i="3"/>
  <c r="R45" i="1"/>
  <c r="P53" i="1"/>
  <c r="J27" i="3"/>
  <c r="U27" i="1"/>
  <c r="H13" i="4"/>
  <c r="I12" i="4"/>
  <c r="I13" i="4" s="1"/>
  <c r="T59" i="2"/>
  <c r="T67" i="2"/>
  <c r="E54" i="3"/>
  <c r="E55" i="1"/>
  <c r="P46" i="1"/>
  <c r="S59" i="2"/>
  <c r="S67" i="2"/>
  <c r="H55" i="1"/>
  <c r="S46" i="1"/>
  <c r="F55" i="1"/>
  <c r="F49" i="3" s="1"/>
  <c r="Q46" i="1"/>
  <c r="T60" i="2"/>
  <c r="S34" i="1"/>
  <c r="P55" i="1"/>
  <c r="U75" i="1"/>
  <c r="U76" i="1" s="1"/>
  <c r="U34" i="1"/>
  <c r="S45" i="1"/>
  <c r="E12" i="3"/>
  <c r="E25" i="1"/>
  <c r="P64" i="1"/>
  <c r="R75" i="1"/>
  <c r="R76" i="1" s="1"/>
  <c r="W67" i="2"/>
  <c r="W59" i="2"/>
  <c r="D33" i="3"/>
  <c r="V75" i="2"/>
  <c r="V45" i="2"/>
  <c r="V19" i="2"/>
  <c r="V23" i="2" s="1"/>
  <c r="G39" i="2"/>
  <c r="V69" i="2" s="1"/>
  <c r="Q53" i="1"/>
  <c r="H27" i="3"/>
  <c r="S27" i="1"/>
  <c r="C27" i="3"/>
  <c r="N27" i="1"/>
  <c r="Y74" i="2"/>
  <c r="J29" i="2"/>
  <c r="J38" i="2"/>
  <c r="E27" i="3"/>
  <c r="P27" i="1"/>
  <c r="G54" i="3"/>
  <c r="G55" i="1"/>
  <c r="R46" i="1"/>
  <c r="D54" i="3"/>
  <c r="D55" i="1"/>
  <c r="O46" i="1"/>
  <c r="W74" i="2"/>
  <c r="H29" i="2"/>
  <c r="H38" i="2"/>
  <c r="W68" i="2" s="1"/>
  <c r="K79" i="6"/>
  <c r="T55" i="1"/>
  <c r="R55" i="1"/>
  <c r="Q55" i="1"/>
  <c r="Z74" i="2"/>
  <c r="K29" i="2"/>
  <c r="K38" i="2"/>
  <c r="N45" i="1"/>
  <c r="S53" i="1"/>
  <c r="P75" i="1"/>
  <c r="P76" i="1" s="1"/>
  <c r="T53" i="1"/>
  <c r="D35" i="3"/>
  <c r="T39" i="1"/>
  <c r="R34" i="1"/>
  <c r="S55" i="1"/>
  <c r="F12" i="3"/>
  <c r="F25" i="1"/>
  <c r="Q64" i="1"/>
  <c r="F15" i="1"/>
  <c r="F15" i="3" s="1"/>
  <c r="J55" i="1"/>
  <c r="J54" i="3" s="1"/>
  <c r="U46" i="1"/>
  <c r="D38" i="3"/>
  <c r="D56" i="1"/>
  <c r="V67" i="2"/>
  <c r="V61" i="2"/>
  <c r="V68" i="2"/>
  <c r="V59" i="2"/>
  <c r="R74" i="2"/>
  <c r="C38" i="2"/>
  <c r="C29" i="2"/>
  <c r="D30" i="3"/>
  <c r="R60" i="2"/>
  <c r="V83" i="2"/>
  <c r="V84" i="2" s="1"/>
  <c r="V85" i="2" s="1"/>
  <c r="J25" i="3"/>
  <c r="J26" i="1"/>
  <c r="U32" i="1"/>
  <c r="U65" i="1"/>
  <c r="U6" i="1"/>
  <c r="N53" i="1"/>
  <c r="D25" i="2"/>
  <c r="S44" i="2"/>
  <c r="G49" i="3"/>
  <c r="U55" i="1"/>
  <c r="J80" i="2"/>
  <c r="U60" i="2"/>
  <c r="F68" i="2"/>
  <c r="F69" i="2" s="1"/>
  <c r="G27" i="3"/>
  <c r="R27" i="1"/>
  <c r="O45" i="1"/>
  <c r="N55" i="1"/>
  <c r="Q75" i="1"/>
  <c r="Q76" i="1" s="1"/>
  <c r="R67" i="2"/>
  <c r="R68" i="2"/>
  <c r="R59" i="2"/>
  <c r="U53" i="1"/>
  <c r="C25" i="3"/>
  <c r="C26" i="1"/>
  <c r="N32" i="1"/>
  <c r="N65" i="1"/>
  <c r="N6" i="1"/>
  <c r="D12" i="3" l="1"/>
  <c r="D25" i="1"/>
  <c r="O64" i="1"/>
  <c r="D15" i="1"/>
  <c r="D15" i="3" s="1"/>
  <c r="H58" i="3"/>
  <c r="H50" i="3"/>
  <c r="H55" i="3"/>
  <c r="H45" i="3"/>
  <c r="H42" i="3"/>
  <c r="H44" i="3"/>
  <c r="H46" i="3"/>
  <c r="H53" i="3"/>
  <c r="H40" i="3"/>
  <c r="H51" i="3"/>
  <c r="H43" i="3"/>
  <c r="H47" i="3"/>
  <c r="H41" i="3"/>
  <c r="H56" i="1"/>
  <c r="H52" i="3"/>
  <c r="H48" i="3"/>
  <c r="H31" i="2"/>
  <c r="W83" i="2"/>
  <c r="W84" i="2" s="1"/>
  <c r="W85" i="2" s="1"/>
  <c r="H54" i="3"/>
  <c r="S74" i="2"/>
  <c r="D29" i="2"/>
  <c r="D38" i="2"/>
  <c r="R75" i="2"/>
  <c r="C39" i="2"/>
  <c r="R45" i="2"/>
  <c r="R19" i="2"/>
  <c r="R23" i="2" s="1"/>
  <c r="D55" i="3"/>
  <c r="D58" i="3"/>
  <c r="D50" i="3"/>
  <c r="D46" i="3"/>
  <c r="D43" i="3"/>
  <c r="D51" i="3"/>
  <c r="D47" i="3"/>
  <c r="D41" i="3"/>
  <c r="D52" i="3"/>
  <c r="D40" i="3"/>
  <c r="D48" i="3"/>
  <c r="D49" i="3"/>
  <c r="D45" i="3"/>
  <c r="D42" i="3"/>
  <c r="D53" i="3"/>
  <c r="D44" i="3"/>
  <c r="X75" i="2"/>
  <c r="X45" i="2"/>
  <c r="X19" i="2"/>
  <c r="X23" i="2" s="1"/>
  <c r="I39" i="2"/>
  <c r="X68" i="2"/>
  <c r="H25" i="3"/>
  <c r="H26" i="1"/>
  <c r="S32" i="1"/>
  <c r="S65" i="1"/>
  <c r="S6" i="1"/>
  <c r="S56" i="1"/>
  <c r="S48" i="1"/>
  <c r="Y75" i="2"/>
  <c r="Y45" i="2"/>
  <c r="Y19" i="2"/>
  <c r="Y23" i="2" s="1"/>
  <c r="J39" i="2"/>
  <c r="Y68" i="2"/>
  <c r="J58" i="3"/>
  <c r="J50" i="3"/>
  <c r="J55" i="3"/>
  <c r="J45" i="3"/>
  <c r="J51" i="3"/>
  <c r="J40" i="3"/>
  <c r="J48" i="3"/>
  <c r="J56" i="1"/>
  <c r="J43" i="3"/>
  <c r="J53" i="3"/>
  <c r="J42" i="3"/>
  <c r="J46" i="3"/>
  <c r="J44" i="3"/>
  <c r="J41" i="3"/>
  <c r="J47" i="3"/>
  <c r="J52" i="3"/>
  <c r="Z45" i="2"/>
  <c r="Z75" i="2"/>
  <c r="Z19" i="2"/>
  <c r="K39" i="2"/>
  <c r="Z61" i="2" s="1"/>
  <c r="I31" i="2"/>
  <c r="X83" i="2"/>
  <c r="X84" i="2" s="1"/>
  <c r="X85" i="2" s="1"/>
  <c r="AA74" i="2"/>
  <c r="L38" i="2"/>
  <c r="L29" i="2"/>
  <c r="K30" i="2"/>
  <c r="Z22" i="2" s="1"/>
  <c r="Z83" i="2"/>
  <c r="Z84" i="2" s="1"/>
  <c r="Z85" i="2" s="1"/>
  <c r="M30" i="2"/>
  <c r="AB22" i="2" s="1"/>
  <c r="AB83" i="2"/>
  <c r="AB84" i="2" s="1"/>
  <c r="AB85" i="2" s="1"/>
  <c r="T74" i="2"/>
  <c r="E29" i="2"/>
  <c r="E38" i="2"/>
  <c r="C31" i="2"/>
  <c r="R83" i="2"/>
  <c r="R84" i="2" s="1"/>
  <c r="R85" i="2" s="1"/>
  <c r="U8" i="1"/>
  <c r="U11" i="1" s="1"/>
  <c r="F25" i="3"/>
  <c r="Q65" i="1"/>
  <c r="F26" i="1"/>
  <c r="Q32" i="1"/>
  <c r="Q6" i="1"/>
  <c r="Q48" i="1"/>
  <c r="Q56" i="1"/>
  <c r="AB75" i="2"/>
  <c r="AB19" i="2"/>
  <c r="AB45" i="2"/>
  <c r="M39" i="2"/>
  <c r="I58" i="3"/>
  <c r="I50" i="3"/>
  <c r="I55" i="3"/>
  <c r="I44" i="3"/>
  <c r="I56" i="1"/>
  <c r="I52" i="3"/>
  <c r="I41" i="3"/>
  <c r="I46" i="3"/>
  <c r="I40" i="3"/>
  <c r="I45" i="3"/>
  <c r="I51" i="3"/>
  <c r="I48" i="3"/>
  <c r="I43" i="3"/>
  <c r="I53" i="3"/>
  <c r="I42" i="3"/>
  <c r="I47" i="3"/>
  <c r="T8" i="1"/>
  <c r="T11" i="1" s="1"/>
  <c r="W75" i="2"/>
  <c r="W45" i="2"/>
  <c r="W19" i="2"/>
  <c r="W23" i="2" s="1"/>
  <c r="H39" i="2"/>
  <c r="N8" i="1"/>
  <c r="N11" i="1" s="1"/>
  <c r="C26" i="3"/>
  <c r="N57" i="1"/>
  <c r="N47" i="1"/>
  <c r="G58" i="3"/>
  <c r="G50" i="3"/>
  <c r="G55" i="3"/>
  <c r="G48" i="3"/>
  <c r="G43" i="3"/>
  <c r="G47" i="3"/>
  <c r="G51" i="3"/>
  <c r="G52" i="3"/>
  <c r="G40" i="3"/>
  <c r="G41" i="3"/>
  <c r="G45" i="3"/>
  <c r="G42" i="3"/>
  <c r="G44" i="3"/>
  <c r="G53" i="3"/>
  <c r="G56" i="1"/>
  <c r="G46" i="3"/>
  <c r="E55" i="3"/>
  <c r="E58" i="3"/>
  <c r="E50" i="3"/>
  <c r="E53" i="3"/>
  <c r="E42" i="3"/>
  <c r="E47" i="3"/>
  <c r="E49" i="3"/>
  <c r="E44" i="3"/>
  <c r="E48" i="3"/>
  <c r="E46" i="3"/>
  <c r="E40" i="3"/>
  <c r="E41" i="3"/>
  <c r="E52" i="3"/>
  <c r="E51" i="3"/>
  <c r="E45" i="3"/>
  <c r="E56" i="1"/>
  <c r="E43" i="3"/>
  <c r="C55" i="3"/>
  <c r="C58" i="3"/>
  <c r="C50" i="3"/>
  <c r="C47" i="3"/>
  <c r="C56" i="1"/>
  <c r="C45" i="3"/>
  <c r="C52" i="3"/>
  <c r="C53" i="3"/>
  <c r="C42" i="3"/>
  <c r="C44" i="3"/>
  <c r="C46" i="3"/>
  <c r="C43" i="3"/>
  <c r="C49" i="3"/>
  <c r="C51" i="3"/>
  <c r="C41" i="3"/>
  <c r="C48" i="3"/>
  <c r="C40" i="3"/>
  <c r="J49" i="3"/>
  <c r="F55" i="3"/>
  <c r="F58" i="3"/>
  <c r="F50" i="3"/>
  <c r="F56" i="1"/>
  <c r="F44" i="3"/>
  <c r="F48" i="3"/>
  <c r="F46" i="3"/>
  <c r="F52" i="3"/>
  <c r="F41" i="3"/>
  <c r="F51" i="3"/>
  <c r="F45" i="3"/>
  <c r="F43" i="3"/>
  <c r="F40" i="3"/>
  <c r="F47" i="3"/>
  <c r="F53" i="3"/>
  <c r="F42" i="3"/>
  <c r="U74" i="2"/>
  <c r="F29" i="2"/>
  <c r="F38" i="2"/>
  <c r="J26" i="3"/>
  <c r="U57" i="1"/>
  <c r="U47" i="1"/>
  <c r="V62" i="2"/>
  <c r="V70" i="2"/>
  <c r="V46" i="2"/>
  <c r="V25" i="2"/>
  <c r="F54" i="3"/>
  <c r="M57" i="2"/>
  <c r="M64" i="2" s="1"/>
  <c r="M63" i="2"/>
  <c r="E25" i="3"/>
  <c r="P65" i="1"/>
  <c r="E26" i="1"/>
  <c r="P32" i="1"/>
  <c r="P6" i="1"/>
  <c r="P48" i="1"/>
  <c r="P56" i="1"/>
  <c r="I54" i="3"/>
  <c r="O75" i="1"/>
  <c r="O76" i="1" s="1"/>
  <c r="J31" i="2"/>
  <c r="D9" i="2" s="1"/>
  <c r="Y83" i="2"/>
  <c r="Y84" i="2" s="1"/>
  <c r="Y85" i="2" s="1"/>
  <c r="H49" i="3"/>
  <c r="G25" i="3"/>
  <c r="G26" i="1"/>
  <c r="R32" i="1"/>
  <c r="R65" i="1"/>
  <c r="R6" i="1"/>
  <c r="R56" i="1"/>
  <c r="R48" i="1"/>
  <c r="I26" i="3"/>
  <c r="T47" i="1"/>
  <c r="T57" i="1"/>
  <c r="I49" i="3"/>
  <c r="T66" i="1" l="1"/>
  <c r="T58" i="1"/>
  <c r="T33" i="1"/>
  <c r="T49" i="1"/>
  <c r="T13" i="1"/>
  <c r="N13" i="1"/>
  <c r="N66" i="1"/>
  <c r="N58" i="1"/>
  <c r="N33" i="1"/>
  <c r="N49" i="1"/>
  <c r="U66" i="1"/>
  <c r="U58" i="1"/>
  <c r="U33" i="1"/>
  <c r="U49" i="1"/>
  <c r="U13" i="1"/>
  <c r="K31" i="2"/>
  <c r="E9" i="2" s="1"/>
  <c r="K66" i="2" s="1"/>
  <c r="U75" i="2"/>
  <c r="U45" i="2"/>
  <c r="U19" i="2"/>
  <c r="U23" i="2" s="1"/>
  <c r="F39" i="2"/>
  <c r="U68" i="2"/>
  <c r="Z23" i="2"/>
  <c r="F31" i="2"/>
  <c r="U83" i="2"/>
  <c r="U84" i="2" s="1"/>
  <c r="U85" i="2" s="1"/>
  <c r="E26" i="3"/>
  <c r="P57" i="1"/>
  <c r="P47" i="1"/>
  <c r="G26" i="3"/>
  <c r="R47" i="1"/>
  <c r="R57" i="1"/>
  <c r="AB61" i="2"/>
  <c r="W61" i="2"/>
  <c r="W69" i="2"/>
  <c r="AB23" i="2"/>
  <c r="S8" i="1"/>
  <c r="S11" i="1" s="1"/>
  <c r="M68" i="2"/>
  <c r="W62" i="2"/>
  <c r="W70" i="2"/>
  <c r="W46" i="2"/>
  <c r="W25" i="2"/>
  <c r="T75" i="2"/>
  <c r="T45" i="2"/>
  <c r="T19" i="2"/>
  <c r="T23" i="2" s="1"/>
  <c r="E39" i="2"/>
  <c r="T68" i="2"/>
  <c r="E31" i="2"/>
  <c r="T83" i="2"/>
  <c r="T84" i="2" s="1"/>
  <c r="T85" i="2" s="1"/>
  <c r="R70" i="2"/>
  <c r="R62" i="2"/>
  <c r="R25" i="2"/>
  <c r="R46" i="2"/>
  <c r="V72" i="2"/>
  <c r="V76" i="2"/>
  <c r="V63" i="2"/>
  <c r="V64" i="2"/>
  <c r="V71" i="2"/>
  <c r="V31" i="2"/>
  <c r="V35" i="2" s="1"/>
  <c r="L30" i="2"/>
  <c r="AA22" i="2" s="1"/>
  <c r="L31" i="2"/>
  <c r="F9" i="2" s="1"/>
  <c r="L66" i="2" s="1"/>
  <c r="AA83" i="2"/>
  <c r="AA84" i="2" s="1"/>
  <c r="AA85" i="2" s="1"/>
  <c r="H26" i="3"/>
  <c r="S47" i="1"/>
  <c r="S57" i="1"/>
  <c r="Q8" i="1"/>
  <c r="Q11" i="1" s="1"/>
  <c r="AA75" i="2"/>
  <c r="AA19" i="2"/>
  <c r="AA45" i="2"/>
  <c r="L39" i="2"/>
  <c r="AA61" i="2" s="1"/>
  <c r="R69" i="2"/>
  <c r="R61" i="2"/>
  <c r="R8" i="1"/>
  <c r="R11" i="1" s="1"/>
  <c r="P8" i="1"/>
  <c r="P11" i="1" s="1"/>
  <c r="M31" i="2"/>
  <c r="G9" i="2" s="1"/>
  <c r="M66" i="2" s="1"/>
  <c r="AB60" i="2" s="1"/>
  <c r="Y61" i="2"/>
  <c r="Y69" i="2"/>
  <c r="F26" i="3"/>
  <c r="Q57" i="1"/>
  <c r="Q47" i="1"/>
  <c r="Y62" i="2"/>
  <c r="Y70" i="2"/>
  <c r="Y25" i="2"/>
  <c r="Y46" i="2"/>
  <c r="X61" i="2"/>
  <c r="X69" i="2"/>
  <c r="S75" i="2"/>
  <c r="D39" i="2"/>
  <c r="S45" i="2"/>
  <c r="S19" i="2"/>
  <c r="S23" i="2" s="1"/>
  <c r="S68" i="2"/>
  <c r="D25" i="3"/>
  <c r="O32" i="1"/>
  <c r="O65" i="1"/>
  <c r="D26" i="1"/>
  <c r="O6" i="1"/>
  <c r="O48" i="1"/>
  <c r="O56" i="1"/>
  <c r="X62" i="2"/>
  <c r="X70" i="2"/>
  <c r="X25" i="2"/>
  <c r="X46" i="2"/>
  <c r="D31" i="2"/>
  <c r="S83" i="2"/>
  <c r="S84" i="2" s="1"/>
  <c r="S85" i="2" s="1"/>
  <c r="R66" i="1" l="1"/>
  <c r="R58" i="1"/>
  <c r="R33" i="1"/>
  <c r="R49" i="1"/>
  <c r="R13" i="1"/>
  <c r="P66" i="1"/>
  <c r="P58" i="1"/>
  <c r="P33" i="1"/>
  <c r="P49" i="1"/>
  <c r="P13" i="1"/>
  <c r="S66" i="1"/>
  <c r="S58" i="1"/>
  <c r="S33" i="1"/>
  <c r="S49" i="1"/>
  <c r="S13" i="1"/>
  <c r="Q66" i="1"/>
  <c r="Q58" i="1"/>
  <c r="Q33" i="1"/>
  <c r="Q49" i="1"/>
  <c r="Q13" i="1"/>
  <c r="D26" i="3"/>
  <c r="O47" i="1"/>
  <c r="O57" i="1"/>
  <c r="X76" i="2"/>
  <c r="X63" i="2"/>
  <c r="X64" i="2"/>
  <c r="X71" i="2"/>
  <c r="X72" i="2"/>
  <c r="X31" i="2"/>
  <c r="X35" i="2" s="1"/>
  <c r="T59" i="1"/>
  <c r="T67" i="1"/>
  <c r="T50" i="1"/>
  <c r="T15" i="1"/>
  <c r="S69" i="2"/>
  <c r="S61" i="2"/>
  <c r="Z62" i="2"/>
  <c r="Z25" i="2"/>
  <c r="Z46" i="2"/>
  <c r="O8" i="1"/>
  <c r="O11" i="1" s="1"/>
  <c r="S70" i="2"/>
  <c r="S46" i="2"/>
  <c r="S62" i="2"/>
  <c r="S25" i="2"/>
  <c r="T70" i="2"/>
  <c r="T62" i="2"/>
  <c r="T25" i="2"/>
  <c r="T46" i="2"/>
  <c r="W76" i="2"/>
  <c r="W63" i="2"/>
  <c r="W64" i="2"/>
  <c r="W71" i="2"/>
  <c r="W72" i="2"/>
  <c r="W31" i="2"/>
  <c r="W35" i="2" s="1"/>
  <c r="AB59" i="2"/>
  <c r="Y76" i="2"/>
  <c r="Y63" i="2"/>
  <c r="Y64" i="2"/>
  <c r="Y71" i="2"/>
  <c r="Y72" i="2"/>
  <c r="Y31" i="2"/>
  <c r="Y35" i="2" s="1"/>
  <c r="AA60" i="2"/>
  <c r="AA59" i="2"/>
  <c r="L68" i="2"/>
  <c r="U59" i="1"/>
  <c r="U67" i="1"/>
  <c r="U50" i="1"/>
  <c r="U15" i="1"/>
  <c r="AA23" i="2"/>
  <c r="U69" i="2"/>
  <c r="U61" i="2"/>
  <c r="R63" i="2"/>
  <c r="R64" i="2"/>
  <c r="R71" i="2"/>
  <c r="R72" i="2"/>
  <c r="R31" i="2"/>
  <c r="R35" i="2" s="1"/>
  <c r="U62" i="2"/>
  <c r="U70" i="2"/>
  <c r="U46" i="2"/>
  <c r="U25" i="2"/>
  <c r="N50" i="1"/>
  <c r="N59" i="1"/>
  <c r="N15" i="1"/>
  <c r="Z59" i="2"/>
  <c r="Z60" i="2"/>
  <c r="K68" i="2"/>
  <c r="AB62" i="2"/>
  <c r="AB25" i="2"/>
  <c r="AB46" i="2"/>
  <c r="T61" i="2"/>
  <c r="T69" i="2"/>
  <c r="O66" i="1" l="1"/>
  <c r="O58" i="1"/>
  <c r="O33" i="1"/>
  <c r="O49" i="1"/>
  <c r="O13" i="1"/>
  <c r="AB63" i="2"/>
  <c r="AB64" i="2"/>
  <c r="AB76" i="2"/>
  <c r="AB31" i="2"/>
  <c r="AB35" i="2" s="1"/>
  <c r="N60" i="1"/>
  <c r="N18" i="1"/>
  <c r="N51" i="1"/>
  <c r="AA62" i="2"/>
  <c r="AA25" i="2"/>
  <c r="AA46" i="2"/>
  <c r="P50" i="1"/>
  <c r="P59" i="1"/>
  <c r="P67" i="1"/>
  <c r="P15" i="1"/>
  <c r="U71" i="2"/>
  <c r="U72" i="2"/>
  <c r="U76" i="2"/>
  <c r="U63" i="2"/>
  <c r="U64" i="2"/>
  <c r="U31" i="2"/>
  <c r="U35" i="2" s="1"/>
  <c r="U51" i="1"/>
  <c r="U60" i="1"/>
  <c r="U18" i="1"/>
  <c r="S64" i="2"/>
  <c r="S71" i="2"/>
  <c r="S72" i="2"/>
  <c r="S76" i="2"/>
  <c r="S63" i="2"/>
  <c r="S31" i="2"/>
  <c r="S35" i="2" s="1"/>
  <c r="T51" i="1"/>
  <c r="T60" i="1"/>
  <c r="T18" i="1"/>
  <c r="T64" i="2"/>
  <c r="T71" i="2"/>
  <c r="T72" i="2"/>
  <c r="T76" i="2"/>
  <c r="T63" i="2"/>
  <c r="T31" i="2"/>
  <c r="T35" i="2" s="1"/>
  <c r="Q50" i="1"/>
  <c r="Q15" i="1"/>
  <c r="Q59" i="1"/>
  <c r="Q67" i="1"/>
  <c r="R15" i="1"/>
  <c r="R59" i="1"/>
  <c r="R67" i="1"/>
  <c r="R50" i="1"/>
  <c r="S59" i="1"/>
  <c r="S67" i="1"/>
  <c r="S50" i="1"/>
  <c r="S15" i="1"/>
  <c r="Z76" i="2"/>
  <c r="Z63" i="2"/>
  <c r="Z64" i="2"/>
  <c r="Z31" i="2"/>
  <c r="Z35" i="2" s="1"/>
  <c r="K42" i="2" s="1"/>
  <c r="Z72" i="2" s="1"/>
  <c r="P60" i="1" l="1"/>
  <c r="P18" i="1"/>
  <c r="P51" i="1"/>
  <c r="S51" i="1"/>
  <c r="S60" i="1"/>
  <c r="S18" i="1"/>
  <c r="T61" i="1"/>
  <c r="T52" i="1"/>
  <c r="T21" i="1"/>
  <c r="T24" i="1" s="1"/>
  <c r="T25" i="1" s="1"/>
  <c r="Q60" i="1"/>
  <c r="Q18" i="1"/>
  <c r="Q51" i="1"/>
  <c r="AA63" i="2"/>
  <c r="AA64" i="2"/>
  <c r="AA76" i="2"/>
  <c r="AA31" i="2"/>
  <c r="AA35" i="2" s="1"/>
  <c r="L42" i="2" s="1"/>
  <c r="R18" i="1"/>
  <c r="R51" i="1"/>
  <c r="R60" i="1"/>
  <c r="O50" i="1"/>
  <c r="O15" i="1"/>
  <c r="O59" i="1"/>
  <c r="O67" i="1"/>
  <c r="U61" i="1"/>
  <c r="U52" i="1"/>
  <c r="U21" i="1"/>
  <c r="U24" i="1" s="1"/>
  <c r="U25" i="1" s="1"/>
  <c r="K51" i="2"/>
  <c r="Z67" i="2"/>
  <c r="Z69" i="2"/>
  <c r="Z68" i="2"/>
  <c r="Z70" i="2"/>
  <c r="Z71" i="2"/>
  <c r="N61" i="1"/>
  <c r="N52" i="1"/>
  <c r="N21" i="1"/>
  <c r="N24" i="1" s="1"/>
  <c r="N25" i="1" s="1"/>
  <c r="L51" i="2" l="1"/>
  <c r="M42" i="2"/>
  <c r="AA67" i="2"/>
  <c r="AA68" i="2"/>
  <c r="AA69" i="2"/>
  <c r="AA70" i="2"/>
  <c r="AA71" i="2"/>
  <c r="AA72" i="2"/>
  <c r="O60" i="1"/>
  <c r="O18" i="1"/>
  <c r="O51" i="1"/>
  <c r="S61" i="1"/>
  <c r="S52" i="1"/>
  <c r="S21" i="1"/>
  <c r="S24" i="1" s="1"/>
  <c r="S25" i="1" s="1"/>
  <c r="R61" i="1"/>
  <c r="R52" i="1"/>
  <c r="R21" i="1"/>
  <c r="R24" i="1" s="1"/>
  <c r="R25" i="1" s="1"/>
  <c r="P61" i="1"/>
  <c r="P52" i="1"/>
  <c r="P21" i="1"/>
  <c r="P24" i="1" s="1"/>
  <c r="P25" i="1" s="1"/>
  <c r="Q61" i="1"/>
  <c r="Q52" i="1"/>
  <c r="Q21" i="1"/>
  <c r="Q24" i="1" s="1"/>
  <c r="Q25" i="1" s="1"/>
  <c r="K82" i="2"/>
  <c r="K69" i="2"/>
  <c r="K81" i="2"/>
  <c r="K80" i="2"/>
  <c r="O61" i="1" l="1"/>
  <c r="O52" i="1"/>
  <c r="O21" i="1"/>
  <c r="O24" i="1" s="1"/>
  <c r="O25" i="1" s="1"/>
  <c r="M51" i="2"/>
  <c r="AB68" i="2"/>
  <c r="AB69" i="2"/>
  <c r="AB67" i="2"/>
  <c r="AB70" i="2"/>
  <c r="AB71" i="2"/>
  <c r="AB72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<sst xmlns="http://schemas.openxmlformats.org/spreadsheetml/2006/main" count="963" uniqueCount="624">
  <si>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</si>
  <si>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DXG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</si>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</sst>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1859469</v>
      </c>
      <c r="O6" s="187">
        <f t="shared" si="1"/>
        <v>2138005</v>
      </c>
      <c r="P6" s="187">
        <f t="shared" si="1"/>
        <v>848529</v>
      </c>
      <c r="Q6" s="187">
        <f t="shared" si="1"/>
        <v>2782127</v>
      </c>
      <c r="R6" s="187">
        <f t="shared" si="1"/>
        <v>915884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4645319</v>
      </c>
      <c r="D7" s="123">
        <f>SUMIF(PL.data!$D$3:$D$25, FSA!$A7, PL.data!F$3:F$25)</f>
        <v>5813578</v>
      </c>
      <c r="E7" s="123">
        <f>SUMIF(PL.data!$D$3:$D$25, FSA!$A7, PL.data!G$3:G$25)</f>
        <v>2890654</v>
      </c>
      <c r="F7" s="123">
        <f>SUMIF(PL.data!$D$3:$D$25, FSA!$A7, PL.data!H$3:H$25)</f>
        <v>10089385</v>
      </c>
      <c r="G7" s="123">
        <f>SUMIF(PL.data!$D$3:$D$25, FSA!$A7, PL.data!I$3:I$25)</f>
        <v>5511715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-2030544</v>
      </c>
      <c r="D8" s="123">
        <f>-SUMIF(PL.data!$D$3:$D$25, FSA!$A8, PL.data!F$3:F$25)</f>
        <v>-2729976</v>
      </c>
      <c r="E8" s="123">
        <f>-SUMIF(PL.data!$D$3:$D$25, FSA!$A8, PL.data!G$3:G$25)</f>
        <v>-1016048</v>
      </c>
      <c r="F8" s="123">
        <f>-SUMIF(PL.data!$D$3:$D$25, FSA!$A8, PL.data!H$3:H$25)</f>
        <v>-4491592</v>
      </c>
      <c r="G8" s="123">
        <f>-SUMIF(PL.data!$D$3:$D$25, FSA!$A8, PL.data!I$3:I$25)</f>
        <v>-2541687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9647</v>
      </c>
      <c r="O8" s="190">
        <f>CF.data!F12-FSA!O7-FSA!O6</f>
        <v>298492</v>
      </c>
      <c r="P8" s="190">
        <f>CF.data!G12-FSA!P7-FSA!P6</f>
        <v>115006</v>
      </c>
      <c r="Q8" s="190">
        <f>CF.data!H12-FSA!Q7-FSA!Q6</f>
        <v>270313</v>
      </c>
      <c r="R8" s="190">
        <f>CF.data!I12-FSA!R7-FSA!R6</f>
        <v>310075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2614775</v>
      </c>
      <c r="D9" s="187">
        <f t="shared" si="3"/>
        <v>3083602</v>
      </c>
      <c r="E9" s="187">
        <f t="shared" si="3"/>
        <v>1874606</v>
      </c>
      <c r="F9" s="187">
        <f t="shared" si="3"/>
        <v>5597793</v>
      </c>
      <c r="G9" s="187">
        <f t="shared" si="3"/>
        <v>2970028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-195872</v>
      </c>
      <c r="O9" s="190">
        <f>SUMIF(CF.data!$D$4:$D$43, $L9, CF.data!F$4:F$43)</f>
        <v>-193411</v>
      </c>
      <c r="P9" s="190">
        <f>SUMIF(CF.data!$D$4:$D$43, $L9, CF.data!G$4:G$43)</f>
        <v>-292157</v>
      </c>
      <c r="Q9" s="190">
        <f>SUMIF(CF.data!$D$4:$D$43, $L9, CF.data!H$4:H$43)</f>
        <v>-429814</v>
      </c>
      <c r="R9" s="190">
        <f>SUMIF(CF.data!$D$4:$D$43, $L9, CF.data!I$4:I$43)</f>
        <v>-519733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-779733</v>
      </c>
      <c r="D10" s="123">
        <f>-SUMIF(PL.data!$D$3:$D$25, FSA!$A10, PL.data!F$3:F$25)</f>
        <v>-984590</v>
      </c>
      <c r="E10" s="123">
        <f>-SUMIF(PL.data!$D$3:$D$25, FSA!$A10, PL.data!G$3:G$25)</f>
        <v>-1082582</v>
      </c>
      <c r="F10" s="123">
        <f>-SUMIF(PL.data!$D$3:$D$25, FSA!$A10, PL.data!H$3:H$25)</f>
        <v>-2885115</v>
      </c>
      <c r="G10" s="123">
        <f>-SUMIF(PL.data!$D$3:$D$25, FSA!$A10, PL.data!I$3:I$25)</f>
        <v>-2139805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-260950</v>
      </c>
      <c r="O10" s="190">
        <f>SUMIF(CF.data!$D$4:$D$43, $L10, CF.data!F$4:F$43)</f>
        <v>-337165</v>
      </c>
      <c r="P10" s="190">
        <f>SUMIF(CF.data!$D$4:$D$43, $L10, CF.data!G$4:G$43)</f>
        <v>-419404</v>
      </c>
      <c r="Q10" s="190">
        <f>SUMIF(CF.data!$D$4:$D$43, $L10, CF.data!H$4:H$43)</f>
        <v>-442250</v>
      </c>
      <c r="R10" s="190">
        <f>SUMIF(CF.data!$D$4:$D$43, $L10, CF.data!I$4:I$43)</f>
        <v>-485103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1412294</v>
      </c>
      <c r="O11" s="187">
        <f t="shared" si="4"/>
        <v>1905921</v>
      </c>
      <c r="P11" s="187">
        <f t="shared" si="4"/>
        <v>251974</v>
      </c>
      <c r="Q11" s="187">
        <f t="shared" si="4"/>
        <v>2180376</v>
      </c>
      <c r="R11" s="187">
        <f t="shared" si="4"/>
        <v>221123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1835042</v>
      </c>
      <c r="D12" s="187">
        <f t="shared" si="5"/>
        <v>2099012</v>
      </c>
      <c r="E12" s="187">
        <f t="shared" si="5"/>
        <v>792024</v>
      </c>
      <c r="F12" s="187">
        <f t="shared" si="5"/>
        <v>2712678</v>
      </c>
      <c r="G12" s="187">
        <f t="shared" si="5"/>
        <v>830223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-2043281</v>
      </c>
      <c r="O12" s="190">
        <f>SUMIF(CF.data!$D$4:$D$43, $L12, CF.data!F$4:F$43)</f>
        <v>-3881712</v>
      </c>
      <c r="P12" s="190">
        <f>SUMIF(CF.data!$D$4:$D$43, $L12, CF.data!G$4:G$43)</f>
        <v>-1032204</v>
      </c>
      <c r="Q12" s="190">
        <f>SUMIF(CF.data!$D$4:$D$43, $L12, CF.data!H$4:H$43)</f>
        <v>-955414</v>
      </c>
      <c r="R12" s="190">
        <f>SUMIF(CF.data!$D$4:$D$43, $L12, CF.data!I$4:I$43)</f>
        <v>-4125137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250766</v>
      </c>
      <c r="D13" s="123">
        <f>SUMIF(PL.data!$D$3:$D$25, FSA!$A13, PL.data!F$3:F$25)</f>
        <v>228061</v>
      </c>
      <c r="E13" s="123">
        <f>SUMIF(PL.data!$D$3:$D$25, FSA!$A13, PL.data!G$3:G$25)</f>
        <v>20515</v>
      </c>
      <c r="F13" s="123">
        <f>SUMIF(PL.data!$D$3:$D$25, FSA!$A13, PL.data!H$3:H$25)</f>
        <v>-5773</v>
      </c>
      <c r="G13" s="123">
        <f>SUMIF(PL.data!$D$3:$D$25, FSA!$A13, PL.data!I$3:I$25)</f>
        <v>-5680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-630987</v>
      </c>
      <c r="O13" s="187">
        <f t="shared" si="6"/>
        <v>-1975791</v>
      </c>
      <c r="P13" s="187">
        <f t="shared" si="6"/>
        <v>-780230</v>
      </c>
      <c r="Q13" s="187">
        <f t="shared" si="6"/>
        <v>1224962</v>
      </c>
      <c r="R13" s="187">
        <f t="shared" si="6"/>
        <v>-3904014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-162515</v>
      </c>
      <c r="D14" s="123">
        <f>-SUMIF(PL.data!$D$3:$D$25, FSA!$A14, PL.data!F$3:F$25)</f>
        <v>-198519</v>
      </c>
      <c r="E14" s="123">
        <f>-SUMIF(PL.data!$D$3:$D$25, FSA!$A14, PL.data!G$3:G$25)</f>
        <v>-308766</v>
      </c>
      <c r="F14" s="123">
        <f>-SUMIF(PL.data!$D$3:$D$25, FSA!$A14, PL.data!H$3:H$25)</f>
        <v>-467967</v>
      </c>
      <c r="G14" s="123">
        <f>-SUMIF(PL.data!$D$3:$D$25, FSA!$A14, PL.data!I$3:I$25)</f>
        <v>-462172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-134785</v>
      </c>
      <c r="O14" s="190">
        <f>SUMIF(CF.data!$D$4:$D$43, $L14, CF.data!F$4:F$43)</f>
        <v>-227911</v>
      </c>
      <c r="P14" s="190">
        <f>SUMIF(CF.data!$D$4:$D$43, $L14, CF.data!G$4:G$43)</f>
        <v>-87343</v>
      </c>
      <c r="Q14" s="190">
        <f>SUMIF(CF.data!$D$4:$D$43, $L14, CF.data!H$4:H$43)</f>
        <v>-34938</v>
      </c>
      <c r="R14" s="190">
        <f>SUMIF(CF.data!$D$4:$D$43, $L14, CF.data!I$4:I$43)</f>
        <v>-142362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178491</v>
      </c>
      <c r="D15" s="123">
        <f t="shared" si="7"/>
        <v>259960</v>
      </c>
      <c r="E15" s="123">
        <f t="shared" si="7"/>
        <v>-476883</v>
      </c>
      <c r="F15" s="123">
        <f t="shared" si="7"/>
        <v>277081</v>
      </c>
      <c r="G15" s="123">
        <f t="shared" si="7"/>
        <v>405447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-765772</v>
      </c>
      <c r="O15" s="187">
        <f t="shared" si="8"/>
        <v>-2203702</v>
      </c>
      <c r="P15" s="187">
        <f t="shared" si="8"/>
        <v>-867573</v>
      </c>
      <c r="Q15" s="187">
        <f t="shared" si="8"/>
        <v>1190024</v>
      </c>
      <c r="R15" s="187">
        <f t="shared" si="8"/>
        <v>-4046376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2101784</v>
      </c>
      <c r="D16" s="175">
        <f>SUMIF(PL.data!$D$3:$D$25, FSA!$A16, PL.data!F$3:F$25)</f>
        <v>2388514</v>
      </c>
      <c r="E16" s="175">
        <f>SUMIF(PL.data!$D$3:$D$25, FSA!$A16, PL.data!G$3:G$25)</f>
        <v>26890</v>
      </c>
      <c r="F16" s="175">
        <f>SUMIF(PL.data!$D$3:$D$25, FSA!$A16, PL.data!H$3:H$25)</f>
        <v>2516019</v>
      </c>
      <c r="G16" s="175">
        <f>SUMIF(PL.data!$D$3:$D$25, FSA!$A16, PL.data!I$3:I$25)</f>
        <v>767818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52461</v>
      </c>
      <c r="O16" s="190">
        <f>SUMIF(CF.data!$D$4:$D$43, $L16, CF.data!F$4:F$43)</f>
        <v>30963</v>
      </c>
      <c r="P16" s="190">
        <f>SUMIF(CF.data!$D$4:$D$43, $L16, CF.data!G$4:G$43)</f>
        <v>81677</v>
      </c>
      <c r="Q16" s="190">
        <f>SUMIF(CF.data!$D$4:$D$43, $L16, CF.data!H$4:H$43)</f>
        <v>122688</v>
      </c>
      <c r="R16" s="190">
        <f>SUMIF(CF.data!$D$4:$D$43, $L16, CF.data!I$4:I$43)</f>
        <v>68159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-378989</v>
      </c>
      <c r="D17" s="123">
        <f>-SUMIF(PL.data!$D$3:$D$25, FSA!$A17, PL.data!F$3:F$25)</f>
        <v>-502295</v>
      </c>
      <c r="E17" s="123">
        <f>-SUMIF(PL.data!$D$3:$D$25, FSA!$A17, PL.data!G$3:G$25)</f>
        <v>-200960</v>
      </c>
      <c r="F17" s="123">
        <f>-SUMIF(PL.data!$D$3:$D$25, FSA!$A17, PL.data!H$3:H$25)</f>
        <v>-920963</v>
      </c>
      <c r="G17" s="123">
        <f>-SUMIF(PL.data!$D$3:$D$25, FSA!$A17, PL.data!I$3:I$25)</f>
        <v>-234111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-475953</v>
      </c>
      <c r="O17" s="190">
        <f>SUMIF(CF.data!$D$4:$D$43, $L17, CF.data!F$4:F$43)</f>
        <v>-479422</v>
      </c>
      <c r="P17" s="190">
        <f>SUMIF(CF.data!$D$4:$D$43, $L17, CF.data!G$4:G$43)</f>
        <v>-430955</v>
      </c>
      <c r="Q17" s="190">
        <f>SUMIF(CF.data!$D$4:$D$43, $L17, CF.data!H$4:H$43)</f>
        <v>-299585</v>
      </c>
      <c r="R17" s="190">
        <f>SUMIF(CF.data!$D$4:$D$43, $L17, CF.data!I$4:I$43)</f>
        <v>-337580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1722795</v>
      </c>
      <c r="D18" s="187">
        <f t="shared" si="9"/>
        <v>1886219</v>
      </c>
      <c r="E18" s="187">
        <f t="shared" si="9"/>
        <v>-174070</v>
      </c>
      <c r="F18" s="187">
        <f t="shared" si="9"/>
        <v>1595056</v>
      </c>
      <c r="G18" s="187">
        <f t="shared" si="9"/>
        <v>533707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-1189264</v>
      </c>
      <c r="O18" s="194">
        <f t="shared" si="10"/>
        <v>-2652161</v>
      </c>
      <c r="P18" s="194">
        <f t="shared" si="10"/>
        <v>-1216851</v>
      </c>
      <c r="Q18" s="194">
        <f t="shared" si="10"/>
        <v>1013127</v>
      </c>
      <c r="R18" s="194">
        <f t="shared" si="10"/>
        <v>-4315797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-218567</v>
      </c>
      <c r="O20" s="190">
        <f>SUMIF(CF.data!$D$4:$D$43, $L20, CF.data!F$4:F$43)</f>
        <v>-885962</v>
      </c>
      <c r="P20" s="190">
        <f>SUMIF(CF.data!$D$4:$D$43, $L20, CF.data!G$4:G$43)</f>
        <v>-328427</v>
      </c>
      <c r="Q20" s="190">
        <f>SUMIF(CF.data!$D$4:$D$43, $L20, CF.data!H$4:H$43)</f>
        <v>-77849</v>
      </c>
      <c r="R20" s="190">
        <f>SUMIF(CF.data!$D$4:$D$43, $L20, CF.data!I$4:I$43)</f>
        <v>311341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24427</v>
      </c>
      <c r="D21" s="196">
        <f>SUMIF(CF.data!$D$4:$D$43, FSA!$A21, CF.data!F$4:F$43)</f>
        <v>38993</v>
      </c>
      <c r="E21" s="196">
        <f>SUMIF(CF.data!$D$4:$D$43, FSA!$A21, CF.data!G$4:G$43)</f>
        <v>56505</v>
      </c>
      <c r="F21" s="196">
        <f>SUMIF(CF.data!$D$4:$D$43, FSA!$A21, CF.data!H$4:H$43)</f>
        <v>69449</v>
      </c>
      <c r="G21" s="196">
        <f>SUMIF(CF.data!$D$4:$D$43, FSA!$A21, CF.data!I$4:I$43)</f>
        <v>85661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-1407831</v>
      </c>
      <c r="O21" s="198">
        <f t="shared" si="11"/>
        <v>-3538123</v>
      </c>
      <c r="P21" s="198">
        <f t="shared" si="11"/>
        <v>-1545278</v>
      </c>
      <c r="Q21" s="198">
        <f t="shared" si="11"/>
        <v>935278</v>
      </c>
      <c r="R21" s="198">
        <f t="shared" si="11"/>
        <v>-4004456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337387</v>
      </c>
      <c r="O22" s="190">
        <f>SUMIF(CF.data!$D$4:$D$43, $L22, CF.data!F$4:F$43)</f>
        <v>1536619</v>
      </c>
      <c r="P22" s="190">
        <f>SUMIF(CF.data!$D$4:$D$43, $L22, CF.data!G$4:G$43)</f>
        <v>1523132</v>
      </c>
      <c r="Q22" s="190">
        <f>SUMIF(CF.data!$D$4:$D$43, $L22, CF.data!H$4:H$43)</f>
        <v>-1459502</v>
      </c>
      <c r="R22" s="190">
        <f>SUMIF(CF.data!$D$4:$D$43, $L22, CF.data!I$4:I$43)</f>
        <v>1768873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541576</v>
      </c>
      <c r="O23" s="190">
        <f>SUMIF(CF.data!$D$4:$D$43, $L23, CF.data!F$4:F$43)</f>
        <v>1636226</v>
      </c>
      <c r="P23" s="190">
        <f>SUMIF(CF.data!$D$4:$D$43, $L23, CF.data!G$4:G$43)</f>
        <v>1008485</v>
      </c>
      <c r="Q23" s="190">
        <f>SUMIF(CF.data!$D$4:$D$43, $L23, CF.data!H$4:H$43)</f>
        <v>1482270</v>
      </c>
      <c r="R23" s="190">
        <f>SUMIF(CF.data!$D$4:$D$43, $L23, CF.data!I$4:I$43)</f>
        <v>416886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-528868</v>
      </c>
      <c r="O24" s="199">
        <f t="shared" si="12"/>
        <v>-365278</v>
      </c>
      <c r="P24" s="199">
        <f t="shared" si="12"/>
        <v>986339</v>
      </c>
      <c r="Q24" s="199">
        <f t="shared" si="12"/>
        <v>958046</v>
      </c>
      <c r="R24" s="199">
        <f t="shared" si="12"/>
        <v>-1818697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1859469</v>
      </c>
      <c r="D25" s="196">
        <f t="shared" si="13"/>
        <v>2138005</v>
      </c>
      <c r="E25" s="196">
        <f t="shared" si="13"/>
        <v>848529</v>
      </c>
      <c r="F25" s="196">
        <f t="shared" si="13"/>
        <v>2782127</v>
      </c>
      <c r="G25" s="196">
        <f t="shared" si="13"/>
        <v>915884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-2</v>
      </c>
      <c r="O25" s="200">
        <f>O24-CF.data!F40</f>
        <v>1</v>
      </c>
      <c r="P25" s="200">
        <f>P24-CF.data!G40</f>
        <v>1</v>
      </c>
      <c r="Q25" s="200">
        <f>Q24-CF.data!H40</f>
        <v>0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1859469</v>
      </c>
      <c r="D26" s="196">
        <f t="shared" si="14"/>
        <v>2138005</v>
      </c>
      <c r="E26" s="196">
        <f t="shared" si="14"/>
        <v>848529</v>
      </c>
      <c r="F26" s="196">
        <f t="shared" si="14"/>
        <v>2782127</v>
      </c>
      <c r="G26" s="196">
        <f t="shared" si="14"/>
        <v>915884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1541070</v>
      </c>
      <c r="D29" s="202">
        <f>SUMIF(BS.data!$D$5:$D$116,FSA!$A29,BS.data!F$5:F$116)</f>
        <v>1099032</v>
      </c>
      <c r="E29" s="202">
        <f>SUMIF(BS.data!$D$5:$D$116,FSA!$A29,BS.data!G$5:G$116)</f>
        <v>1985315</v>
      </c>
      <c r="F29" s="202">
        <f>SUMIF(BS.data!$D$5:$D$116,FSA!$A29,BS.data!H$5:H$116)</f>
        <v>3023605</v>
      </c>
      <c r="G29" s="202">
        <f>SUMIF(BS.data!$D$5:$D$116,FSA!$A29,BS.data!I$5:I$116)</f>
        <v>1100145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1255543</v>
      </c>
      <c r="D30" s="202">
        <f>SUMIF(BS.data!$D$5:$D$116,FSA!$A30,BS.data!F$5:F$116)</f>
        <v>1938830</v>
      </c>
      <c r="E30" s="202">
        <f>SUMIF(BS.data!$D$5:$D$116,FSA!$A30,BS.data!G$5:G$116)</f>
        <v>1328420</v>
      </c>
      <c r="F30" s="202">
        <f>SUMIF(BS.data!$D$5:$D$116,FSA!$A30,BS.data!H$5:H$116)</f>
        <v>1720487</v>
      </c>
      <c r="G30" s="202">
        <f>SUMIF(BS.data!$D$5:$D$116,FSA!$A30,BS.data!I$5:I$116)</f>
        <v>1614644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0.25149166289763958</v>
      </c>
      <c r="P30" s="204">
        <f t="shared" si="17"/>
        <v>-0.50277539924638492</v>
      </c>
      <c r="Q30" s="204">
        <f t="shared" si="17"/>
        <v>2.4903468211691888</v>
      </c>
      <c r="R30" s="204">
        <f t="shared" si="17"/>
        <v>-0.45371149975940062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4605151</v>
      </c>
      <c r="D31" s="202">
        <f>SUMIF(BS.data!$D$5:$D$116,FSA!$A31,BS.data!F$5:F$116)</f>
        <v>6791464</v>
      </c>
      <c r="E31" s="202">
        <f>SUMIF(BS.data!$D$5:$D$116,FSA!$A31,BS.data!G$5:G$116)</f>
        <v>10251681</v>
      </c>
      <c r="F31" s="202">
        <f>SUMIF(BS.data!$D$5:$D$116,FSA!$A31,BS.data!H$5:H$116)</f>
        <v>11238341</v>
      </c>
      <c r="G31" s="202">
        <f>SUMIF(BS.data!$D$5:$D$116,FSA!$A31,BS.data!I$5:I$116)</f>
        <v>14030956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0.56288384070071396</v>
      </c>
      <c r="O31" s="205">
        <f t="shared" si="18"/>
        <v>0.53041380024487506</v>
      </c>
      <c r="P31" s="205">
        <f t="shared" si="18"/>
        <v>0.6485058398549256</v>
      </c>
      <c r="Q31" s="205">
        <f t="shared" si="18"/>
        <v>0.55482004106295879</v>
      </c>
      <c r="R31" s="205">
        <f t="shared" si="18"/>
        <v>0.53885732480725146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778667</v>
      </c>
      <c r="D32" s="202">
        <f>SUMIF(BS.data!$D$5:$D$116,FSA!$A32,BS.data!F$5:F$116)</f>
        <v>894178</v>
      </c>
      <c r="E32" s="202">
        <f>SUMIF(BS.data!$D$5:$D$116,FSA!$A32,BS.data!G$5:G$116)</f>
        <v>1210986</v>
      </c>
      <c r="F32" s="202">
        <f>SUMIF(BS.data!$D$5:$D$116,FSA!$A32,BS.data!H$5:H$116)</f>
        <v>2179712</v>
      </c>
      <c r="G32" s="202">
        <f>SUMIF(BS.data!$D$5:$D$116,FSA!$A32,BS.data!I$5:I$116)</f>
        <v>1829040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0.40028876380717882</v>
      </c>
      <c r="O32" s="206">
        <f t="shared" si="19"/>
        <v>0.36776061145132999</v>
      </c>
      <c r="P32" s="206">
        <f t="shared" si="19"/>
        <v>0.29354222262505303</v>
      </c>
      <c r="Q32" s="206">
        <f t="shared" si="19"/>
        <v>0.27574792715314167</v>
      </c>
      <c r="R32" s="206">
        <f t="shared" si="19"/>
        <v>0.16617042064039958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50509</v>
      </c>
      <c r="D33" s="202">
        <f>SUMIF(BS.data!$D$5:$D$116,FSA!$A33,BS.data!F$5:F$116)</f>
        <v>69692</v>
      </c>
      <c r="E33" s="202">
        <f>SUMIF(BS.data!$D$5:$D$116,FSA!$A33,BS.data!G$5:G$116)</f>
        <v>109132</v>
      </c>
      <c r="F33" s="202">
        <f>SUMIF(BS.data!$D$5:$D$116,FSA!$A33,BS.data!H$5:H$116)</f>
        <v>112009</v>
      </c>
      <c r="G33" s="202">
        <f>SUMIF(BS.data!$D$5:$D$116,FSA!$A33,BS.data!I$5:I$116)</f>
        <v>131203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0.30402519181136967</v>
      </c>
      <c r="O33" s="205">
        <f t="shared" si="20"/>
        <v>0.32783958519177003</v>
      </c>
      <c r="P33" s="205">
        <f t="shared" si="20"/>
        <v>8.7168509271604286E-2</v>
      </c>
      <c r="Q33" s="205">
        <f t="shared" si="20"/>
        <v>0.21610593708139791</v>
      </c>
      <c r="R33" s="205">
        <f t="shared" si="20"/>
        <v>4.0118728925570356E-2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3999085</v>
      </c>
      <c r="D34" s="202">
        <f>SUMIF(BS.data!$D$5:$D$116,FSA!$A34,BS.data!F$5:F$116)</f>
        <v>7373305</v>
      </c>
      <c r="E34" s="202">
        <f>SUMIF(BS.data!$D$5:$D$116,FSA!$A34,BS.data!G$5:G$116)</f>
        <v>7191285</v>
      </c>
      <c r="F34" s="202">
        <f>SUMIF(BS.data!$D$5:$D$116,FSA!$A34,BS.data!H$5:H$116)</f>
        <v>8422252</v>
      </c>
      <c r="G34" s="202">
        <f>SUMIF(BS.data!$D$5:$D$116,FSA!$A34,BS.data!I$5:I$116)</f>
        <v>9870671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0.22800809748927242</v>
      </c>
      <c r="P34" s="207">
        <f t="shared" si="21"/>
        <v>2.3425835055198557E-2</v>
      </c>
      <c r="Q34" s="207">
        <f t="shared" si="21"/>
        <v>0.18144839550584754</v>
      </c>
      <c r="R34" s="207">
        <f t="shared" si="21"/>
        <v>6.5220874274899046E-2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1223394</v>
      </c>
      <c r="D35" s="202">
        <f>SUMIF(BS.data!$D$5:$D$116,FSA!$A35,BS.data!F$5:F$116)</f>
        <v>1277260</v>
      </c>
      <c r="E35" s="202">
        <f>SUMIF(BS.data!$D$5:$D$116,FSA!$A35,BS.data!G$5:G$116)</f>
        <v>234183</v>
      </c>
      <c r="F35" s="202">
        <f>SUMIF(BS.data!$D$5:$D$116,FSA!$A35,BS.data!H$5:H$116)</f>
        <v>468368</v>
      </c>
      <c r="G35" s="202">
        <f>SUMIF(BS.data!$D$5:$D$116,FSA!$A35,BS.data!I$5:I$116)</f>
        <v>638729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100.27784481432948</v>
      </c>
      <c r="P35" s="131">
        <f t="shared" si="22"/>
        <v>206.27620081822315</v>
      </c>
      <c r="Q35" s="131">
        <f t="shared" si="22"/>
        <v>55.149598067672109</v>
      </c>
      <c r="R35" s="131">
        <f t="shared" si="22"/>
        <v>110.43049350338325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253052</v>
      </c>
      <c r="D36" s="202">
        <f>SUMIF(BS.data!$D$5:$D$116,FSA!$A36,BS.data!F$5:F$116)</f>
        <v>405279</v>
      </c>
      <c r="E36" s="202">
        <f>SUMIF(BS.data!$D$5:$D$116,FSA!$A36,BS.data!G$5:G$116)</f>
        <v>970537</v>
      </c>
      <c r="F36" s="202">
        <f>SUMIF(BS.data!$D$5:$D$116,FSA!$A36,BS.data!H$5:H$116)</f>
        <v>1020612</v>
      </c>
      <c r="G36" s="202">
        <f>SUMIF(BS.data!$D$5:$D$116,FSA!$A36,BS.data!I$5:I$116)</f>
        <v>1039805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761.86832320137614</v>
      </c>
      <c r="P36" s="131">
        <f t="shared" si="23"/>
        <v>3061.2470695282113</v>
      </c>
      <c r="Q36" s="131">
        <f t="shared" si="23"/>
        <v>873.17125308799189</v>
      </c>
      <c r="R36" s="131">
        <f t="shared" si="23"/>
        <v>1814.4038595232221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22244</v>
      </c>
      <c r="D37" s="202">
        <f>SUMIF(BS.data!$D$5:$D$116,FSA!$A37,BS.data!F$5:F$116)</f>
        <v>31478</v>
      </c>
      <c r="E37" s="202">
        <f>SUMIF(BS.data!$D$5:$D$116,FSA!$A37,BS.data!G$5:G$116)</f>
        <v>29894</v>
      </c>
      <c r="F37" s="202">
        <f>SUMIF(BS.data!$D$5:$D$116,FSA!$A37,BS.data!H$5:H$116)</f>
        <v>68675</v>
      </c>
      <c r="G37" s="202">
        <f>SUMIF(BS.data!$D$5:$D$116,FSA!$A37,BS.data!I$5:I$116)</f>
        <v>65475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118.1572878296366</v>
      </c>
      <c r="P37" s="131">
        <f t="shared" si="24"/>
        <v>321.61016014991418</v>
      </c>
      <c r="Q37" s="131">
        <f t="shared" si="24"/>
        <v>59.03688046465485</v>
      </c>
      <c r="R37" s="131">
        <f t="shared" si="24"/>
        <v>143.48542621495093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13728715</v>
      </c>
      <c r="D38" s="208">
        <f t="shared" si="25"/>
        <v>19880518</v>
      </c>
      <c r="E38" s="208">
        <f t="shared" si="25"/>
        <v>23311433</v>
      </c>
      <c r="F38" s="208">
        <f t="shared" si="25"/>
        <v>28254061</v>
      </c>
      <c r="G38" s="208">
        <f t="shared" si="25"/>
        <v>30320668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4541618</v>
      </c>
      <c r="O38" s="209">
        <f t="shared" si="26"/>
        <v>6978008</v>
      </c>
      <c r="P38" s="209">
        <f t="shared" si="26"/>
        <v>8722588</v>
      </c>
      <c r="Q38" s="209">
        <f t="shared" si="26"/>
        <v>10859512</v>
      </c>
      <c r="R38" s="209">
        <f t="shared" si="26"/>
        <v>12984541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0.99075182271571827</v>
      </c>
      <c r="P39" s="133">
        <f t="shared" si="27"/>
        <v>2.7157515219739201</v>
      </c>
      <c r="Q39" s="133">
        <f t="shared" si="27"/>
        <v>0.97043080425615635</v>
      </c>
      <c r="R39" s="133">
        <f t="shared" si="27"/>
        <v>2.1630339195694988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580974</v>
      </c>
      <c r="D40" s="202">
        <f>SUMIF(BS.data!$D$5:$D$116,FSA!$A40,BS.data!F$5:F$116)</f>
        <v>1186514</v>
      </c>
      <c r="E40" s="202">
        <f>SUMIF(BS.data!$D$5:$D$116,FSA!$A40,BS.data!G$5:G$116)</f>
        <v>604014</v>
      </c>
      <c r="F40" s="202">
        <f>SUMIF(BS.data!$D$5:$D$116,FSA!$A40,BS.data!H$5:H$116)</f>
        <v>848970</v>
      </c>
      <c r="G40" s="202">
        <f>SUMIF(BS.data!$D$5:$D$116,FSA!$A40,BS.data!I$5:I$116)</f>
        <v>1149359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17.661565382763381</v>
      </c>
      <c r="P40" s="210">
        <f t="shared" si="28"/>
        <v>4.2020938846473657</v>
      </c>
      <c r="Q40" s="210">
        <f t="shared" si="28"/>
        <v>10.13423405280067</v>
      </c>
      <c r="R40" s="210">
        <f t="shared" si="28"/>
        <v>5.3500966066577789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518934</v>
      </c>
      <c r="D41" s="202">
        <f>SUMIF(BS.data!$D$5:$D$116,FSA!$A41,BS.data!F$5:F$116)</f>
        <v>585800</v>
      </c>
      <c r="E41" s="202">
        <f>SUMIF(BS.data!$D$5:$D$116,FSA!$A41,BS.data!G$5:G$116)</f>
        <v>604635</v>
      </c>
      <c r="F41" s="202">
        <f>SUMIF(BS.data!$D$5:$D$116,FSA!$A41,BS.data!H$5:H$116)</f>
        <v>1299459</v>
      </c>
      <c r="G41" s="202">
        <f>SUMIF(BS.data!$D$5:$D$116,FSA!$A41,BS.data!I$5:I$116)</f>
        <v>921663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5.5178695705571705</v>
      </c>
      <c r="O41" s="137">
        <f t="shared" si="29"/>
        <v>5.8449208832354529</v>
      </c>
      <c r="P41" s="137">
        <f t="shared" si="29"/>
        <v>1.5457570126537474</v>
      </c>
      <c r="Q41" s="137">
        <f t="shared" si="29"/>
        <v>0.50307419833258937</v>
      </c>
      <c r="R41" s="137">
        <f t="shared" si="29"/>
        <v>1.6619231622325212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1029005</v>
      </c>
      <c r="D42" s="202">
        <f>SUMIF(BS.data!$D$5:$D$116,FSA!$A42,BS.data!F$5:F$116)</f>
        <v>907818</v>
      </c>
      <c r="E42" s="202">
        <f>SUMIF(BS.data!$D$5:$D$116,FSA!$A42,BS.data!G$5:G$116)</f>
        <v>2922869</v>
      </c>
      <c r="F42" s="202">
        <f>SUMIF(BS.data!$D$5:$D$116,FSA!$A42,BS.data!H$5:H$116)</f>
        <v>2187000</v>
      </c>
      <c r="G42" s="202">
        <f>SUMIF(BS.data!$D$5:$D$116,FSA!$A42,BS.data!I$5:I$116)</f>
        <v>2382744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2.901523017041456E-2</v>
      </c>
      <c r="O42" s="138">
        <f t="shared" si="30"/>
        <v>3.920322390101242E-2</v>
      </c>
      <c r="P42" s="138">
        <f t="shared" si="30"/>
        <v>3.021565362025341E-2</v>
      </c>
      <c r="Q42" s="138">
        <f t="shared" si="30"/>
        <v>3.4628473390598139E-3</v>
      </c>
      <c r="R42" s="138">
        <f t="shared" si="30"/>
        <v>2.5828984263518706E-2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19339</v>
      </c>
      <c r="D43" s="202">
        <f>SUMIF(BS.data!$D$5:$D$116,FSA!$A43,BS.data!F$5:F$116)</f>
        <v>36024</v>
      </c>
      <c r="E43" s="202">
        <f>SUMIF(BS.data!$D$5:$D$116,FSA!$A43,BS.data!G$5:G$116)</f>
        <v>46113</v>
      </c>
      <c r="F43" s="202">
        <f>SUMIF(BS.data!$D$5:$D$116,FSA!$A43,BS.data!H$5:H$116)</f>
        <v>55608</v>
      </c>
      <c r="G43" s="202">
        <f>SUMIF(BS.data!$D$5:$D$116,FSA!$A43,BS.data!I$5:I$116)</f>
        <v>167536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2049964</v>
      </c>
      <c r="D44" s="202">
        <f>SUMIF(BS.data!$D$5:$D$116,FSA!$A44,BS.data!F$5:F$116)</f>
        <v>2837423</v>
      </c>
      <c r="E44" s="202">
        <f>SUMIF(BS.data!$D$5:$D$116,FSA!$A44,BS.data!G$5:G$116)</f>
        <v>3417685</v>
      </c>
      <c r="F44" s="202">
        <f>SUMIF(BS.data!$D$5:$D$116,FSA!$A44,BS.data!H$5:H$116)</f>
        <v>4766779</v>
      </c>
      <c r="G44" s="202">
        <f>SUMIF(BS.data!$D$5:$D$116,FSA!$A44,BS.data!I$5:I$116)</f>
        <v>5001274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465585</v>
      </c>
      <c r="D45" s="202">
        <f>SUMIF(BS.data!$D$5:$D$116,FSA!$A45,BS.data!F$5:F$116)</f>
        <v>699386</v>
      </c>
      <c r="E45" s="202">
        <f>SUMIF(BS.data!$D$5:$D$116,FSA!$A45,BS.data!G$5:G$116)</f>
        <v>686760</v>
      </c>
      <c r="F45" s="202">
        <f>SUMIF(BS.data!$D$5:$D$116,FSA!$A45,BS.data!H$5:H$116)</f>
        <v>1234859</v>
      </c>
      <c r="G45" s="202">
        <f>SUMIF(BS.data!$D$5:$D$116,FSA!$A45,BS.data!I$5:I$116)</f>
        <v>841793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0.46229658721096983</v>
      </c>
      <c r="O45" s="136">
        <f t="shared" si="31"/>
        <v>0.47678980769132823</v>
      </c>
      <c r="P45" s="136">
        <f t="shared" si="31"/>
        <v>0.65447928454740401</v>
      </c>
      <c r="Q45" s="136">
        <f t="shared" si="31"/>
        <v>0.33478459359444213</v>
      </c>
      <c r="R45" s="136">
        <f t="shared" si="31"/>
        <v>0.40975450997949509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471425</v>
      </c>
      <c r="D46" s="202">
        <f>SUMIF(BS.data!$D$5:$D$116,FSA!$A46,BS.data!F$5:F$116)</f>
        <v>1063200</v>
      </c>
      <c r="E46" s="202">
        <f>SUMIF(BS.data!$D$5:$D$116,FSA!$A46,BS.data!G$5:G$116)</f>
        <v>2068948</v>
      </c>
      <c r="F46" s="202">
        <f>SUMIF(BS.data!$D$5:$D$116,FSA!$A46,BS.data!H$5:H$116)</f>
        <v>2962806</v>
      </c>
      <c r="G46" s="202">
        <f>SUMIF(BS.data!$D$5:$D$116,FSA!$A46,BS.data!I$5:I$116)</f>
        <v>2022884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0.82329429329842763</v>
      </c>
      <c r="O46" s="137">
        <f t="shared" si="32"/>
        <v>0.8662427802314081</v>
      </c>
      <c r="P46" s="137">
        <f t="shared" si="32"/>
        <v>0.63848947157708169</v>
      </c>
      <c r="Q46" s="137">
        <f t="shared" si="32"/>
        <v>0.89974083861407828</v>
      </c>
      <c r="R46" s="137">
        <f t="shared" si="32"/>
        <v>0.86752664631772403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2394395</v>
      </c>
      <c r="D47" s="202">
        <f>SUMIF(BS.data!$D$5:$D$116,FSA!$A47,BS.data!F$5:F$116)</f>
        <v>3336531</v>
      </c>
      <c r="E47" s="202">
        <f>SUMIF(BS.data!$D$5:$D$116,FSA!$A47,BS.data!G$5:G$116)</f>
        <v>3876368</v>
      </c>
      <c r="F47" s="202">
        <f>SUMIF(BS.data!$D$5:$D$116,FSA!$A47,BS.data!H$5:H$116)</f>
        <v>1517105</v>
      </c>
      <c r="G47" s="202">
        <f>SUMIF(BS.data!$D$5:$D$116,FSA!$A47,BS.data!I$5:I$116)</f>
        <v>3748480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1.5412034295812407</v>
      </c>
      <c r="O47" s="211">
        <f t="shared" si="33"/>
        <v>2.0578674979712397</v>
      </c>
      <c r="P47" s="211">
        <f t="shared" si="33"/>
        <v>7.0066149772135073</v>
      </c>
      <c r="Q47" s="211">
        <f t="shared" si="33"/>
        <v>1.6102467644359872</v>
      </c>
      <c r="R47" s="211">
        <f t="shared" si="33"/>
        <v>6.3014137161474597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2865820</v>
      </c>
      <c r="D48" s="208">
        <f t="shared" si="34"/>
        <v>4399731</v>
      </c>
      <c r="E48" s="208">
        <f t="shared" si="34"/>
        <v>5945316</v>
      </c>
      <c r="F48" s="208">
        <f t="shared" si="34"/>
        <v>4479911</v>
      </c>
      <c r="G48" s="208">
        <f t="shared" si="34"/>
        <v>5771364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1.5412034295812407</v>
      </c>
      <c r="O48" s="174">
        <f t="shared" si="35"/>
        <v>2.0578674979712397</v>
      </c>
      <c r="P48" s="174">
        <f t="shared" si="35"/>
        <v>7.0066149772135073</v>
      </c>
      <c r="Q48" s="174">
        <f t="shared" si="35"/>
        <v>1.6102467644359872</v>
      </c>
      <c r="R48" s="174">
        <f t="shared" si="35"/>
        <v>6.3014137161474597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7529621</v>
      </c>
      <c r="D49" s="208">
        <f t="shared" si="36"/>
        <v>10652696</v>
      </c>
      <c r="E49" s="208">
        <f t="shared" si="36"/>
        <v>14227392</v>
      </c>
      <c r="F49" s="208">
        <f t="shared" si="36"/>
        <v>14872586</v>
      </c>
      <c r="G49" s="208">
        <f t="shared" si="36"/>
        <v>16235733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0.49280624742656554</v>
      </c>
      <c r="O49" s="136">
        <f t="shared" si="37"/>
        <v>0.43319034731896111</v>
      </c>
      <c r="P49" s="136">
        <f t="shared" si="37"/>
        <v>4.238193562798008E-2</v>
      </c>
      <c r="Q49" s="136">
        <f t="shared" si="37"/>
        <v>0.48670074026024179</v>
      </c>
      <c r="R49" s="136">
        <f t="shared" si="37"/>
        <v>3.8313819748676398E-2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-0.22017677313997389</v>
      </c>
      <c r="O50" s="136">
        <f t="shared" si="38"/>
        <v>-0.44907086365052773</v>
      </c>
      <c r="P50" s="136">
        <f t="shared" si="38"/>
        <v>-0.13123440368855077</v>
      </c>
      <c r="Q50" s="136">
        <f t="shared" si="38"/>
        <v>0.27343444992545612</v>
      </c>
      <c r="R50" s="136">
        <f t="shared" si="38"/>
        <v>-0.67644563746109243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3544100</v>
      </c>
      <c r="D51" s="202">
        <f>SUMIF(BS.data!$D$5:$D$116,FSA!$A51,BS.data!F$5:F$116)</f>
        <v>5273159</v>
      </c>
      <c r="E51" s="202">
        <f>SUMIF(BS.data!$D$5:$D$116,FSA!$A51,BS.data!G$5:G$116)</f>
        <v>5312820</v>
      </c>
      <c r="F51" s="202">
        <f>SUMIF(BS.data!$D$5:$D$116,FSA!$A51,BS.data!H$5:H$116)</f>
        <v>6100403</v>
      </c>
      <c r="G51" s="202">
        <f>SUMIF(BS.data!$D$5:$D$116,FSA!$A51,BS.data!I$5:I$116)</f>
        <v>6936840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-0.2672086872169222</v>
      </c>
      <c r="O51" s="136">
        <f t="shared" si="39"/>
        <v>-0.50087198512818165</v>
      </c>
      <c r="P51" s="136">
        <f t="shared" si="39"/>
        <v>-0.14592546468514037</v>
      </c>
      <c r="Q51" s="136">
        <f t="shared" si="39"/>
        <v>0.26563563427934173</v>
      </c>
      <c r="R51" s="136">
        <f t="shared" si="39"/>
        <v>-0.70111259660627889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1455564</v>
      </c>
      <c r="D52" s="202">
        <f>SUMIF(BS.data!$D$5:$D$116,FSA!$A52,BS.data!F$5:F$116)</f>
        <v>1715782</v>
      </c>
      <c r="E52" s="202">
        <f>SUMIF(BS.data!$D$5:$D$116,FSA!$A52,BS.data!G$5:G$116)</f>
        <v>841362</v>
      </c>
      <c r="F52" s="202">
        <f>SUMIF(BS.data!$D$5:$D$116,FSA!$A52,BS.data!H$5:H$116)</f>
        <v>2669077</v>
      </c>
      <c r="G52" s="202">
        <f>SUMIF(BS.data!$D$5:$D$116,FSA!$A52,BS.data!I$5:I$116)</f>
        <v>2308311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-0.41498209936423081</v>
      </c>
      <c r="O52" s="136">
        <f t="shared" si="40"/>
        <v>-0.60280071668017887</v>
      </c>
      <c r="P52" s="136">
        <f t="shared" si="40"/>
        <v>-0.20467389790551083</v>
      </c>
      <c r="Q52" s="136">
        <f t="shared" si="40"/>
        <v>0.22614891233330306</v>
      </c>
      <c r="R52" s="136">
        <f t="shared" si="40"/>
        <v>-0.74779497532992201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1199430</v>
      </c>
      <c r="D53" s="202">
        <f>SUMIF(BS.data!$D$5:$D$116,FSA!$A53,BS.data!F$5:F$116)</f>
        <v>2238880</v>
      </c>
      <c r="E53" s="202">
        <f>SUMIF(BS.data!$D$5:$D$116,FSA!$A53,BS.data!G$5:G$116)</f>
        <v>2929858</v>
      </c>
      <c r="F53" s="202">
        <f>SUMIF(BS.data!$D$5:$D$116,FSA!$A53,BS.data!H$5:H$116)</f>
        <v>4611993</v>
      </c>
      <c r="G53" s="202">
        <f>SUMIF(BS.data!$D$5:$D$116,FSA!$A53,BS.data!I$5:I$116)</f>
        <v>4839780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0.31614420169899021</v>
      </c>
      <c r="O53" s="172">
        <f t="shared" si="41"/>
        <v>0.32285556496133716</v>
      </c>
      <c r="P53" s="172">
        <f t="shared" si="41"/>
        <v>0.39558022313131713</v>
      </c>
      <c r="Q53" s="172">
        <f t="shared" si="41"/>
        <v>0.25081544632823527</v>
      </c>
      <c r="R53" s="172">
        <f t="shared" si="41"/>
        <v>0.29065664062706564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6199094</v>
      </c>
      <c r="D54" s="212">
        <f t="shared" si="42"/>
        <v>9227821</v>
      </c>
      <c r="E54" s="212">
        <f t="shared" si="42"/>
        <v>9084040</v>
      </c>
      <c r="F54" s="212">
        <f t="shared" si="42"/>
        <v>13381473</v>
      </c>
      <c r="G54" s="212">
        <f t="shared" si="42"/>
        <v>14084931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13728715</v>
      </c>
      <c r="D55" s="208">
        <f t="shared" si="43"/>
        <v>19880517</v>
      </c>
      <c r="E55" s="208">
        <f t="shared" si="43"/>
        <v>23311432</v>
      </c>
      <c r="F55" s="208">
        <f t="shared" si="43"/>
        <v>28254059</v>
      </c>
      <c r="G55" s="208">
        <f t="shared" si="43"/>
        <v>30320664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0.21370058269805234</v>
      </c>
      <c r="O55" s="137">
        <f t="shared" si="44"/>
        <v>0.3576899681950918</v>
      </c>
      <c r="P55" s="137">
        <f t="shared" si="44"/>
        <v>0.43592949832893735</v>
      </c>
      <c r="Q55" s="137">
        <f t="shared" si="44"/>
        <v>0.10883002192658461</v>
      </c>
      <c r="R55" s="137">
        <f t="shared" si="44"/>
        <v>0.33164656610671361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1</v>
      </c>
      <c r="F56" s="191">
        <f t="shared" si="45"/>
        <v>2</v>
      </c>
      <c r="G56" s="191">
        <f t="shared" si="45"/>
        <v>4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0.71243457137494626</v>
      </c>
      <c r="O56" s="211">
        <f t="shared" si="46"/>
        <v>1.5438219274510583</v>
      </c>
      <c r="P56" s="211">
        <f t="shared" si="46"/>
        <v>4.6669011901773541</v>
      </c>
      <c r="Q56" s="211">
        <f t="shared" si="46"/>
        <v>0.52345058295325841</v>
      </c>
      <c r="R56" s="211">
        <f t="shared" si="46"/>
        <v>5.1002299417830201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0.71243457137494626</v>
      </c>
      <c r="O57" s="211">
        <f t="shared" si="47"/>
        <v>1.5438219274510583</v>
      </c>
      <c r="P57" s="211">
        <f t="shared" si="47"/>
        <v>4.6669011901773541</v>
      </c>
      <c r="Q57" s="211">
        <f t="shared" si="47"/>
        <v>0.52345058295325841</v>
      </c>
      <c r="R57" s="211">
        <f t="shared" si="47"/>
        <v>5.1002299417830201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1.0660834119645215</v>
      </c>
      <c r="O58" s="136">
        <f t="shared" si="48"/>
        <v>0.57742950811328142</v>
      </c>
      <c r="P58" s="136">
        <f t="shared" si="48"/>
        <v>6.3629781911671235E-2</v>
      </c>
      <c r="Q58" s="136">
        <f t="shared" si="48"/>
        <v>1.4971963309908769</v>
      </c>
      <c r="R58" s="136">
        <f t="shared" si="48"/>
        <v>4.7337322441957867E-2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-0.47630647291941874</v>
      </c>
      <c r="O59" s="136">
        <f t="shared" si="49"/>
        <v>-0.59859775156716799</v>
      </c>
      <c r="P59" s="136">
        <f t="shared" si="49"/>
        <v>-0.19702772802330101</v>
      </c>
      <c r="Q59" s="136">
        <f t="shared" si="49"/>
        <v>0.84114327620706086</v>
      </c>
      <c r="R59" s="136">
        <f t="shared" si="49"/>
        <v>-0.83575914552496899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-0.57805019815059444</v>
      </c>
      <c r="O60" s="136">
        <f t="shared" si="50"/>
        <v>-0.66764706506106741</v>
      </c>
      <c r="P60" s="136">
        <f t="shared" si="50"/>
        <v>-0.21908403558483949</v>
      </c>
      <c r="Q60" s="136">
        <f t="shared" si="50"/>
        <v>0.81715243911650437</v>
      </c>
      <c r="R60" s="136">
        <f t="shared" si="50"/>
        <v>-0.86623555864111701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-0.89772711832421215</v>
      </c>
      <c r="O61" s="136">
        <f t="shared" si="51"/>
        <v>-0.80351495243886217</v>
      </c>
      <c r="P61" s="136">
        <f t="shared" si="51"/>
        <v>-0.30728552846325041</v>
      </c>
      <c r="Q61" s="136">
        <f t="shared" si="51"/>
        <v>0.69568277546065183</v>
      </c>
      <c r="R61" s="136">
        <f t="shared" si="51"/>
        <v>-0.92391236634377449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11.291523859336062</v>
      </c>
      <c r="O64" s="211">
        <f t="shared" si="52"/>
        <v>10.57335569895073</v>
      </c>
      <c r="P64" s="211">
        <f t="shared" si="52"/>
        <v>2.5651269893705915</v>
      </c>
      <c r="Q64" s="211">
        <f t="shared" si="52"/>
        <v>5.7967292565501412</v>
      </c>
      <c r="R64" s="211">
        <f t="shared" si="52"/>
        <v>1.7963507092597562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11.441829984924469</v>
      </c>
      <c r="O65" s="216">
        <f t="shared" si="53"/>
        <v>10.769775185246752</v>
      </c>
      <c r="P65" s="216">
        <f t="shared" si="53"/>
        <v>2.7481296515808089</v>
      </c>
      <c r="Q65" s="216">
        <f t="shared" si="53"/>
        <v>5.9451350202044164</v>
      </c>
      <c r="R65" s="216">
        <f t="shared" si="53"/>
        <v>1.9816951264897051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8.210290393726515</v>
      </c>
      <c r="O66" s="140">
        <f t="shared" si="54"/>
        <v>10.854253377522477</v>
      </c>
      <c r="P66" s="140">
        <f t="shared" si="54"/>
        <v>1.8624609370988887</v>
      </c>
      <c r="Q66" s="140">
        <f t="shared" si="54"/>
        <v>6.0728361570353684</v>
      </c>
      <c r="R66" s="140">
        <f t="shared" si="54"/>
        <v>1.425454993236912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-9.2155048058280045</v>
      </c>
      <c r="P67" s="211">
        <f t="shared" si="55"/>
        <v>-1.6705846514031839</v>
      </c>
      <c r="Q67" s="211">
        <f t="shared" si="55"/>
        <v>3.8499816199565395</v>
      </c>
      <c r="R67" s="211">
        <f t="shared" si="55"/>
        <v>-6.511576136208399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512991</v>
      </c>
      <c r="O74" s="218">
        <f t="shared" si="56"/>
        <v>695088</v>
      </c>
      <c r="P74" s="218">
        <f t="shared" si="56"/>
        <v>1847716</v>
      </c>
      <c r="Q74" s="218">
        <f t="shared" si="56"/>
        <v>3081774</v>
      </c>
      <c r="R74" s="218">
        <f t="shared" si="56"/>
        <v>2202210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911362.10156858631</v>
      </c>
      <c r="O75" s="219">
        <f t="shared" si="57"/>
        <v>1310463.6411780766</v>
      </c>
      <c r="P75" s="219">
        <f t="shared" si="57"/>
        <v>2849189.4543514741</v>
      </c>
      <c r="Q75" s="219">
        <f t="shared" si="57"/>
        <v>5554547.0096857809</v>
      </c>
      <c r="R75" s="219">
        <f t="shared" si="57"/>
        <v>4086814.6327745058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0.8038106529242478</v>
      </c>
      <c r="O76" s="138">
        <f t="shared" si="58"/>
        <v>0.77458569555993273</v>
      </c>
      <c r="P76" s="138">
        <f t="shared" si="58"/>
        <v>1.4344347558900489E-2</v>
      </c>
      <c r="Q76" s="138">
        <f t="shared" si="58"/>
        <v>0.4494662450004851</v>
      </c>
      <c r="R76" s="138">
        <f t="shared" si="58"/>
        <v>0.25852214187879713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2101784</v>
      </c>
      <c r="F4" s="264">
        <v>2388514</v>
      </c>
      <c r="G4" s="264">
        <v>26890</v>
      </c>
      <c r="H4" s="264">
        <v>2516019</v>
      </c>
      <c r="I4" s="264">
        <v>767818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24427</v>
      </c>
      <c r="F6" s="264">
        <v>38993</v>
      </c>
      <c r="G6" s="264">
        <v>56505</v>
      </c>
      <c r="H6" s="264">
        <v>69449</v>
      </c>
      <c r="I6" s="264">
        <v>85661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14513</v>
      </c>
      <c r="F7" s="264">
        <v>-2919</v>
      </c>
      <c r="G7" s="264">
        <v>82760</v>
      </c>
      <c r="H7" s="264">
        <v>269677</v>
      </c>
      <c r="I7" s="264">
        <v>304825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-462363</v>
      </c>
      <c r="F9" s="264">
        <v>-197121</v>
      </c>
      <c r="G9" s="264">
        <v>467010</v>
      </c>
      <c r="H9" s="264">
        <v>-332000</v>
      </c>
      <c r="I9" s="264">
        <v>-418311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190755</v>
      </c>
      <c r="F10" s="264">
        <v>209031</v>
      </c>
      <c r="G10" s="264">
        <v>330370</v>
      </c>
      <c r="H10" s="264">
        <v>529295</v>
      </c>
      <c r="I10" s="264">
        <v>485966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1869116</v>
      </c>
      <c r="F12" s="301">
        <v>2436497</v>
      </c>
      <c r="G12" s="301">
        <v>963535</v>
      </c>
      <c r="H12" s="301">
        <v>3052440</v>
      </c>
      <c r="I12" s="301">
        <v>1225959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-2001326</v>
      </c>
      <c r="F13" s="264">
        <v>-2354916</v>
      </c>
      <c r="G13" s="264">
        <v>1130517</v>
      </c>
      <c r="H13" s="264">
        <v>-3425840</v>
      </c>
      <c r="I13" s="264">
        <v>-1183999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-1263972</v>
      </c>
      <c r="F14" s="264">
        <v>-2038418</v>
      </c>
      <c r="G14" s="264">
        <v>-3223170</v>
      </c>
      <c r="H14" s="264">
        <v>511479</v>
      </c>
      <c r="I14" s="264">
        <v>-2995790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1336300</v>
      </c>
      <c r="F15" s="264">
        <v>1266218</v>
      </c>
      <c r="G15" s="264">
        <v>1609955</v>
      </c>
      <c r="H15" s="264">
        <v>1257541</v>
      </c>
      <c r="I15" s="264">
        <v>305776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-9182</v>
      </c>
      <c r="F16" s="264">
        <v>-683834</v>
      </c>
      <c r="G16" s="264">
        <v>-484027</v>
      </c>
      <c r="H16" s="264">
        <v>800436</v>
      </c>
      <c r="I16" s="264">
        <v>-190804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-300768</v>
      </c>
      <c r="F17" s="264">
        <v>330019</v>
      </c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-195872</v>
      </c>
      <c r="F18" s="264">
        <v>-193411</v>
      </c>
      <c r="G18" s="264">
        <v>-292157</v>
      </c>
      <c r="H18" s="264">
        <v>-429814</v>
      </c>
      <c r="I18" s="264">
        <v>-519733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-260950</v>
      </c>
      <c r="F19" s="264">
        <v>-337165</v>
      </c>
      <c r="G19" s="264">
        <v>-419404</v>
      </c>
      <c r="H19" s="264">
        <v>-442250</v>
      </c>
      <c r="I19" s="264">
        <v>-485103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-105101</v>
      </c>
      <c r="F21" s="264">
        <v>-70762</v>
      </c>
      <c r="G21" s="264">
        <v>-65479</v>
      </c>
      <c r="H21" s="264">
        <v>-99030</v>
      </c>
      <c r="I21" s="264">
        <v>-60320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-931754</v>
      </c>
      <c r="F22" s="301">
        <v>-1645772</v>
      </c>
      <c r="G22" s="301">
        <v>-780231</v>
      </c>
      <c r="H22" s="301">
        <v>1224963</v>
      </c>
      <c r="I22" s="301">
        <v>-3904014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-136586</v>
      </c>
      <c r="F24" s="264">
        <v>-228316</v>
      </c>
      <c r="G24" s="264">
        <v>-89135</v>
      </c>
      <c r="H24" s="264">
        <v>-38035</v>
      </c>
      <c r="I24" s="264">
        <v>-148250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1801</v>
      </c>
      <c r="F25" s="264">
        <v>405</v>
      </c>
      <c r="G25" s="264">
        <v>1792</v>
      </c>
      <c r="H25" s="264">
        <v>3097</v>
      </c>
      <c r="I25" s="264">
        <v>5888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-42167</v>
      </c>
      <c r="F26" s="264">
        <v>-941843</v>
      </c>
      <c r="G26" s="264">
        <v>-785508</v>
      </c>
      <c r="H26" s="264">
        <v>-2758927</v>
      </c>
      <c r="I26" s="264">
        <v>-895470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239654</v>
      </c>
      <c r="F27" s="264"/>
      <c r="G27" s="264">
        <v>1058229</v>
      </c>
      <c r="H27" s="264">
        <v>2559125</v>
      </c>
      <c r="I27" s="264">
        <v>725356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-382298</v>
      </c>
      <c r="F28" s="264">
        <v>-681408</v>
      </c>
      <c r="G28" s="264">
        <v>-1581329</v>
      </c>
      <c r="H28" s="264">
        <v>-2366721</v>
      </c>
      <c r="I28" s="264">
        <v>-216065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267012</v>
      </c>
      <c r="F29" s="264">
        <v>407270</v>
      </c>
      <c r="G29" s="264">
        <v>980181</v>
      </c>
      <c r="H29" s="264">
        <v>2488674</v>
      </c>
      <c r="I29" s="264">
        <v>697520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52461</v>
      </c>
      <c r="F30" s="264">
        <v>30963</v>
      </c>
      <c r="G30" s="264">
        <v>81677</v>
      </c>
      <c r="H30" s="264">
        <v>122688</v>
      </c>
      <c r="I30" s="264">
        <v>68159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-122</v>
      </c>
      <c r="F31" s="301">
        <v>-1412930</v>
      </c>
      <c r="G31" s="301">
        <v>-334092</v>
      </c>
      <c r="H31" s="301">
        <v>9900</v>
      </c>
      <c r="I31" s="301">
        <v>237138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466576</v>
      </c>
      <c r="F33" s="264">
        <v>761863</v>
      </c>
      <c r="G33" s="264">
        <v>1012895</v>
      </c>
      <c r="H33" s="264">
        <v>1482270</v>
      </c>
      <c r="I33" s="264">
        <v>416886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75000</v>
      </c>
      <c r="F34" s="264">
        <v>874363</v>
      </c>
      <c r="G34" s="264">
        <v>-4410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2789277</v>
      </c>
      <c r="F35" s="264">
        <v>3876281</v>
      </c>
      <c r="G35" s="264">
        <v>4921217</v>
      </c>
      <c r="H35" s="264">
        <v>3273953</v>
      </c>
      <c r="I35" s="264">
        <v>7351034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-2451890</v>
      </c>
      <c r="F36" s="264">
        <v>-2339662</v>
      </c>
      <c r="G36" s="264">
        <v>-3398085</v>
      </c>
      <c r="H36" s="264">
        <v>-4733455</v>
      </c>
      <c r="I36" s="264">
        <v>-5582161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-475953</v>
      </c>
      <c r="F38" s="264">
        <v>-479422</v>
      </c>
      <c r="G38" s="264">
        <v>-430955</v>
      </c>
      <c r="H38" s="264">
        <v>-299585</v>
      </c>
      <c r="I38" s="264">
        <v>-337580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403010</v>
      </c>
      <c r="F39" s="301">
        <v>2693423</v>
      </c>
      <c r="G39" s="301">
        <v>2100662</v>
      </c>
      <c r="H39" s="301">
        <v>-276817</v>
      </c>
      <c r="I39" s="301">
        <v>1848179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-528866</v>
      </c>
      <c r="F40" s="301">
        <v>-365279</v>
      </c>
      <c r="G40" s="301">
        <v>986338</v>
      </c>
      <c r="H40" s="301">
        <v>958046</v>
      </c>
      <c r="I40" s="301">
        <v>-1818698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1687437</v>
      </c>
      <c r="F41" s="301">
        <v>1158571</v>
      </c>
      <c r="G41" s="301">
        <v>793293</v>
      </c>
      <c r="H41" s="301">
        <v>1779631</v>
      </c>
      <c r="I41" s="301">
        <v>2737677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1158571</v>
      </c>
      <c r="F43" s="301">
        <v>793293</v>
      </c>
      <c r="G43" s="301">
        <v>1779631</v>
      </c>
      <c r="H43" s="301">
        <v>2737677</v>
      </c>
      <c r="I43" s="301">
        <v>918979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-0.43711615929928599</v>
      </c>
      <c r="D8" s="136">
        <f>FSA!D8/FSA!D$7</f>
        <v>-0.469586199755125</v>
      </c>
      <c r="E8" s="136">
        <f>FSA!E8/FSA!E$7</f>
        <v>-0.35149416014507445</v>
      </c>
      <c r="F8" s="136">
        <f>FSA!F8/FSA!F$7</f>
        <v>-0.44517995893704126</v>
      </c>
      <c r="G8" s="136">
        <f>FSA!G8/FSA!G$7</f>
        <v>-0.46114267519274854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0.56288384070071396</v>
      </c>
      <c r="D9" s="142">
        <f>FSA!D9/FSA!D$7</f>
        <v>0.53041380024487506</v>
      </c>
      <c r="E9" s="142">
        <f>FSA!E9/FSA!E$7</f>
        <v>0.6485058398549256</v>
      </c>
      <c r="F9" s="142">
        <f>FSA!F9/FSA!F$7</f>
        <v>0.55482004106295879</v>
      </c>
      <c r="G9" s="142">
        <f>FSA!G9/FSA!G$7</f>
        <v>0.53885732480725146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-0.1678534886409308</v>
      </c>
      <c r="D10" s="136">
        <f>FSA!D10/FSA!D$7</f>
        <v>-0.1693604179732344</v>
      </c>
      <c r="E10" s="136">
        <f>FSA!E10/FSA!E$7</f>
        <v>-0.37451109679678024</v>
      </c>
      <c r="F10" s="136">
        <f>FSA!F10/FSA!F$7</f>
        <v>-0.28595548688051847</v>
      </c>
      <c r="G10" s="136">
        <f>FSA!G10/FSA!G$7</f>
        <v>-0.38822852778128042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0.39503035205978321</v>
      </c>
      <c r="D12" s="142">
        <f>FSA!D12/FSA!D$7</f>
        <v>0.36105338227164063</v>
      </c>
      <c r="E12" s="142">
        <f>FSA!E12/FSA!E$7</f>
        <v>0.27399474305814531</v>
      </c>
      <c r="F12" s="142">
        <f>FSA!F12/FSA!F$7</f>
        <v>0.26886455418244026</v>
      </c>
      <c r="G12" s="142">
        <f>FSA!G12/FSA!G$7</f>
        <v>0.15062879702597104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5.3982514440881237E-2</v>
      </c>
      <c r="D13" s="136">
        <f>FSA!D13/FSA!D$7</f>
        <v>3.9229025567387242E-2</v>
      </c>
      <c r="E13" s="136">
        <f>FSA!E13/FSA!E$7</f>
        <v>7.0970098808089792E-3</v>
      </c>
      <c r="F13" s="136">
        <f>FSA!F13/FSA!F$7</f>
        <v>-5.7218551973187658E-4</v>
      </c>
      <c r="G13" s="136">
        <f>FSA!G13/FSA!G$7</f>
        <v>-1.0305322390580791E-3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-3.4984680277070315E-2</v>
      </c>
      <c r="D14" s="136">
        <f>FSA!D14/FSA!D$7</f>
        <v>-3.4147473380420804E-2</v>
      </c>
      <c r="E14" s="136">
        <f>FSA!E14/FSA!E$7</f>
        <v>-0.10681527432892349</v>
      </c>
      <c r="F14" s="136">
        <f>FSA!F14/FSA!F$7</f>
        <v>-4.6382113478670897E-2</v>
      </c>
      <c r="G14" s="136">
        <f>FSA!G14/FSA!G$7</f>
        <v>-8.3852666547526503E-2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3.8423841290555073E-2</v>
      </c>
      <c r="D15" s="136">
        <f>FSA!D15/FSA!D$7</f>
        <v>4.471600793865671E-2</v>
      </c>
      <c r="E15" s="136">
        <f>FSA!E15/FSA!E$7</f>
        <v>-0.16497408544917516</v>
      </c>
      <c r="F15" s="136">
        <f>FSA!F15/FSA!F$7</f>
        <v>2.746262532354549E-2</v>
      </c>
      <c r="G15" s="136">
        <f>FSA!G15/FSA!G$7</f>
        <v>7.3560951536862845E-2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0.4524520275141492</v>
      </c>
      <c r="D16" s="142">
        <f>FSA!D16/FSA!D$7</f>
        <v>0.41085094239726377</v>
      </c>
      <c r="E16" s="142">
        <f>FSA!E16/FSA!E$7</f>
        <v>9.3023931608556404E-3</v>
      </c>
      <c r="F16" s="142">
        <f>FSA!F16/FSA!F$7</f>
        <v>0.24937288050758297</v>
      </c>
      <c r="G16" s="142">
        <f>FSA!G16/FSA!G$7</f>
        <v>0.13930654977624932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-8.1585139793413544E-2</v>
      </c>
      <c r="D17" s="136">
        <f>FSA!D17/FSA!D$7</f>
        <v>-8.6400320078271933E-2</v>
      </c>
      <c r="E17" s="136">
        <f>FSA!E17/FSA!E$7</f>
        <v>-6.9520599836576769E-2</v>
      </c>
      <c r="F17" s="136">
        <f>FSA!F17/FSA!F$7</f>
        <v>-9.1280390231912048E-2</v>
      </c>
      <c r="G17" s="136">
        <f>FSA!G17/FSA!G$7</f>
        <v>-4.247516426375457E-2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0.37086688772073567</v>
      </c>
      <c r="D18" s="142">
        <f>FSA!D18/FSA!D$7</f>
        <v>0.32445062231899185</v>
      </c>
      <c r="E18" s="142">
        <f>FSA!E18/FSA!E$7</f>
        <v>-6.0218206675721135E-2</v>
      </c>
      <c r="F18" s="142">
        <f>FSA!F18/FSA!F$7</f>
        <v>0.1580924902756709</v>
      </c>
      <c r="G18" s="142">
        <f>FSA!G18/FSA!G$7</f>
        <v>9.6831385512494747E-2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5.2584117473956039E-3</v>
      </c>
      <c r="D21" s="136">
        <f>FSA!D21/FSA!D$7</f>
        <v>6.707229179689341E-3</v>
      </c>
      <c r="E21" s="136">
        <f>FSA!E21/FSA!E$7</f>
        <v>1.9547479566907697E-2</v>
      </c>
      <c r="F21" s="136">
        <f>FSA!F21/FSA!F$7</f>
        <v>6.883372970701386E-3</v>
      </c>
      <c r="G21" s="136">
        <f>FSA!G21/FSA!G$7</f>
        <v>1.554162361442854E-2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0.40028876380717882</v>
      </c>
      <c r="D25" s="136">
        <f>FSA!D25/FSA!D$7</f>
        <v>0.36776061145132999</v>
      </c>
      <c r="E25" s="136">
        <f>FSA!E25/FSA!E$7</f>
        <v>0.29354222262505303</v>
      </c>
      <c r="F25" s="136">
        <f>FSA!F25/FSA!F$7</f>
        <v>0.27574792715314167</v>
      </c>
      <c r="G25" s="136">
        <f>FSA!G25/FSA!G$7</f>
        <v>0.16617042064039958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0.40028876380717882</v>
      </c>
      <c r="D26" s="136">
        <f>FSA!D26/FSA!D$7</f>
        <v>0.36776061145132999</v>
      </c>
      <c r="E26" s="136">
        <f>FSA!E26/FSA!E$7</f>
        <v>0.29354222262505303</v>
      </c>
      <c r="F26" s="136">
        <f>FSA!F26/FSA!F$7</f>
        <v>0.27574792715314167</v>
      </c>
      <c r="G26" s="136">
        <f>FSA!G26/FSA!G$7</f>
        <v>0.16617042064039958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0.1122515836332825</v>
      </c>
      <c r="D29" s="136">
        <f>FSA!D29/FSA!D$38</f>
        <v>5.5281859355978555E-2</v>
      </c>
      <c r="E29" s="136">
        <f>FSA!E29/FSA!E$38</f>
        <v>8.5164863095288909E-2</v>
      </c>
      <c r="F29" s="136">
        <f>FSA!F29/FSA!F$38</f>
        <v>0.1070148818606996</v>
      </c>
      <c r="G29" s="136">
        <f>FSA!G29/FSA!G$38</f>
        <v>3.6283666309726424E-2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9.1453788646643192E-2</v>
      </c>
      <c r="D30" s="136">
        <f>FSA!D30/FSA!D$38</f>
        <v>9.75241188383522E-2</v>
      </c>
      <c r="E30" s="136">
        <f>FSA!E30/FSA!E$38</f>
        <v>5.698577174556365E-2</v>
      </c>
      <c r="F30" s="136">
        <f>FSA!F30/FSA!F$38</f>
        <v>6.0893441123383997E-2</v>
      </c>
      <c r="G30" s="136">
        <f>FSA!G30/FSA!G$38</f>
        <v>5.3252256843417826E-2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0.33543933281446953</v>
      </c>
      <c r="D31" s="136">
        <f>FSA!D31/FSA!D$38</f>
        <v>0.34161403641494653</v>
      </c>
      <c r="E31" s="136">
        <f>FSA!E31/FSA!E$38</f>
        <v>0.43977051946999568</v>
      </c>
      <c r="F31" s="136">
        <f>FSA!F31/FSA!F$38</f>
        <v>0.39776020162198983</v>
      </c>
      <c r="G31" s="136">
        <f>FSA!G31/FSA!G$38</f>
        <v>0.4627522058550953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5.6718126933219898E-2</v>
      </c>
      <c r="D32" s="136">
        <f>FSA!D32/FSA!D$38</f>
        <v>4.4977600684247762E-2</v>
      </c>
      <c r="E32" s="136">
        <f>FSA!E32/FSA!E$38</f>
        <v>5.1948157798793408E-2</v>
      </c>
      <c r="F32" s="136">
        <f>FSA!F32/FSA!F$38</f>
        <v>7.7146856871300726E-2</v>
      </c>
      <c r="G32" s="136">
        <f>FSA!G32/FSA!G$38</f>
        <v>6.0323209238002273E-2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3.6790770294233654E-3</v>
      </c>
      <c r="D33" s="136">
        <f>FSA!D33/FSA!D$38</f>
        <v>3.5055424612175597E-3</v>
      </c>
      <c r="E33" s="136">
        <f>FSA!E33/FSA!E$38</f>
        <v>4.6814796842390601E-3</v>
      </c>
      <c r="F33" s="136">
        <f>FSA!F33/FSA!F$38</f>
        <v>3.9643504698315757E-3</v>
      </c>
      <c r="G33" s="136">
        <f>FSA!G33/FSA!G$38</f>
        <v>4.3271803906167238E-3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0.291293467742611</v>
      </c>
      <c r="D34" s="136">
        <f>FSA!D34/FSA!D$38</f>
        <v>0.37088092976249409</v>
      </c>
      <c r="E34" s="136">
        <f>FSA!E34/FSA!E$38</f>
        <v>0.30848747050428005</v>
      </c>
      <c r="F34" s="136">
        <f>FSA!F34/FSA!F$38</f>
        <v>0.29808996306760999</v>
      </c>
      <c r="G34" s="136">
        <f>FSA!G34/FSA!G$38</f>
        <v>0.32554266284634625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8.9112054551354583E-2</v>
      </c>
      <c r="D35" s="136">
        <f>FSA!D35/FSA!D$38</f>
        <v>6.4246816908895429E-2</v>
      </c>
      <c r="E35" s="136">
        <f>FSA!E35/FSA!E$38</f>
        <v>1.0045843170602168E-2</v>
      </c>
      <c r="F35" s="136">
        <f>FSA!F35/FSA!F$38</f>
        <v>1.6577015247471859E-2</v>
      </c>
      <c r="G35" s="136">
        <f>FSA!G35/FSA!G$38</f>
        <v>2.1065795779961049E-2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1.8432315041866629E-2</v>
      </c>
      <c r="D36" s="136">
        <f>FSA!D36/FSA!D$38</f>
        <v>2.0385736427994482E-2</v>
      </c>
      <c r="E36" s="136">
        <f>FSA!E36/FSA!E$38</f>
        <v>4.1633519483765757E-2</v>
      </c>
      <c r="F36" s="136">
        <f>FSA!F36/FSA!F$38</f>
        <v>3.6122665693968735E-2</v>
      </c>
      <c r="G36" s="136">
        <f>FSA!G36/FSA!G$38</f>
        <v>3.429360461319652E-2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1.6202536071292907E-3</v>
      </c>
      <c r="D37" s="136">
        <f>FSA!D37/FSA!D$38</f>
        <v>1.5833591458733621E-3</v>
      </c>
      <c r="E37" s="136">
        <f>FSA!E37/FSA!E$38</f>
        <v>1.2823750474713416E-3</v>
      </c>
      <c r="F37" s="136">
        <f>FSA!F37/FSA!F$38</f>
        <v>2.4306240437436586E-3</v>
      </c>
      <c r="G37" s="136">
        <f>FSA!G37/FSA!G$38</f>
        <v>2.1594181236376454E-3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4.2318163061874324E-2</v>
      </c>
      <c r="D40" s="136">
        <f>FSA!D40/FSA!D$55</f>
        <v>5.9682250718127702E-2</v>
      </c>
      <c r="E40" s="136">
        <f>FSA!E40/FSA!E$55</f>
        <v>2.5910634747792413E-2</v>
      </c>
      <c r="F40" s="136">
        <f>FSA!F40/FSA!F$55</f>
        <v>3.0047718099548103E-2</v>
      </c>
      <c r="G40" s="136">
        <f>FSA!G40/FSA!G$55</f>
        <v>3.790678858484102E-2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3.7799167656987563E-2</v>
      </c>
      <c r="D41" s="136">
        <f>FSA!D41/FSA!D$55</f>
        <v>2.9466034510068323E-2</v>
      </c>
      <c r="E41" s="136">
        <f>FSA!E41/FSA!E$55</f>
        <v>2.5937274037905522E-2</v>
      </c>
      <c r="F41" s="136">
        <f>FSA!F41/FSA!F$55</f>
        <v>4.5991940485436089E-2</v>
      </c>
      <c r="G41" s="136">
        <f>FSA!G41/FSA!G$55</f>
        <v>3.0397190510075899E-2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7.4952754136130006E-2</v>
      </c>
      <c r="D42" s="136">
        <f>FSA!D42/FSA!D$55</f>
        <v>4.5663701804133164E-2</v>
      </c>
      <c r="E42" s="136">
        <f>FSA!E42/FSA!E$55</f>
        <v>0.12538350282385055</v>
      </c>
      <c r="F42" s="136">
        <f>FSA!F42/FSA!F$55</f>
        <v>7.7404807571188269E-2</v>
      </c>
      <c r="G42" s="136">
        <f>FSA!G42/FSA!G$55</f>
        <v>7.8584822548741023E-2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1.4086533226161371E-3</v>
      </c>
      <c r="D43" s="136">
        <f>FSA!D43/FSA!D$55</f>
        <v>1.8120253110117811E-3</v>
      </c>
      <c r="E43" s="136">
        <f>FSA!E43/FSA!E$55</f>
        <v>1.9781281561767634E-3</v>
      </c>
      <c r="F43" s="136">
        <f>FSA!F43/FSA!F$55</f>
        <v>1.96814199333271E-3</v>
      </c>
      <c r="G43" s="136">
        <f>FSA!G43/FSA!G$55</f>
        <v>5.5254726611528035E-3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0.14931943739818329</v>
      </c>
      <c r="D44" s="136">
        <f>FSA!D44/FSA!D$55</f>
        <v>0.14272380341014271</v>
      </c>
      <c r="E44" s="136">
        <f>FSA!E44/FSA!E$55</f>
        <v>0.14660982645767964</v>
      </c>
      <c r="F44" s="136">
        <f>FSA!F44/FSA!F$55</f>
        <v>0.16871129914466448</v>
      </c>
      <c r="G44" s="136">
        <f>FSA!G44/FSA!G$55</f>
        <v>0.16494605790954975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3.391322494494204E-2</v>
      </c>
      <c r="D45" s="136">
        <f>FSA!D45/FSA!D$55</f>
        <v>3.5179467415258868E-2</v>
      </c>
      <c r="E45" s="136">
        <f>FSA!E45/FSA!E$55</f>
        <v>2.946022363619704E-2</v>
      </c>
      <c r="F45" s="136">
        <f>FSA!F45/FSA!F$55</f>
        <v>4.3705543334499303E-2</v>
      </c>
      <c r="G45" s="136">
        <f>FSA!G45/FSA!G$55</f>
        <v>2.7763013369364205E-2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3.4338610714841122E-2</v>
      </c>
      <c r="D46" s="136">
        <f>FSA!D46/FSA!D$55</f>
        <v>5.34794945221998E-2</v>
      </c>
      <c r="E46" s="136">
        <f>FSA!E46/FSA!E$55</f>
        <v>8.8752505637577306E-2</v>
      </c>
      <c r="F46" s="136">
        <f>FSA!F46/FSA!F$55</f>
        <v>0.10486302162814908</v>
      </c>
      <c r="G46" s="136">
        <f>FSA!G46/FSA!G$55</f>
        <v>6.6716348955946345E-2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0.1744078014584759</v>
      </c>
      <c r="D47" s="136">
        <f>FSA!D47/FSA!D$55</f>
        <v>0.1678291867359385</v>
      </c>
      <c r="E47" s="136">
        <f>FSA!E47/FSA!E$55</f>
        <v>0.16628613806307566</v>
      </c>
      <c r="F47" s="136">
        <f>FSA!F47/FSA!F$55</f>
        <v>5.3695116867987003E-2</v>
      </c>
      <c r="G47" s="136">
        <f>FSA!G47/FSA!G$55</f>
        <v>0.12362789944178003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0.20874641217331702</v>
      </c>
      <c r="D48" s="136">
        <f>FSA!D48/FSA!D$55</f>
        <v>0.2213086812581383</v>
      </c>
      <c r="E48" s="136">
        <f>FSA!E48/FSA!E$55</f>
        <v>0.25503864370065299</v>
      </c>
      <c r="F48" s="136">
        <f>FSA!F48/FSA!F$55</f>
        <v>0.15855813849613606</v>
      </c>
      <c r="G48" s="136">
        <f>FSA!G48/FSA!G$55</f>
        <v>0.19034424839772637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0.54845781269405036</v>
      </c>
      <c r="D49" s="136">
        <f>FSA!D49/FSA!D$55</f>
        <v>0.53583596442688086</v>
      </c>
      <c r="E49" s="136">
        <f>FSA!E49/FSA!E$55</f>
        <v>0.61031823356025494</v>
      </c>
      <c r="F49" s="136">
        <f>FSA!F49/FSA!F$55</f>
        <v>0.52638758912480499</v>
      </c>
      <c r="G49" s="136">
        <f>FSA!G49/FSA!G$55</f>
        <v>0.53546759398145105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0.25815234710604745</v>
      </c>
      <c r="D51" s="136">
        <f>FSA!D51/FSA!D$55</f>
        <v>0.26524254877275072</v>
      </c>
      <c r="E51" s="136">
        <f>FSA!E51/FSA!E$55</f>
        <v>0.22790620498989508</v>
      </c>
      <c r="F51" s="136">
        <f>FSA!F51/FSA!F$55</f>
        <v>0.21591244642053023</v>
      </c>
      <c r="G51" s="136">
        <f>FSA!G51/FSA!G$55</f>
        <v>0.22878258866626403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0.10602332410571565</v>
      </c>
      <c r="D52" s="136">
        <f>FSA!D52/FSA!D$55</f>
        <v>8.6304697206818118E-2</v>
      </c>
      <c r="E52" s="136">
        <f>FSA!E52/FSA!E$55</f>
        <v>3.6092248644356124E-2</v>
      </c>
      <c r="F52" s="136">
        <f>FSA!F52/FSA!F$55</f>
        <v>9.4467028613481691E-2</v>
      </c>
      <c r="G52" s="136">
        <f>FSA!G52/FSA!G$55</f>
        <v>7.6129962061516857E-2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8.7366516094186525E-2</v>
      </c>
      <c r="D53" s="136">
        <f>FSA!D53/FSA!D$55</f>
        <v>0.11261678959355031</v>
      </c>
      <c r="E53" s="136">
        <f>FSA!E53/FSA!E$55</f>
        <v>0.12568331280549389</v>
      </c>
      <c r="F53" s="136">
        <f>FSA!F53/FSA!F$55</f>
        <v>0.16323293584118304</v>
      </c>
      <c r="G53" s="136">
        <f>FSA!G53/FSA!G$55</f>
        <v>0.15961985529076803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0.45154218730594958</v>
      </c>
      <c r="D54" s="136">
        <f>FSA!D54/FSA!D$55</f>
        <v>0.46416403557311914</v>
      </c>
      <c r="E54" s="136">
        <f>FSA!E54/FSA!E$55</f>
        <v>0.38968176643974511</v>
      </c>
      <c r="F54" s="136">
        <f>FSA!F54/FSA!F$55</f>
        <v>0.47361241087519496</v>
      </c>
      <c r="G54" s="136">
        <f>FSA!G54/FSA!G$55</f>
        <v>0.46453240601854895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11815774</v>
      </c>
      <c r="F4" s="299">
        <v>17066173</v>
      </c>
      <c r="G4" s="299">
        <v>19723042</v>
      </c>
      <c r="H4" s="299">
        <v>25255041</v>
      </c>
      <c r="I4" s="299">
        <v>27370931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1158571</v>
      </c>
      <c r="F5" s="301">
        <v>793293</v>
      </c>
      <c r="G5" s="301">
        <v>1779631</v>
      </c>
      <c r="H5" s="301">
        <v>2737677</v>
      </c>
      <c r="I5" s="301">
        <v>918979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412351</v>
      </c>
      <c r="F6" s="264">
        <v>355673</v>
      </c>
      <c r="G6" s="264">
        <v>576111</v>
      </c>
      <c r="H6" s="264">
        <v>919789</v>
      </c>
      <c r="I6" s="264">
        <v>279910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746220</v>
      </c>
      <c r="F7" s="264">
        <v>437620</v>
      </c>
      <c r="G7" s="264">
        <v>1203520</v>
      </c>
      <c r="H7" s="264">
        <v>1817888</v>
      </c>
      <c r="I7" s="264">
        <v>639069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382499</v>
      </c>
      <c r="F8" s="301">
        <v>305739</v>
      </c>
      <c r="G8" s="301">
        <v>205684</v>
      </c>
      <c r="H8" s="301">
        <v>285928</v>
      </c>
      <c r="I8" s="301">
        <v>181166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330019</v>
      </c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52480</v>
      </c>
      <c r="F11" s="264">
        <v>305739</v>
      </c>
      <c r="G11" s="264">
        <v>205684</v>
      </c>
      <c r="H11" s="264">
        <v>285928</v>
      </c>
      <c r="I11" s="264">
        <v>181166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5566774</v>
      </c>
      <c r="F12" s="301">
        <v>9023334</v>
      </c>
      <c r="G12" s="301">
        <v>7213288</v>
      </c>
      <c r="H12" s="301">
        <v>10795975</v>
      </c>
      <c r="I12" s="301">
        <v>11947519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1255543</v>
      </c>
      <c r="F13" s="264">
        <v>1938830</v>
      </c>
      <c r="G13" s="264">
        <v>1328420</v>
      </c>
      <c r="H13" s="264">
        <v>1720487</v>
      </c>
      <c r="I13" s="264">
        <v>1614644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778667</v>
      </c>
      <c r="F14" s="264">
        <v>894178</v>
      </c>
      <c r="G14" s="264">
        <v>1210986</v>
      </c>
      <c r="H14" s="264">
        <v>2179712</v>
      </c>
      <c r="I14" s="264">
        <v>1829040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756</v>
      </c>
      <c r="F17" s="264">
        <v>659340</v>
      </c>
      <c r="G17" s="264">
        <v>486674</v>
      </c>
      <c r="H17" s="264">
        <v>616232</v>
      </c>
      <c r="I17" s="264">
        <v>915689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3557809</v>
      </c>
      <c r="F18" s="264">
        <v>5560113</v>
      </c>
      <c r="G18" s="264">
        <v>4301713</v>
      </c>
      <c r="H18" s="264">
        <v>6679333</v>
      </c>
      <c r="I18" s="264">
        <v>7941208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-26001</v>
      </c>
      <c r="F19" s="264">
        <v>-29126</v>
      </c>
      <c r="G19" s="264">
        <v>-114505</v>
      </c>
      <c r="H19" s="264">
        <v>-399789</v>
      </c>
      <c r="I19" s="264">
        <v>-353062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4605151</v>
      </c>
      <c r="F21" s="301">
        <v>6791464</v>
      </c>
      <c r="G21" s="301">
        <v>10251681</v>
      </c>
      <c r="H21" s="301">
        <v>11238341</v>
      </c>
      <c r="I21" s="301">
        <v>14030956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4621286</v>
      </c>
      <c r="F22" s="264">
        <v>6791464</v>
      </c>
      <c r="G22" s="264">
        <v>10251681</v>
      </c>
      <c r="H22" s="264">
        <v>11238341</v>
      </c>
      <c r="I22" s="264">
        <v>14030956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-16135</v>
      </c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102779</v>
      </c>
      <c r="F24" s="301">
        <v>152342</v>
      </c>
      <c r="G24" s="301">
        <v>272757</v>
      </c>
      <c r="H24" s="301">
        <v>197120</v>
      </c>
      <c r="I24" s="301">
        <v>292311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50509</v>
      </c>
      <c r="F25" s="264">
        <v>69692</v>
      </c>
      <c r="G25" s="264">
        <v>109132</v>
      </c>
      <c r="H25" s="264">
        <v>112009</v>
      </c>
      <c r="I25" s="264">
        <v>131203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52243</v>
      </c>
      <c r="F26" s="264">
        <v>82381</v>
      </c>
      <c r="G26" s="264">
        <v>163490</v>
      </c>
      <c r="H26" s="264">
        <v>84293</v>
      </c>
      <c r="I26" s="264">
        <v>156627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27</v>
      </c>
      <c r="F27" s="264">
        <v>269</v>
      </c>
      <c r="G27" s="264">
        <v>135</v>
      </c>
      <c r="H27" s="264">
        <v>818</v>
      </c>
      <c r="I27" s="264">
        <v>4481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1912940</v>
      </c>
      <c r="F30" s="301">
        <v>2814344</v>
      </c>
      <c r="G30" s="301">
        <v>3588391</v>
      </c>
      <c r="H30" s="301">
        <v>2999020</v>
      </c>
      <c r="I30" s="301">
        <v>2949736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145379</v>
      </c>
      <c r="F31" s="301">
        <v>172279</v>
      </c>
      <c r="G31" s="301">
        <v>670602</v>
      </c>
      <c r="H31" s="301">
        <v>516496</v>
      </c>
      <c r="I31" s="301">
        <v>147128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43</v>
      </c>
      <c r="F32" s="264">
        <v>216</v>
      </c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/>
      <c r="G33" s="264">
        <v>187</v>
      </c>
      <c r="H33" s="264">
        <v>102</v>
      </c>
      <c r="I33" s="264">
        <v>102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145336</v>
      </c>
      <c r="F37" s="264">
        <v>172064</v>
      </c>
      <c r="G37" s="264">
        <v>670416</v>
      </c>
      <c r="H37" s="264">
        <v>516394</v>
      </c>
      <c r="I37" s="264">
        <v>147026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75783</v>
      </c>
      <c r="F39" s="301">
        <v>361641</v>
      </c>
      <c r="G39" s="301">
        <v>355094</v>
      </c>
      <c r="H39" s="301">
        <v>426593</v>
      </c>
      <c r="I39" s="301">
        <v>393870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53539</v>
      </c>
      <c r="F40" s="264">
        <v>330164</v>
      </c>
      <c r="G40" s="264">
        <v>325200</v>
      </c>
      <c r="H40" s="264">
        <v>357918</v>
      </c>
      <c r="I40" s="264">
        <v>328396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26192</v>
      </c>
      <c r="F41" s="264">
        <v>38550</v>
      </c>
      <c r="G41" s="264">
        <v>41511</v>
      </c>
      <c r="H41" s="264">
        <v>87209</v>
      </c>
      <c r="I41" s="264">
        <v>93267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-3948</v>
      </c>
      <c r="F42" s="264">
        <v>-7072</v>
      </c>
      <c r="G42" s="264">
        <v>-11617</v>
      </c>
      <c r="H42" s="264">
        <v>-18533</v>
      </c>
      <c r="I42" s="264">
        <v>-27792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22244</v>
      </c>
      <c r="F46" s="264">
        <v>31478</v>
      </c>
      <c r="G46" s="264">
        <v>29894</v>
      </c>
      <c r="H46" s="264">
        <v>68675</v>
      </c>
      <c r="I46" s="264">
        <v>65475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47028</v>
      </c>
      <c r="F49" s="301">
        <v>92442</v>
      </c>
      <c r="G49" s="301">
        <v>127683</v>
      </c>
      <c r="H49" s="301">
        <v>115007</v>
      </c>
      <c r="I49" s="301">
        <v>132235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49782</v>
      </c>
      <c r="F50" s="264">
        <v>96899</v>
      </c>
      <c r="G50" s="264">
        <v>134590</v>
      </c>
      <c r="H50" s="264">
        <v>123600</v>
      </c>
      <c r="I50" s="264">
        <v>262807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-2754</v>
      </c>
      <c r="F51" s="264">
        <v>-4457</v>
      </c>
      <c r="G51" s="264">
        <v>-6907</v>
      </c>
      <c r="H51" s="264">
        <v>-8593</v>
      </c>
      <c r="I51" s="264">
        <v>-130572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199513</v>
      </c>
      <c r="F52" s="301">
        <v>75115</v>
      </c>
      <c r="G52" s="301">
        <v>645337</v>
      </c>
      <c r="H52" s="301">
        <v>662694</v>
      </c>
      <c r="I52" s="301">
        <v>711409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199513</v>
      </c>
      <c r="F54" s="264">
        <v>75115</v>
      </c>
      <c r="G54" s="264">
        <v>645337</v>
      </c>
      <c r="H54" s="264">
        <v>662694</v>
      </c>
      <c r="I54" s="264">
        <v>711409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1176366</v>
      </c>
      <c r="F55" s="301">
        <v>1184818</v>
      </c>
      <c r="G55" s="301">
        <v>106500</v>
      </c>
      <c r="H55" s="301">
        <v>353361</v>
      </c>
      <c r="I55" s="301">
        <v>506494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1100366</v>
      </c>
      <c r="F57" s="264">
        <v>1078818</v>
      </c>
      <c r="G57" s="264">
        <v>500</v>
      </c>
      <c r="H57" s="264">
        <v>257361</v>
      </c>
      <c r="I57" s="264">
        <v>481494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76000</v>
      </c>
      <c r="F58" s="264">
        <v>76000</v>
      </c>
      <c r="G58" s="264">
        <v>76000</v>
      </c>
      <c r="H58" s="264">
        <v>76000</v>
      </c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30000</v>
      </c>
      <c r="G60" s="264">
        <v>30000</v>
      </c>
      <c r="H60" s="264">
        <v>20000</v>
      </c>
      <c r="I60" s="264">
        <v>25000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168395</v>
      </c>
      <c r="F61" s="301">
        <v>839793</v>
      </c>
      <c r="G61" s="301">
        <v>1446338</v>
      </c>
      <c r="H61" s="301">
        <v>715104</v>
      </c>
      <c r="I61" s="301">
        <v>887729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136348</v>
      </c>
      <c r="F62" s="264">
        <v>801832</v>
      </c>
      <c r="G62" s="264">
        <v>1254666</v>
      </c>
      <c r="H62" s="264">
        <v>506477</v>
      </c>
      <c r="I62" s="264">
        <v>633036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30657</v>
      </c>
      <c r="F63" s="264">
        <v>36571</v>
      </c>
      <c r="G63" s="264">
        <v>190282</v>
      </c>
      <c r="H63" s="264">
        <v>207236</v>
      </c>
      <c r="I63" s="264">
        <v>253303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1390</v>
      </c>
      <c r="F65" s="264">
        <v>1390</v>
      </c>
      <c r="G65" s="264">
        <v>1390</v>
      </c>
      <c r="H65" s="264">
        <v>1390</v>
      </c>
      <c r="I65" s="264">
        <v>1390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100477</v>
      </c>
      <c r="F66" s="264">
        <v>88255</v>
      </c>
      <c r="G66" s="264">
        <v>236837</v>
      </c>
      <c r="H66" s="264">
        <v>209766</v>
      </c>
      <c r="I66" s="264">
        <v>170871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13728715</v>
      </c>
      <c r="F67" s="301">
        <v>19880517</v>
      </c>
      <c r="G67" s="301">
        <v>23311433</v>
      </c>
      <c r="H67" s="301">
        <v>28254061</v>
      </c>
      <c r="I67" s="301">
        <v>30320666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7529621</v>
      </c>
      <c r="F68" s="301">
        <v>10652696</v>
      </c>
      <c r="G68" s="301">
        <v>14227392</v>
      </c>
      <c r="H68" s="301">
        <v>14872586</v>
      </c>
      <c r="I68" s="301">
        <v>16235735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5117631</v>
      </c>
      <c r="F69" s="301">
        <v>7276583</v>
      </c>
      <c r="G69" s="301">
        <v>10318521</v>
      </c>
      <c r="H69" s="301">
        <v>13256722</v>
      </c>
      <c r="I69" s="301">
        <v>12254999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580974</v>
      </c>
      <c r="F70" s="264">
        <v>1186514</v>
      </c>
      <c r="G70" s="264">
        <v>604014</v>
      </c>
      <c r="H70" s="264">
        <v>848970</v>
      </c>
      <c r="I70" s="264">
        <v>1149359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1029005</v>
      </c>
      <c r="F71" s="264">
        <v>907818</v>
      </c>
      <c r="G71" s="264">
        <v>2922869</v>
      </c>
      <c r="H71" s="264">
        <v>2187000</v>
      </c>
      <c r="I71" s="264">
        <v>2382744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465585</v>
      </c>
      <c r="F72" s="264">
        <v>699386</v>
      </c>
      <c r="G72" s="264">
        <v>682188</v>
      </c>
      <c r="H72" s="264">
        <v>1141595</v>
      </c>
      <c r="I72" s="264">
        <v>743559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83335</v>
      </c>
      <c r="F73" s="264">
        <v>113457</v>
      </c>
      <c r="G73" s="264">
        <v>148092</v>
      </c>
      <c r="H73" s="264">
        <v>158116</v>
      </c>
      <c r="I73" s="264">
        <v>121024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435599</v>
      </c>
      <c r="F74" s="264">
        <v>472343</v>
      </c>
      <c r="G74" s="264">
        <v>456543</v>
      </c>
      <c r="H74" s="264">
        <v>1141343</v>
      </c>
      <c r="I74" s="264">
        <v>800639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19339</v>
      </c>
      <c r="F77" s="264">
        <v>36024</v>
      </c>
      <c r="G77" s="264">
        <v>46113</v>
      </c>
      <c r="H77" s="264">
        <v>55608</v>
      </c>
      <c r="I77" s="264">
        <v>167536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1989990</v>
      </c>
      <c r="F78" s="264">
        <v>2695650</v>
      </c>
      <c r="G78" s="264">
        <v>3247543</v>
      </c>
      <c r="H78" s="264">
        <v>4624139</v>
      </c>
      <c r="I78" s="264">
        <v>4667612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471425</v>
      </c>
      <c r="F79" s="264">
        <v>1063200</v>
      </c>
      <c r="G79" s="264">
        <v>2068948</v>
      </c>
      <c r="H79" s="264">
        <v>2962806</v>
      </c>
      <c r="I79" s="264">
        <v>2022884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381</v>
      </c>
      <c r="F80" s="264">
        <v>912</v>
      </c>
      <c r="G80" s="264">
        <v>912</v>
      </c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41999</v>
      </c>
      <c r="F81" s="264">
        <v>101279</v>
      </c>
      <c r="G81" s="264">
        <v>141299</v>
      </c>
      <c r="H81" s="264">
        <v>137145</v>
      </c>
      <c r="I81" s="264">
        <v>199640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2411990</v>
      </c>
      <c r="F84" s="301">
        <v>3376112</v>
      </c>
      <c r="G84" s="301">
        <v>3908872</v>
      </c>
      <c r="H84" s="301">
        <v>1615864</v>
      </c>
      <c r="I84" s="301">
        <v>3980736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8741</v>
      </c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21168</v>
      </c>
      <c r="G91" s="264">
        <v>9517</v>
      </c>
      <c r="H91" s="264">
        <v>1777</v>
      </c>
      <c r="I91" s="264">
        <v>131338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2394395</v>
      </c>
      <c r="F92" s="264">
        <v>3336531</v>
      </c>
      <c r="G92" s="264">
        <v>3876368</v>
      </c>
      <c r="H92" s="264">
        <v>1517105</v>
      </c>
      <c r="I92" s="264">
        <v>3748480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/>
      <c r="G95" s="264">
        <v>4572</v>
      </c>
      <c r="H95" s="264">
        <v>93264</v>
      </c>
      <c r="I95" s="264">
        <v>98234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8853</v>
      </c>
      <c r="F96" s="264">
        <v>18414</v>
      </c>
      <c r="G96" s="264">
        <v>18414</v>
      </c>
      <c r="H96" s="264">
        <v>3718</v>
      </c>
      <c r="I96" s="264">
        <v>2684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6199094</v>
      </c>
      <c r="F98" s="301">
        <v>9227821</v>
      </c>
      <c r="G98" s="301">
        <v>9084041</v>
      </c>
      <c r="H98" s="301">
        <v>13381475</v>
      </c>
      <c r="I98" s="301">
        <v>14084932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6199094</v>
      </c>
      <c r="F99" s="301">
        <v>9227821</v>
      </c>
      <c r="G99" s="301">
        <v>9084041</v>
      </c>
      <c r="H99" s="301">
        <v>13381475</v>
      </c>
      <c r="I99" s="301">
        <v>14084932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3500714</v>
      </c>
      <c r="F100" s="264">
        <v>5200347</v>
      </c>
      <c r="G100" s="264">
        <v>5200347</v>
      </c>
      <c r="H100" s="264">
        <v>5977730</v>
      </c>
      <c r="I100" s="264">
        <v>6117790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3500714</v>
      </c>
      <c r="F101" s="264">
        <v>5200347</v>
      </c>
      <c r="G101" s="264">
        <v>5200347</v>
      </c>
      <c r="H101" s="264">
        <v>5977730</v>
      </c>
      <c r="I101" s="264">
        <v>6117790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10868</v>
      </c>
      <c r="F103" s="264">
        <v>10678</v>
      </c>
      <c r="G103" s="264">
        <v>10678</v>
      </c>
      <c r="H103" s="264">
        <v>10678</v>
      </c>
      <c r="I103" s="264">
        <v>80398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6530</v>
      </c>
      <c r="G105" s="264">
        <v>21830</v>
      </c>
      <c r="H105" s="264">
        <v>32030</v>
      </c>
      <c r="I105" s="264">
        <v>634480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-2501</v>
      </c>
      <c r="F106" s="264">
        <v>-2501</v>
      </c>
      <c r="G106" s="264">
        <v>-2501</v>
      </c>
      <c r="H106" s="264">
        <v>-2501</v>
      </c>
      <c r="I106" s="264">
        <v>-2501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35019</v>
      </c>
      <c r="F109" s="264">
        <v>58105</v>
      </c>
      <c r="G109" s="264">
        <v>82466</v>
      </c>
      <c r="H109" s="264">
        <v>82466</v>
      </c>
      <c r="I109" s="264">
        <v>106673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1455564</v>
      </c>
      <c r="F112" s="264">
        <v>1715782</v>
      </c>
      <c r="G112" s="264">
        <v>841362</v>
      </c>
      <c r="H112" s="264">
        <v>2669077</v>
      </c>
      <c r="I112" s="264">
        <v>2308311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277367</v>
      </c>
      <c r="F113" s="264">
        <v>499267</v>
      </c>
      <c r="G113" s="264">
        <v>1337218</v>
      </c>
      <c r="H113" s="264">
        <v>1511817</v>
      </c>
      <c r="I113" s="264">
        <v>2093442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1178197</v>
      </c>
      <c r="F114" s="264">
        <v>1216515</v>
      </c>
      <c r="G114" s="264">
        <v>-495856</v>
      </c>
      <c r="H114" s="264">
        <v>1157260</v>
      </c>
      <c r="I114" s="264">
        <v>214869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1199430</v>
      </c>
      <c r="F115" s="264">
        <v>2238880</v>
      </c>
      <c r="G115" s="264">
        <v>2929858</v>
      </c>
      <c r="H115" s="264">
        <v>4611993</v>
      </c>
      <c r="I115" s="264">
        <v>4839780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13728715</v>
      </c>
      <c r="F119" s="301">
        <v>19880517</v>
      </c>
      <c r="G119" s="301">
        <v>23311433</v>
      </c>
      <c r="H119" s="301">
        <v>28254061</v>
      </c>
      <c r="I119" s="301">
        <v>30320666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4645500</v>
      </c>
      <c r="F3" s="264">
        <v>5814793</v>
      </c>
      <c r="G3" s="264">
        <v>2898850</v>
      </c>
      <c r="H3" s="264">
        <v>10131421</v>
      </c>
      <c r="I3" s="264">
        <v>5555818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181</v>
      </c>
      <c r="F4" s="264">
        <v>1215</v>
      </c>
      <c r="G4" s="264">
        <v>8196</v>
      </c>
      <c r="H4" s="264">
        <v>42036</v>
      </c>
      <c r="I4" s="264">
        <v>44103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4645319</v>
      </c>
      <c r="F5" s="301">
        <v>5813578</v>
      </c>
      <c r="G5" s="301">
        <v>2890654</v>
      </c>
      <c r="H5" s="301">
        <v>10089385</v>
      </c>
      <c r="I5" s="301">
        <v>5511715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2030544</v>
      </c>
      <c r="F6" s="264">
        <v>2729976</v>
      </c>
      <c r="G6" s="264">
        <v>1016048</v>
      </c>
      <c r="H6" s="264">
        <v>4491592</v>
      </c>
      <c r="I6" s="264">
        <v>2541687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2614774</v>
      </c>
      <c r="F7" s="301">
        <v>3083602</v>
      </c>
      <c r="G7" s="301">
        <v>1874606</v>
      </c>
      <c r="H7" s="301">
        <v>5597793</v>
      </c>
      <c r="I7" s="301">
        <v>2970028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206731</v>
      </c>
      <c r="F8" s="264">
        <v>270472</v>
      </c>
      <c r="G8" s="264">
        <v>72635</v>
      </c>
      <c r="H8" s="264">
        <v>352727</v>
      </c>
      <c r="I8" s="264">
        <v>464365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190755</v>
      </c>
      <c r="F9" s="264">
        <v>209031</v>
      </c>
      <c r="G9" s="264">
        <v>858284</v>
      </c>
      <c r="H9" s="264">
        <v>543612</v>
      </c>
      <c r="I9" s="264">
        <v>521090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162515</v>
      </c>
      <c r="F10" s="264">
        <v>198519</v>
      </c>
      <c r="G10" s="264">
        <v>308766</v>
      </c>
      <c r="H10" s="264">
        <v>467967</v>
      </c>
      <c r="I10" s="264">
        <v>462172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256267</v>
      </c>
      <c r="F11" s="264">
        <v>149337</v>
      </c>
      <c r="G11" s="264">
        <v>-10584</v>
      </c>
      <c r="H11" s="264">
        <v>325</v>
      </c>
      <c r="I11" s="264">
        <v>1635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433805</v>
      </c>
      <c r="F12" s="264">
        <v>483126</v>
      </c>
      <c r="G12" s="264">
        <v>488536</v>
      </c>
      <c r="H12" s="264">
        <v>1887483</v>
      </c>
      <c r="I12" s="264">
        <v>1056802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345928</v>
      </c>
      <c r="F13" s="264">
        <v>501464</v>
      </c>
      <c r="G13" s="264">
        <v>594046</v>
      </c>
      <c r="H13" s="264">
        <v>997632</v>
      </c>
      <c r="I13" s="264">
        <v>1083003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2107286</v>
      </c>
      <c r="F14" s="301">
        <v>2309789</v>
      </c>
      <c r="G14" s="301">
        <v>-4209</v>
      </c>
      <c r="H14" s="301">
        <v>2522117</v>
      </c>
      <c r="I14" s="301">
        <v>775133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21209</v>
      </c>
      <c r="F15" s="264">
        <v>125728</v>
      </c>
      <c r="G15" s="264">
        <v>109570</v>
      </c>
      <c r="H15" s="264">
        <v>70053</v>
      </c>
      <c r="I15" s="264">
        <v>72190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26710</v>
      </c>
      <c r="F16" s="264">
        <v>47004</v>
      </c>
      <c r="G16" s="264">
        <v>78471</v>
      </c>
      <c r="H16" s="264">
        <v>76151</v>
      </c>
      <c r="I16" s="264">
        <v>79505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-5501</v>
      </c>
      <c r="F17" s="301">
        <v>78724</v>
      </c>
      <c r="G17" s="301">
        <v>31099</v>
      </c>
      <c r="H17" s="301">
        <v>-6098</v>
      </c>
      <c r="I17" s="301">
        <v>-7315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2101784</v>
      </c>
      <c r="F18" s="301">
        <v>2388514</v>
      </c>
      <c r="G18" s="301">
        <v>26890</v>
      </c>
      <c r="H18" s="301">
        <v>2516019</v>
      </c>
      <c r="I18" s="301">
        <v>767818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381773</v>
      </c>
      <c r="F19" s="264">
        <v>505980</v>
      </c>
      <c r="G19" s="264">
        <v>349838</v>
      </c>
      <c r="H19" s="264">
        <v>849226</v>
      </c>
      <c r="I19" s="264">
        <v>275208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-2784</v>
      </c>
      <c r="F20" s="264">
        <v>-3685</v>
      </c>
      <c r="G20" s="264">
        <v>-148878</v>
      </c>
      <c r="H20" s="264">
        <v>71737</v>
      </c>
      <c r="I20" s="264">
        <v>-41097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1722795</v>
      </c>
      <c r="F21" s="301">
        <v>1886219</v>
      </c>
      <c r="G21" s="301">
        <v>-174070</v>
      </c>
      <c r="H21" s="301">
        <v>1595056</v>
      </c>
      <c r="I21" s="301">
        <v>533707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1178427</v>
      </c>
      <c r="F22" s="264">
        <v>1216515</v>
      </c>
      <c r="G22" s="264">
        <v>-495745</v>
      </c>
      <c r="H22" s="264">
        <v>1157260</v>
      </c>
      <c r="I22" s="264">
        <v>214869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544368</v>
      </c>
      <c r="F23" s="264">
        <v>669704</v>
      </c>
      <c r="G23" s="264">
        <v>321676</v>
      </c>
      <c r="H23" s="264">
        <v>437796</v>
      </c>
      <c r="I23" s="264">
        <v>318837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3427</v>
      </c>
      <c r="F24" s="264">
        <v>2672</v>
      </c>
      <c r="G24" s="264">
        <v>-957</v>
      </c>
      <c r="H24" s="264">
        <v>1942</v>
      </c>
      <c r="I24" s="264">
        <v>355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3427</v>
      </c>
      <c r="F25" s="264">
        <v>2653</v>
      </c>
      <c r="G25" s="264">
        <v>-913</v>
      </c>
      <c r="H25" s="264">
        <v>1931</v>
      </c>
      <c r="I25" s="264">
        <v>359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