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H4" i="8" s="1"/>
  <c r="G5" i="8"/>
  <c r="G4" i="8" s="1"/>
  <c r="F5" i="8"/>
  <c r="F4" i="8" s="1"/>
  <c r="E5" i="8"/>
  <c r="E4" i="8" s="1"/>
  <c r="D5" i="8"/>
  <c r="D4" i="8" s="1"/>
  <c r="C5" i="8"/>
  <c r="J4" i="8"/>
  <c r="I4" i="8"/>
  <c r="C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K74" i="6"/>
  <c r="J74" i="6"/>
  <c r="I74" i="6"/>
  <c r="H74" i="6"/>
  <c r="G74" i="6"/>
  <c r="G69" i="6" s="1"/>
  <c r="G68" i="6" s="1"/>
  <c r="F74" i="6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L69" i="6"/>
  <c r="K69" i="6"/>
  <c r="J69" i="6"/>
  <c r="I69" i="6"/>
  <c r="H69" i="6"/>
  <c r="F69" i="6"/>
  <c r="L68" i="6"/>
  <c r="L78" i="6" s="1"/>
  <c r="K68" i="6"/>
  <c r="K78" i="6" s="1"/>
  <c r="J68" i="6"/>
  <c r="I68" i="6"/>
  <c r="H68" i="6"/>
  <c r="F68" i="6"/>
  <c r="F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F24" i="6" s="1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H31" i="6" s="1"/>
  <c r="H24" i="6" s="1"/>
  <c r="G35" i="6"/>
  <c r="N32" i="6"/>
  <c r="M32" i="6"/>
  <c r="M31" i="6" s="1"/>
  <c r="M24" i="6" s="1"/>
  <c r="L32" i="6"/>
  <c r="L31" i="6" s="1"/>
  <c r="K32" i="6"/>
  <c r="K31" i="6" s="1"/>
  <c r="J32" i="6"/>
  <c r="J31" i="6" s="1"/>
  <c r="I32" i="6"/>
  <c r="H32" i="6"/>
  <c r="G32" i="6"/>
  <c r="G31" i="6" s="1"/>
  <c r="G24" i="6" s="1"/>
  <c r="G48" i="6" s="1"/>
  <c r="W31" i="6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1" i="6"/>
  <c r="I31" i="6"/>
  <c r="F31" i="6"/>
  <c r="E31" i="6"/>
  <c r="E24" i="6" s="1"/>
  <c r="E48" i="6" s="1"/>
  <c r="D31" i="6"/>
  <c r="D24" i="6" s="1"/>
  <c r="D48" i="6" s="1"/>
  <c r="C31" i="6"/>
  <c r="W30" i="6"/>
  <c r="W29" i="6"/>
  <c r="N25" i="6"/>
  <c r="M25" i="6"/>
  <c r="L25" i="6"/>
  <c r="L24" i="6" s="1"/>
  <c r="L48" i="6" s="1"/>
  <c r="K25" i="6"/>
  <c r="K24" i="6" s="1"/>
  <c r="J25" i="6"/>
  <c r="I25" i="6"/>
  <c r="I24" i="6" s="1"/>
  <c r="I48" i="6" s="1"/>
  <c r="H25" i="6"/>
  <c r="G25" i="6"/>
  <c r="N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H2" i="6"/>
  <c r="I2" i="6" s="1"/>
  <c r="J2" i="6" s="1"/>
  <c r="K2" i="6" s="1"/>
  <c r="L2" i="6" s="1"/>
  <c r="M2" i="6" s="1"/>
  <c r="N2" i="6" s="1"/>
  <c r="D2" i="6"/>
  <c r="E2" i="6" s="1"/>
  <c r="F2" i="6" s="1"/>
  <c r="G2" i="6" s="1"/>
  <c r="H13" i="4"/>
  <c r="G13" i="4"/>
  <c r="G12" i="4"/>
  <c r="H12" i="4" s="1"/>
  <c r="I12" i="4" s="1"/>
  <c r="I13" i="4" s="1"/>
  <c r="I9" i="4"/>
  <c r="I18" i="4" s="1"/>
  <c r="I19" i="4" s="1"/>
  <c r="H9" i="4"/>
  <c r="H18" i="4" s="1"/>
  <c r="H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Y60" i="2" s="1"/>
  <c r="I65" i="2"/>
  <c r="H65" i="2"/>
  <c r="G65" i="2"/>
  <c r="F65" i="2"/>
  <c r="E65" i="2"/>
  <c r="D65" i="2"/>
  <c r="C65" i="2"/>
  <c r="J64" i="2"/>
  <c r="J68" i="2" s="1"/>
  <c r="K63" i="2"/>
  <c r="J63" i="2"/>
  <c r="Y67" i="2" s="1"/>
  <c r="I63" i="2"/>
  <c r="H63" i="2"/>
  <c r="J61" i="2"/>
  <c r="I61" i="2"/>
  <c r="H61" i="2"/>
  <c r="G61" i="2"/>
  <c r="F61" i="2"/>
  <c r="E61" i="2"/>
  <c r="D61" i="2"/>
  <c r="C61" i="2"/>
  <c r="U60" i="2"/>
  <c r="M60" i="2"/>
  <c r="L60" i="2"/>
  <c r="K60" i="2"/>
  <c r="J60" i="2"/>
  <c r="I60" i="2"/>
  <c r="H60" i="2"/>
  <c r="G60" i="2"/>
  <c r="F60" i="2"/>
  <c r="E60" i="2"/>
  <c r="D60" i="2"/>
  <c r="C60" i="2"/>
  <c r="C64" i="2" s="1"/>
  <c r="C68" i="2" s="1"/>
  <c r="M59" i="2"/>
  <c r="M57" i="2" s="1"/>
  <c r="M64" i="2" s="1"/>
  <c r="L59" i="2"/>
  <c r="K59" i="2"/>
  <c r="J58" i="2"/>
  <c r="I58" i="2"/>
  <c r="H58" i="2"/>
  <c r="G58" i="2"/>
  <c r="F58" i="2"/>
  <c r="E58" i="2"/>
  <c r="D58" i="2"/>
  <c r="C58" i="2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X55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X53" i="2"/>
  <c r="J53" i="2"/>
  <c r="I53" i="2"/>
  <c r="I64" i="2" s="1"/>
  <c r="H53" i="2"/>
  <c r="H64" i="2" s="1"/>
  <c r="G53" i="2"/>
  <c r="F53" i="2"/>
  <c r="F64" i="2" s="1"/>
  <c r="F68" i="2" s="1"/>
  <c r="E53" i="2"/>
  <c r="D53" i="2"/>
  <c r="D64" i="2" s="1"/>
  <c r="D68" i="2" s="1"/>
  <c r="C53" i="2"/>
  <c r="AB52" i="2"/>
  <c r="D51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S48" i="2"/>
  <c r="J48" i="2"/>
  <c r="I48" i="2"/>
  <c r="H48" i="2"/>
  <c r="G48" i="2"/>
  <c r="F48" i="2"/>
  <c r="E48" i="2"/>
  <c r="D48" i="2"/>
  <c r="C48" i="2"/>
  <c r="Z47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U52" i="2" s="1"/>
  <c r="E46" i="2"/>
  <c r="D46" i="2"/>
  <c r="C46" i="2"/>
  <c r="J45" i="2"/>
  <c r="I45" i="2"/>
  <c r="H45" i="2"/>
  <c r="W51" i="2" s="1"/>
  <c r="G45" i="2"/>
  <c r="F45" i="2"/>
  <c r="E45" i="2"/>
  <c r="D45" i="2"/>
  <c r="C45" i="2"/>
  <c r="J44" i="2"/>
  <c r="I44" i="2"/>
  <c r="H44" i="2"/>
  <c r="W48" i="2" s="1"/>
  <c r="G44" i="2"/>
  <c r="F44" i="2"/>
  <c r="U48" i="2" s="1"/>
  <c r="E44" i="2"/>
  <c r="T52" i="2" s="1"/>
  <c r="D44" i="2"/>
  <c r="S52" i="2" s="1"/>
  <c r="C44" i="2"/>
  <c r="J43" i="2"/>
  <c r="I43" i="2"/>
  <c r="H43" i="2"/>
  <c r="G43" i="2"/>
  <c r="V52" i="2" s="1"/>
  <c r="F43" i="2"/>
  <c r="E43" i="2"/>
  <c r="D43" i="2"/>
  <c r="C43" i="2"/>
  <c r="R47" i="2" s="1"/>
  <c r="J42" i="2"/>
  <c r="I42" i="2"/>
  <c r="H42" i="2"/>
  <c r="G42" i="2"/>
  <c r="F42" i="2"/>
  <c r="E42" i="2"/>
  <c r="E51" i="2" s="1"/>
  <c r="D42" i="2"/>
  <c r="C42" i="2"/>
  <c r="AB40" i="2"/>
  <c r="Y40" i="2"/>
  <c r="V40" i="2"/>
  <c r="M40" i="2"/>
  <c r="L40" i="2"/>
  <c r="K40" i="2"/>
  <c r="Z18" i="2" s="1"/>
  <c r="Z40" i="2" s="1"/>
  <c r="J40" i="2"/>
  <c r="I40" i="2"/>
  <c r="X18" i="2" s="1"/>
  <c r="X40" i="2" s="1"/>
  <c r="H40" i="2"/>
  <c r="W18" i="2" s="1"/>
  <c r="W40" i="2" s="1"/>
  <c r="G40" i="2"/>
  <c r="F40" i="2"/>
  <c r="E40" i="2"/>
  <c r="T18" i="2" s="1"/>
  <c r="T40" i="2" s="1"/>
  <c r="C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5" i="2" s="1"/>
  <c r="U27" i="2"/>
  <c r="T27" i="2"/>
  <c r="S27" i="2"/>
  <c r="S55" i="2" s="1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K22" i="2"/>
  <c r="H22" i="2"/>
  <c r="C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K21" i="2"/>
  <c r="I21" i="2"/>
  <c r="I22" i="2" s="1"/>
  <c r="H21" i="2"/>
  <c r="G21" i="2"/>
  <c r="V49" i="2" s="1"/>
  <c r="F21" i="2"/>
  <c r="U49" i="2" s="1"/>
  <c r="E21" i="2"/>
  <c r="T51" i="2" s="1"/>
  <c r="D21" i="2"/>
  <c r="S51" i="2" s="1"/>
  <c r="C21" i="2"/>
  <c r="R48" i="2" s="1"/>
  <c r="M20" i="2"/>
  <c r="AB47" i="2" s="1"/>
  <c r="L20" i="2"/>
  <c r="L21" i="2" s="1"/>
  <c r="K20" i="2"/>
  <c r="J20" i="2"/>
  <c r="J21" i="2" s="1"/>
  <c r="Y49" i="2" s="1"/>
  <c r="I20" i="2"/>
  <c r="H20" i="2"/>
  <c r="G20" i="2"/>
  <c r="V53" i="2" s="1"/>
  <c r="F20" i="2"/>
  <c r="U53" i="2" s="1"/>
  <c r="E20" i="2"/>
  <c r="D20" i="2"/>
  <c r="S53" i="2" s="1"/>
  <c r="C20" i="2"/>
  <c r="R50" i="2" s="1"/>
  <c r="AB18" i="2"/>
  <c r="AA18" i="2"/>
  <c r="AA40" i="2" s="1"/>
  <c r="Y18" i="2"/>
  <c r="V18" i="2"/>
  <c r="U18" i="2"/>
  <c r="U40" i="2" s="1"/>
  <c r="R18" i="2"/>
  <c r="R40" i="2" s="1"/>
  <c r="D18" i="2"/>
  <c r="D40" i="2" s="1"/>
  <c r="S18" i="2" s="1"/>
  <c r="S40" i="2" s="1"/>
  <c r="C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H48" i="1"/>
  <c r="E48" i="1"/>
  <c r="J47" i="1"/>
  <c r="I47" i="1"/>
  <c r="H47" i="1"/>
  <c r="G47" i="1"/>
  <c r="F47" i="1"/>
  <c r="E47" i="1"/>
  <c r="D47" i="1"/>
  <c r="C47" i="1"/>
  <c r="J46" i="1"/>
  <c r="J48" i="1" s="1"/>
  <c r="I46" i="1"/>
  <c r="H46" i="1"/>
  <c r="G46" i="1"/>
  <c r="F46" i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O40" i="1"/>
  <c r="J40" i="1"/>
  <c r="J49" i="1" s="1"/>
  <c r="I40" i="1"/>
  <c r="H40" i="1"/>
  <c r="G40" i="1"/>
  <c r="G49" i="1" s="1"/>
  <c r="F40" i="1"/>
  <c r="F49" i="1" s="1"/>
  <c r="E40" i="1"/>
  <c r="D40" i="1"/>
  <c r="C40" i="1"/>
  <c r="J38" i="1"/>
  <c r="J37" i="1"/>
  <c r="I37" i="1"/>
  <c r="H37" i="1"/>
  <c r="G37" i="1"/>
  <c r="F37" i="1"/>
  <c r="E37" i="1"/>
  <c r="D37" i="1"/>
  <c r="C37" i="1"/>
  <c r="Q36" i="1"/>
  <c r="J36" i="1"/>
  <c r="J36" i="3" s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N38" i="1" s="1"/>
  <c r="J29" i="1"/>
  <c r="I29" i="1"/>
  <c r="H29" i="1"/>
  <c r="G29" i="1"/>
  <c r="F29" i="1"/>
  <c r="E29" i="1"/>
  <c r="D29" i="1"/>
  <c r="C29" i="1"/>
  <c r="G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I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H18" i="1" s="1"/>
  <c r="H18" i="3" s="1"/>
  <c r="G16" i="1"/>
  <c r="F16" i="1"/>
  <c r="E16" i="1"/>
  <c r="D16" i="1"/>
  <c r="C16" i="1"/>
  <c r="U14" i="1"/>
  <c r="T14" i="1"/>
  <c r="S14" i="1"/>
  <c r="S41" i="1" s="1"/>
  <c r="R14" i="1"/>
  <c r="Q14" i="1"/>
  <c r="P14" i="1"/>
  <c r="P41" i="1" s="1"/>
  <c r="O14" i="1"/>
  <c r="N14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I9" i="1"/>
  <c r="I12" i="1" s="1"/>
  <c r="J8" i="1"/>
  <c r="J9" i="1" s="1"/>
  <c r="I8" i="1"/>
  <c r="T36" i="1" s="1"/>
  <c r="H8" i="1"/>
  <c r="G8" i="1"/>
  <c r="F8" i="1"/>
  <c r="Q37" i="1" s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H7" i="1"/>
  <c r="H9" i="1" s="1"/>
  <c r="G7" i="1"/>
  <c r="F7" i="1"/>
  <c r="E7" i="1"/>
  <c r="E9" i="1" s="1"/>
  <c r="D7" i="1"/>
  <c r="C7" i="1"/>
  <c r="C9" i="1" s="1"/>
  <c r="U5" i="1"/>
  <c r="T5" i="1"/>
  <c r="S5" i="1"/>
  <c r="J5" i="1"/>
  <c r="J5" i="3" s="1"/>
  <c r="I5" i="1"/>
  <c r="H5" i="1"/>
  <c r="G5" i="1"/>
  <c r="G5" i="3" s="1"/>
  <c r="F5" i="1"/>
  <c r="Q5" i="1" s="1"/>
  <c r="E5" i="1"/>
  <c r="E5" i="3" s="1"/>
  <c r="D5" i="1"/>
  <c r="C5" i="1"/>
  <c r="J9" i="3" l="1"/>
  <c r="U31" i="1"/>
  <c r="J12" i="1"/>
  <c r="J15" i="1" s="1"/>
  <c r="J15" i="3" s="1"/>
  <c r="U74" i="1"/>
  <c r="U75" i="1" s="1"/>
  <c r="C9" i="3"/>
  <c r="N74" i="1"/>
  <c r="N31" i="1"/>
  <c r="C12" i="1"/>
  <c r="I12" i="3"/>
  <c r="I25" i="1"/>
  <c r="T64" i="1"/>
  <c r="I15" i="1"/>
  <c r="I15" i="3" s="1"/>
  <c r="P74" i="1"/>
  <c r="P75" i="1" s="1"/>
  <c r="E9" i="3"/>
  <c r="P31" i="1"/>
  <c r="E12" i="1"/>
  <c r="H9" i="3"/>
  <c r="S74" i="1"/>
  <c r="S75" i="1" s="1"/>
  <c r="S31" i="1"/>
  <c r="H12" i="1"/>
  <c r="I38" i="1"/>
  <c r="I34" i="3" s="1"/>
  <c r="F22" i="3"/>
  <c r="J38" i="3"/>
  <c r="C5" i="3"/>
  <c r="C27" i="1"/>
  <c r="R5" i="1"/>
  <c r="D5" i="3"/>
  <c r="D27" i="1"/>
  <c r="D23" i="3"/>
  <c r="D11" i="3"/>
  <c r="O30" i="1"/>
  <c r="D24" i="3"/>
  <c r="D7" i="3"/>
  <c r="D10" i="3"/>
  <c r="N42" i="1"/>
  <c r="N41" i="1"/>
  <c r="D16" i="3"/>
  <c r="H38" i="1"/>
  <c r="H35" i="3"/>
  <c r="D49" i="1"/>
  <c r="X44" i="2"/>
  <c r="I25" i="2"/>
  <c r="O42" i="1"/>
  <c r="O41" i="1"/>
  <c r="E27" i="1"/>
  <c r="T54" i="2"/>
  <c r="T55" i="2"/>
  <c r="E16" i="3"/>
  <c r="E21" i="3"/>
  <c r="G27" i="3"/>
  <c r="R27" i="1"/>
  <c r="D82" i="2"/>
  <c r="D69" i="2"/>
  <c r="G34" i="3"/>
  <c r="E13" i="3"/>
  <c r="Q42" i="1"/>
  <c r="C17" i="3"/>
  <c r="F21" i="3"/>
  <c r="G22" i="3"/>
  <c r="J27" i="1"/>
  <c r="H33" i="3"/>
  <c r="O35" i="1"/>
  <c r="W44" i="2"/>
  <c r="H25" i="2"/>
  <c r="F10" i="3"/>
  <c r="G16" i="3"/>
  <c r="H5" i="3"/>
  <c r="H27" i="1"/>
  <c r="H24" i="3"/>
  <c r="H7" i="3"/>
  <c r="H23" i="3"/>
  <c r="S76" i="1"/>
  <c r="S35" i="1"/>
  <c r="H11" i="3"/>
  <c r="S40" i="1"/>
  <c r="S30" i="1"/>
  <c r="D8" i="3"/>
  <c r="O37" i="1"/>
  <c r="O36" i="1"/>
  <c r="H10" i="3"/>
  <c r="C14" i="3"/>
  <c r="R42" i="1"/>
  <c r="R41" i="1"/>
  <c r="H16" i="3"/>
  <c r="D17" i="3"/>
  <c r="G21" i="3"/>
  <c r="H22" i="3"/>
  <c r="O38" i="1"/>
  <c r="O39" i="1" s="1"/>
  <c r="H32" i="3"/>
  <c r="J34" i="3"/>
  <c r="Q35" i="1"/>
  <c r="I48" i="1"/>
  <c r="AA49" i="2"/>
  <c r="AA51" i="2"/>
  <c r="AA48" i="2"/>
  <c r="F5" i="3"/>
  <c r="F27" i="1"/>
  <c r="G24" i="3"/>
  <c r="G7" i="3"/>
  <c r="G11" i="3"/>
  <c r="G23" i="3"/>
  <c r="R35" i="1"/>
  <c r="R40" i="1"/>
  <c r="R30" i="1"/>
  <c r="G10" i="3"/>
  <c r="I5" i="3"/>
  <c r="I27" i="1"/>
  <c r="I11" i="3"/>
  <c r="I23" i="3"/>
  <c r="I24" i="3"/>
  <c r="T40" i="1"/>
  <c r="T30" i="1"/>
  <c r="I7" i="3"/>
  <c r="E8" i="3"/>
  <c r="P37" i="1"/>
  <c r="P36" i="1"/>
  <c r="I10" i="3"/>
  <c r="G13" i="3"/>
  <c r="D14" i="3"/>
  <c r="I16" i="3"/>
  <c r="E17" i="3"/>
  <c r="I22" i="3"/>
  <c r="E30" i="3"/>
  <c r="P38" i="1"/>
  <c r="T35" i="1"/>
  <c r="F33" i="3"/>
  <c r="F8" i="3"/>
  <c r="J10" i="3"/>
  <c r="H13" i="3"/>
  <c r="E14" i="3"/>
  <c r="T42" i="1"/>
  <c r="J16" i="3"/>
  <c r="J18" i="1"/>
  <c r="J18" i="3" s="1"/>
  <c r="F17" i="3"/>
  <c r="I21" i="3"/>
  <c r="S38" i="1"/>
  <c r="J32" i="3"/>
  <c r="I13" i="3"/>
  <c r="F14" i="3"/>
  <c r="U41" i="1"/>
  <c r="U42" i="1"/>
  <c r="G17" i="3"/>
  <c r="C18" i="1"/>
  <c r="C18" i="3" s="1"/>
  <c r="J21" i="3"/>
  <c r="C38" i="1"/>
  <c r="R38" i="1"/>
  <c r="I31" i="3"/>
  <c r="P42" i="1"/>
  <c r="E10" i="3"/>
  <c r="F32" i="3"/>
  <c r="Q38" i="1"/>
  <c r="Q39" i="1" s="1"/>
  <c r="J24" i="3"/>
  <c r="J7" i="3"/>
  <c r="J11" i="3"/>
  <c r="J23" i="3"/>
  <c r="U35" i="1"/>
  <c r="U40" i="1"/>
  <c r="U76" i="1"/>
  <c r="N5" i="1"/>
  <c r="O5" i="1"/>
  <c r="S36" i="1"/>
  <c r="H8" i="3"/>
  <c r="S37" i="1"/>
  <c r="D9" i="1"/>
  <c r="J13" i="3"/>
  <c r="G14" i="3"/>
  <c r="H17" i="3"/>
  <c r="D18" i="1"/>
  <c r="D18" i="3" s="1"/>
  <c r="J31" i="3"/>
  <c r="S42" i="1"/>
  <c r="F23" i="3"/>
  <c r="F24" i="3"/>
  <c r="F7" i="3"/>
  <c r="F11" i="3"/>
  <c r="Q40" i="1"/>
  <c r="D38" i="1"/>
  <c r="D35" i="3" s="1"/>
  <c r="G8" i="3"/>
  <c r="R36" i="1"/>
  <c r="R37" i="1"/>
  <c r="P5" i="1"/>
  <c r="I8" i="3"/>
  <c r="T37" i="1"/>
  <c r="H14" i="3"/>
  <c r="I17" i="3"/>
  <c r="E18" i="1"/>
  <c r="E18" i="3" s="1"/>
  <c r="E38" i="1"/>
  <c r="E36" i="3" s="1"/>
  <c r="T38" i="1"/>
  <c r="T53" i="2"/>
  <c r="E22" i="2"/>
  <c r="T43" i="2"/>
  <c r="J8" i="3"/>
  <c r="U37" i="1"/>
  <c r="U36" i="1"/>
  <c r="F9" i="1"/>
  <c r="I14" i="3"/>
  <c r="E15" i="1"/>
  <c r="E15" i="3" s="1"/>
  <c r="J17" i="3"/>
  <c r="F18" i="1"/>
  <c r="F18" i="3" s="1"/>
  <c r="F29" i="3"/>
  <c r="F38" i="1"/>
  <c r="J30" i="3"/>
  <c r="U38" i="1"/>
  <c r="U39" i="1" s="1"/>
  <c r="D34" i="3"/>
  <c r="H49" i="1"/>
  <c r="T41" i="1"/>
  <c r="N53" i="1"/>
  <c r="E24" i="3"/>
  <c r="E7" i="3"/>
  <c r="E11" i="3"/>
  <c r="P30" i="1"/>
  <c r="P76" i="1"/>
  <c r="E23" i="3"/>
  <c r="P35" i="1"/>
  <c r="P40" i="1"/>
  <c r="I9" i="3"/>
  <c r="T74" i="1"/>
  <c r="T75" i="1" s="1"/>
  <c r="T76" i="1" s="1"/>
  <c r="T31" i="1"/>
  <c r="G38" i="1"/>
  <c r="C23" i="3"/>
  <c r="C24" i="3"/>
  <c r="C7" i="3"/>
  <c r="C11" i="3"/>
  <c r="G9" i="1"/>
  <c r="C10" i="3"/>
  <c r="J14" i="3"/>
  <c r="C16" i="3"/>
  <c r="G18" i="1"/>
  <c r="G18" i="3" s="1"/>
  <c r="C22" i="3"/>
  <c r="G29" i="3"/>
  <c r="Q30" i="1"/>
  <c r="C32" i="3"/>
  <c r="H36" i="3"/>
  <c r="J37" i="3"/>
  <c r="I49" i="1"/>
  <c r="D54" i="1"/>
  <c r="W53" i="2"/>
  <c r="W43" i="2"/>
  <c r="E80" i="2"/>
  <c r="E81" i="2"/>
  <c r="E63" i="2"/>
  <c r="F13" i="3"/>
  <c r="F16" i="3"/>
  <c r="J22" i="3"/>
  <c r="J29" i="3"/>
  <c r="C33" i="3"/>
  <c r="E49" i="1"/>
  <c r="E54" i="1"/>
  <c r="P53" i="1" s="1"/>
  <c r="X43" i="2"/>
  <c r="L22" i="2"/>
  <c r="K25" i="2"/>
  <c r="X54" i="2"/>
  <c r="S47" i="2"/>
  <c r="Z44" i="2"/>
  <c r="AA47" i="2"/>
  <c r="T48" i="2"/>
  <c r="T49" i="2"/>
  <c r="R51" i="2"/>
  <c r="E64" i="2"/>
  <c r="E68" i="2" s="1"/>
  <c r="F48" i="6"/>
  <c r="C21" i="3"/>
  <c r="C30" i="3"/>
  <c r="D33" i="3"/>
  <c r="I35" i="3"/>
  <c r="F36" i="3"/>
  <c r="F54" i="1"/>
  <c r="Y43" i="2"/>
  <c r="Z49" i="2"/>
  <c r="Z51" i="2"/>
  <c r="M22" i="2"/>
  <c r="Y55" i="2"/>
  <c r="Y54" i="2"/>
  <c r="T47" i="2"/>
  <c r="S50" i="2"/>
  <c r="G63" i="2"/>
  <c r="W67" i="2"/>
  <c r="W59" i="2"/>
  <c r="R60" i="2"/>
  <c r="H29" i="3"/>
  <c r="C48" i="6"/>
  <c r="D30" i="3"/>
  <c r="I32" i="3"/>
  <c r="J35" i="3"/>
  <c r="G36" i="3"/>
  <c r="G54" i="1"/>
  <c r="Z52" i="2"/>
  <c r="Z43" i="2"/>
  <c r="Z55" i="2"/>
  <c r="E82" i="2"/>
  <c r="E69" i="2"/>
  <c r="U47" i="2"/>
  <c r="G64" i="2"/>
  <c r="G68" i="2" s="1"/>
  <c r="T50" i="2"/>
  <c r="M48" i="6"/>
  <c r="E37" i="3"/>
  <c r="H54" i="1"/>
  <c r="T34" i="1" s="1"/>
  <c r="AA53" i="2"/>
  <c r="AA52" i="2"/>
  <c r="AA43" i="2"/>
  <c r="AA55" i="2"/>
  <c r="R44" i="2"/>
  <c r="F51" i="2"/>
  <c r="AB48" i="2"/>
  <c r="Y50" i="2"/>
  <c r="H68" i="2"/>
  <c r="W60" i="2"/>
  <c r="U50" i="2"/>
  <c r="F30" i="3"/>
  <c r="C31" i="3"/>
  <c r="C34" i="3"/>
  <c r="I36" i="3"/>
  <c r="F37" i="3"/>
  <c r="I54" i="1"/>
  <c r="AB43" i="2"/>
  <c r="AB55" i="2"/>
  <c r="AB53" i="2"/>
  <c r="D22" i="2"/>
  <c r="C25" i="2"/>
  <c r="G51" i="2"/>
  <c r="W52" i="2"/>
  <c r="V48" i="2"/>
  <c r="X49" i="2"/>
  <c r="Z50" i="2"/>
  <c r="AB51" i="2"/>
  <c r="I68" i="2"/>
  <c r="X60" i="2"/>
  <c r="V50" i="2"/>
  <c r="G37" i="3"/>
  <c r="Q41" i="1"/>
  <c r="J54" i="1"/>
  <c r="M65" i="2"/>
  <c r="K65" i="2"/>
  <c r="Z34" i="2"/>
  <c r="H51" i="2"/>
  <c r="X52" i="2"/>
  <c r="AA50" i="2"/>
  <c r="R52" i="2"/>
  <c r="W50" i="2"/>
  <c r="M63" i="2"/>
  <c r="H48" i="6"/>
  <c r="H79" i="6" s="1"/>
  <c r="H78" i="6"/>
  <c r="H21" i="3"/>
  <c r="D22" i="3"/>
  <c r="D29" i="3"/>
  <c r="H30" i="3"/>
  <c r="E31" i="3"/>
  <c r="I33" i="3"/>
  <c r="E34" i="3"/>
  <c r="H37" i="3"/>
  <c r="R53" i="2"/>
  <c r="F22" i="2"/>
  <c r="R55" i="2"/>
  <c r="X67" i="2"/>
  <c r="I51" i="2"/>
  <c r="Y52" i="2"/>
  <c r="X48" i="2"/>
  <c r="U51" i="2"/>
  <c r="AB50" i="2"/>
  <c r="X50" i="2"/>
  <c r="L63" i="2"/>
  <c r="J24" i="6"/>
  <c r="J48" i="6" s="1"/>
  <c r="J79" i="6" s="1"/>
  <c r="I78" i="6"/>
  <c r="I79" i="6" s="1"/>
  <c r="E22" i="3"/>
  <c r="E29" i="3"/>
  <c r="I30" i="3"/>
  <c r="F31" i="3"/>
  <c r="J33" i="3"/>
  <c r="F34" i="3"/>
  <c r="C35" i="3"/>
  <c r="S45" i="1"/>
  <c r="D48" i="1"/>
  <c r="P34" i="1" s="1"/>
  <c r="S53" i="1"/>
  <c r="S55" i="1"/>
  <c r="G22" i="2"/>
  <c r="J51" i="2"/>
  <c r="S43" i="2"/>
  <c r="Z48" i="2"/>
  <c r="V51" i="2"/>
  <c r="V47" i="2"/>
  <c r="C51" i="2"/>
  <c r="C80" i="2" s="1"/>
  <c r="R54" i="2"/>
  <c r="K48" i="6"/>
  <c r="K79" i="6" s="1"/>
  <c r="J78" i="6"/>
  <c r="S54" i="2"/>
  <c r="S60" i="2"/>
  <c r="G78" i="6"/>
  <c r="G79" i="6" s="1"/>
  <c r="H31" i="3"/>
  <c r="D32" i="3"/>
  <c r="H34" i="3"/>
  <c r="E35" i="3"/>
  <c r="F48" i="1"/>
  <c r="R34" i="1" s="1"/>
  <c r="U55" i="2"/>
  <c r="U54" i="2"/>
  <c r="U43" i="2"/>
  <c r="X51" i="2"/>
  <c r="X47" i="2"/>
  <c r="Y53" i="2"/>
  <c r="C63" i="2"/>
  <c r="L65" i="2"/>
  <c r="E32" i="3"/>
  <c r="F35" i="3"/>
  <c r="G48" i="1"/>
  <c r="S34" i="1" s="1"/>
  <c r="C49" i="1"/>
  <c r="C54" i="1"/>
  <c r="N55" i="1" s="1"/>
  <c r="J22" i="2"/>
  <c r="V54" i="2"/>
  <c r="V43" i="2"/>
  <c r="Y51" i="2"/>
  <c r="Y47" i="2"/>
  <c r="R49" i="2"/>
  <c r="Z53" i="2"/>
  <c r="W55" i="2"/>
  <c r="D80" i="2"/>
  <c r="D63" i="2"/>
  <c r="D81" i="2"/>
  <c r="Y48" i="2"/>
  <c r="X59" i="2"/>
  <c r="F63" i="2"/>
  <c r="S49" i="2"/>
  <c r="Y59" i="2"/>
  <c r="C81" i="2" l="1"/>
  <c r="J80" i="2"/>
  <c r="J81" i="2"/>
  <c r="J82" i="2"/>
  <c r="J69" i="2"/>
  <c r="R74" i="2"/>
  <c r="C29" i="2"/>
  <c r="C38" i="2"/>
  <c r="V67" i="2"/>
  <c r="V59" i="2"/>
  <c r="G38" i="3"/>
  <c r="N45" i="1"/>
  <c r="D9" i="3"/>
  <c r="O74" i="1"/>
  <c r="O75" i="1" s="1"/>
  <c r="O76" i="1" s="1"/>
  <c r="O31" i="1"/>
  <c r="D12" i="1"/>
  <c r="G30" i="3"/>
  <c r="H56" i="1"/>
  <c r="H38" i="3"/>
  <c r="O27" i="1"/>
  <c r="D27" i="3"/>
  <c r="J55" i="1"/>
  <c r="U46" i="1"/>
  <c r="S44" i="2"/>
  <c r="D25" i="2"/>
  <c r="F82" i="2"/>
  <c r="F69" i="2"/>
  <c r="F80" i="2"/>
  <c r="Q34" i="1"/>
  <c r="F81" i="2"/>
  <c r="C38" i="3"/>
  <c r="I25" i="3"/>
  <c r="T32" i="1"/>
  <c r="T6" i="1"/>
  <c r="T65" i="1"/>
  <c r="I26" i="1"/>
  <c r="I26" i="3" s="1"/>
  <c r="G48" i="3"/>
  <c r="R55" i="1"/>
  <c r="R53" i="1"/>
  <c r="R45" i="1"/>
  <c r="U59" i="2"/>
  <c r="U67" i="2"/>
  <c r="C29" i="3"/>
  <c r="S39" i="1"/>
  <c r="G31" i="3"/>
  <c r="T56" i="1"/>
  <c r="T55" i="1"/>
  <c r="T53" i="1"/>
  <c r="T45" i="1"/>
  <c r="T48" i="1"/>
  <c r="T57" i="1"/>
  <c r="O34" i="1"/>
  <c r="Q24" i="6"/>
  <c r="G33" i="3"/>
  <c r="G54" i="3"/>
  <c r="G55" i="1"/>
  <c r="G56" i="1" s="1"/>
  <c r="R46" i="1"/>
  <c r="T59" i="2"/>
  <c r="T67" i="2"/>
  <c r="F38" i="3"/>
  <c r="F56" i="1"/>
  <c r="P39" i="1"/>
  <c r="P45" i="1"/>
  <c r="J27" i="3"/>
  <c r="U27" i="1"/>
  <c r="C27" i="3"/>
  <c r="N27" i="1"/>
  <c r="C12" i="3"/>
  <c r="N64" i="1"/>
  <c r="C25" i="1"/>
  <c r="V44" i="2"/>
  <c r="G25" i="2"/>
  <c r="Y44" i="2"/>
  <c r="J25" i="2"/>
  <c r="I80" i="2"/>
  <c r="I81" i="2"/>
  <c r="I82" i="2"/>
  <c r="I69" i="2"/>
  <c r="E49" i="3"/>
  <c r="X74" i="2"/>
  <c r="I29" i="2"/>
  <c r="I38" i="2"/>
  <c r="E12" i="3"/>
  <c r="P64" i="1"/>
  <c r="E25" i="1"/>
  <c r="T44" i="2"/>
  <c r="E25" i="2"/>
  <c r="C36" i="3"/>
  <c r="AB44" i="2"/>
  <c r="M25" i="2"/>
  <c r="U45" i="1"/>
  <c r="H27" i="3"/>
  <c r="S27" i="1"/>
  <c r="N75" i="1"/>
  <c r="N76" i="1" s="1"/>
  <c r="U44" i="2"/>
  <c r="F25" i="2"/>
  <c r="R67" i="2"/>
  <c r="R68" i="2"/>
  <c r="R59" i="2"/>
  <c r="E54" i="3"/>
  <c r="E55" i="1"/>
  <c r="P46" i="1"/>
  <c r="V60" i="2"/>
  <c r="S67" i="2"/>
  <c r="S59" i="2"/>
  <c r="C55" i="1"/>
  <c r="C54" i="3" s="1"/>
  <c r="N46" i="1"/>
  <c r="D48" i="3"/>
  <c r="O55" i="1"/>
  <c r="O53" i="1"/>
  <c r="O45" i="1"/>
  <c r="I55" i="1"/>
  <c r="T46" i="1"/>
  <c r="T60" i="2"/>
  <c r="C37" i="3"/>
  <c r="G9" i="3"/>
  <c r="R74" i="1"/>
  <c r="R31" i="1"/>
  <c r="G12" i="1"/>
  <c r="T39" i="1"/>
  <c r="D31" i="3"/>
  <c r="P55" i="1"/>
  <c r="E38" i="3"/>
  <c r="E56" i="1"/>
  <c r="D38" i="3"/>
  <c r="D56" i="1"/>
  <c r="U34" i="1"/>
  <c r="U53" i="1"/>
  <c r="I38" i="3"/>
  <c r="I56" i="1"/>
  <c r="J12" i="3"/>
  <c r="U64" i="1"/>
  <c r="J25" i="1"/>
  <c r="C69" i="2"/>
  <c r="C82" i="2"/>
  <c r="U55" i="1"/>
  <c r="F27" i="3"/>
  <c r="Q27" i="1"/>
  <c r="H80" i="2"/>
  <c r="H81" i="2"/>
  <c r="H69" i="2"/>
  <c r="H82" i="2"/>
  <c r="H55" i="1"/>
  <c r="H49" i="3" s="1"/>
  <c r="S46" i="1"/>
  <c r="G32" i="3"/>
  <c r="G35" i="3"/>
  <c r="F9" i="3"/>
  <c r="Q74" i="1"/>
  <c r="Q31" i="1"/>
  <c r="F12" i="1"/>
  <c r="D36" i="3"/>
  <c r="I27" i="3"/>
  <c r="T27" i="1"/>
  <c r="I29" i="3"/>
  <c r="F48" i="3"/>
  <c r="Q55" i="1"/>
  <c r="Q53" i="1"/>
  <c r="Q45" i="1"/>
  <c r="F54" i="3"/>
  <c r="F55" i="1"/>
  <c r="Q46" i="1"/>
  <c r="Z74" i="2"/>
  <c r="K29" i="2"/>
  <c r="K38" i="2"/>
  <c r="W74" i="2"/>
  <c r="H38" i="2"/>
  <c r="H29" i="2"/>
  <c r="H12" i="3"/>
  <c r="H25" i="1"/>
  <c r="S64" i="1"/>
  <c r="H15" i="1"/>
  <c r="H15" i="3" s="1"/>
  <c r="G80" i="2"/>
  <c r="G82" i="2"/>
  <c r="G69" i="2"/>
  <c r="G81" i="2"/>
  <c r="AA44" i="2"/>
  <c r="L25" i="2"/>
  <c r="D55" i="1"/>
  <c r="O46" i="1"/>
  <c r="I37" i="3"/>
  <c r="R39" i="1"/>
  <c r="D37" i="3"/>
  <c r="E27" i="3"/>
  <c r="P27" i="1"/>
  <c r="E33" i="3"/>
  <c r="C15" i="1"/>
  <c r="C15" i="3" s="1"/>
  <c r="Y74" i="2" l="1"/>
  <c r="J29" i="2"/>
  <c r="J38" i="2"/>
  <c r="AA74" i="2"/>
  <c r="L29" i="2"/>
  <c r="L38" i="2"/>
  <c r="I55" i="3"/>
  <c r="I50" i="3"/>
  <c r="I58" i="3"/>
  <c r="I47" i="3"/>
  <c r="I43" i="3"/>
  <c r="I46" i="3"/>
  <c r="I45" i="3"/>
  <c r="I53" i="3"/>
  <c r="I44" i="3"/>
  <c r="I40" i="3"/>
  <c r="I42" i="3"/>
  <c r="I41" i="3"/>
  <c r="I52" i="3"/>
  <c r="I51" i="3"/>
  <c r="G38" i="2"/>
  <c r="V74" i="2"/>
  <c r="G29" i="2"/>
  <c r="D12" i="3"/>
  <c r="O64" i="1"/>
  <c r="D25" i="1"/>
  <c r="D15" i="1"/>
  <c r="D15" i="3" s="1"/>
  <c r="R75" i="2"/>
  <c r="R19" i="2"/>
  <c r="R23" i="2" s="1"/>
  <c r="C39" i="2"/>
  <c r="R45" i="2"/>
  <c r="D55" i="3"/>
  <c r="D50" i="3"/>
  <c r="D58" i="3"/>
  <c r="D41" i="3"/>
  <c r="D44" i="3"/>
  <c r="D40" i="3"/>
  <c r="D52" i="3"/>
  <c r="D53" i="3"/>
  <c r="D45" i="3"/>
  <c r="D42" i="3"/>
  <c r="D46" i="3"/>
  <c r="D43" i="3"/>
  <c r="D47" i="3"/>
  <c r="D51" i="3"/>
  <c r="F12" i="3"/>
  <c r="Q64" i="1"/>
  <c r="F25" i="1"/>
  <c r="F15" i="1"/>
  <c r="F15" i="3" s="1"/>
  <c r="H31" i="2"/>
  <c r="W83" i="2"/>
  <c r="W84" i="2" s="1"/>
  <c r="W85" i="2" s="1"/>
  <c r="Q75" i="1"/>
  <c r="Q76" i="1" s="1"/>
  <c r="J25" i="3"/>
  <c r="U65" i="1"/>
  <c r="J26" i="1"/>
  <c r="U32" i="1"/>
  <c r="U6" i="1"/>
  <c r="U48" i="1"/>
  <c r="U56" i="1"/>
  <c r="I54" i="3"/>
  <c r="X75" i="2"/>
  <c r="X45" i="2"/>
  <c r="I39" i="2"/>
  <c r="X19" i="2"/>
  <c r="X23" i="2" s="1"/>
  <c r="X68" i="2"/>
  <c r="S74" i="2"/>
  <c r="D29" i="2"/>
  <c r="D38" i="2"/>
  <c r="C31" i="2"/>
  <c r="R83" i="2"/>
  <c r="R84" i="2" s="1"/>
  <c r="R85" i="2" s="1"/>
  <c r="U74" i="2"/>
  <c r="F29" i="2"/>
  <c r="F38" i="2"/>
  <c r="C25" i="3"/>
  <c r="N32" i="1"/>
  <c r="N65" i="1"/>
  <c r="C26" i="1"/>
  <c r="N6" i="1"/>
  <c r="N56" i="1"/>
  <c r="N48" i="1"/>
  <c r="T11" i="1"/>
  <c r="T8" i="1"/>
  <c r="E25" i="3"/>
  <c r="E26" i="1"/>
  <c r="P32" i="1"/>
  <c r="P65" i="1"/>
  <c r="P6" i="1"/>
  <c r="P56" i="1"/>
  <c r="P48" i="1"/>
  <c r="D54" i="3"/>
  <c r="C55" i="3"/>
  <c r="C58" i="3"/>
  <c r="C50" i="3"/>
  <c r="C43" i="3"/>
  <c r="C51" i="3"/>
  <c r="C48" i="3"/>
  <c r="C47" i="3"/>
  <c r="C44" i="3"/>
  <c r="C42" i="3"/>
  <c r="C52" i="3"/>
  <c r="C53" i="3"/>
  <c r="C40" i="3"/>
  <c r="C41" i="3"/>
  <c r="C45" i="3"/>
  <c r="C46" i="3"/>
  <c r="W45" i="2"/>
  <c r="H39" i="2"/>
  <c r="W75" i="2"/>
  <c r="W19" i="2"/>
  <c r="W23" i="2" s="1"/>
  <c r="W68" i="2"/>
  <c r="I31" i="2"/>
  <c r="X83" i="2"/>
  <c r="X84" i="2" s="1"/>
  <c r="X85" i="2" s="1"/>
  <c r="J58" i="3"/>
  <c r="J50" i="3"/>
  <c r="J55" i="3"/>
  <c r="J53" i="3"/>
  <c r="J48" i="3"/>
  <c r="J49" i="3"/>
  <c r="J52" i="3"/>
  <c r="J42" i="3"/>
  <c r="J44" i="3"/>
  <c r="J40" i="3"/>
  <c r="J43" i="3"/>
  <c r="J56" i="1"/>
  <c r="J41" i="3"/>
  <c r="J46" i="3"/>
  <c r="J45" i="3"/>
  <c r="J51" i="3"/>
  <c r="J47" i="3"/>
  <c r="D49" i="3"/>
  <c r="R75" i="1"/>
  <c r="R76" i="1" s="1"/>
  <c r="C56" i="1"/>
  <c r="J54" i="3"/>
  <c r="C49" i="3"/>
  <c r="T74" i="2"/>
  <c r="E38" i="2"/>
  <c r="E29" i="2"/>
  <c r="T47" i="1"/>
  <c r="AB74" i="2"/>
  <c r="M29" i="2"/>
  <c r="M38" i="2"/>
  <c r="H26" i="1"/>
  <c r="H25" i="3"/>
  <c r="S32" i="1"/>
  <c r="S65" i="1"/>
  <c r="S6" i="1"/>
  <c r="S56" i="1"/>
  <c r="S48" i="1"/>
  <c r="Z45" i="2"/>
  <c r="Z75" i="2"/>
  <c r="Z19" i="2"/>
  <c r="K39" i="2"/>
  <c r="Z61" i="2" s="1"/>
  <c r="G12" i="3"/>
  <c r="R64" i="1"/>
  <c r="G25" i="1"/>
  <c r="G15" i="1"/>
  <c r="G15" i="3" s="1"/>
  <c r="K30" i="2"/>
  <c r="Z22" i="2" s="1"/>
  <c r="Z83" i="2"/>
  <c r="Z84" i="2" s="1"/>
  <c r="Z85" i="2" s="1"/>
  <c r="H58" i="3"/>
  <c r="H50" i="3"/>
  <c r="H55" i="3"/>
  <c r="H45" i="3"/>
  <c r="H40" i="3"/>
  <c r="H51" i="3"/>
  <c r="H41" i="3"/>
  <c r="H48" i="3"/>
  <c r="H52" i="3"/>
  <c r="H43" i="3"/>
  <c r="H47" i="3"/>
  <c r="H42" i="3"/>
  <c r="H44" i="3"/>
  <c r="H53" i="3"/>
  <c r="H46" i="3"/>
  <c r="F55" i="3"/>
  <c r="F58" i="3"/>
  <c r="F50" i="3"/>
  <c r="F52" i="3"/>
  <c r="F41" i="3"/>
  <c r="F49" i="3"/>
  <c r="F42" i="3"/>
  <c r="F47" i="3"/>
  <c r="F40" i="3"/>
  <c r="F53" i="3"/>
  <c r="F44" i="3"/>
  <c r="F46" i="3"/>
  <c r="F43" i="3"/>
  <c r="F51" i="3"/>
  <c r="F45" i="3"/>
  <c r="H54" i="3"/>
  <c r="I49" i="3"/>
  <c r="E58" i="3"/>
  <c r="E50" i="3"/>
  <c r="E55" i="3"/>
  <c r="E45" i="3"/>
  <c r="E40" i="3"/>
  <c r="E48" i="3"/>
  <c r="E47" i="3"/>
  <c r="E46" i="3"/>
  <c r="E44" i="3"/>
  <c r="E52" i="3"/>
  <c r="E43" i="3"/>
  <c r="E42" i="3"/>
  <c r="E41" i="3"/>
  <c r="E51" i="3"/>
  <c r="E53" i="3"/>
  <c r="G58" i="3"/>
  <c r="G50" i="3"/>
  <c r="G55" i="3"/>
  <c r="G52" i="3"/>
  <c r="G53" i="3"/>
  <c r="G42" i="3"/>
  <c r="G44" i="3"/>
  <c r="G46" i="3"/>
  <c r="G43" i="3"/>
  <c r="G49" i="3"/>
  <c r="G51" i="3"/>
  <c r="G41" i="3"/>
  <c r="G47" i="3"/>
  <c r="G45" i="3"/>
  <c r="G40" i="3"/>
  <c r="I48" i="3"/>
  <c r="E26" i="3" l="1"/>
  <c r="P57" i="1"/>
  <c r="P47" i="1"/>
  <c r="F31" i="2"/>
  <c r="U83" i="2"/>
  <c r="U84" i="2" s="1"/>
  <c r="U85" i="2" s="1"/>
  <c r="F25" i="3"/>
  <c r="Q32" i="1"/>
  <c r="Q65" i="1"/>
  <c r="F26" i="1"/>
  <c r="Q6" i="1"/>
  <c r="Q56" i="1"/>
  <c r="Q48" i="1"/>
  <c r="J31" i="2"/>
  <c r="D9" i="2" s="1"/>
  <c r="Y83" i="2"/>
  <c r="Y84" i="2" s="1"/>
  <c r="Y85" i="2" s="1"/>
  <c r="W62" i="2"/>
  <c r="W70" i="2"/>
  <c r="W46" i="2"/>
  <c r="W25" i="2"/>
  <c r="G25" i="3"/>
  <c r="R65" i="1"/>
  <c r="G26" i="1"/>
  <c r="R32" i="1"/>
  <c r="R6" i="1"/>
  <c r="R48" i="1"/>
  <c r="R56" i="1"/>
  <c r="W61" i="2"/>
  <c r="W69" i="2"/>
  <c r="G31" i="2"/>
  <c r="V83" i="2"/>
  <c r="V84" i="2" s="1"/>
  <c r="V85" i="2" s="1"/>
  <c r="D25" i="3"/>
  <c r="D26" i="1"/>
  <c r="O65" i="1"/>
  <c r="O32" i="1"/>
  <c r="O6" i="1"/>
  <c r="O56" i="1"/>
  <c r="O48" i="1"/>
  <c r="K31" i="2"/>
  <c r="E9" i="2" s="1"/>
  <c r="K66" i="2" s="1"/>
  <c r="H26" i="3"/>
  <c r="S47" i="1"/>
  <c r="S57" i="1"/>
  <c r="S8" i="1"/>
  <c r="S11" i="1" s="1"/>
  <c r="AB75" i="2"/>
  <c r="AB19" i="2"/>
  <c r="AB45" i="2"/>
  <c r="M39" i="2"/>
  <c r="AB61" i="2" s="1"/>
  <c r="T66" i="1"/>
  <c r="T58" i="1"/>
  <c r="T33" i="1"/>
  <c r="T49" i="1"/>
  <c r="T13" i="1"/>
  <c r="U8" i="1"/>
  <c r="U11" i="1" s="1"/>
  <c r="V75" i="2"/>
  <c r="V45" i="2"/>
  <c r="V19" i="2"/>
  <c r="V23" i="2" s="1"/>
  <c r="G39" i="2"/>
  <c r="V68" i="2"/>
  <c r="M30" i="2"/>
  <c r="AB22" i="2" s="1"/>
  <c r="AB83" i="2"/>
  <c r="AB84" i="2" s="1"/>
  <c r="AB85" i="2" s="1"/>
  <c r="Z23" i="2"/>
  <c r="D31" i="2"/>
  <c r="S83" i="2"/>
  <c r="S84" i="2" s="1"/>
  <c r="S85" i="2" s="1"/>
  <c r="J26" i="3"/>
  <c r="U57" i="1"/>
  <c r="U47" i="1"/>
  <c r="S75" i="2"/>
  <c r="D39" i="2"/>
  <c r="S45" i="2"/>
  <c r="S19" i="2"/>
  <c r="S23" i="2" s="1"/>
  <c r="S68" i="2"/>
  <c r="N8" i="1"/>
  <c r="N11" i="1"/>
  <c r="R61" i="2"/>
  <c r="R69" i="2"/>
  <c r="AA75" i="2"/>
  <c r="AA19" i="2"/>
  <c r="AA23" i="2" s="1"/>
  <c r="AA45" i="2"/>
  <c r="L39" i="2"/>
  <c r="AA61" i="2" s="1"/>
  <c r="R70" i="2"/>
  <c r="R46" i="2"/>
  <c r="R62" i="2"/>
  <c r="R25" i="2"/>
  <c r="T75" i="2"/>
  <c r="T19" i="2"/>
  <c r="T23" i="2" s="1"/>
  <c r="E39" i="2"/>
  <c r="T45" i="2"/>
  <c r="T68" i="2"/>
  <c r="X62" i="2"/>
  <c r="X70" i="2"/>
  <c r="X25" i="2"/>
  <c r="X46" i="2"/>
  <c r="E31" i="2"/>
  <c r="T83" i="2"/>
  <c r="T84" i="2" s="1"/>
  <c r="T85" i="2" s="1"/>
  <c r="C26" i="3"/>
  <c r="N47" i="1"/>
  <c r="N57" i="1"/>
  <c r="L30" i="2"/>
  <c r="AA22" i="2" s="1"/>
  <c r="AA83" i="2"/>
  <c r="AA84" i="2" s="1"/>
  <c r="AA85" i="2" s="1"/>
  <c r="P11" i="1"/>
  <c r="P8" i="1"/>
  <c r="X61" i="2"/>
  <c r="X69" i="2"/>
  <c r="Y45" i="2"/>
  <c r="Y75" i="2"/>
  <c r="Y19" i="2"/>
  <c r="Y23" i="2" s="1"/>
  <c r="J39" i="2"/>
  <c r="Y68" i="2"/>
  <c r="U75" i="2"/>
  <c r="U19" i="2"/>
  <c r="U23" i="2" s="1"/>
  <c r="F39" i="2"/>
  <c r="U45" i="2"/>
  <c r="U68" i="2"/>
  <c r="S66" i="1" l="1"/>
  <c r="S58" i="1"/>
  <c r="S33" i="1"/>
  <c r="S49" i="1"/>
  <c r="S13" i="1"/>
  <c r="U66" i="1"/>
  <c r="U58" i="1"/>
  <c r="U49" i="1"/>
  <c r="U13" i="1"/>
  <c r="U33" i="1"/>
  <c r="T70" i="2"/>
  <c r="T62" i="2"/>
  <c r="T25" i="2"/>
  <c r="T46" i="2"/>
  <c r="Z62" i="2"/>
  <c r="Z46" i="2"/>
  <c r="Z25" i="2"/>
  <c r="U69" i="2"/>
  <c r="U61" i="2"/>
  <c r="N66" i="1"/>
  <c r="N58" i="1"/>
  <c r="N49" i="1"/>
  <c r="N13" i="1"/>
  <c r="N33" i="1"/>
  <c r="Y70" i="2"/>
  <c r="Y25" i="2"/>
  <c r="Y46" i="2"/>
  <c r="Y62" i="2"/>
  <c r="R63" i="2"/>
  <c r="R64" i="2"/>
  <c r="R71" i="2"/>
  <c r="R72" i="2"/>
  <c r="R31" i="2"/>
  <c r="R35" i="2" s="1"/>
  <c r="S46" i="2"/>
  <c r="S62" i="2"/>
  <c r="S25" i="2"/>
  <c r="S70" i="2"/>
  <c r="M31" i="2"/>
  <c r="G9" i="2" s="1"/>
  <c r="M66" i="2" s="1"/>
  <c r="R8" i="1"/>
  <c r="R11" i="1" s="1"/>
  <c r="O11" i="1"/>
  <c r="O8" i="1"/>
  <c r="Q8" i="1"/>
  <c r="Q11" i="1" s="1"/>
  <c r="G26" i="3"/>
  <c r="R47" i="1"/>
  <c r="R57" i="1"/>
  <c r="F26" i="3"/>
  <c r="Q47" i="1"/>
  <c r="Q57" i="1"/>
  <c r="S69" i="2"/>
  <c r="S61" i="2"/>
  <c r="V69" i="2"/>
  <c r="V61" i="2"/>
  <c r="X76" i="2"/>
  <c r="X64" i="2"/>
  <c r="X71" i="2"/>
  <c r="X72" i="2"/>
  <c r="X63" i="2"/>
  <c r="X31" i="2"/>
  <c r="X35" i="2" s="1"/>
  <c r="V70" i="2"/>
  <c r="V62" i="2"/>
  <c r="V25" i="2"/>
  <c r="V46" i="2"/>
  <c r="AB23" i="2"/>
  <c r="T69" i="2"/>
  <c r="T61" i="2"/>
  <c r="T59" i="1"/>
  <c r="T67" i="1"/>
  <c r="T15" i="1"/>
  <c r="T50" i="1"/>
  <c r="D26" i="3"/>
  <c r="O57" i="1"/>
  <c r="O47" i="1"/>
  <c r="AA46" i="2"/>
  <c r="AA62" i="2"/>
  <c r="AA25" i="2"/>
  <c r="U62" i="2"/>
  <c r="U70" i="2"/>
  <c r="U25" i="2"/>
  <c r="U46" i="2"/>
  <c r="L31" i="2"/>
  <c r="F9" i="2" s="1"/>
  <c r="L66" i="2" s="1"/>
  <c r="P33" i="1"/>
  <c r="P66" i="1"/>
  <c r="P58" i="1"/>
  <c r="P13" i="1"/>
  <c r="P49" i="1"/>
  <c r="W76" i="2"/>
  <c r="W63" i="2"/>
  <c r="W64" i="2"/>
  <c r="W71" i="2"/>
  <c r="W72" i="2"/>
  <c r="W31" i="2"/>
  <c r="W35" i="2" s="1"/>
  <c r="Y61" i="2"/>
  <c r="Y69" i="2"/>
  <c r="K68" i="2"/>
  <c r="Z60" i="2"/>
  <c r="Z59" i="2"/>
  <c r="Q49" i="1" l="1"/>
  <c r="Q66" i="1"/>
  <c r="Q58" i="1"/>
  <c r="Q33" i="1"/>
  <c r="Q13" i="1"/>
  <c r="R49" i="1"/>
  <c r="R66" i="1"/>
  <c r="R58" i="1"/>
  <c r="R33" i="1"/>
  <c r="R13" i="1"/>
  <c r="L68" i="2"/>
  <c r="AA60" i="2"/>
  <c r="AA59" i="2"/>
  <c r="N59" i="1"/>
  <c r="N50" i="1"/>
  <c r="N15" i="1"/>
  <c r="S71" i="2"/>
  <c r="S72" i="2"/>
  <c r="S76" i="2"/>
  <c r="S63" i="2"/>
  <c r="S64" i="2"/>
  <c r="S31" i="2"/>
  <c r="S35" i="2" s="1"/>
  <c r="U71" i="2"/>
  <c r="U76" i="2"/>
  <c r="U63" i="2"/>
  <c r="U64" i="2"/>
  <c r="U72" i="2"/>
  <c r="U31" i="2"/>
  <c r="U35" i="2" s="1"/>
  <c r="T64" i="2"/>
  <c r="T72" i="2"/>
  <c r="T63" i="2"/>
  <c r="T76" i="2"/>
  <c r="T71" i="2"/>
  <c r="T31" i="2"/>
  <c r="T35" i="2" s="1"/>
  <c r="U50" i="1"/>
  <c r="U59" i="1"/>
  <c r="U67" i="1"/>
  <c r="U15" i="1"/>
  <c r="AA64" i="2"/>
  <c r="AA76" i="2"/>
  <c r="AA63" i="2"/>
  <c r="AA31" i="2"/>
  <c r="AA35" i="2" s="1"/>
  <c r="AB62" i="2"/>
  <c r="AB46" i="2"/>
  <c r="AB25" i="2"/>
  <c r="S67" i="1"/>
  <c r="S50" i="1"/>
  <c r="S59" i="1"/>
  <c r="S15" i="1"/>
  <c r="T51" i="1"/>
  <c r="T18" i="1"/>
  <c r="T60" i="1"/>
  <c r="O33" i="1"/>
  <c r="O49" i="1"/>
  <c r="O66" i="1"/>
  <c r="O58" i="1"/>
  <c r="O13" i="1"/>
  <c r="Z76" i="2"/>
  <c r="Z63" i="2"/>
  <c r="Z31" i="2"/>
  <c r="Z35" i="2" s="1"/>
  <c r="K42" i="2" s="1"/>
  <c r="Z64" i="2"/>
  <c r="P67" i="1"/>
  <c r="P50" i="1"/>
  <c r="P59" i="1"/>
  <c r="P15" i="1"/>
  <c r="V72" i="2"/>
  <c r="V76" i="2"/>
  <c r="V63" i="2"/>
  <c r="V64" i="2"/>
  <c r="V71" i="2"/>
  <c r="V31" i="2"/>
  <c r="V35" i="2" s="1"/>
  <c r="M68" i="2"/>
  <c r="AB59" i="2"/>
  <c r="AB60" i="2"/>
  <c r="Y63" i="2"/>
  <c r="Y64" i="2"/>
  <c r="Y71" i="2"/>
  <c r="Y72" i="2"/>
  <c r="Y76" i="2"/>
  <c r="Y31" i="2"/>
  <c r="Y35" i="2" s="1"/>
  <c r="O59" i="1" l="1"/>
  <c r="O67" i="1"/>
  <c r="O50" i="1"/>
  <c r="O15" i="1"/>
  <c r="AB63" i="2"/>
  <c r="AB64" i="2"/>
  <c r="AB76" i="2"/>
  <c r="AB31" i="2"/>
  <c r="AB35" i="2" s="1"/>
  <c r="R59" i="1"/>
  <c r="R67" i="1"/>
  <c r="R50" i="1"/>
  <c r="R15" i="1"/>
  <c r="P60" i="1"/>
  <c r="P51" i="1"/>
  <c r="P18" i="1"/>
  <c r="T61" i="1"/>
  <c r="T52" i="1"/>
  <c r="T21" i="1"/>
  <c r="T24" i="1" s="1"/>
  <c r="T25" i="1" s="1"/>
  <c r="K51" i="2"/>
  <c r="L42" i="2"/>
  <c r="Z67" i="2"/>
  <c r="Z68" i="2"/>
  <c r="Z69" i="2"/>
  <c r="Z70" i="2"/>
  <c r="Q59" i="1"/>
  <c r="Q50" i="1"/>
  <c r="Q67" i="1"/>
  <c r="Q15" i="1"/>
  <c r="Z72" i="2"/>
  <c r="S60" i="1"/>
  <c r="S18" i="1"/>
  <c r="S51" i="1"/>
  <c r="N51" i="1"/>
  <c r="N60" i="1"/>
  <c r="N18" i="1"/>
  <c r="Z71" i="2"/>
  <c r="U60" i="1"/>
  <c r="U51" i="1"/>
  <c r="U18" i="1"/>
  <c r="L51" i="2" l="1"/>
  <c r="M42" i="2"/>
  <c r="AA67" i="2"/>
  <c r="AA69" i="2"/>
  <c r="AA68" i="2"/>
  <c r="AA70" i="2"/>
  <c r="AA72" i="2"/>
  <c r="AA71" i="2"/>
  <c r="K82" i="2"/>
  <c r="K69" i="2"/>
  <c r="K80" i="2"/>
  <c r="K81" i="2"/>
  <c r="S61" i="1"/>
  <c r="S52" i="1"/>
  <c r="S21" i="1"/>
  <c r="S24" i="1" s="1"/>
  <c r="S25" i="1" s="1"/>
  <c r="Q51" i="1"/>
  <c r="Q60" i="1"/>
  <c r="Q18" i="1"/>
  <c r="P61" i="1"/>
  <c r="P52" i="1"/>
  <c r="P21" i="1"/>
  <c r="P24" i="1" s="1"/>
  <c r="P25" i="1" s="1"/>
  <c r="O51" i="1"/>
  <c r="O60" i="1"/>
  <c r="O18" i="1"/>
  <c r="U61" i="1"/>
  <c r="U52" i="1"/>
  <c r="U21" i="1"/>
  <c r="U24" i="1" s="1"/>
  <c r="U25" i="1" s="1"/>
  <c r="R51" i="1"/>
  <c r="R60" i="1"/>
  <c r="R18" i="1"/>
  <c r="N61" i="1"/>
  <c r="N52" i="1"/>
  <c r="N21" i="1"/>
  <c r="N24" i="1" s="1"/>
  <c r="N25" i="1" s="1"/>
  <c r="O21" i="1" l="1"/>
  <c r="O24" i="1" s="1"/>
  <c r="O25" i="1" s="1"/>
  <c r="O61" i="1"/>
  <c r="O52" i="1"/>
  <c r="R61" i="1"/>
  <c r="R52" i="1"/>
  <c r="R21" i="1"/>
  <c r="R24" i="1" s="1"/>
  <c r="R25" i="1" s="1"/>
  <c r="Q61" i="1"/>
  <c r="Q52" i="1"/>
  <c r="Q21" i="1"/>
  <c r="Q24" i="1" s="1"/>
  <c r="Q25" i="1" s="1"/>
  <c r="M51" i="2"/>
  <c r="AB67" i="2"/>
  <c r="AB69" i="2"/>
  <c r="AB68" i="2"/>
  <c r="AB70" i="2"/>
  <c r="AB71" i="2"/>
  <c r="AB72" i="2"/>
  <c r="L82" i="2"/>
  <c r="L69" i="2"/>
  <c r="L80" i="2"/>
  <c r="L81" i="2"/>
  <c r="M69" i="2" l="1"/>
  <c r="M82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<sst xmlns="http://schemas.openxmlformats.org/spreadsheetml/2006/main" count="963" uniqueCount="624">
  <si>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</si>
  <si>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FIT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</si>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</sst>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41981</v>
      </c>
      <c r="O6" s="187">
        <f t="shared" si="1"/>
        <v>54669</v>
      </c>
      <c r="P6" s="187">
        <f t="shared" si="1"/>
        <v>99531</v>
      </c>
      <c r="Q6" s="187">
        <f t="shared" si="1"/>
        <v>125331</v>
      </c>
      <c r="R6" s="187">
        <f t="shared" si="1"/>
        <v>157137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1596598</v>
      </c>
      <c r="D7" s="123">
        <f>SUMIF(PL.data!$D$3:$D$25, FSA!$A7, PL.data!F$3:F$25)</f>
        <v>1181475</v>
      </c>
      <c r="E7" s="123">
        <f>SUMIF(PL.data!$D$3:$D$25, FSA!$A7, PL.data!G$3:G$25)</f>
        <v>1188427</v>
      </c>
      <c r="F7" s="123">
        <f>SUMIF(PL.data!$D$3:$D$25, FSA!$A7, PL.data!H$3:H$25)</f>
        <v>1220561</v>
      </c>
      <c r="G7" s="123">
        <f>SUMIF(PL.data!$D$3:$D$25, FSA!$A7, PL.data!I$3:I$25)</f>
        <v>1917210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-1268507</v>
      </c>
      <c r="D8" s="123">
        <f>-SUMIF(PL.data!$D$3:$D$25, FSA!$A8, PL.data!F$3:F$25)</f>
        <v>-925909</v>
      </c>
      <c r="E8" s="123">
        <f>-SUMIF(PL.data!$D$3:$D$25, FSA!$A8, PL.data!G$3:G$25)</f>
        <v>-922171</v>
      </c>
      <c r="F8" s="123">
        <f>-SUMIF(PL.data!$D$3:$D$25, FSA!$A8, PL.data!H$3:H$25)</f>
        <v>-914097</v>
      </c>
      <c r="G8" s="123">
        <f>-SUMIF(PL.data!$D$3:$D$25, FSA!$A8, PL.data!I$3:I$25)</f>
        <v>-1458235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34947</v>
      </c>
      <c r="O8" s="190">
        <f>CF.data!F12-FSA!O7-FSA!O6</f>
        <v>18750</v>
      </c>
      <c r="P8" s="190">
        <f>CF.data!G12-FSA!P7-FSA!P6</f>
        <v>10241</v>
      </c>
      <c r="Q8" s="190">
        <f>CF.data!H12-FSA!Q7-FSA!Q6</f>
        <v>56329</v>
      </c>
      <c r="R8" s="190">
        <f>CF.data!I12-FSA!R7-FSA!R6</f>
        <v>134310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328091</v>
      </c>
      <c r="D9" s="187">
        <f t="shared" si="3"/>
        <v>255566</v>
      </c>
      <c r="E9" s="187">
        <f t="shared" si="3"/>
        <v>266256</v>
      </c>
      <c r="F9" s="187">
        <f t="shared" si="3"/>
        <v>306464</v>
      </c>
      <c r="G9" s="187">
        <f t="shared" si="3"/>
        <v>458975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-55861</v>
      </c>
      <c r="O9" s="190">
        <f>SUMIF(CF.data!$D$4:$D$43, $L9, CF.data!F$4:F$43)</f>
        <v>-39069</v>
      </c>
      <c r="P9" s="190">
        <f>SUMIF(CF.data!$D$4:$D$43, $L9, CF.data!G$4:G$43)</f>
        <v>-33746</v>
      </c>
      <c r="Q9" s="190">
        <f>SUMIF(CF.data!$D$4:$D$43, $L9, CF.data!H$4:H$43)</f>
        <v>-43647</v>
      </c>
      <c r="R9" s="190">
        <f>SUMIF(CF.data!$D$4:$D$43, $L9, CF.data!I$4:I$43)</f>
        <v>-60206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-365530</v>
      </c>
      <c r="D10" s="123">
        <f>-SUMIF(PL.data!$D$3:$D$25, FSA!$A10, PL.data!F$3:F$25)</f>
        <v>-280306</v>
      </c>
      <c r="E10" s="123">
        <f>-SUMIF(PL.data!$D$3:$D$25, FSA!$A10, PL.data!G$3:G$25)</f>
        <v>-235025</v>
      </c>
      <c r="F10" s="123">
        <f>-SUMIF(PL.data!$D$3:$D$25, FSA!$A10, PL.data!H$3:H$25)</f>
        <v>-290616</v>
      </c>
      <c r="G10" s="123">
        <f>-SUMIF(PL.data!$D$3:$D$25, FSA!$A10, PL.data!I$3:I$25)</f>
        <v>-451696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-48539</v>
      </c>
      <c r="O10" s="190">
        <f>SUMIF(CF.data!$D$4:$D$43, $L10, CF.data!F$4:F$43)</f>
        <v>-11240</v>
      </c>
      <c r="P10" s="190">
        <f>SUMIF(CF.data!$D$4:$D$43, $L10, CF.data!G$4:G$43)</f>
        <v>-19444</v>
      </c>
      <c r="Q10" s="190">
        <f>SUMIF(CF.data!$D$4:$D$43, $L10, CF.data!H$4:H$43)</f>
        <v>-50352</v>
      </c>
      <c r="R10" s="190">
        <f>SUMIF(CF.data!$D$4:$D$43, $L10, CF.data!I$4:I$43)</f>
        <v>-45260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-27472</v>
      </c>
      <c r="O11" s="187">
        <f t="shared" si="4"/>
        <v>23110</v>
      </c>
      <c r="P11" s="187">
        <f t="shared" si="4"/>
        <v>56582</v>
      </c>
      <c r="Q11" s="187">
        <f t="shared" si="4"/>
        <v>87661</v>
      </c>
      <c r="R11" s="187">
        <f t="shared" si="4"/>
        <v>185981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-37439</v>
      </c>
      <c r="D12" s="187">
        <f t="shared" si="5"/>
        <v>-24740</v>
      </c>
      <c r="E12" s="187">
        <f t="shared" si="5"/>
        <v>31231</v>
      </c>
      <c r="F12" s="187">
        <f t="shared" si="5"/>
        <v>15848</v>
      </c>
      <c r="G12" s="187">
        <f t="shared" si="5"/>
        <v>7279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-66056</v>
      </c>
      <c r="O12" s="190">
        <f>SUMIF(CF.data!$D$4:$D$43, $L12, CF.data!F$4:F$43)</f>
        <v>102725</v>
      </c>
      <c r="P12" s="190">
        <f>SUMIF(CF.data!$D$4:$D$43, $L12, CF.data!G$4:G$43)</f>
        <v>18926</v>
      </c>
      <c r="Q12" s="190">
        <f>SUMIF(CF.data!$D$4:$D$43, $L12, CF.data!H$4:H$43)</f>
        <v>27847</v>
      </c>
      <c r="R12" s="190">
        <f>SUMIF(CF.data!$D$4:$D$43, $L12, CF.data!I$4:I$43)</f>
        <v>-2053731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-17769</v>
      </c>
      <c r="D13" s="123">
        <f>SUMIF(PL.data!$D$3:$D$25, FSA!$A13, PL.data!F$3:F$25)</f>
        <v>11804</v>
      </c>
      <c r="E13" s="123">
        <f>SUMIF(PL.data!$D$3:$D$25, FSA!$A13, PL.data!G$3:G$25)</f>
        <v>1301</v>
      </c>
      <c r="F13" s="123">
        <f>SUMIF(PL.data!$D$3:$D$25, FSA!$A13, PL.data!H$3:H$25)</f>
        <v>-1749</v>
      </c>
      <c r="G13" s="123">
        <f>SUMIF(PL.data!$D$3:$D$25, FSA!$A13, PL.data!I$3:I$25)</f>
        <v>-5627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-93528</v>
      </c>
      <c r="O13" s="187">
        <f t="shared" si="6"/>
        <v>125835</v>
      </c>
      <c r="P13" s="187">
        <f t="shared" si="6"/>
        <v>75508</v>
      </c>
      <c r="Q13" s="187">
        <f t="shared" si="6"/>
        <v>115508</v>
      </c>
      <c r="R13" s="187">
        <f t="shared" si="6"/>
        <v>-1867750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-55145</v>
      </c>
      <c r="D14" s="123">
        <f>-SUMIF(PL.data!$D$3:$D$25, FSA!$A14, PL.data!F$3:F$25)</f>
        <v>-45777</v>
      </c>
      <c r="E14" s="123">
        <f>-SUMIF(PL.data!$D$3:$D$25, FSA!$A14, PL.data!G$3:G$25)</f>
        <v>-40821</v>
      </c>
      <c r="F14" s="123">
        <f>-SUMIF(PL.data!$D$3:$D$25, FSA!$A14, PL.data!H$3:H$25)</f>
        <v>-43680</v>
      </c>
      <c r="G14" s="123">
        <f>-SUMIF(PL.data!$D$3:$D$25, FSA!$A14, PL.data!I$3:I$25)</f>
        <v>-59162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-111934</v>
      </c>
      <c r="O14" s="190">
        <f>SUMIF(CF.data!$D$4:$D$43, $L14, CF.data!F$4:F$43)</f>
        <v>-23640</v>
      </c>
      <c r="P14" s="190">
        <f>SUMIF(CF.data!$D$4:$D$43, $L14, CF.data!G$4:G$43)</f>
        <v>-61734</v>
      </c>
      <c r="Q14" s="190">
        <f>SUMIF(CF.data!$D$4:$D$43, $L14, CF.data!H$4:H$43)</f>
        <v>-155193</v>
      </c>
      <c r="R14" s="190">
        <f>SUMIF(CF.data!$D$4:$D$43, $L14, CF.data!I$4:I$43)</f>
        <v>-255675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116670</v>
      </c>
      <c r="D15" s="123">
        <f t="shared" si="7"/>
        <v>178734</v>
      </c>
      <c r="E15" s="123">
        <f t="shared" si="7"/>
        <v>116263</v>
      </c>
      <c r="F15" s="123">
        <f t="shared" si="7"/>
        <v>308023</v>
      </c>
      <c r="G15" s="123">
        <f t="shared" si="7"/>
        <v>173285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-205462</v>
      </c>
      <c r="O15" s="187">
        <f t="shared" si="8"/>
        <v>102195</v>
      </c>
      <c r="P15" s="187">
        <f t="shared" si="8"/>
        <v>13774</v>
      </c>
      <c r="Q15" s="187">
        <f t="shared" si="8"/>
        <v>-39685</v>
      </c>
      <c r="R15" s="187">
        <f t="shared" si="8"/>
        <v>-2123425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6317</v>
      </c>
      <c r="D16" s="175">
        <f>SUMIF(PL.data!$D$3:$D$25, FSA!$A16, PL.data!F$3:F$25)</f>
        <v>120021</v>
      </c>
      <c r="E16" s="175">
        <f>SUMIF(PL.data!$D$3:$D$25, FSA!$A16, PL.data!G$3:G$25)</f>
        <v>107974</v>
      </c>
      <c r="F16" s="175">
        <f>SUMIF(PL.data!$D$3:$D$25, FSA!$A16, PL.data!H$3:H$25)</f>
        <v>278442</v>
      </c>
      <c r="G16" s="175">
        <f>SUMIF(PL.data!$D$3:$D$25, FSA!$A16, PL.data!I$3:I$25)</f>
        <v>115775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112981</v>
      </c>
      <c r="O16" s="190">
        <f>SUMIF(CF.data!$D$4:$D$43, $L16, CF.data!F$4:F$43)</f>
        <v>112403</v>
      </c>
      <c r="P16" s="190">
        <f>SUMIF(CF.data!$D$4:$D$43, $L16, CF.data!G$4:G$43)</f>
        <v>128406</v>
      </c>
      <c r="Q16" s="190">
        <f>SUMIF(CF.data!$D$4:$D$43, $L16, CF.data!H$4:H$43)</f>
        <v>128945</v>
      </c>
      <c r="R16" s="190">
        <f>SUMIF(CF.data!$D$4:$D$43, $L16, CF.data!I$4:I$43)</f>
        <v>68441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-15631</v>
      </c>
      <c r="D17" s="123">
        <f>-SUMIF(PL.data!$D$3:$D$25, FSA!$A17, PL.data!F$3:F$25)</f>
        <v>-27945</v>
      </c>
      <c r="E17" s="123">
        <f>-SUMIF(PL.data!$D$3:$D$25, FSA!$A17, PL.data!G$3:G$25)</f>
        <v>-24623</v>
      </c>
      <c r="F17" s="123">
        <f>-SUMIF(PL.data!$D$3:$D$25, FSA!$A17, PL.data!H$3:H$25)</f>
        <v>-46971</v>
      </c>
      <c r="G17" s="123">
        <f>-SUMIF(PL.data!$D$3:$D$25, FSA!$A17, PL.data!I$3:I$25)</f>
        <v>-44171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-7199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-5238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-9314</v>
      </c>
      <c r="D18" s="187">
        <f t="shared" si="9"/>
        <v>92076</v>
      </c>
      <c r="E18" s="187">
        <f t="shared" si="9"/>
        <v>83351</v>
      </c>
      <c r="F18" s="187">
        <f t="shared" si="9"/>
        <v>231471</v>
      </c>
      <c r="G18" s="187">
        <f t="shared" si="9"/>
        <v>71604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-99680</v>
      </c>
      <c r="O18" s="194">
        <f t="shared" si="10"/>
        <v>214598</v>
      </c>
      <c r="P18" s="194">
        <f t="shared" si="10"/>
        <v>142180</v>
      </c>
      <c r="Q18" s="194">
        <f t="shared" si="10"/>
        <v>89260</v>
      </c>
      <c r="R18" s="194">
        <f t="shared" si="10"/>
        <v>-2060222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-305043</v>
      </c>
      <c r="O20" s="190">
        <f>SUMIF(CF.data!$D$4:$D$43, $L20, CF.data!F$4:F$43)</f>
        <v>-211527</v>
      </c>
      <c r="P20" s="190">
        <f>SUMIF(CF.data!$D$4:$D$43, $L20, CF.data!G$4:G$43)</f>
        <v>-71251</v>
      </c>
      <c r="Q20" s="190">
        <f>SUMIF(CF.data!$D$4:$D$43, $L20, CF.data!H$4:H$43)</f>
        <v>171272</v>
      </c>
      <c r="R20" s="190">
        <f>SUMIF(CF.data!$D$4:$D$43, $L20, CF.data!I$4:I$43)</f>
        <v>848240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79420</v>
      </c>
      <c r="D21" s="196">
        <f>SUMIF(CF.data!$D$4:$D$43, FSA!$A21, CF.data!F$4:F$43)</f>
        <v>79409</v>
      </c>
      <c r="E21" s="196">
        <f>SUMIF(CF.data!$D$4:$D$43, FSA!$A21, CF.data!G$4:G$43)</f>
        <v>68300</v>
      </c>
      <c r="F21" s="196">
        <f>SUMIF(CF.data!$D$4:$D$43, FSA!$A21, CF.data!H$4:H$43)</f>
        <v>109483</v>
      </c>
      <c r="G21" s="196">
        <f>SUMIF(CF.data!$D$4:$D$43, FSA!$A21, CF.data!I$4:I$43)</f>
        <v>149858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-404723</v>
      </c>
      <c r="O21" s="198">
        <f t="shared" si="11"/>
        <v>3071</v>
      </c>
      <c r="P21" s="198">
        <f t="shared" si="11"/>
        <v>70929</v>
      </c>
      <c r="Q21" s="198">
        <f t="shared" si="11"/>
        <v>260532</v>
      </c>
      <c r="R21" s="198">
        <f t="shared" si="11"/>
        <v>-1211982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369925</v>
      </c>
      <c r="O22" s="190">
        <f>SUMIF(CF.data!$D$4:$D$43, $L22, CF.data!F$4:F$43)</f>
        <v>-19982</v>
      </c>
      <c r="P22" s="190">
        <f>SUMIF(CF.data!$D$4:$D$43, $L22, CF.data!G$4:G$43)</f>
        <v>-36534</v>
      </c>
      <c r="Q22" s="190">
        <f>SUMIF(CF.data!$D$4:$D$43, $L22, CF.data!H$4:H$43)</f>
        <v>-127754</v>
      </c>
      <c r="R22" s="190">
        <f>SUMIF(CF.data!$D$4:$D$43, $L22, CF.data!I$4:I$43)</f>
        <v>24863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31465</v>
      </c>
      <c r="O23" s="190">
        <f>SUMIF(CF.data!$D$4:$D$43, $L23, CF.data!F$4:F$43)</f>
        <v>0</v>
      </c>
      <c r="P23" s="190">
        <f>SUMIF(CF.data!$D$4:$D$43, $L23, CF.data!G$4:G$43)</f>
        <v>1400</v>
      </c>
      <c r="Q23" s="190">
        <f>SUMIF(CF.data!$D$4:$D$43, $L23, CF.data!H$4:H$43)</f>
        <v>105014</v>
      </c>
      <c r="R23" s="190">
        <f>SUMIF(CF.data!$D$4:$D$43, $L23, CF.data!I$4:I$43)</f>
        <v>1153766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-3333</v>
      </c>
      <c r="O24" s="199">
        <f t="shared" si="12"/>
        <v>-16911</v>
      </c>
      <c r="P24" s="199">
        <f t="shared" si="12"/>
        <v>35795</v>
      </c>
      <c r="Q24" s="199">
        <f t="shared" si="12"/>
        <v>237792</v>
      </c>
      <c r="R24" s="199">
        <f t="shared" si="12"/>
        <v>-33353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41981</v>
      </c>
      <c r="D25" s="196">
        <f t="shared" si="13"/>
        <v>54669</v>
      </c>
      <c r="E25" s="196">
        <f t="shared" si="13"/>
        <v>99531</v>
      </c>
      <c r="F25" s="196">
        <f t="shared" si="13"/>
        <v>125331</v>
      </c>
      <c r="G25" s="196">
        <f t="shared" si="13"/>
        <v>157137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0</v>
      </c>
      <c r="Q25" s="200">
        <f>Q24-CF.data!H40</f>
        <v>2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41981</v>
      </c>
      <c r="D26" s="196">
        <f t="shared" si="14"/>
        <v>54669</v>
      </c>
      <c r="E26" s="196">
        <f t="shared" si="14"/>
        <v>99531</v>
      </c>
      <c r="F26" s="196">
        <f t="shared" si="14"/>
        <v>125331</v>
      </c>
      <c r="G26" s="196">
        <f t="shared" si="14"/>
        <v>157137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1757113</v>
      </c>
      <c r="D29" s="202">
        <f>SUMIF(BS.data!$D$5:$D$116,FSA!$A29,BS.data!F$5:F$116)</f>
        <v>2045410</v>
      </c>
      <c r="E29" s="202">
        <f>SUMIF(BS.data!$D$5:$D$116,FSA!$A29,BS.data!G$5:G$116)</f>
        <v>2565852</v>
      </c>
      <c r="F29" s="202">
        <f>SUMIF(BS.data!$D$5:$D$116,FSA!$A29,BS.data!H$5:H$116)</f>
        <v>2644292</v>
      </c>
      <c r="G29" s="202">
        <f>SUMIF(BS.data!$D$5:$D$116,FSA!$A29,BS.data!I$5:I$116)</f>
        <v>730575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327924</v>
      </c>
      <c r="D30" s="202">
        <f>SUMIF(BS.data!$D$5:$D$116,FSA!$A30,BS.data!F$5:F$116)</f>
        <v>305999</v>
      </c>
      <c r="E30" s="202">
        <f>SUMIF(BS.data!$D$5:$D$116,FSA!$A30,BS.data!G$5:G$116)</f>
        <v>300672</v>
      </c>
      <c r="F30" s="202">
        <f>SUMIF(BS.data!$D$5:$D$116,FSA!$A30,BS.data!H$5:H$116)</f>
        <v>553966</v>
      </c>
      <c r="G30" s="202">
        <f>SUMIF(BS.data!$D$5:$D$116,FSA!$A30,BS.data!I$5:I$116)</f>
        <v>496684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-0.26000471001466874</v>
      </c>
      <c r="P30" s="204">
        <f t="shared" si="17"/>
        <v>5.8841702109651006E-3</v>
      </c>
      <c r="Q30" s="204">
        <f t="shared" si="17"/>
        <v>2.703910294868761E-2</v>
      </c>
      <c r="R30" s="204">
        <f t="shared" si="17"/>
        <v>0.57076131385485862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373263</v>
      </c>
      <c r="D31" s="202">
        <f>SUMIF(BS.data!$D$5:$D$116,FSA!$A31,BS.data!F$5:F$116)</f>
        <v>266295</v>
      </c>
      <c r="E31" s="202">
        <f>SUMIF(BS.data!$D$5:$D$116,FSA!$A31,BS.data!G$5:G$116)</f>
        <v>273118</v>
      </c>
      <c r="F31" s="202">
        <f>SUMIF(BS.data!$D$5:$D$116,FSA!$A31,BS.data!H$5:H$116)</f>
        <v>370081</v>
      </c>
      <c r="G31" s="202">
        <f>SUMIF(BS.data!$D$5:$D$116,FSA!$A31,BS.data!I$5:I$116)</f>
        <v>385692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0.20549380620544433</v>
      </c>
      <c r="O31" s="205">
        <f t="shared" si="18"/>
        <v>0.21631096722317442</v>
      </c>
      <c r="P31" s="205">
        <f t="shared" si="18"/>
        <v>0.22404068571313174</v>
      </c>
      <c r="Q31" s="205">
        <f t="shared" si="18"/>
        <v>0.25108454227195526</v>
      </c>
      <c r="R31" s="205">
        <f t="shared" si="18"/>
        <v>0.23939735344589272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61915</v>
      </c>
      <c r="D32" s="202">
        <f>SUMIF(BS.data!$D$5:$D$116,FSA!$A32,BS.data!F$5:F$116)</f>
        <v>80500</v>
      </c>
      <c r="E32" s="202">
        <f>SUMIF(BS.data!$D$5:$D$116,FSA!$A32,BS.data!G$5:G$116)</f>
        <v>87131</v>
      </c>
      <c r="F32" s="202">
        <f>SUMIF(BS.data!$D$5:$D$116,FSA!$A32,BS.data!H$5:H$116)</f>
        <v>71726</v>
      </c>
      <c r="G32" s="202">
        <f>SUMIF(BS.data!$D$5:$D$116,FSA!$A32,BS.data!I$5:I$116)</f>
        <v>121274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2.6294032687000736E-2</v>
      </c>
      <c r="O32" s="206">
        <f t="shared" si="19"/>
        <v>4.6271821240398657E-2</v>
      </c>
      <c r="P32" s="206">
        <f t="shared" si="19"/>
        <v>8.3750200895805968E-2</v>
      </c>
      <c r="Q32" s="206">
        <f t="shared" si="19"/>
        <v>0.10268311047133244</v>
      </c>
      <c r="R32" s="206">
        <f t="shared" si="19"/>
        <v>8.1961287495892474E-2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4297</v>
      </c>
      <c r="D33" s="202">
        <f>SUMIF(BS.data!$D$5:$D$116,FSA!$A33,BS.data!F$5:F$116)</f>
        <v>6314</v>
      </c>
      <c r="E33" s="202">
        <f>SUMIF(BS.data!$D$5:$D$116,FSA!$A33,BS.data!G$5:G$116)</f>
        <v>6604</v>
      </c>
      <c r="F33" s="202">
        <f>SUMIF(BS.data!$D$5:$D$116,FSA!$A33,BS.data!H$5:H$116)</f>
        <v>4161</v>
      </c>
      <c r="G33" s="202">
        <f>SUMIF(BS.data!$D$5:$D$116,FSA!$A33,BS.data!I$5:I$116)</f>
        <v>10184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-1.7206585502424529E-2</v>
      </c>
      <c r="O33" s="205">
        <f t="shared" si="20"/>
        <v>1.9560295393470026E-2</v>
      </c>
      <c r="P33" s="205">
        <f t="shared" si="20"/>
        <v>4.7610833479885595E-2</v>
      </c>
      <c r="Q33" s="205">
        <f t="shared" si="20"/>
        <v>7.1820253145889468E-2</v>
      </c>
      <c r="R33" s="205">
        <f t="shared" si="20"/>
        <v>9.7006066106477648E-2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229838</v>
      </c>
      <c r="D34" s="202">
        <f>SUMIF(BS.data!$D$5:$D$116,FSA!$A34,BS.data!F$5:F$116)</f>
        <v>194013</v>
      </c>
      <c r="E34" s="202">
        <f>SUMIF(BS.data!$D$5:$D$116,FSA!$A34,BS.data!G$5:G$116)</f>
        <v>230026</v>
      </c>
      <c r="F34" s="202">
        <f>SUMIF(BS.data!$D$5:$D$116,FSA!$A34,BS.data!H$5:H$116)</f>
        <v>773691</v>
      </c>
      <c r="G34" s="202">
        <f>SUMIF(BS.data!$D$5:$D$116,FSA!$A34,BS.data!I$5:I$116)</f>
        <v>3571720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3.3514030986096566E-2</v>
      </c>
      <c r="P34" s="207">
        <f t="shared" si="21"/>
        <v>2.9969578244577702E-2</v>
      </c>
      <c r="Q34" s="207">
        <f t="shared" si="21"/>
        <v>6.1405356522296096E-2</v>
      </c>
      <c r="R34" s="207">
        <f t="shared" si="21"/>
        <v>2.8504738378913888E-2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1700047</v>
      </c>
      <c r="D35" s="202">
        <f>SUMIF(BS.data!$D$5:$D$116,FSA!$A35,BS.data!F$5:F$116)</f>
        <v>1844825</v>
      </c>
      <c r="E35" s="202">
        <f>SUMIF(BS.data!$D$5:$D$116,FSA!$A35,BS.data!G$5:G$116)</f>
        <v>1266813</v>
      </c>
      <c r="F35" s="202">
        <f>SUMIF(BS.data!$D$5:$D$116,FSA!$A35,BS.data!H$5:H$116)</f>
        <v>851816</v>
      </c>
      <c r="G35" s="202">
        <f>SUMIF(BS.data!$D$5:$D$116,FSA!$A35,BS.data!I$5:I$116)</f>
        <v>816793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97.920774878859049</v>
      </c>
      <c r="P35" s="131">
        <f t="shared" si="22"/>
        <v>93.163027682810963</v>
      </c>
      <c r="Q35" s="131">
        <f t="shared" si="22"/>
        <v>127.78667760152912</v>
      </c>
      <c r="R35" s="131">
        <f t="shared" si="22"/>
        <v>100.01180100249842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552183</v>
      </c>
      <c r="D36" s="202">
        <f>SUMIF(BS.data!$D$5:$D$116,FSA!$A36,BS.data!F$5:F$116)</f>
        <v>442215</v>
      </c>
      <c r="E36" s="202">
        <f>SUMIF(BS.data!$D$5:$D$116,FSA!$A36,BS.data!G$5:G$116)</f>
        <v>457696</v>
      </c>
      <c r="F36" s="202">
        <f>SUMIF(BS.data!$D$5:$D$116,FSA!$A36,BS.data!H$5:H$116)</f>
        <v>619360</v>
      </c>
      <c r="G36" s="202">
        <f>SUMIF(BS.data!$D$5:$D$116,FSA!$A36,BS.data!I$5:I$116)</f>
        <v>766273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126.05918616192304</v>
      </c>
      <c r="P36" s="131">
        <f t="shared" si="23"/>
        <v>106.75121262759293</v>
      </c>
      <c r="Q36" s="131">
        <f t="shared" si="23"/>
        <v>128.41505606079005</v>
      </c>
      <c r="R36" s="131">
        <f t="shared" si="23"/>
        <v>94.58597036828769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190713</v>
      </c>
      <c r="D37" s="202">
        <f>SUMIF(BS.data!$D$5:$D$116,FSA!$A37,BS.data!F$5:F$116)</f>
        <v>99139</v>
      </c>
      <c r="E37" s="202">
        <f>SUMIF(BS.data!$D$5:$D$116,FSA!$A37,BS.data!G$5:G$116)</f>
        <v>96065</v>
      </c>
      <c r="F37" s="202">
        <f>SUMIF(BS.data!$D$5:$D$116,FSA!$A37,BS.data!H$5:H$116)</f>
        <v>94989</v>
      </c>
      <c r="G37" s="202">
        <f>SUMIF(BS.data!$D$5:$D$116,FSA!$A37,BS.data!I$5:I$116)</f>
        <v>98518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45.101049347182069</v>
      </c>
      <c r="P37" s="131">
        <f t="shared" si="24"/>
        <v>36.591391401377834</v>
      </c>
      <c r="Q37" s="131">
        <f t="shared" si="24"/>
        <v>34.926473886250584</v>
      </c>
      <c r="R37" s="131">
        <f t="shared" si="24"/>
        <v>18.137301258027684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5197293</v>
      </c>
      <c r="D38" s="208">
        <f t="shared" si="25"/>
        <v>5284710</v>
      </c>
      <c r="E38" s="208">
        <f t="shared" si="25"/>
        <v>5283977</v>
      </c>
      <c r="F38" s="208">
        <f t="shared" si="25"/>
        <v>5984082</v>
      </c>
      <c r="G38" s="208">
        <f t="shared" si="25"/>
        <v>6997713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558482</v>
      </c>
      <c r="O38" s="209">
        <f t="shared" si="26"/>
        <v>508796</v>
      </c>
      <c r="P38" s="209">
        <f t="shared" si="26"/>
        <v>525738</v>
      </c>
      <c r="Q38" s="209">
        <f t="shared" si="26"/>
        <v>849849</v>
      </c>
      <c r="R38" s="209">
        <f t="shared" si="26"/>
        <v>881845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0.4516718508643856</v>
      </c>
      <c r="P39" s="133">
        <f t="shared" si="27"/>
        <v>0.43525349053833345</v>
      </c>
      <c r="Q39" s="133">
        <f t="shared" si="27"/>
        <v>0.56350604353244127</v>
      </c>
      <c r="R39" s="133">
        <f t="shared" si="27"/>
        <v>0.45161823691718694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129377</v>
      </c>
      <c r="D40" s="202">
        <f>SUMIF(BS.data!$D$5:$D$116,FSA!$A40,BS.data!F$5:F$116)</f>
        <v>99442</v>
      </c>
      <c r="E40" s="202">
        <f>SUMIF(BS.data!$D$5:$D$116,FSA!$A40,BS.data!G$5:G$116)</f>
        <v>85454</v>
      </c>
      <c r="F40" s="202">
        <f>SUMIF(BS.data!$D$5:$D$116,FSA!$A40,BS.data!H$5:H$116)</f>
        <v>89484</v>
      </c>
      <c r="G40" s="202">
        <f>SUMIF(BS.data!$D$5:$D$116,FSA!$A40,BS.data!I$5:I$116)</f>
        <v>55439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2.3762618187084046</v>
      </c>
      <c r="P40" s="210">
        <f t="shared" si="28"/>
        <v>2.6412100752185492</v>
      </c>
      <c r="Q40" s="210">
        <f t="shared" si="28"/>
        <v>2.2664763949135422</v>
      </c>
      <c r="R40" s="210">
        <f t="shared" si="28"/>
        <v>2.7672695439557229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74484</v>
      </c>
      <c r="D41" s="202">
        <f>SUMIF(BS.data!$D$5:$D$116,FSA!$A41,BS.data!F$5:F$116)</f>
        <v>45787</v>
      </c>
      <c r="E41" s="202">
        <f>SUMIF(BS.data!$D$5:$D$116,FSA!$A41,BS.data!G$5:G$116)</f>
        <v>52074</v>
      </c>
      <c r="F41" s="202">
        <f>SUMIF(BS.data!$D$5:$D$116,FSA!$A41,BS.data!H$5:H$116)</f>
        <v>55068</v>
      </c>
      <c r="G41" s="202">
        <f>SUMIF(BS.data!$D$5:$D$116,FSA!$A41,BS.data!I$5:I$116)</f>
        <v>69852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1.4093930999748174</v>
      </c>
      <c r="O41" s="137">
        <f t="shared" si="29"/>
        <v>0.29769925323326074</v>
      </c>
      <c r="P41" s="137">
        <f t="shared" si="29"/>
        <v>0.90386530014641286</v>
      </c>
      <c r="Q41" s="137">
        <f t="shared" si="29"/>
        <v>1.4175077409278152</v>
      </c>
      <c r="R41" s="137">
        <f t="shared" si="29"/>
        <v>1.7061151223157922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4943</v>
      </c>
      <c r="D42" s="202">
        <f>SUMIF(BS.data!$D$5:$D$116,FSA!$A42,BS.data!F$5:F$116)</f>
        <v>4901</v>
      </c>
      <c r="E42" s="202">
        <f>SUMIF(BS.data!$D$5:$D$116,FSA!$A42,BS.data!G$5:G$116)</f>
        <v>3402</v>
      </c>
      <c r="F42" s="202">
        <f>SUMIF(BS.data!$D$5:$D$116,FSA!$A42,BS.data!H$5:H$116)</f>
        <v>5407</v>
      </c>
      <c r="G42" s="202">
        <f>SUMIF(BS.data!$D$5:$D$116,FSA!$A42,BS.data!I$5:I$116)</f>
        <v>6585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7.0107816745354809E-2</v>
      </c>
      <c r="O42" s="138">
        <f t="shared" si="30"/>
        <v>2.0008887196089634E-2</v>
      </c>
      <c r="P42" s="138">
        <f t="shared" si="30"/>
        <v>5.1945975646800348E-2</v>
      </c>
      <c r="Q42" s="138">
        <f t="shared" si="30"/>
        <v>0.12714890939494217</v>
      </c>
      <c r="R42" s="138">
        <f t="shared" si="30"/>
        <v>0.13335784812305382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113</v>
      </c>
      <c r="D43" s="202">
        <f>SUMIF(BS.data!$D$5:$D$116,FSA!$A43,BS.data!F$5:F$116)</f>
        <v>182</v>
      </c>
      <c r="E43" s="202">
        <f>SUMIF(BS.data!$D$5:$D$116,FSA!$A43,BS.data!G$5:G$116)</f>
        <v>857</v>
      </c>
      <c r="F43" s="202">
        <f>SUMIF(BS.data!$D$5:$D$116,FSA!$A43,BS.data!H$5:H$116)</f>
        <v>126</v>
      </c>
      <c r="G43" s="202">
        <f>SUMIF(BS.data!$D$5:$D$116,FSA!$A43,BS.data!I$5:I$116)</f>
        <v>113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64093</v>
      </c>
      <c r="D44" s="202">
        <f>SUMIF(BS.data!$D$5:$D$116,FSA!$A44,BS.data!F$5:F$116)</f>
        <v>128140</v>
      </c>
      <c r="E44" s="202">
        <f>SUMIF(BS.data!$D$5:$D$116,FSA!$A44,BS.data!G$5:G$116)</f>
        <v>159211</v>
      </c>
      <c r="F44" s="202">
        <f>SUMIF(BS.data!$D$5:$D$116,FSA!$A44,BS.data!H$5:H$116)</f>
        <v>261249</v>
      </c>
      <c r="G44" s="202">
        <f>SUMIF(BS.data!$D$5:$D$116,FSA!$A44,BS.data!I$5:I$116)</f>
        <v>99695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9668</v>
      </c>
      <c r="D45" s="202">
        <f>SUMIF(BS.data!$D$5:$D$116,FSA!$A45,BS.data!F$5:F$116)</f>
        <v>26630</v>
      </c>
      <c r="E45" s="202">
        <f>SUMIF(BS.data!$D$5:$D$116,FSA!$A45,BS.data!G$5:G$116)</f>
        <v>32874</v>
      </c>
      <c r="F45" s="202">
        <f>SUMIF(BS.data!$D$5:$D$116,FSA!$A45,BS.data!H$5:H$116)</f>
        <v>31195</v>
      </c>
      <c r="G45" s="202">
        <f>SUMIF(BS.data!$D$5:$D$116,FSA!$A45,BS.data!I$5:I$116)</f>
        <v>33339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0.23836631661277313</v>
      </c>
      <c r="O45" s="136">
        <f t="shared" si="31"/>
        <v>0.23054975311805678</v>
      </c>
      <c r="P45" s="136">
        <f t="shared" si="31"/>
        <v>0.22328108593402676</v>
      </c>
      <c r="Q45" s="136">
        <f t="shared" si="31"/>
        <v>0.17912687341426317</v>
      </c>
      <c r="R45" s="136">
        <f t="shared" si="31"/>
        <v>0.14802873666311767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333078</v>
      </c>
      <c r="D46" s="202">
        <f>SUMIF(BS.data!$D$5:$D$116,FSA!$A46,BS.data!F$5:F$116)</f>
        <v>420398</v>
      </c>
      <c r="E46" s="202">
        <f>SUMIF(BS.data!$D$5:$D$116,FSA!$A46,BS.data!G$5:G$116)</f>
        <v>415363</v>
      </c>
      <c r="F46" s="202">
        <f>SUMIF(BS.data!$D$5:$D$116,FSA!$A46,BS.data!H$5:H$116)</f>
        <v>735283</v>
      </c>
      <c r="G46" s="202">
        <f>SUMIF(BS.data!$D$5:$D$116,FSA!$A46,BS.data!I$5:I$116)</f>
        <v>707149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3.23003178246308</v>
      </c>
      <c r="O46" s="137">
        <f t="shared" si="32"/>
        <v>3.2686082286450935</v>
      </c>
      <c r="P46" s="137">
        <f t="shared" si="32"/>
        <v>3.2702366338369981</v>
      </c>
      <c r="Q46" s="137">
        <f t="shared" si="32"/>
        <v>3.659145746601649</v>
      </c>
      <c r="R46" s="137">
        <f t="shared" si="32"/>
        <v>5.1754662016490363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612909</v>
      </c>
      <c r="D47" s="202">
        <f>SUMIF(BS.data!$D$5:$D$116,FSA!$A47,BS.data!F$5:F$116)</f>
        <v>512561</v>
      </c>
      <c r="E47" s="202">
        <f>SUMIF(BS.data!$D$5:$D$116,FSA!$A47,BS.data!G$5:G$116)</f>
        <v>488162</v>
      </c>
      <c r="F47" s="202">
        <f>SUMIF(BS.data!$D$5:$D$116,FSA!$A47,BS.data!H$5:H$116)</f>
        <v>106561</v>
      </c>
      <c r="G47" s="202">
        <f>SUMIF(BS.data!$D$5:$D$116,FSA!$A47,BS.data!I$5:I$116)</f>
        <v>160975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22.533693813868179</v>
      </c>
      <c r="O47" s="211">
        <f t="shared" si="33"/>
        <v>17.065594761199218</v>
      </c>
      <c r="P47" s="211">
        <f t="shared" si="33"/>
        <v>9.0778249992464666</v>
      </c>
      <c r="Q47" s="211">
        <f t="shared" si="33"/>
        <v>6.7169654754210848</v>
      </c>
      <c r="R47" s="211">
        <f t="shared" si="33"/>
        <v>5.5246313726238885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945987</v>
      </c>
      <c r="D48" s="208">
        <f t="shared" si="34"/>
        <v>932959</v>
      </c>
      <c r="E48" s="208">
        <f t="shared" si="34"/>
        <v>903525</v>
      </c>
      <c r="F48" s="208">
        <f t="shared" si="34"/>
        <v>841844</v>
      </c>
      <c r="G48" s="208">
        <f t="shared" si="34"/>
        <v>868124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22.533693813868179</v>
      </c>
      <c r="O48" s="174">
        <f t="shared" si="35"/>
        <v>17.065594761199218</v>
      </c>
      <c r="P48" s="174">
        <f t="shared" si="35"/>
        <v>9.0778249992464666</v>
      </c>
      <c r="Q48" s="174">
        <f t="shared" si="35"/>
        <v>6.7169654754210848</v>
      </c>
      <c r="R48" s="174">
        <f t="shared" si="35"/>
        <v>5.5246313726238885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1228665</v>
      </c>
      <c r="D49" s="208">
        <f t="shared" si="36"/>
        <v>1238041</v>
      </c>
      <c r="E49" s="208">
        <f t="shared" si="36"/>
        <v>1237397</v>
      </c>
      <c r="F49" s="208">
        <f t="shared" si="36"/>
        <v>1284373</v>
      </c>
      <c r="G49" s="208">
        <f t="shared" si="36"/>
        <v>1133147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-2.9040568210768225E-2</v>
      </c>
      <c r="O49" s="136">
        <f t="shared" si="37"/>
        <v>2.4770649085329579E-2</v>
      </c>
      <c r="P49" s="136">
        <f t="shared" si="37"/>
        <v>6.2623613071027359E-2</v>
      </c>
      <c r="Q49" s="136">
        <f t="shared" si="37"/>
        <v>0.10412974375299937</v>
      </c>
      <c r="R49" s="136">
        <f t="shared" si="37"/>
        <v>0.21423322013905849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-9.8868166264441268E-2</v>
      </c>
      <c r="O50" s="136">
        <f t="shared" si="38"/>
        <v>0.13487730972100595</v>
      </c>
      <c r="P50" s="136">
        <f t="shared" si="38"/>
        <v>8.3570460142220748E-2</v>
      </c>
      <c r="Q50" s="136">
        <f t="shared" si="38"/>
        <v>0.13720831888093282</v>
      </c>
      <c r="R50" s="136">
        <f t="shared" si="38"/>
        <v>-2.1514783602342522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2721086</v>
      </c>
      <c r="D51" s="202">
        <f>SUMIF(BS.data!$D$5:$D$116,FSA!$A51,BS.data!F$5:F$116)</f>
        <v>2721086</v>
      </c>
      <c r="E51" s="202">
        <f>SUMIF(BS.data!$D$5:$D$116,FSA!$A51,BS.data!G$5:G$116)</f>
        <v>2721086</v>
      </c>
      <c r="F51" s="202">
        <f>SUMIF(BS.data!$D$5:$D$116,FSA!$A51,BS.data!H$5:H$116)</f>
        <v>2783691</v>
      </c>
      <c r="G51" s="202">
        <f>SUMIF(BS.data!$D$5:$D$116,FSA!$A51,BS.data!I$5:I$116)</f>
        <v>3555353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-0.21719325952682225</v>
      </c>
      <c r="O51" s="136">
        <f t="shared" si="39"/>
        <v>0.10953857565016255</v>
      </c>
      <c r="P51" s="136">
        <f t="shared" si="39"/>
        <v>1.5244735895520323E-2</v>
      </c>
      <c r="Q51" s="136">
        <f t="shared" si="39"/>
        <v>-4.71405628596272E-2</v>
      </c>
      <c r="R51" s="136">
        <f t="shared" si="39"/>
        <v>-2.4459927383645654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211114</v>
      </c>
      <c r="D52" s="202">
        <f>SUMIF(BS.data!$D$5:$D$116,FSA!$A52,BS.data!F$5:F$116)</f>
        <v>275945</v>
      </c>
      <c r="E52" s="202">
        <f>SUMIF(BS.data!$D$5:$D$116,FSA!$A52,BS.data!G$5:G$116)</f>
        <v>319737</v>
      </c>
      <c r="F52" s="202">
        <f>SUMIF(BS.data!$D$5:$D$116,FSA!$A52,BS.data!H$5:H$116)</f>
        <v>527630</v>
      </c>
      <c r="G52" s="202">
        <f>SUMIF(BS.data!$D$5:$D$116,FSA!$A52,BS.data!I$5:I$116)</f>
        <v>293405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-0.10537142688007341</v>
      </c>
      <c r="O52" s="136">
        <f t="shared" si="40"/>
        <v>0.23001868249301416</v>
      </c>
      <c r="P52" s="136">
        <f t="shared" si="40"/>
        <v>0.15736144544976619</v>
      </c>
      <c r="Q52" s="136">
        <f t="shared" si="40"/>
        <v>0.10602914554240453</v>
      </c>
      <c r="R52" s="136">
        <f t="shared" si="40"/>
        <v>-2.3731886228234678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1036427</v>
      </c>
      <c r="D53" s="202">
        <f>SUMIF(BS.data!$D$5:$D$116,FSA!$A53,BS.data!F$5:F$116)</f>
        <v>1049640</v>
      </c>
      <c r="E53" s="202">
        <f>SUMIF(BS.data!$D$5:$D$116,FSA!$A53,BS.data!G$5:G$116)</f>
        <v>1005758</v>
      </c>
      <c r="F53" s="202">
        <f>SUMIF(BS.data!$D$5:$D$116,FSA!$A53,BS.data!H$5:H$116)</f>
        <v>1388387</v>
      </c>
      <c r="G53" s="202">
        <f>SUMIF(BS.data!$D$5:$D$116,FSA!$A53,BS.data!I$5:I$116)</f>
        <v>2015806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0.19248449623917566</v>
      </c>
      <c r="O53" s="172">
        <f t="shared" si="41"/>
        <v>0.18735508461472036</v>
      </c>
      <c r="P53" s="172">
        <f t="shared" si="41"/>
        <v>0.18252639438428186</v>
      </c>
      <c r="Q53" s="172">
        <f t="shared" si="41"/>
        <v>0.15191484262892418</v>
      </c>
      <c r="R53" s="172">
        <f t="shared" si="41"/>
        <v>0.12894166490412151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3968627</v>
      </c>
      <c r="D54" s="212">
        <f t="shared" si="42"/>
        <v>4046671</v>
      </c>
      <c r="E54" s="212">
        <f t="shared" si="42"/>
        <v>4046581</v>
      </c>
      <c r="F54" s="212">
        <f t="shared" si="42"/>
        <v>4699708</v>
      </c>
      <c r="G54" s="212">
        <f t="shared" si="42"/>
        <v>5864564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5197292</v>
      </c>
      <c r="D55" s="208">
        <f t="shared" si="43"/>
        <v>5284712</v>
      </c>
      <c r="E55" s="208">
        <f t="shared" si="43"/>
        <v>5283978</v>
      </c>
      <c r="F55" s="208">
        <f t="shared" si="43"/>
        <v>5984081</v>
      </c>
      <c r="G55" s="208">
        <f t="shared" si="43"/>
        <v>6997711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-0.20438453903579248</v>
      </c>
      <c r="O55" s="137">
        <f t="shared" si="44"/>
        <v>-0.27490522456606925</v>
      </c>
      <c r="P55" s="137">
        <f t="shared" si="44"/>
        <v>-0.41079790568877778</v>
      </c>
      <c r="Q55" s="137">
        <f t="shared" si="44"/>
        <v>-0.3835234018794359</v>
      </c>
      <c r="R55" s="137">
        <f t="shared" si="44"/>
        <v>2.3454258492191404E-2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-2</v>
      </c>
      <c r="E56" s="191">
        <f t="shared" si="45"/>
        <v>-1</v>
      </c>
      <c r="F56" s="191">
        <f t="shared" si="45"/>
        <v>1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-19.32126438150592</v>
      </c>
      <c r="O56" s="211">
        <f t="shared" si="46"/>
        <v>-20.348844866377654</v>
      </c>
      <c r="P56" s="211">
        <f t="shared" si="46"/>
        <v>-16.701600506374898</v>
      </c>
      <c r="Q56" s="211">
        <f t="shared" si="46"/>
        <v>-14.38150178327788</v>
      </c>
      <c r="R56" s="211">
        <f t="shared" si="46"/>
        <v>0.87534444465657357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-19.32126438150592</v>
      </c>
      <c r="O57" s="211">
        <f t="shared" si="47"/>
        <v>-20.348844866377654</v>
      </c>
      <c r="P57" s="211">
        <f t="shared" si="47"/>
        <v>-16.701600506374898</v>
      </c>
      <c r="Q57" s="211">
        <f t="shared" si="47"/>
        <v>-14.38150178327788</v>
      </c>
      <c r="R57" s="211">
        <f t="shared" si="47"/>
        <v>0.87534444465657357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3.3868967336763957E-2</v>
      </c>
      <c r="O58" s="136">
        <f t="shared" si="48"/>
        <v>-2.0773948695268375E-2</v>
      </c>
      <c r="P58" s="136">
        <f t="shared" si="48"/>
        <v>-3.4037827695754204E-2</v>
      </c>
      <c r="Q58" s="136">
        <f t="shared" si="48"/>
        <v>-4.8634412754209828E-2</v>
      </c>
      <c r="R58" s="136">
        <f t="shared" si="48"/>
        <v>1.3521072490530648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0.11530637656788217</v>
      </c>
      <c r="O59" s="136">
        <f t="shared" si="49"/>
        <v>-0.11311509450753336</v>
      </c>
      <c r="P59" s="136">
        <f t="shared" si="49"/>
        <v>-4.5423072596426577E-2</v>
      </c>
      <c r="Q59" s="136">
        <f t="shared" si="49"/>
        <v>-6.4083956929686742E-2</v>
      </c>
      <c r="R59" s="136">
        <f t="shared" si="49"/>
        <v>-13.57879737402671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0.25330466536641655</v>
      </c>
      <c r="O60" s="136">
        <f t="shared" si="50"/>
        <v>-9.1864720333749525E-2</v>
      </c>
      <c r="P60" s="136">
        <f t="shared" si="50"/>
        <v>-8.2859750217616629E-3</v>
      </c>
      <c r="Q60" s="136">
        <f t="shared" si="50"/>
        <v>2.2017278723158725E-2</v>
      </c>
      <c r="R60" s="136">
        <f t="shared" si="50"/>
        <v>-15.437589513555169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0.12289089487946385</v>
      </c>
      <c r="O61" s="136">
        <f t="shared" si="51"/>
        <v>-0.19290557516690623</v>
      </c>
      <c r="P61" s="136">
        <f t="shared" si="51"/>
        <v>-8.5530704849286571E-2</v>
      </c>
      <c r="Q61" s="136">
        <f t="shared" si="51"/>
        <v>-4.9521539595039632E-2</v>
      </c>
      <c r="R61" s="136">
        <f t="shared" si="51"/>
        <v>-14.97809507884463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-0.67891921298395141</v>
      </c>
      <c r="O64" s="211">
        <f t="shared" si="52"/>
        <v>-0.54044607554011836</v>
      </c>
      <c r="P64" s="211">
        <f t="shared" si="52"/>
        <v>0.76507189926753383</v>
      </c>
      <c r="Q64" s="211">
        <f t="shared" si="52"/>
        <v>0.36282051282051281</v>
      </c>
      <c r="R64" s="211">
        <f t="shared" si="52"/>
        <v>0.12303505628612961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0.76128388793181612</v>
      </c>
      <c r="O65" s="216">
        <f t="shared" si="53"/>
        <v>1.1942460187430368</v>
      </c>
      <c r="P65" s="216">
        <f t="shared" si="53"/>
        <v>2.4382303226280593</v>
      </c>
      <c r="Q65" s="216">
        <f t="shared" si="53"/>
        <v>2.8692994505494505</v>
      </c>
      <c r="R65" s="216">
        <f t="shared" si="53"/>
        <v>2.656046110679152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0.50820787311362126</v>
      </c>
      <c r="O66" s="140">
        <f t="shared" si="54"/>
        <v>1.5915175714761063</v>
      </c>
      <c r="P66" s="140">
        <f t="shared" si="54"/>
        <v>2.6767024239909913</v>
      </c>
      <c r="Q66" s="140">
        <f t="shared" si="54"/>
        <v>3.0084083671271795</v>
      </c>
      <c r="R66" s="140">
        <f t="shared" si="54"/>
        <v>4.0890775005813378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4.2208400522153111</v>
      </c>
      <c r="P67" s="211">
        <f t="shared" si="55"/>
        <v>3.23753926391276</v>
      </c>
      <c r="Q67" s="211">
        <f t="shared" si="55"/>
        <v>3.6464132700987468</v>
      </c>
      <c r="R67" s="211">
        <f t="shared" si="55"/>
        <v>-30.022655549280802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321774</v>
      </c>
      <c r="O74" s="218">
        <f t="shared" si="56"/>
        <v>135545</v>
      </c>
      <c r="P74" s="218">
        <f t="shared" si="56"/>
        <v>158282</v>
      </c>
      <c r="Q74" s="218">
        <f t="shared" si="56"/>
        <v>28022</v>
      </c>
      <c r="R74" s="218">
        <f t="shared" si="56"/>
        <v>343200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1565857.4141076712</v>
      </c>
      <c r="O75" s="219">
        <f t="shared" si="57"/>
        <v>626621.02499941306</v>
      </c>
      <c r="P75" s="219">
        <f t="shared" si="57"/>
        <v>706487.75018778921</v>
      </c>
      <c r="Q75" s="219">
        <f t="shared" si="57"/>
        <v>111603.84365537226</v>
      </c>
      <c r="R75" s="219">
        <f t="shared" si="57"/>
        <v>1433599.8082684244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1.9253804584703701E-2</v>
      </c>
      <c r="O76" s="138">
        <f t="shared" si="58"/>
        <v>0.46962819780408976</v>
      </c>
      <c r="P76" s="138">
        <f t="shared" si="58"/>
        <v>0.4055270115978607</v>
      </c>
      <c r="Q76" s="138">
        <f t="shared" si="58"/>
        <v>0.9085634854338519</v>
      </c>
      <c r="R76" s="138">
        <f t="shared" si="58"/>
        <v>0.25224685440383454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6317</v>
      </c>
      <c r="F4" s="264">
        <v>120021</v>
      </c>
      <c r="G4" s="264">
        <v>107974</v>
      </c>
      <c r="H4" s="264">
        <v>278442</v>
      </c>
      <c r="I4" s="264">
        <v>115775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79420</v>
      </c>
      <c r="F6" s="264">
        <v>79409</v>
      </c>
      <c r="G6" s="264">
        <v>68300</v>
      </c>
      <c r="H6" s="264">
        <v>109483</v>
      </c>
      <c r="I6" s="264">
        <v>149858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38405</v>
      </c>
      <c r="F7" s="264">
        <v>21116</v>
      </c>
      <c r="G7" s="264">
        <v>4458</v>
      </c>
      <c r="H7" s="264">
        <v>5328</v>
      </c>
      <c r="I7" s="264">
        <v>27828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11140</v>
      </c>
      <c r="F8" s="264">
        <v>-331</v>
      </c>
      <c r="G8" s="264">
        <v>-477</v>
      </c>
      <c r="H8" s="264">
        <v>-296</v>
      </c>
      <c r="I8" s="264">
        <v>2384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-113499</v>
      </c>
      <c r="F9" s="264">
        <v>-192613</v>
      </c>
      <c r="G9" s="264">
        <v>-111303</v>
      </c>
      <c r="H9" s="264">
        <v>-254979</v>
      </c>
      <c r="I9" s="264">
        <v>-63561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55145</v>
      </c>
      <c r="F10" s="264">
        <v>45777</v>
      </c>
      <c r="G10" s="264">
        <v>40821</v>
      </c>
      <c r="H10" s="264">
        <v>43680</v>
      </c>
      <c r="I10" s="264">
        <v>59162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>
        <v>40</v>
      </c>
      <c r="G11" s="264">
        <v>-1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76928</v>
      </c>
      <c r="F12" s="301">
        <v>73419</v>
      </c>
      <c r="G12" s="301">
        <v>109772</v>
      </c>
      <c r="H12" s="301">
        <v>181660</v>
      </c>
      <c r="I12" s="301">
        <v>291447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2361</v>
      </c>
      <c r="F13" s="264">
        <v>-26037</v>
      </c>
      <c r="G13" s="264">
        <v>2950</v>
      </c>
      <c r="H13" s="264">
        <v>-83066</v>
      </c>
      <c r="I13" s="264">
        <v>-1708784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-53878</v>
      </c>
      <c r="F14" s="264">
        <v>75109</v>
      </c>
      <c r="G14" s="264">
        <v>-25567</v>
      </c>
      <c r="H14" s="264">
        <v>-70066</v>
      </c>
      <c r="I14" s="264">
        <v>-20735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-9581</v>
      </c>
      <c r="F15" s="264">
        <v>54870</v>
      </c>
      <c r="G15" s="264">
        <v>20359</v>
      </c>
      <c r="H15" s="264">
        <v>181482</v>
      </c>
      <c r="I15" s="264">
        <v>-306676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-5843</v>
      </c>
      <c r="F16" s="264">
        <v>5043</v>
      </c>
      <c r="G16" s="264">
        <v>3188</v>
      </c>
      <c r="H16" s="264">
        <v>774</v>
      </c>
      <c r="I16" s="264">
        <v>-14659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-51908</v>
      </c>
      <c r="F17" s="264">
        <v>2868</v>
      </c>
      <c r="G17" s="264">
        <v>-3004</v>
      </c>
      <c r="H17" s="264">
        <v>-124189</v>
      </c>
      <c r="I17" s="264">
        <v>191744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-55861</v>
      </c>
      <c r="F18" s="264">
        <v>-39069</v>
      </c>
      <c r="G18" s="264">
        <v>-33746</v>
      </c>
      <c r="H18" s="264">
        <v>-43647</v>
      </c>
      <c r="I18" s="264">
        <v>-60206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-48539</v>
      </c>
      <c r="F19" s="264">
        <v>-11240</v>
      </c>
      <c r="G19" s="264">
        <v>-19444</v>
      </c>
      <c r="H19" s="264">
        <v>-50352</v>
      </c>
      <c r="I19" s="264">
        <v>-45260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4963</v>
      </c>
      <c r="F20" s="264"/>
      <c r="G20" s="264">
        <v>19020</v>
      </c>
      <c r="H20" s="264">
        <v>288</v>
      </c>
      <c r="I20" s="264">
        <v>3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-4078</v>
      </c>
      <c r="F21" s="264">
        <v>-6260</v>
      </c>
      <c r="G21" s="264">
        <v>-1024</v>
      </c>
      <c r="H21" s="264">
        <v>-1565</v>
      </c>
      <c r="I21" s="264">
        <v>-2880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-145436</v>
      </c>
      <c r="F22" s="301">
        <v>128703</v>
      </c>
      <c r="G22" s="301">
        <v>72505</v>
      </c>
      <c r="H22" s="301">
        <v>-8682</v>
      </c>
      <c r="I22" s="301">
        <v>-1676007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-113872</v>
      </c>
      <c r="F24" s="264">
        <v>-23940</v>
      </c>
      <c r="G24" s="264">
        <v>-108118</v>
      </c>
      <c r="H24" s="264">
        <v>-158342</v>
      </c>
      <c r="I24" s="264">
        <v>-258203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1938</v>
      </c>
      <c r="F25" s="264">
        <v>300</v>
      </c>
      <c r="G25" s="264">
        <v>46384</v>
      </c>
      <c r="H25" s="264">
        <v>3149</v>
      </c>
      <c r="I25" s="264">
        <v>2528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-4583979</v>
      </c>
      <c r="F26" s="264">
        <v>-3089435</v>
      </c>
      <c r="G26" s="264">
        <v>-5737927</v>
      </c>
      <c r="H26" s="264">
        <v>-6367839</v>
      </c>
      <c r="I26" s="264">
        <v>-302700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4422094</v>
      </c>
      <c r="F27" s="264">
        <v>3027809</v>
      </c>
      <c r="G27" s="264">
        <v>5719659</v>
      </c>
      <c r="H27" s="264">
        <v>6675236</v>
      </c>
      <c r="I27" s="264">
        <v>878503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-95075</v>
      </c>
      <c r="F28" s="264">
        <v>-322920</v>
      </c>
      <c r="G28" s="264">
        <v>-109578</v>
      </c>
      <c r="H28" s="264">
        <v>-417572</v>
      </c>
      <c r="I28" s="264">
        <v>-185913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3825</v>
      </c>
      <c r="F29" s="264">
        <v>170151</v>
      </c>
      <c r="G29" s="264">
        <v>59599</v>
      </c>
      <c r="H29" s="264">
        <v>405636</v>
      </c>
      <c r="I29" s="264">
        <v>266606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112981</v>
      </c>
      <c r="F30" s="264">
        <v>112403</v>
      </c>
      <c r="G30" s="264">
        <v>128406</v>
      </c>
      <c r="H30" s="264">
        <v>128945</v>
      </c>
      <c r="I30" s="264">
        <v>68441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-252089</v>
      </c>
      <c r="F31" s="301">
        <v>-125633</v>
      </c>
      <c r="G31" s="301">
        <v>-1576</v>
      </c>
      <c r="H31" s="301">
        <v>269213</v>
      </c>
      <c r="I31" s="301">
        <v>469262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31465</v>
      </c>
      <c r="F33" s="264"/>
      <c r="G33" s="264">
        <v>1400</v>
      </c>
      <c r="H33" s="264">
        <v>105014</v>
      </c>
      <c r="I33" s="264">
        <v>1153766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3974543</v>
      </c>
      <c r="F35" s="264">
        <v>2497415</v>
      </c>
      <c r="G35" s="264">
        <v>4600963</v>
      </c>
      <c r="H35" s="264">
        <v>5513194</v>
      </c>
      <c r="I35" s="264">
        <v>3246426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-3604618</v>
      </c>
      <c r="F36" s="264">
        <v>-2517397</v>
      </c>
      <c r="G36" s="264">
        <v>-4637497</v>
      </c>
      <c r="H36" s="264">
        <v>-5640948</v>
      </c>
      <c r="I36" s="264">
        <v>-3221563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-7199</v>
      </c>
      <c r="F38" s="264"/>
      <c r="G38" s="264"/>
      <c r="H38" s="264"/>
      <c r="I38" s="264">
        <v>-5238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394191</v>
      </c>
      <c r="F39" s="301">
        <v>-19981</v>
      </c>
      <c r="G39" s="301">
        <v>-35134</v>
      </c>
      <c r="H39" s="301">
        <v>-22740</v>
      </c>
      <c r="I39" s="301">
        <v>1173391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-3333</v>
      </c>
      <c r="F40" s="301">
        <v>-16912</v>
      </c>
      <c r="G40" s="301">
        <v>35795</v>
      </c>
      <c r="H40" s="301">
        <v>237790</v>
      </c>
      <c r="I40" s="301">
        <v>-33353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44148</v>
      </c>
      <c r="F41" s="301">
        <v>40802</v>
      </c>
      <c r="G41" s="301">
        <v>23888</v>
      </c>
      <c r="H41" s="301">
        <v>59677</v>
      </c>
      <c r="I41" s="301">
        <v>162434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-13</v>
      </c>
      <c r="F42" s="301">
        <v>-3</v>
      </c>
      <c r="G42" s="301">
        <v>-5</v>
      </c>
      <c r="H42" s="301">
        <v>-34</v>
      </c>
      <c r="I42" s="301">
        <v>-13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40802</v>
      </c>
      <c r="F43" s="301">
        <v>23888</v>
      </c>
      <c r="G43" s="301">
        <v>59677</v>
      </c>
      <c r="H43" s="301">
        <v>297434</v>
      </c>
      <c r="I43" s="301">
        <v>129068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-0.79450619379455567</v>
      </c>
      <c r="D8" s="136">
        <f>FSA!D8/FSA!D$7</f>
        <v>-0.78368903277682556</v>
      </c>
      <c r="E8" s="136">
        <f>FSA!E8/FSA!E$7</f>
        <v>-0.77595931428686826</v>
      </c>
      <c r="F8" s="136">
        <f>FSA!F8/FSA!F$7</f>
        <v>-0.74891545772804469</v>
      </c>
      <c r="G8" s="136">
        <f>FSA!G8/FSA!G$7</f>
        <v>-0.76060264655410725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0.20549380620544433</v>
      </c>
      <c r="D9" s="142">
        <f>FSA!D9/FSA!D$7</f>
        <v>0.21631096722317442</v>
      </c>
      <c r="E9" s="142">
        <f>FSA!E9/FSA!E$7</f>
        <v>0.22404068571313174</v>
      </c>
      <c r="F9" s="142">
        <f>FSA!F9/FSA!F$7</f>
        <v>0.25108454227195526</v>
      </c>
      <c r="G9" s="142">
        <f>FSA!G9/FSA!G$7</f>
        <v>0.23939735344589272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-0.22894304013909575</v>
      </c>
      <c r="D10" s="136">
        <f>FSA!D10/FSA!D$7</f>
        <v>-0.23725089400960664</v>
      </c>
      <c r="E10" s="136">
        <f>FSA!E10/FSA!E$7</f>
        <v>-0.19776141067141692</v>
      </c>
      <c r="F10" s="136">
        <f>FSA!F10/FSA!F$7</f>
        <v>-0.23810034893790641</v>
      </c>
      <c r="G10" s="136">
        <f>FSA!G10/FSA!G$7</f>
        <v>-0.23560069058684233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-2.3449233933651427E-2</v>
      </c>
      <c r="D12" s="142">
        <f>FSA!D12/FSA!D$7</f>
        <v>-2.0939926786432216E-2</v>
      </c>
      <c r="E12" s="142">
        <f>FSA!E12/FSA!E$7</f>
        <v>2.6279275041714803E-2</v>
      </c>
      <c r="F12" s="142">
        <f>FSA!F12/FSA!F$7</f>
        <v>1.2984193334048851E-2</v>
      </c>
      <c r="G12" s="142">
        <f>FSA!G12/FSA!G$7</f>
        <v>3.7966628590503908E-3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-1.1129288649992046E-2</v>
      </c>
      <c r="D13" s="136">
        <f>FSA!D13/FSA!D$7</f>
        <v>9.9909012040034703E-3</v>
      </c>
      <c r="E13" s="136">
        <f>FSA!E13/FSA!E$7</f>
        <v>1.094724370954211E-3</v>
      </c>
      <c r="F13" s="136">
        <f>FSA!F13/FSA!F$7</f>
        <v>-1.4329476363737659E-3</v>
      </c>
      <c r="G13" s="136">
        <f>FSA!G13/FSA!G$7</f>
        <v>-2.9349940799390782E-3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-3.453906368415844E-2</v>
      </c>
      <c r="D14" s="136">
        <f>FSA!D14/FSA!D$7</f>
        <v>-3.874563575192027E-2</v>
      </c>
      <c r="E14" s="136">
        <f>FSA!E14/FSA!E$7</f>
        <v>-3.4348765216542537E-2</v>
      </c>
      <c r="F14" s="136">
        <f>FSA!F14/FSA!F$7</f>
        <v>-3.578682261681309E-2</v>
      </c>
      <c r="G14" s="136">
        <f>FSA!G14/FSA!G$7</f>
        <v>-3.0858382754106226E-2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7.3074123855848494E-2</v>
      </c>
      <c r="D15" s="136">
        <f>FSA!D15/FSA!D$7</f>
        <v>0.15128039103662794</v>
      </c>
      <c r="E15" s="136">
        <f>FSA!E15/FSA!E$7</f>
        <v>9.782931555745536E-2</v>
      </c>
      <c r="F15" s="136">
        <f>FSA!F15/FSA!F$7</f>
        <v>0.25236182378430899</v>
      </c>
      <c r="G15" s="136">
        <f>FSA!G15/FSA!G$7</f>
        <v>9.0383943334324354E-2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3.9565375880465841E-3</v>
      </c>
      <c r="D16" s="142">
        <f>FSA!D16/FSA!D$7</f>
        <v>0.10158572970227893</v>
      </c>
      <c r="E16" s="142">
        <f>FSA!E16/FSA!E$7</f>
        <v>9.0854549753581829E-2</v>
      </c>
      <c r="F16" s="142">
        <f>FSA!F16/FSA!F$7</f>
        <v>0.22812624686517102</v>
      </c>
      <c r="G16" s="142">
        <f>FSA!G16/FSA!G$7</f>
        <v>6.0387229359329442E-2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-9.7901913944524552E-3</v>
      </c>
      <c r="D17" s="136">
        <f>FSA!D17/FSA!D$7</f>
        <v>-2.3652637592839459E-2</v>
      </c>
      <c r="E17" s="136">
        <f>FSA!E17/FSA!E$7</f>
        <v>-2.0718984001541534E-2</v>
      </c>
      <c r="F17" s="136">
        <f>FSA!F17/FSA!F$7</f>
        <v>-3.8483123743917755E-2</v>
      </c>
      <c r="G17" s="136">
        <f>FSA!G17/FSA!G$7</f>
        <v>-2.3039208015814647E-2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-5.8336538064058703E-3</v>
      </c>
      <c r="D18" s="142">
        <f>FSA!D18/FSA!D$7</f>
        <v>7.7933092109439467E-2</v>
      </c>
      <c r="E18" s="142">
        <f>FSA!E18/FSA!E$7</f>
        <v>7.0135565752040302E-2</v>
      </c>
      <c r="F18" s="142">
        <f>FSA!F18/FSA!F$7</f>
        <v>0.18964312312125325</v>
      </c>
      <c r="G18" s="142">
        <f>FSA!G18/FSA!G$7</f>
        <v>3.7348021343514795E-2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4.9743266620652163E-2</v>
      </c>
      <c r="D21" s="136">
        <f>FSA!D21/FSA!D$7</f>
        <v>6.7211748026830873E-2</v>
      </c>
      <c r="E21" s="136">
        <f>FSA!E21/FSA!E$7</f>
        <v>5.7470925854091165E-2</v>
      </c>
      <c r="F21" s="136">
        <f>FSA!F21/FSA!F$7</f>
        <v>8.969891713728359E-2</v>
      </c>
      <c r="G21" s="136">
        <f>FSA!G21/FSA!G$7</f>
        <v>7.8164624636842081E-2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2.6294032687000736E-2</v>
      </c>
      <c r="D25" s="136">
        <f>FSA!D25/FSA!D$7</f>
        <v>4.6271821240398657E-2</v>
      </c>
      <c r="E25" s="136">
        <f>FSA!E25/FSA!E$7</f>
        <v>8.3750200895805968E-2</v>
      </c>
      <c r="F25" s="136">
        <f>FSA!F25/FSA!F$7</f>
        <v>0.10268311047133244</v>
      </c>
      <c r="G25" s="136">
        <f>FSA!G25/FSA!G$7</f>
        <v>8.1961287495892474E-2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2.6294032687000736E-2</v>
      </c>
      <c r="D26" s="136">
        <f>FSA!D26/FSA!D$7</f>
        <v>4.6271821240398657E-2</v>
      </c>
      <c r="E26" s="136">
        <f>FSA!E26/FSA!E$7</f>
        <v>8.3750200895805968E-2</v>
      </c>
      <c r="F26" s="136">
        <f>FSA!F26/FSA!F$7</f>
        <v>0.10268311047133244</v>
      </c>
      <c r="G26" s="136">
        <f>FSA!G26/FSA!G$7</f>
        <v>8.1961287495892474E-2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0.33808234402024284</v>
      </c>
      <c r="D29" s="136">
        <f>FSA!D29/FSA!D$38</f>
        <v>0.38704299762900896</v>
      </c>
      <c r="E29" s="136">
        <f>FSA!E29/FSA!E$38</f>
        <v>0.48559106142967695</v>
      </c>
      <c r="F29" s="136">
        <f>FSA!F29/FSA!F$38</f>
        <v>0.44188766129875895</v>
      </c>
      <c r="G29" s="136">
        <f>FSA!G29/FSA!G$38</f>
        <v>0.10440196675685327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6.3095153573215906E-2</v>
      </c>
      <c r="D30" s="136">
        <f>FSA!D30/FSA!D$38</f>
        <v>5.7902704216503835E-2</v>
      </c>
      <c r="E30" s="136">
        <f>FSA!E30/FSA!E$38</f>
        <v>5.6902594390550905E-2</v>
      </c>
      <c r="F30" s="136">
        <f>FSA!F30/FSA!F$38</f>
        <v>9.2573263534824562E-2</v>
      </c>
      <c r="G30" s="136">
        <f>FSA!G30/FSA!G$38</f>
        <v>7.097804668468112E-2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7.1818733329061885E-2</v>
      </c>
      <c r="D31" s="136">
        <f>FSA!D31/FSA!D$38</f>
        <v>5.0389709179879311E-2</v>
      </c>
      <c r="E31" s="136">
        <f>FSA!E31/FSA!E$38</f>
        <v>5.1687961548659275E-2</v>
      </c>
      <c r="F31" s="136">
        <f>FSA!F31/FSA!F$38</f>
        <v>6.1844239433884764E-2</v>
      </c>
      <c r="G31" s="136">
        <f>FSA!G31/FSA!G$38</f>
        <v>5.5116864609908979E-2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1.1912932366907157E-2</v>
      </c>
      <c r="D32" s="136">
        <f>FSA!D32/FSA!D$38</f>
        <v>1.5232623928276103E-2</v>
      </c>
      <c r="E32" s="136">
        <f>FSA!E32/FSA!E$38</f>
        <v>1.6489662994369582E-2</v>
      </c>
      <c r="F32" s="136">
        <f>FSA!F32/FSA!F$38</f>
        <v>1.1986132542969832E-2</v>
      </c>
      <c r="G32" s="136">
        <f>FSA!G32/FSA!G$38</f>
        <v>1.7330519271081851E-2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8.2677655464104098E-4</v>
      </c>
      <c r="D33" s="136">
        <f>FSA!D33/FSA!D$38</f>
        <v>1.1947675463743516E-3</v>
      </c>
      <c r="E33" s="136">
        <f>FSA!E33/FSA!E$38</f>
        <v>1.2498161895859879E-3</v>
      </c>
      <c r="F33" s="136">
        <f>FSA!F33/FSA!F$38</f>
        <v>6.9534474962074382E-4</v>
      </c>
      <c r="G33" s="136">
        <f>FSA!G33/FSA!G$38</f>
        <v>1.4553326208148292E-3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4.4222636668742744E-2</v>
      </c>
      <c r="D34" s="136">
        <f>FSA!D34/FSA!D$38</f>
        <v>3.6712137468281135E-2</v>
      </c>
      <c r="E34" s="136">
        <f>FSA!E34/FSA!E$38</f>
        <v>4.3532740585358339E-2</v>
      </c>
      <c r="F34" s="136">
        <f>FSA!F34/FSA!F$38</f>
        <v>0.12929151037703027</v>
      </c>
      <c r="G34" s="136">
        <f>FSA!G34/FSA!G$38</f>
        <v>0.51041247333235873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0.32710239734415592</v>
      </c>
      <c r="D35" s="136">
        <f>FSA!D35/FSA!D$38</f>
        <v>0.3490872725277262</v>
      </c>
      <c r="E35" s="136">
        <f>FSA!E35/FSA!E$38</f>
        <v>0.2397461230433062</v>
      </c>
      <c r="F35" s="136">
        <f>FSA!F35/FSA!F$38</f>
        <v>0.14234697987093092</v>
      </c>
      <c r="G35" s="136">
        <f>FSA!G35/FSA!G$38</f>
        <v>0.1167228493080525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0.10624434681669861</v>
      </c>
      <c r="D36" s="136">
        <f>FSA!D36/FSA!D$38</f>
        <v>8.3678196154566661E-2</v>
      </c>
      <c r="E36" s="136">
        <f>FSA!E36/FSA!E$38</f>
        <v>8.6619604892299876E-2</v>
      </c>
      <c r="F36" s="136">
        <f>FSA!F36/FSA!F$38</f>
        <v>0.10350125549750154</v>
      </c>
      <c r="G36" s="136">
        <f>FSA!G36/FSA!G$38</f>
        <v>0.10950334773661052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3.6694679326333919E-2</v>
      </c>
      <c r="D37" s="136">
        <f>FSA!D37/FSA!D$38</f>
        <v>1.875959134938341E-2</v>
      </c>
      <c r="E37" s="136">
        <f>FSA!E37/FSA!E$38</f>
        <v>1.8180434926192902E-2</v>
      </c>
      <c r="F37" s="136">
        <f>FSA!F37/FSA!F$38</f>
        <v>1.5873612694478453E-2</v>
      </c>
      <c r="G37" s="136">
        <f>FSA!G37/FSA!G$38</f>
        <v>1.407859967963819E-2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2.4893155897340383E-2</v>
      </c>
      <c r="D40" s="136">
        <f>FSA!D40/FSA!D$55</f>
        <v>1.8816919446130651E-2</v>
      </c>
      <c r="E40" s="136">
        <f>FSA!E40/FSA!E$55</f>
        <v>1.6172285350166106E-2</v>
      </c>
      <c r="F40" s="136">
        <f>FSA!F40/FSA!F$55</f>
        <v>1.4953674590968939E-2</v>
      </c>
      <c r="G40" s="136">
        <f>FSA!G40/FSA!G$55</f>
        <v>7.9224477832822767E-3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1.4331309458848954E-2</v>
      </c>
      <c r="D41" s="136">
        <f>FSA!D41/FSA!D$55</f>
        <v>8.6640482962931573E-3</v>
      </c>
      <c r="E41" s="136">
        <f>FSA!E41/FSA!E$55</f>
        <v>9.8550750968304564E-3</v>
      </c>
      <c r="F41" s="136">
        <f>FSA!F41/FSA!F$55</f>
        <v>9.2024155421692993E-3</v>
      </c>
      <c r="G41" s="136">
        <f>FSA!G41/FSA!G$55</f>
        <v>9.9821212965211046E-3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9.510722122212876E-4</v>
      </c>
      <c r="D42" s="136">
        <f>FSA!D42/FSA!D$55</f>
        <v>9.2739206980437157E-4</v>
      </c>
      <c r="E42" s="136">
        <f>FSA!E42/FSA!E$55</f>
        <v>6.4383311209849847E-4</v>
      </c>
      <c r="F42" s="136">
        <f>FSA!F42/FSA!F$55</f>
        <v>9.0356397247965054E-4</v>
      </c>
      <c r="G42" s="136">
        <f>FSA!G42/FSA!G$55</f>
        <v>9.410219999082557E-4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2.1742091843213735E-5</v>
      </c>
      <c r="D43" s="136">
        <f>FSA!D43/FSA!D$55</f>
        <v>3.4438962804406369E-5</v>
      </c>
      <c r="E43" s="136">
        <f>FSA!E43/FSA!E$55</f>
        <v>1.6218841183668819E-4</v>
      </c>
      <c r="F43" s="136">
        <f>FSA!F43/FSA!F$55</f>
        <v>2.1055864718408725E-5</v>
      </c>
      <c r="G43" s="136">
        <f>FSA!G43/FSA!G$55</f>
        <v>1.6148137583847061E-5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1.233199904873538E-2</v>
      </c>
      <c r="D44" s="136">
        <f>FSA!D44/FSA!D$55</f>
        <v>2.4247300515146331E-2</v>
      </c>
      <c r="E44" s="136">
        <f>FSA!E44/FSA!E$55</f>
        <v>3.0130897592684905E-2</v>
      </c>
      <c r="F44" s="136">
        <f>FSA!F44/FSA!F$55</f>
        <v>4.3657330173171117E-2</v>
      </c>
      <c r="G44" s="136">
        <f>FSA!G44/FSA!G$55</f>
        <v>1.4246801561253387E-2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1.8601995038954901E-3</v>
      </c>
      <c r="D45" s="136">
        <f>FSA!D45/FSA!D$55</f>
        <v>5.0390636235238548E-3</v>
      </c>
      <c r="E45" s="136">
        <f>FSA!E45/FSA!E$55</f>
        <v>6.2214490673503939E-3</v>
      </c>
      <c r="F45" s="136">
        <f>FSA!F45/FSA!F$55</f>
        <v>5.2129976181806365E-3</v>
      </c>
      <c r="G45" s="136">
        <f>FSA!G45/FSA!G$55</f>
        <v>4.7642722027245767E-3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6.4086835990742871E-2</v>
      </c>
      <c r="D46" s="136">
        <f>FSA!D46/FSA!D$55</f>
        <v>7.9549841126630924E-2</v>
      </c>
      <c r="E46" s="136">
        <f>FSA!E46/FSA!E$55</f>
        <v>7.8608010858485788E-2</v>
      </c>
      <c r="F46" s="136">
        <f>FSA!F46/FSA!F$55</f>
        <v>0.12287316966464859</v>
      </c>
      <c r="G46" s="136">
        <f>FSA!G46/FSA!G$55</f>
        <v>0.10105433048035278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0.11792852893391405</v>
      </c>
      <c r="D47" s="136">
        <f>FSA!D47/FSA!D$55</f>
        <v>9.6989391285655674E-2</v>
      </c>
      <c r="E47" s="136">
        <f>FSA!E47/FSA!E$55</f>
        <v>9.2385320302241988E-2</v>
      </c>
      <c r="F47" s="136">
        <f>FSA!F47/FSA!F$55</f>
        <v>1.7807412700463113E-2</v>
      </c>
      <c r="G47" s="136">
        <f>FSA!G47/FSA!G$55</f>
        <v>2.3003950863360892E-2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0.18201536492465692</v>
      </c>
      <c r="D48" s="136">
        <f>FSA!D48/FSA!D$55</f>
        <v>0.17653923241228661</v>
      </c>
      <c r="E48" s="136">
        <f>FSA!E48/FSA!E$55</f>
        <v>0.17099333116072776</v>
      </c>
      <c r="F48" s="136">
        <f>FSA!F48/FSA!F$55</f>
        <v>0.14068058236511169</v>
      </c>
      <c r="G48" s="136">
        <f>FSA!G48/FSA!G$55</f>
        <v>0.12405828134371367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0.23640484313754162</v>
      </c>
      <c r="D49" s="136">
        <f>FSA!D49/FSA!D$55</f>
        <v>0.23426839532598939</v>
      </c>
      <c r="E49" s="136">
        <f>FSA!E49/FSA!E$55</f>
        <v>0.23417905979169482</v>
      </c>
      <c r="F49" s="136">
        <f>FSA!F49/FSA!F$55</f>
        <v>0.21463162012679976</v>
      </c>
      <c r="G49" s="136">
        <f>FSA!G49/FSA!G$55</f>
        <v>0.16193109432498712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0.52355842234763794</v>
      </c>
      <c r="D51" s="136">
        <f>FSA!D51/FSA!D$55</f>
        <v>0.51489768978896111</v>
      </c>
      <c r="E51" s="136">
        <f>FSA!E51/FSA!E$55</f>
        <v>0.51496921448196797</v>
      </c>
      <c r="F51" s="136">
        <f>FSA!F51/FSA!F$55</f>
        <v>0.46518270725279287</v>
      </c>
      <c r="G51" s="136">
        <f>FSA!G51/FSA!G$55</f>
        <v>0.50807371153224246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4.0619999799895792E-2</v>
      </c>
      <c r="D52" s="136">
        <f>FSA!D52/FSA!D$55</f>
        <v>5.2215712038801737E-2</v>
      </c>
      <c r="E52" s="136">
        <f>FSA!E52/FSA!E$55</f>
        <v>6.0510660718118052E-2</v>
      </c>
      <c r="F52" s="136">
        <f>FSA!F52/FSA!F$55</f>
        <v>8.8172269058523767E-2</v>
      </c>
      <c r="G52" s="136">
        <f>FSA!G52/FSA!G$55</f>
        <v>4.1928710688395106E-2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0.19941673471492463</v>
      </c>
      <c r="D53" s="136">
        <f>FSA!D53/FSA!D$55</f>
        <v>0.19861820284624782</v>
      </c>
      <c r="E53" s="136">
        <f>FSA!E53/FSA!E$55</f>
        <v>0.19034106500821918</v>
      </c>
      <c r="F53" s="136">
        <f>FSA!F53/FSA!F$55</f>
        <v>0.2320134035618836</v>
      </c>
      <c r="G53" s="136">
        <f>FSA!G53/FSA!G$55</f>
        <v>0.2880664834543753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0.76359515686245838</v>
      </c>
      <c r="D54" s="136">
        <f>FSA!D54/FSA!D$55</f>
        <v>0.76573160467401058</v>
      </c>
      <c r="E54" s="136">
        <f>FSA!E54/FSA!E$55</f>
        <v>0.76582094020830516</v>
      </c>
      <c r="F54" s="136">
        <f>FSA!F54/FSA!F$55</f>
        <v>0.7853683798732003</v>
      </c>
      <c r="G54" s="136">
        <f>FSA!G54/FSA!G$55</f>
        <v>0.83806890567501291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2568443</v>
      </c>
      <c r="F4" s="299">
        <v>2766191</v>
      </c>
      <c r="G4" s="299">
        <v>3329699</v>
      </c>
      <c r="H4" s="299">
        <v>3695009</v>
      </c>
      <c r="I4" s="299">
        <v>4691055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40802</v>
      </c>
      <c r="F5" s="301">
        <v>23888</v>
      </c>
      <c r="G5" s="301">
        <v>59677</v>
      </c>
      <c r="H5" s="301">
        <v>297434</v>
      </c>
      <c r="I5" s="301">
        <v>129068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40002</v>
      </c>
      <c r="F6" s="264">
        <v>23888</v>
      </c>
      <c r="G6" s="264">
        <v>30677</v>
      </c>
      <c r="H6" s="264">
        <v>136088</v>
      </c>
      <c r="I6" s="264">
        <v>129068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800</v>
      </c>
      <c r="F7" s="264"/>
      <c r="G7" s="264">
        <v>29000</v>
      </c>
      <c r="H7" s="264">
        <v>161346</v>
      </c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1716311</v>
      </c>
      <c r="F8" s="301">
        <v>2021522</v>
      </c>
      <c r="G8" s="301">
        <v>2506175</v>
      </c>
      <c r="H8" s="301">
        <v>2346858</v>
      </c>
      <c r="I8" s="301">
        <v>601507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225689</v>
      </c>
      <c r="F9" s="264">
        <v>222821</v>
      </c>
      <c r="G9" s="264">
        <v>225825</v>
      </c>
      <c r="H9" s="264">
        <v>374764</v>
      </c>
      <c r="I9" s="264">
        <v>183020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-13234</v>
      </c>
      <c r="F10" s="264">
        <v>-16275</v>
      </c>
      <c r="G10" s="264">
        <v>-5411</v>
      </c>
      <c r="H10" s="264">
        <v>-4939</v>
      </c>
      <c r="I10" s="264">
        <v>-5419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1503856</v>
      </c>
      <c r="F11" s="264">
        <v>1814976</v>
      </c>
      <c r="G11" s="264">
        <v>2285761</v>
      </c>
      <c r="H11" s="264">
        <v>1977033</v>
      </c>
      <c r="I11" s="264">
        <v>423906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397735</v>
      </c>
      <c r="F12" s="301">
        <v>418690</v>
      </c>
      <c r="G12" s="301">
        <v>464431</v>
      </c>
      <c r="H12" s="301">
        <v>635655</v>
      </c>
      <c r="I12" s="301">
        <v>3515819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327924</v>
      </c>
      <c r="F13" s="264">
        <v>305999</v>
      </c>
      <c r="G13" s="264">
        <v>300672</v>
      </c>
      <c r="H13" s="264">
        <v>553966</v>
      </c>
      <c r="I13" s="264">
        <v>496684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61915</v>
      </c>
      <c r="F14" s="264">
        <v>80500</v>
      </c>
      <c r="G14" s="264">
        <v>87131</v>
      </c>
      <c r="H14" s="264">
        <v>71726</v>
      </c>
      <c r="I14" s="264">
        <v>121274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>
        <v>34266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86460</v>
      </c>
      <c r="F18" s="264">
        <v>118002</v>
      </c>
      <c r="G18" s="264">
        <v>164198</v>
      </c>
      <c r="H18" s="264">
        <v>100849</v>
      </c>
      <c r="I18" s="264">
        <v>2976197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-78901</v>
      </c>
      <c r="F19" s="264">
        <v>-85811</v>
      </c>
      <c r="G19" s="264">
        <v>-87569</v>
      </c>
      <c r="H19" s="264">
        <v>-90886</v>
      </c>
      <c r="I19" s="264">
        <v>-112602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338</v>
      </c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373263</v>
      </c>
      <c r="F21" s="301">
        <v>266295</v>
      </c>
      <c r="G21" s="301">
        <v>273118</v>
      </c>
      <c r="H21" s="301">
        <v>370081</v>
      </c>
      <c r="I21" s="301">
        <v>385692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386584</v>
      </c>
      <c r="F22" s="264">
        <v>271067</v>
      </c>
      <c r="G22" s="264">
        <v>282218</v>
      </c>
      <c r="H22" s="264">
        <v>374699</v>
      </c>
      <c r="I22" s="264">
        <v>395580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-13321</v>
      </c>
      <c r="F23" s="264">
        <v>-4772</v>
      </c>
      <c r="G23" s="264">
        <v>-9100</v>
      </c>
      <c r="H23" s="264">
        <v>-4617</v>
      </c>
      <c r="I23" s="264">
        <v>-9888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40331</v>
      </c>
      <c r="F24" s="301">
        <v>35796</v>
      </c>
      <c r="G24" s="301">
        <v>26298</v>
      </c>
      <c r="H24" s="301">
        <v>44982</v>
      </c>
      <c r="I24" s="301">
        <v>58969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4297</v>
      </c>
      <c r="F25" s="264">
        <v>6314</v>
      </c>
      <c r="G25" s="264">
        <v>6604</v>
      </c>
      <c r="H25" s="264">
        <v>4161</v>
      </c>
      <c r="I25" s="264">
        <v>10184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32940</v>
      </c>
      <c r="F26" s="264">
        <v>27649</v>
      </c>
      <c r="G26" s="264">
        <v>17221</v>
      </c>
      <c r="H26" s="264">
        <v>38478</v>
      </c>
      <c r="I26" s="264">
        <v>48171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3095</v>
      </c>
      <c r="F27" s="264">
        <v>1833</v>
      </c>
      <c r="G27" s="264">
        <v>2472</v>
      </c>
      <c r="H27" s="264">
        <v>2343</v>
      </c>
      <c r="I27" s="264">
        <v>614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2628849</v>
      </c>
      <c r="F30" s="301">
        <v>2518520</v>
      </c>
      <c r="G30" s="301">
        <v>1954278</v>
      </c>
      <c r="H30" s="301">
        <v>2289073</v>
      </c>
      <c r="I30" s="301">
        <v>2306657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1032</v>
      </c>
      <c r="F31" s="301">
        <v>1404</v>
      </c>
      <c r="G31" s="301">
        <v>27483</v>
      </c>
      <c r="H31" s="301">
        <v>31331</v>
      </c>
      <c r="I31" s="301">
        <v>1888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>
        <v>26000</v>
      </c>
      <c r="H36" s="264">
        <v>29848</v>
      </c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1032</v>
      </c>
      <c r="F37" s="264">
        <v>1404</v>
      </c>
      <c r="G37" s="264">
        <v>1483</v>
      </c>
      <c r="H37" s="264">
        <v>1483</v>
      </c>
      <c r="I37" s="264">
        <v>1888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714384</v>
      </c>
      <c r="F39" s="301">
        <v>500473</v>
      </c>
      <c r="G39" s="301">
        <v>469932</v>
      </c>
      <c r="H39" s="301">
        <v>666743</v>
      </c>
      <c r="I39" s="301">
        <v>642145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523671</v>
      </c>
      <c r="F40" s="264">
        <v>401334</v>
      </c>
      <c r="G40" s="264">
        <v>373867</v>
      </c>
      <c r="H40" s="264">
        <v>571754</v>
      </c>
      <c r="I40" s="264">
        <v>523008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199214</v>
      </c>
      <c r="F41" s="264">
        <v>105884</v>
      </c>
      <c r="G41" s="264">
        <v>104517</v>
      </c>
      <c r="H41" s="264">
        <v>106098</v>
      </c>
      <c r="I41" s="264">
        <v>111623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-8502</v>
      </c>
      <c r="F42" s="264">
        <v>-6746</v>
      </c>
      <c r="G42" s="264">
        <v>-8452</v>
      </c>
      <c r="H42" s="264">
        <v>-11109</v>
      </c>
      <c r="I42" s="264">
        <v>-13106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>
        <v>20619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190713</v>
      </c>
      <c r="F46" s="264">
        <v>99139</v>
      </c>
      <c r="G46" s="264">
        <v>96065</v>
      </c>
      <c r="H46" s="264">
        <v>94989</v>
      </c>
      <c r="I46" s="264">
        <v>98518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80473</v>
      </c>
      <c r="F49" s="301">
        <v>150221</v>
      </c>
      <c r="G49" s="301">
        <v>111455</v>
      </c>
      <c r="H49" s="301">
        <v>110382</v>
      </c>
      <c r="I49" s="301">
        <v>108936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84673</v>
      </c>
      <c r="F50" s="264">
        <v>167467</v>
      </c>
      <c r="G50" s="264">
        <v>122545</v>
      </c>
      <c r="H50" s="264">
        <v>122545</v>
      </c>
      <c r="I50" s="264">
        <v>122172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-4199</v>
      </c>
      <c r="F51" s="264">
        <v>-17246</v>
      </c>
      <c r="G51" s="264">
        <v>-11090</v>
      </c>
      <c r="H51" s="264">
        <v>-12163</v>
      </c>
      <c r="I51" s="264">
        <v>-13237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28512</v>
      </c>
      <c r="F52" s="301">
        <v>40881</v>
      </c>
      <c r="G52" s="301">
        <v>83829</v>
      </c>
      <c r="H52" s="301">
        <v>47606</v>
      </c>
      <c r="I52" s="301">
        <v>222646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9826</v>
      </c>
      <c r="F53" s="264">
        <v>13089</v>
      </c>
      <c r="G53" s="264">
        <v>19200</v>
      </c>
      <c r="H53" s="264">
        <v>10053</v>
      </c>
      <c r="I53" s="264">
        <v>10125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18686</v>
      </c>
      <c r="F54" s="264">
        <v>27792</v>
      </c>
      <c r="G54" s="264">
        <v>64629</v>
      </c>
      <c r="H54" s="264">
        <v>37553</v>
      </c>
      <c r="I54" s="264">
        <v>212521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1619574</v>
      </c>
      <c r="F55" s="301">
        <v>1694604</v>
      </c>
      <c r="G55" s="301">
        <v>1155358</v>
      </c>
      <c r="H55" s="301">
        <v>741434</v>
      </c>
      <c r="I55" s="301">
        <v>707857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811128</v>
      </c>
      <c r="F57" s="264">
        <v>1135652</v>
      </c>
      <c r="G57" s="264">
        <v>1070646</v>
      </c>
      <c r="H57" s="264">
        <v>649422</v>
      </c>
      <c r="I57" s="264">
        <v>639524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25952</v>
      </c>
      <c r="F58" s="264">
        <v>25952</v>
      </c>
      <c r="G58" s="264">
        <v>25952</v>
      </c>
      <c r="H58" s="264">
        <v>92012</v>
      </c>
      <c r="I58" s="264">
        <v>68332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782494</v>
      </c>
      <c r="F60" s="264">
        <v>533000</v>
      </c>
      <c r="G60" s="264">
        <v>58760</v>
      </c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25288</v>
      </c>
      <c r="F61" s="301">
        <v>19287</v>
      </c>
      <c r="G61" s="301">
        <v>18577</v>
      </c>
      <c r="H61" s="301">
        <v>35834</v>
      </c>
      <c r="I61" s="301">
        <v>49410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22473</v>
      </c>
      <c r="F62" s="264">
        <v>16616</v>
      </c>
      <c r="G62" s="264">
        <v>14536</v>
      </c>
      <c r="H62" s="264">
        <v>33133</v>
      </c>
      <c r="I62" s="264">
        <v>43206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2815</v>
      </c>
      <c r="F63" s="264">
        <v>2671</v>
      </c>
      <c r="G63" s="264">
        <v>4041</v>
      </c>
      <c r="H63" s="264">
        <v>2701</v>
      </c>
      <c r="I63" s="264">
        <v>6204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159586</v>
      </c>
      <c r="F66" s="264">
        <v>111649</v>
      </c>
      <c r="G66" s="264">
        <v>87644</v>
      </c>
      <c r="H66" s="264">
        <v>655742</v>
      </c>
      <c r="I66" s="264">
        <v>573776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5197292</v>
      </c>
      <c r="F67" s="301">
        <v>5284711</v>
      </c>
      <c r="G67" s="301">
        <v>5283977</v>
      </c>
      <c r="H67" s="301">
        <v>5984081</v>
      </c>
      <c r="I67" s="301">
        <v>6997712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1228665</v>
      </c>
      <c r="F68" s="301">
        <v>1238040</v>
      </c>
      <c r="G68" s="301">
        <v>1237397</v>
      </c>
      <c r="H68" s="301">
        <v>1284372</v>
      </c>
      <c r="I68" s="301">
        <v>1133147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598492</v>
      </c>
      <c r="F69" s="301">
        <v>716670</v>
      </c>
      <c r="G69" s="301">
        <v>735410</v>
      </c>
      <c r="H69" s="301">
        <v>1159012</v>
      </c>
      <c r="I69" s="301">
        <v>953671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129377</v>
      </c>
      <c r="F70" s="264">
        <v>99442</v>
      </c>
      <c r="G70" s="264">
        <v>85454</v>
      </c>
      <c r="H70" s="264">
        <v>89484</v>
      </c>
      <c r="I70" s="264">
        <v>55439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4943</v>
      </c>
      <c r="F71" s="264">
        <v>4901</v>
      </c>
      <c r="G71" s="264">
        <v>3402</v>
      </c>
      <c r="H71" s="264">
        <v>5407</v>
      </c>
      <c r="I71" s="264">
        <v>6585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6428</v>
      </c>
      <c r="F72" s="264">
        <v>19388</v>
      </c>
      <c r="G72" s="264">
        <v>23263</v>
      </c>
      <c r="H72" s="264">
        <v>26716</v>
      </c>
      <c r="I72" s="264">
        <v>25461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33982</v>
      </c>
      <c r="F73" s="264">
        <v>27718</v>
      </c>
      <c r="G73" s="264">
        <v>29086</v>
      </c>
      <c r="H73" s="264">
        <v>33638</v>
      </c>
      <c r="I73" s="264">
        <v>32984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40502</v>
      </c>
      <c r="F74" s="264">
        <v>18069</v>
      </c>
      <c r="G74" s="264">
        <v>22988</v>
      </c>
      <c r="H74" s="264">
        <v>21430</v>
      </c>
      <c r="I74" s="264">
        <v>36868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113</v>
      </c>
      <c r="F77" s="264">
        <v>182</v>
      </c>
      <c r="G77" s="264">
        <v>857</v>
      </c>
      <c r="H77" s="264">
        <v>126</v>
      </c>
      <c r="I77" s="264">
        <v>113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38256</v>
      </c>
      <c r="F78" s="264">
        <v>116625</v>
      </c>
      <c r="G78" s="264">
        <v>143499</v>
      </c>
      <c r="H78" s="264">
        <v>233603</v>
      </c>
      <c r="I78" s="264">
        <v>75709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333078</v>
      </c>
      <c r="F79" s="264">
        <v>420398</v>
      </c>
      <c r="G79" s="264">
        <v>415363</v>
      </c>
      <c r="H79" s="264">
        <v>735283</v>
      </c>
      <c r="I79" s="264">
        <v>707149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11814</v>
      </c>
      <c r="F81" s="264">
        <v>9947</v>
      </c>
      <c r="G81" s="264">
        <v>11498</v>
      </c>
      <c r="H81" s="264">
        <v>13325</v>
      </c>
      <c r="I81" s="264">
        <v>13363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630173</v>
      </c>
      <c r="F84" s="301">
        <v>521370</v>
      </c>
      <c r="G84" s="301">
        <v>501987</v>
      </c>
      <c r="H84" s="301">
        <v>125360</v>
      </c>
      <c r="I84" s="301">
        <v>179476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>
        <v>4214</v>
      </c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14023</v>
      </c>
      <c r="F91" s="264">
        <v>1568</v>
      </c>
      <c r="G91" s="264"/>
      <c r="H91" s="264">
        <v>14321</v>
      </c>
      <c r="I91" s="264">
        <v>10623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178645</v>
      </c>
      <c r="F92" s="264">
        <v>71344</v>
      </c>
      <c r="G92" s="264">
        <v>39844</v>
      </c>
      <c r="H92" s="264">
        <v>106561</v>
      </c>
      <c r="I92" s="264">
        <v>160975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434264</v>
      </c>
      <c r="F93" s="264">
        <v>441217</v>
      </c>
      <c r="G93" s="264">
        <v>448318</v>
      </c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3240</v>
      </c>
      <c r="F95" s="264">
        <v>7242</v>
      </c>
      <c r="G95" s="264">
        <v>9611</v>
      </c>
      <c r="H95" s="264">
        <v>4479</v>
      </c>
      <c r="I95" s="264">
        <v>7878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3968627</v>
      </c>
      <c r="F98" s="301">
        <v>4046670</v>
      </c>
      <c r="G98" s="301">
        <v>4046580</v>
      </c>
      <c r="H98" s="301">
        <v>4699709</v>
      </c>
      <c r="I98" s="301">
        <v>5864566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3968627</v>
      </c>
      <c r="F99" s="301">
        <v>4046670</v>
      </c>
      <c r="G99" s="301">
        <v>4046580</v>
      </c>
      <c r="H99" s="301">
        <v>4699709</v>
      </c>
      <c r="I99" s="301">
        <v>5864566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2547302</v>
      </c>
      <c r="F100" s="264">
        <v>2547302</v>
      </c>
      <c r="G100" s="264">
        <v>2547302</v>
      </c>
      <c r="H100" s="264">
        <v>2627302</v>
      </c>
      <c r="I100" s="264">
        <v>3399330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2547302</v>
      </c>
      <c r="F101" s="264">
        <v>2547302</v>
      </c>
      <c r="G101" s="264">
        <v>2547302</v>
      </c>
      <c r="H101" s="264">
        <v>2627302</v>
      </c>
      <c r="I101" s="264">
        <v>3399330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70046</v>
      </c>
      <c r="F103" s="264">
        <v>70046</v>
      </c>
      <c r="G103" s="264">
        <v>70046</v>
      </c>
      <c r="H103" s="264">
        <v>75261</v>
      </c>
      <c r="I103" s="264">
        <v>74895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22369</v>
      </c>
      <c r="F104" s="264">
        <v>22369</v>
      </c>
      <c r="G104" s="264">
        <v>22369</v>
      </c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80482</v>
      </c>
      <c r="F105" s="264">
        <v>80482</v>
      </c>
      <c r="G105" s="264">
        <v>80482</v>
      </c>
      <c r="H105" s="264">
        <v>80482</v>
      </c>
      <c r="I105" s="264">
        <v>80482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887</v>
      </c>
      <c r="F109" s="264">
        <v>887</v>
      </c>
      <c r="G109" s="264">
        <v>887</v>
      </c>
      <c r="H109" s="264">
        <v>646</v>
      </c>
      <c r="I109" s="264">
        <v>646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211114</v>
      </c>
      <c r="F112" s="264">
        <v>275945</v>
      </c>
      <c r="G112" s="264">
        <v>319737</v>
      </c>
      <c r="H112" s="264">
        <v>527630</v>
      </c>
      <c r="I112" s="264">
        <v>293405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217718</v>
      </c>
      <c r="F113" s="264">
        <v>205716</v>
      </c>
      <c r="G113" s="264">
        <v>263284</v>
      </c>
      <c r="H113" s="264">
        <v>379186</v>
      </c>
      <c r="I113" s="264">
        <v>248903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-6603</v>
      </c>
      <c r="F114" s="264">
        <v>70228</v>
      </c>
      <c r="G114" s="264">
        <v>56453</v>
      </c>
      <c r="H114" s="264">
        <v>148444</v>
      </c>
      <c r="I114" s="264">
        <v>44502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1036427</v>
      </c>
      <c r="F115" s="264">
        <v>1049640</v>
      </c>
      <c r="G115" s="264">
        <v>1005758</v>
      </c>
      <c r="H115" s="264">
        <v>1388387</v>
      </c>
      <c r="I115" s="264">
        <v>2015806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5197292</v>
      </c>
      <c r="F119" s="301">
        <v>5284711</v>
      </c>
      <c r="G119" s="301">
        <v>5283977</v>
      </c>
      <c r="H119" s="301">
        <v>5984081</v>
      </c>
      <c r="I119" s="301">
        <v>6997712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1632313</v>
      </c>
      <c r="F3" s="264">
        <v>1190273</v>
      </c>
      <c r="G3" s="264">
        <v>1209550</v>
      </c>
      <c r="H3" s="264">
        <v>1236895</v>
      </c>
      <c r="I3" s="264">
        <v>1952148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35715</v>
      </c>
      <c r="F4" s="264">
        <v>8798</v>
      </c>
      <c r="G4" s="264">
        <v>21123</v>
      </c>
      <c r="H4" s="264">
        <v>16334</v>
      </c>
      <c r="I4" s="264">
        <v>34938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1596598</v>
      </c>
      <c r="F5" s="301">
        <v>1181475</v>
      </c>
      <c r="G5" s="301">
        <v>1188427</v>
      </c>
      <c r="H5" s="301">
        <v>1220561</v>
      </c>
      <c r="I5" s="301">
        <v>1917210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1268507</v>
      </c>
      <c r="F6" s="264">
        <v>925909</v>
      </c>
      <c r="G6" s="264">
        <v>922171</v>
      </c>
      <c r="H6" s="264">
        <v>914097</v>
      </c>
      <c r="I6" s="264">
        <v>1458235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328090</v>
      </c>
      <c r="F7" s="301">
        <v>255566</v>
      </c>
      <c r="G7" s="301">
        <v>266256</v>
      </c>
      <c r="H7" s="301">
        <v>306464</v>
      </c>
      <c r="I7" s="301">
        <v>458974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149079</v>
      </c>
      <c r="F8" s="264">
        <v>199948</v>
      </c>
      <c r="G8" s="264">
        <v>134225</v>
      </c>
      <c r="H8" s="264">
        <v>429907</v>
      </c>
      <c r="I8" s="264">
        <v>220003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87554</v>
      </c>
      <c r="F9" s="264">
        <v>66990</v>
      </c>
      <c r="G9" s="264">
        <v>58782</v>
      </c>
      <c r="H9" s="264">
        <v>165563</v>
      </c>
      <c r="I9" s="264">
        <v>105879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55145</v>
      </c>
      <c r="F10" s="264">
        <v>45777</v>
      </c>
      <c r="G10" s="264">
        <v>40821</v>
      </c>
      <c r="H10" s="264">
        <v>43680</v>
      </c>
      <c r="I10" s="264">
        <v>59162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-18036</v>
      </c>
      <c r="F11" s="264">
        <v>1604</v>
      </c>
      <c r="G11" s="264">
        <v>-5139</v>
      </c>
      <c r="H11" s="264">
        <v>-9916</v>
      </c>
      <c r="I11" s="264">
        <v>-9897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227940</v>
      </c>
      <c r="F12" s="264">
        <v>166635</v>
      </c>
      <c r="G12" s="264">
        <v>129464</v>
      </c>
      <c r="H12" s="264">
        <v>139368</v>
      </c>
      <c r="I12" s="264">
        <v>220923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137590</v>
      </c>
      <c r="F13" s="264">
        <v>113671</v>
      </c>
      <c r="G13" s="264">
        <v>105561</v>
      </c>
      <c r="H13" s="264">
        <v>151248</v>
      </c>
      <c r="I13" s="264">
        <v>230773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6050</v>
      </c>
      <c r="F14" s="301">
        <v>109821</v>
      </c>
      <c r="G14" s="301">
        <v>101535</v>
      </c>
      <c r="H14" s="301">
        <v>270275</v>
      </c>
      <c r="I14" s="301">
        <v>111505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4534</v>
      </c>
      <c r="F15" s="264">
        <v>13610</v>
      </c>
      <c r="G15" s="264">
        <v>8571</v>
      </c>
      <c r="H15" s="264">
        <v>8931</v>
      </c>
      <c r="I15" s="264">
        <v>7257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4267</v>
      </c>
      <c r="F16" s="264">
        <v>3410</v>
      </c>
      <c r="G16" s="264">
        <v>2132</v>
      </c>
      <c r="H16" s="264">
        <v>763</v>
      </c>
      <c r="I16" s="264">
        <v>2986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267</v>
      </c>
      <c r="F17" s="301">
        <v>10200</v>
      </c>
      <c r="G17" s="301">
        <v>6440</v>
      </c>
      <c r="H17" s="301">
        <v>8167</v>
      </c>
      <c r="I17" s="301">
        <v>4270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6317</v>
      </c>
      <c r="F18" s="301">
        <v>120021</v>
      </c>
      <c r="G18" s="301">
        <v>107974</v>
      </c>
      <c r="H18" s="301">
        <v>278442</v>
      </c>
      <c r="I18" s="301">
        <v>115775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16651</v>
      </c>
      <c r="F19" s="264">
        <v>23800</v>
      </c>
      <c r="G19" s="264">
        <v>23624</v>
      </c>
      <c r="H19" s="264">
        <v>53771</v>
      </c>
      <c r="I19" s="264">
        <v>44275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-1020</v>
      </c>
      <c r="F20" s="264">
        <v>4145</v>
      </c>
      <c r="G20" s="264">
        <v>999</v>
      </c>
      <c r="H20" s="264">
        <v>-6800</v>
      </c>
      <c r="I20" s="264">
        <v>-104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-9314</v>
      </c>
      <c r="F21" s="301">
        <v>92076</v>
      </c>
      <c r="G21" s="301">
        <v>83351</v>
      </c>
      <c r="H21" s="301">
        <v>231471</v>
      </c>
      <c r="I21" s="301">
        <v>71604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296</v>
      </c>
      <c r="F22" s="264">
        <v>70228</v>
      </c>
      <c r="G22" s="264">
        <v>56453</v>
      </c>
      <c r="H22" s="264">
        <v>157969</v>
      </c>
      <c r="I22" s="264">
        <v>48289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-9610</v>
      </c>
      <c r="F23" s="264">
        <v>21848</v>
      </c>
      <c r="G23" s="264">
        <v>26899</v>
      </c>
      <c r="H23" s="264">
        <v>73503</v>
      </c>
      <c r="I23" s="264">
        <v>23315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</v>
      </c>
      <c r="F24" s="264">
        <v>276</v>
      </c>
      <c r="G24" s="264">
        <v>222</v>
      </c>
      <c r="H24" s="264">
        <v>620</v>
      </c>
      <c r="I24" s="264">
        <v>152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>
        <v>152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