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C43" i="10" s="1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F5" i="8"/>
  <c r="F4" i="8" s="1"/>
  <c r="E5" i="8"/>
  <c r="E4" i="8" s="1"/>
  <c r="D5" i="8"/>
  <c r="D4" i="8" s="1"/>
  <c r="C5" i="8"/>
  <c r="C4" i="8" s="1"/>
  <c r="J4" i="8"/>
  <c r="I4" i="8"/>
  <c r="H4" i="8"/>
  <c r="G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K78" i="6" s="1"/>
  <c r="J74" i="6"/>
  <c r="I74" i="6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J69" i="6"/>
  <c r="I69" i="6"/>
  <c r="H69" i="6"/>
  <c r="G69" i="6"/>
  <c r="J68" i="6"/>
  <c r="I68" i="6"/>
  <c r="I78" i="6" s="1"/>
  <c r="H68" i="6"/>
  <c r="H78" i="6" s="1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C48" i="6" s="1"/>
  <c r="N38" i="6"/>
  <c r="M38" i="6"/>
  <c r="L38" i="6"/>
  <c r="L24" i="6" s="1"/>
  <c r="L48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M24" i="6" s="1"/>
  <c r="M48" i="6" s="1"/>
  <c r="L31" i="6"/>
  <c r="G31" i="6"/>
  <c r="F31" i="6"/>
  <c r="F24" i="6" s="1"/>
  <c r="E31" i="6"/>
  <c r="E24" i="6" s="1"/>
  <c r="E48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J24" i="6" s="1"/>
  <c r="J48" i="6" s="1"/>
  <c r="I25" i="6"/>
  <c r="I24" i="6" s="1"/>
  <c r="H25" i="6"/>
  <c r="G25" i="6"/>
  <c r="G24" i="6" s="1"/>
  <c r="G48" i="6" s="1"/>
  <c r="N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I18" i="4"/>
  <c r="I19" i="4" s="1"/>
  <c r="G12" i="4"/>
  <c r="G13" i="4" s="1"/>
  <c r="I9" i="4"/>
  <c r="H9" i="4"/>
  <c r="H18" i="4" s="1"/>
  <c r="H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W60" i="2" s="1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L59" i="2"/>
  <c r="L63" i="2" s="1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H53" i="2"/>
  <c r="H64" i="2" s="1"/>
  <c r="H68" i="2" s="1"/>
  <c r="G53" i="2"/>
  <c r="G64" i="2" s="1"/>
  <c r="F53" i="2"/>
  <c r="F64" i="2" s="1"/>
  <c r="F68" i="2" s="1"/>
  <c r="E53" i="2"/>
  <c r="D53" i="2"/>
  <c r="C53" i="2"/>
  <c r="J50" i="2"/>
  <c r="I50" i="2"/>
  <c r="H50" i="2"/>
  <c r="G50" i="2"/>
  <c r="F50" i="2"/>
  <c r="E50" i="2"/>
  <c r="D50" i="2"/>
  <c r="C50" i="2"/>
  <c r="X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H45" i="2"/>
  <c r="G45" i="2"/>
  <c r="F45" i="2"/>
  <c r="U51" i="2" s="1"/>
  <c r="E45" i="2"/>
  <c r="D45" i="2"/>
  <c r="S51" i="2" s="1"/>
  <c r="C45" i="2"/>
  <c r="S44" i="2"/>
  <c r="J44" i="2"/>
  <c r="I44" i="2"/>
  <c r="H44" i="2"/>
  <c r="G44" i="2"/>
  <c r="F44" i="2"/>
  <c r="U48" i="2" s="1"/>
  <c r="E44" i="2"/>
  <c r="D44" i="2"/>
  <c r="S48" i="2" s="1"/>
  <c r="C44" i="2"/>
  <c r="Y43" i="2"/>
  <c r="X43" i="2"/>
  <c r="S43" i="2"/>
  <c r="J43" i="2"/>
  <c r="I43" i="2"/>
  <c r="H43" i="2"/>
  <c r="G43" i="2"/>
  <c r="F43" i="2"/>
  <c r="E43" i="2"/>
  <c r="T52" i="2" s="1"/>
  <c r="D43" i="2"/>
  <c r="S52" i="2" s="1"/>
  <c r="C43" i="2"/>
  <c r="C51" i="2" s="1"/>
  <c r="J42" i="2"/>
  <c r="I42" i="2"/>
  <c r="H42" i="2"/>
  <c r="G42" i="2"/>
  <c r="G51" i="2" s="1"/>
  <c r="F42" i="2"/>
  <c r="E42" i="2"/>
  <c r="D42" i="2"/>
  <c r="C42" i="2"/>
  <c r="Z40" i="2"/>
  <c r="M40" i="2"/>
  <c r="AB18" i="2" s="1"/>
  <c r="AB40" i="2" s="1"/>
  <c r="L40" i="2"/>
  <c r="K40" i="2"/>
  <c r="J40" i="2"/>
  <c r="Y18" i="2" s="1"/>
  <c r="Y40" i="2" s="1"/>
  <c r="I40" i="2"/>
  <c r="H40" i="2"/>
  <c r="G40" i="2"/>
  <c r="F40" i="2"/>
  <c r="E40" i="2"/>
  <c r="D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J22" i="2"/>
  <c r="I22" i="2"/>
  <c r="E22" i="2"/>
  <c r="D22" i="2"/>
  <c r="C22" i="2"/>
  <c r="AB21" i="2"/>
  <c r="AA21" i="2"/>
  <c r="Z21" i="2"/>
  <c r="Y21" i="2"/>
  <c r="X21" i="2"/>
  <c r="W21" i="2"/>
  <c r="V21" i="2"/>
  <c r="U21" i="2"/>
  <c r="T21" i="2"/>
  <c r="S21" i="2"/>
  <c r="R21" i="2"/>
  <c r="J21" i="2"/>
  <c r="I21" i="2"/>
  <c r="X48" i="2" s="1"/>
  <c r="H21" i="2"/>
  <c r="W51" i="2" s="1"/>
  <c r="G21" i="2"/>
  <c r="F21" i="2"/>
  <c r="E21" i="2"/>
  <c r="D21" i="2"/>
  <c r="C21" i="2"/>
  <c r="R51" i="2" s="1"/>
  <c r="M20" i="2"/>
  <c r="M21" i="2" s="1"/>
  <c r="L20" i="2"/>
  <c r="K20" i="2"/>
  <c r="K21" i="2" s="1"/>
  <c r="J20" i="2"/>
  <c r="Y53" i="2" s="1"/>
  <c r="I20" i="2"/>
  <c r="X53" i="2" s="1"/>
  <c r="H20" i="2"/>
  <c r="W43" i="2" s="1"/>
  <c r="G20" i="2"/>
  <c r="G22" i="2" s="1"/>
  <c r="F20" i="2"/>
  <c r="U43" i="2" s="1"/>
  <c r="E20" i="2"/>
  <c r="T43" i="2" s="1"/>
  <c r="D20" i="2"/>
  <c r="C20" i="2"/>
  <c r="AA18" i="2"/>
  <c r="AA40" i="2" s="1"/>
  <c r="Z18" i="2"/>
  <c r="X18" i="2"/>
  <c r="X40" i="2" s="1"/>
  <c r="W18" i="2"/>
  <c r="W40" i="2" s="1"/>
  <c r="V18" i="2"/>
  <c r="V40" i="2" s="1"/>
  <c r="U18" i="2"/>
  <c r="U40" i="2" s="1"/>
  <c r="T18" i="2"/>
  <c r="T40" i="2" s="1"/>
  <c r="S18" i="2"/>
  <c r="S40" i="2" s="1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G48" i="1"/>
  <c r="F48" i="1"/>
  <c r="D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E48" i="1" s="1"/>
  <c r="D46" i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I49" i="1" s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U38" i="1" s="1"/>
  <c r="I31" i="1"/>
  <c r="H31" i="1"/>
  <c r="G31" i="1"/>
  <c r="F31" i="1"/>
  <c r="E31" i="1"/>
  <c r="D31" i="1"/>
  <c r="C31" i="1"/>
  <c r="J30" i="1"/>
  <c r="I30" i="1"/>
  <c r="H30" i="1"/>
  <c r="G30" i="1"/>
  <c r="R38" i="1" s="1"/>
  <c r="F30" i="1"/>
  <c r="Q38" i="1" s="1"/>
  <c r="E30" i="1"/>
  <c r="D30" i="1"/>
  <c r="O38" i="1" s="1"/>
  <c r="C30" i="1"/>
  <c r="N38" i="1" s="1"/>
  <c r="J29" i="1"/>
  <c r="J38" i="1" s="1"/>
  <c r="I29" i="1"/>
  <c r="H29" i="1"/>
  <c r="G29" i="1"/>
  <c r="F29" i="1"/>
  <c r="E29" i="1"/>
  <c r="D29" i="1"/>
  <c r="C29" i="1"/>
  <c r="G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H18" i="1"/>
  <c r="C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F17" i="3" s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E18" i="1" s="1"/>
  <c r="E18" i="3" s="1"/>
  <c r="D16" i="1"/>
  <c r="C16" i="1"/>
  <c r="U14" i="1"/>
  <c r="T14" i="1"/>
  <c r="S14" i="1"/>
  <c r="R14" i="1"/>
  <c r="Q14" i="1"/>
  <c r="P14" i="1"/>
  <c r="O14" i="1"/>
  <c r="N14" i="1"/>
  <c r="J14" i="1"/>
  <c r="I14" i="1"/>
  <c r="H14" i="1"/>
  <c r="G14" i="1"/>
  <c r="G14" i="3" s="1"/>
  <c r="F14" i="1"/>
  <c r="F14" i="3" s="1"/>
  <c r="E14" i="1"/>
  <c r="D14" i="1"/>
  <c r="C14" i="1"/>
  <c r="J13" i="1"/>
  <c r="I13" i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G9" i="1"/>
  <c r="F9" i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J9" i="1" s="1"/>
  <c r="I7" i="1"/>
  <c r="I9" i="1" s="1"/>
  <c r="H7" i="1"/>
  <c r="G7" i="1"/>
  <c r="F7" i="1"/>
  <c r="E7" i="1"/>
  <c r="D7" i="1"/>
  <c r="C7" i="1"/>
  <c r="S5" i="1"/>
  <c r="R5" i="1"/>
  <c r="Q5" i="1"/>
  <c r="J5" i="1"/>
  <c r="U5" i="1" s="1"/>
  <c r="I5" i="1"/>
  <c r="I5" i="3" s="1"/>
  <c r="H5" i="1"/>
  <c r="G5" i="1"/>
  <c r="G5" i="3" s="1"/>
  <c r="F5" i="1"/>
  <c r="E5" i="1"/>
  <c r="D5" i="1"/>
  <c r="C5" i="1"/>
  <c r="I9" i="3" l="1"/>
  <c r="T74" i="1"/>
  <c r="T31" i="1"/>
  <c r="I12" i="1"/>
  <c r="J9" i="3"/>
  <c r="U74" i="1"/>
  <c r="U31" i="1"/>
  <c r="J12" i="1"/>
  <c r="J8" i="3"/>
  <c r="U36" i="1"/>
  <c r="U37" i="1"/>
  <c r="G9" i="3"/>
  <c r="R74" i="1"/>
  <c r="R75" i="1" s="1"/>
  <c r="R31" i="1"/>
  <c r="J16" i="3"/>
  <c r="J18" i="1"/>
  <c r="J18" i="3" s="1"/>
  <c r="D5" i="3"/>
  <c r="D27" i="1"/>
  <c r="O39" i="1"/>
  <c r="T5" i="1"/>
  <c r="Q42" i="1"/>
  <c r="Q41" i="1"/>
  <c r="F5" i="3"/>
  <c r="F27" i="1"/>
  <c r="F23" i="3"/>
  <c r="F24" i="3"/>
  <c r="F7" i="3"/>
  <c r="F11" i="3"/>
  <c r="Q40" i="1"/>
  <c r="Q30" i="1"/>
  <c r="Q35" i="1"/>
  <c r="F10" i="3"/>
  <c r="E13" i="3"/>
  <c r="R42" i="1"/>
  <c r="I17" i="3"/>
  <c r="G18" i="1"/>
  <c r="G18" i="3" s="1"/>
  <c r="E21" i="3"/>
  <c r="S38" i="1"/>
  <c r="S39" i="1" s="1"/>
  <c r="H9" i="3"/>
  <c r="S74" i="1"/>
  <c r="S31" i="1"/>
  <c r="C13" i="3"/>
  <c r="C18" i="3"/>
  <c r="E5" i="3"/>
  <c r="E27" i="1"/>
  <c r="D13" i="3"/>
  <c r="G24" i="3"/>
  <c r="G7" i="3"/>
  <c r="G11" i="3"/>
  <c r="G23" i="3"/>
  <c r="R40" i="1"/>
  <c r="R30" i="1"/>
  <c r="R76" i="1"/>
  <c r="R35" i="1"/>
  <c r="C8" i="3"/>
  <c r="G10" i="3"/>
  <c r="F13" i="3"/>
  <c r="S42" i="1"/>
  <c r="H18" i="3"/>
  <c r="F21" i="3"/>
  <c r="G22" i="3"/>
  <c r="R39" i="1"/>
  <c r="I31" i="3"/>
  <c r="F9" i="3"/>
  <c r="F12" i="1"/>
  <c r="Q74" i="1"/>
  <c r="Q31" i="1"/>
  <c r="O42" i="1"/>
  <c r="O41" i="1"/>
  <c r="D23" i="3"/>
  <c r="D24" i="3"/>
  <c r="D7" i="3"/>
  <c r="D11" i="3"/>
  <c r="O40" i="1"/>
  <c r="O35" i="1"/>
  <c r="G12" i="1"/>
  <c r="I27" i="1"/>
  <c r="E23" i="3"/>
  <c r="E24" i="3"/>
  <c r="E7" i="3"/>
  <c r="E11" i="3"/>
  <c r="P40" i="1"/>
  <c r="P35" i="1"/>
  <c r="E10" i="3"/>
  <c r="H12" i="1"/>
  <c r="E22" i="3"/>
  <c r="H5" i="3"/>
  <c r="H27" i="1"/>
  <c r="H24" i="3"/>
  <c r="H7" i="3"/>
  <c r="H11" i="3"/>
  <c r="H23" i="3"/>
  <c r="S30" i="1"/>
  <c r="S35" i="1"/>
  <c r="S40" i="1"/>
  <c r="D8" i="3"/>
  <c r="O37" i="1"/>
  <c r="O36" i="1"/>
  <c r="H10" i="3"/>
  <c r="E14" i="3"/>
  <c r="T42" i="1"/>
  <c r="T41" i="1"/>
  <c r="C16" i="3"/>
  <c r="G21" i="3"/>
  <c r="H22" i="3"/>
  <c r="D38" i="1"/>
  <c r="D30" i="3" s="1"/>
  <c r="C5" i="3"/>
  <c r="C27" i="1"/>
  <c r="E38" i="1"/>
  <c r="E30" i="3" s="1"/>
  <c r="I24" i="3"/>
  <c r="I7" i="3"/>
  <c r="I11" i="3"/>
  <c r="I23" i="3"/>
  <c r="T30" i="1"/>
  <c r="T35" i="1"/>
  <c r="T40" i="1"/>
  <c r="U42" i="1"/>
  <c r="U41" i="1"/>
  <c r="F8" i="3"/>
  <c r="Q37" i="1"/>
  <c r="Q36" i="1"/>
  <c r="V44" i="2"/>
  <c r="G25" i="2"/>
  <c r="C23" i="3"/>
  <c r="C24" i="3"/>
  <c r="C7" i="3"/>
  <c r="C11" i="3"/>
  <c r="I10" i="3"/>
  <c r="D16" i="3"/>
  <c r="D18" i="1"/>
  <c r="D18" i="3" s="1"/>
  <c r="J24" i="3"/>
  <c r="J7" i="3"/>
  <c r="J11" i="3"/>
  <c r="J23" i="3"/>
  <c r="U35" i="1"/>
  <c r="U40" i="1"/>
  <c r="U30" i="1"/>
  <c r="E16" i="3"/>
  <c r="P34" i="1"/>
  <c r="D32" i="3"/>
  <c r="G8" i="3"/>
  <c r="R37" i="1"/>
  <c r="R36" i="1"/>
  <c r="C9" i="1"/>
  <c r="J13" i="3"/>
  <c r="I34" i="3"/>
  <c r="J10" i="3"/>
  <c r="I21" i="3"/>
  <c r="F38" i="1"/>
  <c r="F16" i="3"/>
  <c r="Q34" i="1"/>
  <c r="F18" i="1"/>
  <c r="F18" i="3" s="1"/>
  <c r="O5" i="1"/>
  <c r="I14" i="3"/>
  <c r="H29" i="3"/>
  <c r="H38" i="1"/>
  <c r="H31" i="3" s="1"/>
  <c r="P30" i="1"/>
  <c r="E8" i="3"/>
  <c r="P37" i="1"/>
  <c r="P36" i="1"/>
  <c r="J5" i="3"/>
  <c r="J27" i="1"/>
  <c r="I13" i="3"/>
  <c r="H34" i="3"/>
  <c r="N5" i="1"/>
  <c r="G29" i="3"/>
  <c r="G38" i="1"/>
  <c r="G33" i="3" s="1"/>
  <c r="O30" i="1"/>
  <c r="H8" i="3"/>
  <c r="S37" i="1"/>
  <c r="S36" i="1"/>
  <c r="D9" i="1"/>
  <c r="P5" i="1"/>
  <c r="I8" i="3"/>
  <c r="T37" i="1"/>
  <c r="T36" i="1"/>
  <c r="E9" i="1"/>
  <c r="N41" i="1"/>
  <c r="N42" i="1"/>
  <c r="I16" i="3"/>
  <c r="I18" i="1"/>
  <c r="I18" i="3" s="1"/>
  <c r="E17" i="3"/>
  <c r="J38" i="3"/>
  <c r="Z51" i="2"/>
  <c r="K22" i="2"/>
  <c r="C10" i="3"/>
  <c r="C22" i="3"/>
  <c r="G27" i="3"/>
  <c r="R27" i="1"/>
  <c r="E35" i="3"/>
  <c r="P53" i="1"/>
  <c r="C82" i="2"/>
  <c r="J15" i="1"/>
  <c r="J15" i="3" s="1"/>
  <c r="P42" i="1"/>
  <c r="P41" i="1"/>
  <c r="F35" i="3"/>
  <c r="AB49" i="2"/>
  <c r="AB51" i="2"/>
  <c r="AB48" i="2"/>
  <c r="J32" i="3"/>
  <c r="F33" i="3"/>
  <c r="E37" i="3"/>
  <c r="H54" i="1"/>
  <c r="O55" i="1"/>
  <c r="AA53" i="2"/>
  <c r="AA47" i="2"/>
  <c r="AA52" i="2"/>
  <c r="AA43" i="2"/>
  <c r="AA55" i="2"/>
  <c r="G80" i="2"/>
  <c r="G82" i="2"/>
  <c r="X52" i="2"/>
  <c r="R47" i="2"/>
  <c r="R52" i="2"/>
  <c r="W53" i="2"/>
  <c r="Q24" i="6"/>
  <c r="K48" i="6"/>
  <c r="K79" i="6" s="1"/>
  <c r="F30" i="3"/>
  <c r="C34" i="3"/>
  <c r="F37" i="3"/>
  <c r="C38" i="1"/>
  <c r="C35" i="3" s="1"/>
  <c r="I54" i="1"/>
  <c r="AB47" i="2"/>
  <c r="AB52" i="2"/>
  <c r="AB43" i="2"/>
  <c r="AB55" i="2"/>
  <c r="AB53" i="2"/>
  <c r="C25" i="2"/>
  <c r="H51" i="2"/>
  <c r="H81" i="2" s="1"/>
  <c r="Y52" i="2"/>
  <c r="V48" i="2"/>
  <c r="T51" i="2"/>
  <c r="S47" i="2"/>
  <c r="D48" i="6"/>
  <c r="G30" i="3"/>
  <c r="D31" i="3"/>
  <c r="H33" i="3"/>
  <c r="D34" i="3"/>
  <c r="J36" i="3"/>
  <c r="G37" i="3"/>
  <c r="Q45" i="1"/>
  <c r="Q53" i="1"/>
  <c r="J54" i="1"/>
  <c r="M65" i="2"/>
  <c r="L65" i="2"/>
  <c r="K65" i="2"/>
  <c r="T44" i="2"/>
  <c r="D25" i="2"/>
  <c r="Z34" i="2"/>
  <c r="I51" i="2"/>
  <c r="I80" i="2" s="1"/>
  <c r="W47" i="2"/>
  <c r="R48" i="2"/>
  <c r="X67" i="2"/>
  <c r="D10" i="3"/>
  <c r="H14" i="3"/>
  <c r="H17" i="3"/>
  <c r="H21" i="3"/>
  <c r="D22" i="3"/>
  <c r="D29" i="3"/>
  <c r="H30" i="3"/>
  <c r="E31" i="3"/>
  <c r="I33" i="3"/>
  <c r="E34" i="3"/>
  <c r="H37" i="3"/>
  <c r="T38" i="1"/>
  <c r="T39" i="1" s="1"/>
  <c r="R41" i="1"/>
  <c r="R53" i="2"/>
  <c r="F22" i="2"/>
  <c r="E25" i="2"/>
  <c r="R55" i="2"/>
  <c r="J51" i="2"/>
  <c r="V51" i="2"/>
  <c r="X47" i="2"/>
  <c r="U49" i="2"/>
  <c r="Z50" i="2"/>
  <c r="C64" i="2"/>
  <c r="R49" i="2"/>
  <c r="R50" i="2"/>
  <c r="U50" i="2"/>
  <c r="Y67" i="2"/>
  <c r="F48" i="6"/>
  <c r="F31" i="3"/>
  <c r="J33" i="3"/>
  <c r="F34" i="3"/>
  <c r="I37" i="3"/>
  <c r="S41" i="1"/>
  <c r="S53" i="2"/>
  <c r="S54" i="2"/>
  <c r="S55" i="2"/>
  <c r="Z48" i="2"/>
  <c r="Y48" i="2"/>
  <c r="Y47" i="2"/>
  <c r="W48" i="2"/>
  <c r="V49" i="2"/>
  <c r="AA50" i="2"/>
  <c r="D64" i="2"/>
  <c r="D68" i="2" s="1"/>
  <c r="S49" i="2"/>
  <c r="S50" i="2"/>
  <c r="V50" i="2"/>
  <c r="H24" i="6"/>
  <c r="H48" i="6" s="1"/>
  <c r="H79" i="6" s="1"/>
  <c r="J14" i="3"/>
  <c r="J17" i="3"/>
  <c r="J21" i="3"/>
  <c r="F22" i="3"/>
  <c r="F29" i="3"/>
  <c r="J30" i="3"/>
  <c r="G31" i="3"/>
  <c r="D35" i="3"/>
  <c r="J37" i="3"/>
  <c r="T53" i="2"/>
  <c r="T50" i="2"/>
  <c r="H22" i="2"/>
  <c r="T54" i="2"/>
  <c r="T55" i="2"/>
  <c r="R44" i="2"/>
  <c r="X51" i="2"/>
  <c r="Z47" i="2"/>
  <c r="W49" i="2"/>
  <c r="AB50" i="2"/>
  <c r="T49" i="2"/>
  <c r="E64" i="2"/>
  <c r="I48" i="6"/>
  <c r="I79" i="6" s="1"/>
  <c r="G78" i="6"/>
  <c r="G79" i="6" s="1"/>
  <c r="U53" i="2"/>
  <c r="U55" i="2"/>
  <c r="U54" i="2"/>
  <c r="I38" i="1"/>
  <c r="I36" i="3" s="1"/>
  <c r="C49" i="1"/>
  <c r="C54" i="1"/>
  <c r="N53" i="1" s="1"/>
  <c r="V43" i="2"/>
  <c r="I25" i="2"/>
  <c r="V55" i="2"/>
  <c r="V54" i="2"/>
  <c r="V60" i="2"/>
  <c r="G68" i="2"/>
  <c r="G69" i="2" s="1"/>
  <c r="C80" i="2"/>
  <c r="I22" i="3"/>
  <c r="I29" i="3"/>
  <c r="J31" i="3"/>
  <c r="F32" i="3"/>
  <c r="J34" i="3"/>
  <c r="H48" i="1"/>
  <c r="D49" i="1"/>
  <c r="D54" i="1"/>
  <c r="J25" i="2"/>
  <c r="T47" i="2"/>
  <c r="Z43" i="2"/>
  <c r="X44" i="2"/>
  <c r="W50" i="2"/>
  <c r="J78" i="6"/>
  <c r="J79" i="6" s="1"/>
  <c r="J22" i="3"/>
  <c r="J29" i="3"/>
  <c r="G32" i="3"/>
  <c r="H35" i="3"/>
  <c r="E36" i="3"/>
  <c r="I48" i="1"/>
  <c r="E49" i="1"/>
  <c r="E54" i="1"/>
  <c r="L22" i="2"/>
  <c r="X55" i="2"/>
  <c r="X54" i="2"/>
  <c r="D51" i="2"/>
  <c r="D80" i="2" s="1"/>
  <c r="U52" i="2"/>
  <c r="U47" i="2"/>
  <c r="Y44" i="2"/>
  <c r="I64" i="2"/>
  <c r="X50" i="2"/>
  <c r="G13" i="3"/>
  <c r="C14" i="3"/>
  <c r="G16" i="3"/>
  <c r="C17" i="3"/>
  <c r="C21" i="3"/>
  <c r="C30" i="3"/>
  <c r="H32" i="3"/>
  <c r="D33" i="3"/>
  <c r="I35" i="3"/>
  <c r="F36" i="3"/>
  <c r="J48" i="1"/>
  <c r="F49" i="1"/>
  <c r="F54" i="1"/>
  <c r="Y50" i="2"/>
  <c r="M22" i="2"/>
  <c r="Y55" i="2"/>
  <c r="Y54" i="2"/>
  <c r="E51" i="2"/>
  <c r="E81" i="2" s="1"/>
  <c r="V52" i="2"/>
  <c r="Z49" i="2"/>
  <c r="F80" i="2"/>
  <c r="H13" i="3"/>
  <c r="D14" i="3"/>
  <c r="H16" i="3"/>
  <c r="D17" i="3"/>
  <c r="D21" i="3"/>
  <c r="I32" i="3"/>
  <c r="E33" i="3"/>
  <c r="J35" i="3"/>
  <c r="G36" i="3"/>
  <c r="D37" i="3"/>
  <c r="P38" i="1"/>
  <c r="P39" i="1" s="1"/>
  <c r="G49" i="1"/>
  <c r="G54" i="1"/>
  <c r="Z53" i="2"/>
  <c r="Z52" i="2"/>
  <c r="Z55" i="2"/>
  <c r="L21" i="2"/>
  <c r="F51" i="2"/>
  <c r="W52" i="2"/>
  <c r="T48" i="2"/>
  <c r="V53" i="2"/>
  <c r="R54" i="2"/>
  <c r="W55" i="2"/>
  <c r="G81" i="2"/>
  <c r="U60" i="2"/>
  <c r="C63" i="2"/>
  <c r="D63" i="2"/>
  <c r="C81" i="2"/>
  <c r="E63" i="2"/>
  <c r="X59" i="2"/>
  <c r="F63" i="2"/>
  <c r="Y59" i="2"/>
  <c r="G63" i="2"/>
  <c r="F81" i="2"/>
  <c r="V47" i="2"/>
  <c r="H63" i="2"/>
  <c r="J64" i="2"/>
  <c r="I81" i="2"/>
  <c r="H12" i="4"/>
  <c r="K63" i="2"/>
  <c r="Y49" i="2"/>
  <c r="M63" i="2"/>
  <c r="G55" i="1" l="1"/>
  <c r="R46" i="1"/>
  <c r="S60" i="2"/>
  <c r="J80" i="2"/>
  <c r="J81" i="2"/>
  <c r="J82" i="2"/>
  <c r="E32" i="3"/>
  <c r="V74" i="2"/>
  <c r="G29" i="2"/>
  <c r="G38" i="2"/>
  <c r="S75" i="1"/>
  <c r="S76" i="1" s="1"/>
  <c r="U67" i="2"/>
  <c r="U59" i="2"/>
  <c r="D36" i="3"/>
  <c r="H55" i="1"/>
  <c r="S46" i="1"/>
  <c r="H36" i="3"/>
  <c r="J27" i="3"/>
  <c r="U27" i="1"/>
  <c r="AB44" i="2"/>
  <c r="M25" i="2"/>
  <c r="E54" i="3"/>
  <c r="E55" i="1"/>
  <c r="P46" i="1"/>
  <c r="C33" i="3"/>
  <c r="D55" i="1"/>
  <c r="O46" i="1"/>
  <c r="O45" i="1"/>
  <c r="G35" i="3"/>
  <c r="C32" i="3"/>
  <c r="T74" i="2"/>
  <c r="E29" i="2"/>
  <c r="E38" i="2"/>
  <c r="T68" i="2" s="1"/>
  <c r="O53" i="1"/>
  <c r="P45" i="1"/>
  <c r="C29" i="3"/>
  <c r="D81" i="2"/>
  <c r="T60" i="2"/>
  <c r="E68" i="2"/>
  <c r="E69" i="2" s="1"/>
  <c r="D9" i="3"/>
  <c r="O74" i="1"/>
  <c r="O75" i="1" s="1"/>
  <c r="O76" i="1" s="1"/>
  <c r="O31" i="1"/>
  <c r="D12" i="1"/>
  <c r="F49" i="3"/>
  <c r="I54" i="3"/>
  <c r="I55" i="1"/>
  <c r="T46" i="1"/>
  <c r="Z44" i="2"/>
  <c r="K25" i="2"/>
  <c r="E80" i="2"/>
  <c r="U44" i="2"/>
  <c r="F25" i="2"/>
  <c r="N45" i="1"/>
  <c r="T59" i="2"/>
  <c r="T67" i="2"/>
  <c r="F82" i="2"/>
  <c r="F69" i="2"/>
  <c r="C37" i="3"/>
  <c r="O34" i="1"/>
  <c r="C36" i="3"/>
  <c r="D27" i="3"/>
  <c r="O27" i="1"/>
  <c r="J68" i="2"/>
  <c r="J69" i="2" s="1"/>
  <c r="Y60" i="2"/>
  <c r="AA51" i="2"/>
  <c r="AA48" i="2"/>
  <c r="AA49" i="2"/>
  <c r="F54" i="3"/>
  <c r="F55" i="1"/>
  <c r="Q46" i="1"/>
  <c r="I68" i="2"/>
  <c r="X60" i="2"/>
  <c r="E49" i="3"/>
  <c r="D49" i="3"/>
  <c r="I38" i="3"/>
  <c r="I56" i="1"/>
  <c r="Q55" i="1"/>
  <c r="C31" i="3"/>
  <c r="P55" i="1"/>
  <c r="F38" i="3"/>
  <c r="F56" i="1"/>
  <c r="I30" i="3"/>
  <c r="J12" i="3"/>
  <c r="U64" i="1"/>
  <c r="J25" i="1"/>
  <c r="I48" i="3"/>
  <c r="T56" i="1"/>
  <c r="T55" i="1"/>
  <c r="T53" i="1"/>
  <c r="T45" i="1"/>
  <c r="H48" i="3"/>
  <c r="S55" i="1"/>
  <c r="S53" i="1"/>
  <c r="S48" i="1"/>
  <c r="S45" i="1"/>
  <c r="C54" i="3"/>
  <c r="C55" i="1"/>
  <c r="N46" i="1"/>
  <c r="N55" i="1"/>
  <c r="E38" i="3"/>
  <c r="Q39" i="1"/>
  <c r="U34" i="1"/>
  <c r="R55" i="1"/>
  <c r="J54" i="3"/>
  <c r="J55" i="1"/>
  <c r="U46" i="1"/>
  <c r="H82" i="2"/>
  <c r="H69" i="2"/>
  <c r="R60" i="2"/>
  <c r="C68" i="2"/>
  <c r="C69" i="2" s="1"/>
  <c r="R53" i="1"/>
  <c r="R74" i="2"/>
  <c r="C29" i="2"/>
  <c r="C38" i="2"/>
  <c r="H38" i="3"/>
  <c r="H56" i="1"/>
  <c r="E29" i="3"/>
  <c r="H27" i="3"/>
  <c r="S27" i="1"/>
  <c r="I27" i="3"/>
  <c r="T27" i="1"/>
  <c r="Q75" i="1"/>
  <c r="Q76" i="1" s="1"/>
  <c r="E27" i="3"/>
  <c r="P27" i="1"/>
  <c r="U75" i="1"/>
  <c r="U76" i="1" s="1"/>
  <c r="T34" i="1"/>
  <c r="G38" i="3"/>
  <c r="G56" i="1"/>
  <c r="C27" i="3"/>
  <c r="N27" i="1"/>
  <c r="G12" i="3"/>
  <c r="R64" i="1"/>
  <c r="G15" i="1"/>
  <c r="G15" i="3" s="1"/>
  <c r="G25" i="1"/>
  <c r="F12" i="3"/>
  <c r="Q64" i="1"/>
  <c r="F25" i="1"/>
  <c r="J48" i="3"/>
  <c r="U55" i="1"/>
  <c r="U53" i="1"/>
  <c r="U45" i="1"/>
  <c r="D82" i="2"/>
  <c r="D69" i="2"/>
  <c r="C49" i="3"/>
  <c r="I82" i="2"/>
  <c r="I69" i="2"/>
  <c r="H80" i="2"/>
  <c r="S34" i="1"/>
  <c r="R34" i="1"/>
  <c r="F27" i="3"/>
  <c r="Q27" i="1"/>
  <c r="I12" i="3"/>
  <c r="T64" i="1"/>
  <c r="I15" i="1"/>
  <c r="I15" i="3" s="1"/>
  <c r="I25" i="1"/>
  <c r="R67" i="2"/>
  <c r="R68" i="2"/>
  <c r="R59" i="2"/>
  <c r="E9" i="3"/>
  <c r="P31" i="1"/>
  <c r="P74" i="1"/>
  <c r="E12" i="1"/>
  <c r="H12" i="3"/>
  <c r="S64" i="1"/>
  <c r="H25" i="1"/>
  <c r="S56" i="1" s="1"/>
  <c r="H15" i="1"/>
  <c r="H15" i="3" s="1"/>
  <c r="S74" i="2"/>
  <c r="D29" i="2"/>
  <c r="D38" i="2"/>
  <c r="C9" i="3"/>
  <c r="N74" i="1"/>
  <c r="N31" i="1"/>
  <c r="C12" i="1"/>
  <c r="U39" i="1"/>
  <c r="T75" i="1"/>
  <c r="T76" i="1" s="1"/>
  <c r="W67" i="2"/>
  <c r="W59" i="2"/>
  <c r="V67" i="2"/>
  <c r="V68" i="2"/>
  <c r="V59" i="2"/>
  <c r="AA44" i="2"/>
  <c r="L25" i="2"/>
  <c r="R45" i="1"/>
  <c r="S59" i="2"/>
  <c r="S67" i="2"/>
  <c r="S68" i="2"/>
  <c r="H13" i="4"/>
  <c r="I12" i="4"/>
  <c r="I13" i="4" s="1"/>
  <c r="E82" i="2"/>
  <c r="Y74" i="2"/>
  <c r="J38" i="2"/>
  <c r="J29" i="2"/>
  <c r="W44" i="2"/>
  <c r="H25" i="2"/>
  <c r="C38" i="3"/>
  <c r="C56" i="1"/>
  <c r="D38" i="3"/>
  <c r="D56" i="1"/>
  <c r="G49" i="3"/>
  <c r="X74" i="2"/>
  <c r="I38" i="2"/>
  <c r="I29" i="2"/>
  <c r="G34" i="3"/>
  <c r="F15" i="1"/>
  <c r="F15" i="3" s="1"/>
  <c r="J31" i="2" l="1"/>
  <c r="D9" i="2" s="1"/>
  <c r="Y83" i="2"/>
  <c r="Y84" i="2" s="1"/>
  <c r="Y85" i="2" s="1"/>
  <c r="I25" i="3"/>
  <c r="I26" i="1"/>
  <c r="T65" i="1"/>
  <c r="T6" i="1"/>
  <c r="T32" i="1"/>
  <c r="X75" i="2"/>
  <c r="X45" i="2"/>
  <c r="X19" i="2"/>
  <c r="X23" i="2" s="1"/>
  <c r="I39" i="2"/>
  <c r="X68" i="2"/>
  <c r="J39" i="2"/>
  <c r="Y45" i="2"/>
  <c r="Y75" i="2"/>
  <c r="Y19" i="2"/>
  <c r="Y23" i="2" s="1"/>
  <c r="Y68" i="2"/>
  <c r="AA74" i="2"/>
  <c r="L38" i="2"/>
  <c r="L29" i="2"/>
  <c r="C55" i="3"/>
  <c r="C58" i="3"/>
  <c r="C50" i="3"/>
  <c r="C46" i="3"/>
  <c r="C52" i="3"/>
  <c r="C40" i="3"/>
  <c r="C48" i="3"/>
  <c r="C53" i="3"/>
  <c r="C51" i="3"/>
  <c r="C41" i="3"/>
  <c r="C43" i="3"/>
  <c r="C47" i="3"/>
  <c r="C42" i="3"/>
  <c r="C45" i="3"/>
  <c r="C44" i="3"/>
  <c r="T48" i="1"/>
  <c r="G31" i="2"/>
  <c r="V83" i="2"/>
  <c r="V84" i="2" s="1"/>
  <c r="V85" i="2" s="1"/>
  <c r="D55" i="3"/>
  <c r="D58" i="3"/>
  <c r="D50" i="3"/>
  <c r="D48" i="3"/>
  <c r="D42" i="3"/>
  <c r="D40" i="3"/>
  <c r="D43" i="3"/>
  <c r="D53" i="3"/>
  <c r="D46" i="3"/>
  <c r="D47" i="3"/>
  <c r="D41" i="3"/>
  <c r="D51" i="3"/>
  <c r="D44" i="3"/>
  <c r="D52" i="3"/>
  <c r="D45" i="3"/>
  <c r="N75" i="1"/>
  <c r="N76" i="1" s="1"/>
  <c r="J25" i="3"/>
  <c r="J26" i="1"/>
  <c r="U32" i="1"/>
  <c r="U65" i="1"/>
  <c r="U6" i="1"/>
  <c r="E12" i="3"/>
  <c r="P64" i="1"/>
  <c r="E25" i="1"/>
  <c r="E15" i="1"/>
  <c r="E15" i="3" s="1"/>
  <c r="C31" i="2"/>
  <c r="R83" i="2"/>
  <c r="R84" i="2" s="1"/>
  <c r="R85" i="2" s="1"/>
  <c r="D54" i="3"/>
  <c r="H58" i="3"/>
  <c r="H50" i="3"/>
  <c r="H55" i="3"/>
  <c r="H47" i="3"/>
  <c r="H41" i="3"/>
  <c r="H42" i="3"/>
  <c r="H45" i="3"/>
  <c r="H44" i="3"/>
  <c r="H46" i="3"/>
  <c r="H51" i="3"/>
  <c r="H40" i="3"/>
  <c r="H53" i="3"/>
  <c r="H49" i="3"/>
  <c r="H43" i="3"/>
  <c r="H52" i="3"/>
  <c r="I31" i="2"/>
  <c r="X83" i="2"/>
  <c r="X84" i="2" s="1"/>
  <c r="X85" i="2" s="1"/>
  <c r="R75" i="2"/>
  <c r="R45" i="2"/>
  <c r="R19" i="2"/>
  <c r="R23" i="2" s="1"/>
  <c r="C39" i="2"/>
  <c r="F25" i="3"/>
  <c r="F26" i="1"/>
  <c r="Q32" i="1"/>
  <c r="Q65" i="1"/>
  <c r="Q6" i="1"/>
  <c r="Q48" i="1"/>
  <c r="Q56" i="1"/>
  <c r="C12" i="3"/>
  <c r="C25" i="1"/>
  <c r="N64" i="1"/>
  <c r="C15" i="1"/>
  <c r="C15" i="3" s="1"/>
  <c r="P75" i="1"/>
  <c r="P76" i="1" s="1"/>
  <c r="U48" i="1"/>
  <c r="J58" i="3"/>
  <c r="J50" i="3"/>
  <c r="J55" i="3"/>
  <c r="J46" i="3"/>
  <c r="J45" i="3"/>
  <c r="J49" i="3"/>
  <c r="J53" i="3"/>
  <c r="J51" i="3"/>
  <c r="J43" i="3"/>
  <c r="J56" i="1"/>
  <c r="J47" i="3"/>
  <c r="J42" i="3"/>
  <c r="J40" i="3"/>
  <c r="J52" i="3"/>
  <c r="J41" i="3"/>
  <c r="J44" i="3"/>
  <c r="I58" i="3"/>
  <c r="I50" i="3"/>
  <c r="I55" i="3"/>
  <c r="I49" i="3"/>
  <c r="I42" i="3"/>
  <c r="I40" i="3"/>
  <c r="I44" i="3"/>
  <c r="I43" i="3"/>
  <c r="I45" i="3"/>
  <c r="I46" i="3"/>
  <c r="I47" i="3"/>
  <c r="I51" i="3"/>
  <c r="I52" i="3"/>
  <c r="I53" i="3"/>
  <c r="I41" i="3"/>
  <c r="H54" i="3"/>
  <c r="G25" i="3"/>
  <c r="R32" i="1"/>
  <c r="R65" i="1"/>
  <c r="G26" i="1"/>
  <c r="R6" i="1"/>
  <c r="R48" i="1"/>
  <c r="R56" i="1"/>
  <c r="E55" i="3"/>
  <c r="E58" i="3"/>
  <c r="E50" i="3"/>
  <c r="E42" i="3"/>
  <c r="E48" i="3"/>
  <c r="E43" i="3"/>
  <c r="E41" i="3"/>
  <c r="E44" i="3"/>
  <c r="E45" i="3"/>
  <c r="E46" i="3"/>
  <c r="E47" i="3"/>
  <c r="E40" i="3"/>
  <c r="E52" i="3"/>
  <c r="E51" i="3"/>
  <c r="E53" i="3"/>
  <c r="E31" i="2"/>
  <c r="T83" i="2"/>
  <c r="T84" i="2" s="1"/>
  <c r="T85" i="2" s="1"/>
  <c r="W74" i="2"/>
  <c r="H29" i="2"/>
  <c r="H38" i="2"/>
  <c r="D31" i="2"/>
  <c r="S83" i="2"/>
  <c r="S84" i="2" s="1"/>
  <c r="S85" i="2" s="1"/>
  <c r="E56" i="1"/>
  <c r="T45" i="2"/>
  <c r="T75" i="2"/>
  <c r="T19" i="2"/>
  <c r="T23" i="2" s="1"/>
  <c r="E39" i="2"/>
  <c r="U74" i="2"/>
  <c r="F29" i="2"/>
  <c r="F38" i="2"/>
  <c r="AB74" i="2"/>
  <c r="M29" i="2"/>
  <c r="M38" i="2"/>
  <c r="G58" i="3"/>
  <c r="G50" i="3"/>
  <c r="G55" i="3"/>
  <c r="G45" i="3"/>
  <c r="G51" i="3"/>
  <c r="G47" i="3"/>
  <c r="G52" i="3"/>
  <c r="G53" i="3"/>
  <c r="G42" i="3"/>
  <c r="G40" i="3"/>
  <c r="G44" i="3"/>
  <c r="G46" i="3"/>
  <c r="G41" i="3"/>
  <c r="G48" i="3"/>
  <c r="G43" i="3"/>
  <c r="S75" i="2"/>
  <c r="S45" i="2"/>
  <c r="S19" i="2"/>
  <c r="S23" i="2" s="1"/>
  <c r="D39" i="2"/>
  <c r="U56" i="1"/>
  <c r="D12" i="3"/>
  <c r="D25" i="1"/>
  <c r="O64" i="1"/>
  <c r="D15" i="1"/>
  <c r="D15" i="3" s="1"/>
  <c r="F55" i="3"/>
  <c r="F58" i="3"/>
  <c r="F50" i="3"/>
  <c r="F46" i="3"/>
  <c r="F47" i="3"/>
  <c r="F52" i="3"/>
  <c r="F41" i="3"/>
  <c r="F51" i="3"/>
  <c r="F45" i="3"/>
  <c r="F40" i="3"/>
  <c r="F48" i="3"/>
  <c r="F43" i="3"/>
  <c r="F53" i="3"/>
  <c r="F42" i="3"/>
  <c r="F44" i="3"/>
  <c r="G54" i="3"/>
  <c r="H25" i="3"/>
  <c r="S65" i="1"/>
  <c r="H26" i="1"/>
  <c r="S6" i="1"/>
  <c r="S32" i="1"/>
  <c r="Z74" i="2"/>
  <c r="K38" i="2"/>
  <c r="K29" i="2"/>
  <c r="V75" i="2"/>
  <c r="V45" i="2"/>
  <c r="V19" i="2"/>
  <c r="V23" i="2" s="1"/>
  <c r="G39" i="2"/>
  <c r="R69" i="2" l="1"/>
  <c r="R61" i="2"/>
  <c r="H31" i="2"/>
  <c r="W83" i="2"/>
  <c r="W84" i="2" s="1"/>
  <c r="W85" i="2" s="1"/>
  <c r="R70" i="2"/>
  <c r="R46" i="2"/>
  <c r="R62" i="2"/>
  <c r="R25" i="2"/>
  <c r="S8" i="1"/>
  <c r="S11" i="1" s="1"/>
  <c r="F31" i="2"/>
  <c r="U83" i="2"/>
  <c r="U84" i="2" s="1"/>
  <c r="U85" i="2" s="1"/>
  <c r="C25" i="3"/>
  <c r="N65" i="1"/>
  <c r="N32" i="1"/>
  <c r="C26" i="1"/>
  <c r="N6" i="1"/>
  <c r="N48" i="1"/>
  <c r="N56" i="1"/>
  <c r="Y46" i="2"/>
  <c r="Y62" i="2"/>
  <c r="Y70" i="2"/>
  <c r="Y25" i="2"/>
  <c r="W75" i="2"/>
  <c r="W45" i="2"/>
  <c r="W19" i="2"/>
  <c r="W23" i="2" s="1"/>
  <c r="H39" i="2"/>
  <c r="W68" i="2"/>
  <c r="T61" i="2"/>
  <c r="T69" i="2"/>
  <c r="X62" i="2"/>
  <c r="X70" i="2"/>
  <c r="X46" i="2"/>
  <c r="X25" i="2"/>
  <c r="T70" i="2"/>
  <c r="T46" i="2"/>
  <c r="T62" i="2"/>
  <c r="T25" i="2"/>
  <c r="I26" i="3"/>
  <c r="T47" i="1"/>
  <c r="T57" i="1"/>
  <c r="H26" i="3"/>
  <c r="S57" i="1"/>
  <c r="S47" i="1"/>
  <c r="V62" i="2"/>
  <c r="V70" i="2"/>
  <c r="V46" i="2"/>
  <c r="V25" i="2"/>
  <c r="AA45" i="2"/>
  <c r="AA75" i="2"/>
  <c r="L39" i="2"/>
  <c r="AA61" i="2" s="1"/>
  <c r="AA19" i="2"/>
  <c r="AA23" i="2" s="1"/>
  <c r="K30" i="2"/>
  <c r="Z22" i="2" s="1"/>
  <c r="K31" i="2"/>
  <c r="E9" i="2" s="1"/>
  <c r="K66" i="2" s="1"/>
  <c r="Z83" i="2"/>
  <c r="Z84" i="2" s="1"/>
  <c r="Z85" i="2" s="1"/>
  <c r="G26" i="3"/>
  <c r="R57" i="1"/>
  <c r="R47" i="1"/>
  <c r="S69" i="2"/>
  <c r="S61" i="2"/>
  <c r="U8" i="1"/>
  <c r="U11" i="1" s="1"/>
  <c r="X61" i="2"/>
  <c r="X69" i="2"/>
  <c r="T8" i="1"/>
  <c r="T11" i="1" s="1"/>
  <c r="Z45" i="2"/>
  <c r="Z75" i="2"/>
  <c r="K39" i="2"/>
  <c r="Z61" i="2" s="1"/>
  <c r="Z19" i="2"/>
  <c r="S70" i="2"/>
  <c r="S46" i="2"/>
  <c r="S62" i="2"/>
  <c r="S25" i="2"/>
  <c r="V69" i="2"/>
  <c r="V61" i="2"/>
  <c r="Q8" i="1"/>
  <c r="Q11" i="1" s="1"/>
  <c r="J26" i="3"/>
  <c r="U57" i="1"/>
  <c r="U47" i="1"/>
  <c r="L30" i="2"/>
  <c r="AA22" i="2" s="1"/>
  <c r="L31" i="2"/>
  <c r="F9" i="2" s="1"/>
  <c r="L66" i="2" s="1"/>
  <c r="AA83" i="2"/>
  <c r="AA84" i="2" s="1"/>
  <c r="AA85" i="2" s="1"/>
  <c r="R8" i="1"/>
  <c r="R11" i="1" s="1"/>
  <c r="F26" i="3"/>
  <c r="Q47" i="1"/>
  <c r="Q57" i="1"/>
  <c r="AB75" i="2"/>
  <c r="AB45" i="2"/>
  <c r="M39" i="2"/>
  <c r="AB61" i="2" s="1"/>
  <c r="AB19" i="2"/>
  <c r="M30" i="2"/>
  <c r="AB22" i="2" s="1"/>
  <c r="M31" i="2"/>
  <c r="G9" i="2" s="1"/>
  <c r="M66" i="2" s="1"/>
  <c r="AB83" i="2"/>
  <c r="AB84" i="2" s="1"/>
  <c r="AB85" i="2" s="1"/>
  <c r="D25" i="3"/>
  <c r="D26" i="1"/>
  <c r="O32" i="1"/>
  <c r="O65" i="1"/>
  <c r="O6" i="1"/>
  <c r="O56" i="1"/>
  <c r="O48" i="1"/>
  <c r="E25" i="3"/>
  <c r="P32" i="1"/>
  <c r="P65" i="1"/>
  <c r="E26" i="1"/>
  <c r="P6" i="1"/>
  <c r="P56" i="1"/>
  <c r="P48" i="1"/>
  <c r="U45" i="2"/>
  <c r="U75" i="2"/>
  <c r="U19" i="2"/>
  <c r="U23" i="2" s="1"/>
  <c r="F39" i="2"/>
  <c r="U68" i="2"/>
  <c r="Y61" i="2"/>
  <c r="Y69" i="2"/>
  <c r="T33" i="1" l="1"/>
  <c r="T49" i="1"/>
  <c r="T66" i="1"/>
  <c r="T58" i="1"/>
  <c r="T13" i="1"/>
  <c r="Q66" i="1"/>
  <c r="Q58" i="1"/>
  <c r="Q33" i="1"/>
  <c r="Q49" i="1"/>
  <c r="Q13" i="1"/>
  <c r="U49" i="1"/>
  <c r="U66" i="1"/>
  <c r="U58" i="1"/>
  <c r="U33" i="1"/>
  <c r="U13" i="1"/>
  <c r="R66" i="1"/>
  <c r="R58" i="1"/>
  <c r="R33" i="1"/>
  <c r="R49" i="1"/>
  <c r="R13" i="1"/>
  <c r="S33" i="1"/>
  <c r="S49" i="1"/>
  <c r="S66" i="1"/>
  <c r="S58" i="1"/>
  <c r="S13" i="1"/>
  <c r="K68" i="2"/>
  <c r="Z59" i="2"/>
  <c r="Z60" i="2"/>
  <c r="N8" i="1"/>
  <c r="N11" i="1" s="1"/>
  <c r="C26" i="3"/>
  <c r="N57" i="1"/>
  <c r="N47" i="1"/>
  <c r="W69" i="2"/>
  <c r="W61" i="2"/>
  <c r="D26" i="3"/>
  <c r="O57" i="1"/>
  <c r="O47" i="1"/>
  <c r="S64" i="2"/>
  <c r="S71" i="2"/>
  <c r="S72" i="2"/>
  <c r="S76" i="2"/>
  <c r="S63" i="2"/>
  <c r="S31" i="2"/>
  <c r="S35" i="2" s="1"/>
  <c r="T64" i="2"/>
  <c r="T71" i="2"/>
  <c r="T72" i="2"/>
  <c r="T76" i="2"/>
  <c r="T63" i="2"/>
  <c r="T31" i="2"/>
  <c r="T35" i="2" s="1"/>
  <c r="W62" i="2"/>
  <c r="W70" i="2"/>
  <c r="W46" i="2"/>
  <c r="W25" i="2"/>
  <c r="P11" i="1"/>
  <c r="P8" i="1"/>
  <c r="V72" i="2"/>
  <c r="V76" i="2"/>
  <c r="V63" i="2"/>
  <c r="V64" i="2"/>
  <c r="V71" i="2"/>
  <c r="V31" i="2"/>
  <c r="V35" i="2" s="1"/>
  <c r="U69" i="2"/>
  <c r="U61" i="2"/>
  <c r="AA62" i="2"/>
  <c r="AA46" i="2"/>
  <c r="AA25" i="2"/>
  <c r="E26" i="3"/>
  <c r="P47" i="1"/>
  <c r="P57" i="1"/>
  <c r="M68" i="2"/>
  <c r="AB60" i="2"/>
  <c r="AB59" i="2"/>
  <c r="L68" i="2"/>
  <c r="AA59" i="2"/>
  <c r="AA60" i="2"/>
  <c r="Y76" i="2"/>
  <c r="Y63" i="2"/>
  <c r="Y64" i="2"/>
  <c r="Y71" i="2"/>
  <c r="Y72" i="2"/>
  <c r="Y31" i="2"/>
  <c r="Y35" i="2" s="1"/>
  <c r="Z23" i="2"/>
  <c r="X76" i="2"/>
  <c r="X63" i="2"/>
  <c r="X64" i="2"/>
  <c r="X71" i="2"/>
  <c r="X72" i="2"/>
  <c r="X31" i="2"/>
  <c r="X35" i="2" s="1"/>
  <c r="AB23" i="2"/>
  <c r="R63" i="2"/>
  <c r="R64" i="2"/>
  <c r="R71" i="2"/>
  <c r="R72" i="2"/>
  <c r="R31" i="2"/>
  <c r="R35" i="2" s="1"/>
  <c r="U62" i="2"/>
  <c r="U70" i="2"/>
  <c r="U46" i="2"/>
  <c r="U25" i="2"/>
  <c r="O8" i="1"/>
  <c r="O11" i="1" s="1"/>
  <c r="O66" i="1" l="1"/>
  <c r="O58" i="1"/>
  <c r="O49" i="1"/>
  <c r="O13" i="1"/>
  <c r="O33" i="1"/>
  <c r="N66" i="1"/>
  <c r="N58" i="1"/>
  <c r="N33" i="1"/>
  <c r="N49" i="1"/>
  <c r="N13" i="1"/>
  <c r="AB62" i="2"/>
  <c r="AB25" i="2"/>
  <c r="AB46" i="2"/>
  <c r="S59" i="1"/>
  <c r="S67" i="1"/>
  <c r="S50" i="1"/>
  <c r="S15" i="1"/>
  <c r="Z46" i="2"/>
  <c r="Z62" i="2"/>
  <c r="Z25" i="2"/>
  <c r="Q59" i="1"/>
  <c r="Q67" i="1"/>
  <c r="Q50" i="1"/>
  <c r="Q15" i="1"/>
  <c r="AA63" i="2"/>
  <c r="AA64" i="2"/>
  <c r="AA76" i="2"/>
  <c r="AA31" i="2"/>
  <c r="AA35" i="2" s="1"/>
  <c r="R59" i="1"/>
  <c r="R67" i="1"/>
  <c r="R50" i="1"/>
  <c r="R15" i="1"/>
  <c r="P66" i="1"/>
  <c r="P58" i="1"/>
  <c r="P49" i="1"/>
  <c r="P13" i="1"/>
  <c r="P33" i="1"/>
  <c r="W76" i="2"/>
  <c r="W63" i="2"/>
  <c r="W64" i="2"/>
  <c r="W71" i="2"/>
  <c r="W72" i="2"/>
  <c r="W31" i="2"/>
  <c r="W35" i="2" s="1"/>
  <c r="T59" i="1"/>
  <c r="T67" i="1"/>
  <c r="T50" i="1"/>
  <c r="T15" i="1"/>
  <c r="U71" i="2"/>
  <c r="U72" i="2"/>
  <c r="U76" i="2"/>
  <c r="U63" i="2"/>
  <c r="U64" i="2"/>
  <c r="U31" i="2"/>
  <c r="U35" i="2" s="1"/>
  <c r="U59" i="1"/>
  <c r="U67" i="1"/>
  <c r="U50" i="1"/>
  <c r="U15" i="1"/>
  <c r="O15" i="1" l="1"/>
  <c r="O59" i="1"/>
  <c r="O67" i="1"/>
  <c r="O50" i="1"/>
  <c r="Z76" i="2"/>
  <c r="Z63" i="2"/>
  <c r="Z64" i="2"/>
  <c r="Z31" i="2"/>
  <c r="Z35" i="2" s="1"/>
  <c r="K42" i="2" s="1"/>
  <c r="S51" i="1"/>
  <c r="S60" i="1"/>
  <c r="S18" i="1"/>
  <c r="R51" i="1"/>
  <c r="R60" i="1"/>
  <c r="R18" i="1"/>
  <c r="N50" i="1"/>
  <c r="N15" i="1"/>
  <c r="N59" i="1"/>
  <c r="T51" i="1"/>
  <c r="T60" i="1"/>
  <c r="T18" i="1"/>
  <c r="Q51" i="1"/>
  <c r="Q60" i="1"/>
  <c r="Q18" i="1"/>
  <c r="P59" i="1"/>
  <c r="P67" i="1"/>
  <c r="P50" i="1"/>
  <c r="P15" i="1"/>
  <c r="U51" i="1"/>
  <c r="U60" i="1"/>
  <c r="U18" i="1"/>
  <c r="AB63" i="2"/>
  <c r="AB64" i="2"/>
  <c r="AB76" i="2"/>
  <c r="AB31" i="2"/>
  <c r="AB35" i="2" s="1"/>
  <c r="Q61" i="1" l="1"/>
  <c r="Q52" i="1"/>
  <c r="Q21" i="1"/>
  <c r="Q24" i="1" s="1"/>
  <c r="Q25" i="1" s="1"/>
  <c r="K51" i="2"/>
  <c r="L42" i="2"/>
  <c r="Z69" i="2"/>
  <c r="Z67" i="2"/>
  <c r="Z68" i="2"/>
  <c r="Z70" i="2"/>
  <c r="Z72" i="2"/>
  <c r="T61" i="1"/>
  <c r="T52" i="1"/>
  <c r="T21" i="1"/>
  <c r="T24" i="1" s="1"/>
  <c r="T25" i="1" s="1"/>
  <c r="Z71" i="2"/>
  <c r="N60" i="1"/>
  <c r="N18" i="1"/>
  <c r="N51" i="1"/>
  <c r="O18" i="1"/>
  <c r="O51" i="1"/>
  <c r="O60" i="1"/>
  <c r="U61" i="1"/>
  <c r="U52" i="1"/>
  <c r="U21" i="1"/>
  <c r="U24" i="1" s="1"/>
  <c r="U25" i="1" s="1"/>
  <c r="P51" i="1"/>
  <c r="P60" i="1"/>
  <c r="P18" i="1"/>
  <c r="R61" i="1"/>
  <c r="R52" i="1"/>
  <c r="R21" i="1"/>
  <c r="R24" i="1" s="1"/>
  <c r="R25" i="1" s="1"/>
  <c r="S21" i="1"/>
  <c r="S24" i="1" s="1"/>
  <c r="S25" i="1" s="1"/>
  <c r="S61" i="1"/>
  <c r="S52" i="1"/>
  <c r="O61" i="1" l="1"/>
  <c r="O52" i="1"/>
  <c r="O21" i="1"/>
  <c r="O24" i="1" s="1"/>
  <c r="O25" i="1" s="1"/>
  <c r="M42" i="2"/>
  <c r="L51" i="2"/>
  <c r="AA67" i="2"/>
  <c r="AA68" i="2"/>
  <c r="AA69" i="2"/>
  <c r="AA70" i="2"/>
  <c r="AA71" i="2"/>
  <c r="AA72" i="2"/>
  <c r="N61" i="1"/>
  <c r="N52" i="1"/>
  <c r="N21" i="1"/>
  <c r="N24" i="1" s="1"/>
  <c r="N25" i="1" s="1"/>
  <c r="K82" i="2"/>
  <c r="K69" i="2"/>
  <c r="K81" i="2"/>
  <c r="K80" i="2"/>
  <c r="P61" i="1"/>
  <c r="P52" i="1"/>
  <c r="P21" i="1"/>
  <c r="P24" i="1" s="1"/>
  <c r="P25" i="1" s="1"/>
  <c r="L82" i="2" l="1"/>
  <c r="L69" i="2"/>
  <c r="L80" i="2"/>
  <c r="L81" i="2"/>
  <c r="M51" i="2"/>
  <c r="AB68" i="2"/>
  <c r="AB69" i="2"/>
  <c r="AB67" i="2"/>
  <c r="AB70" i="2"/>
  <c r="AB71" i="2"/>
  <c r="AB72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<sst xmlns="http://schemas.openxmlformats.org/spreadsheetml/2006/main" count="963" uniqueCount="624">
  <si>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</si>
  <si>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FTI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</si>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</sst>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-1596</v>
      </c>
      <c r="O6" s="187">
        <f t="shared" si="1"/>
        <v>2354</v>
      </c>
      <c r="P6" s="187">
        <f t="shared" si="1"/>
        <v>3632</v>
      </c>
      <c r="Q6" s="187">
        <f t="shared" si="1"/>
        <v>865</v>
      </c>
      <c r="R6" s="187">
        <f t="shared" si="1"/>
        <v>1168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6069</v>
      </c>
      <c r="D7" s="123">
        <f>SUMIF(PL.data!$D$3:$D$25, FSA!$A7, PL.data!F$3:F$25)</f>
        <v>9412</v>
      </c>
      <c r="E7" s="123">
        <f>SUMIF(PL.data!$D$3:$D$25, FSA!$A7, PL.data!G$3:G$25)</f>
        <v>9419</v>
      </c>
      <c r="F7" s="123">
        <f>SUMIF(PL.data!$D$3:$D$25, FSA!$A7, PL.data!H$3:H$25)</f>
        <v>9043</v>
      </c>
      <c r="G7" s="123">
        <f>SUMIF(PL.data!$D$3:$D$25, FSA!$A7, PL.data!I$3:I$25)</f>
        <v>9083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0</v>
      </c>
      <c r="D8" s="123">
        <f>-SUMIF(PL.data!$D$3:$D$25, FSA!$A8, PL.data!F$3:F$25)</f>
        <v>0</v>
      </c>
      <c r="E8" s="123">
        <f>-SUMIF(PL.data!$D$3:$D$25, FSA!$A8, PL.data!G$3:G$25)</f>
        <v>0</v>
      </c>
      <c r="F8" s="123">
        <f>-SUMIF(PL.data!$D$3:$D$25, FSA!$A8, PL.data!H$3:H$25)</f>
        <v>0</v>
      </c>
      <c r="G8" s="123">
        <f>-SUMIF(PL.data!$D$3:$D$25, FSA!$A8, PL.data!I$3:I$25)</f>
        <v>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1596</v>
      </c>
      <c r="O8" s="190">
        <f>CF.data!F12-FSA!O7-FSA!O6</f>
        <v>-2354</v>
      </c>
      <c r="P8" s="190">
        <f>CF.data!G12-FSA!P7-FSA!P6</f>
        <v>-3632</v>
      </c>
      <c r="Q8" s="190">
        <f>CF.data!H12-FSA!Q7-FSA!Q6</f>
        <v>-865</v>
      </c>
      <c r="R8" s="190">
        <f>CF.data!I12-FSA!R7-FSA!R6</f>
        <v>-1168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6069</v>
      </c>
      <c r="D9" s="187">
        <f t="shared" si="3"/>
        <v>9412</v>
      </c>
      <c r="E9" s="187">
        <f t="shared" si="3"/>
        <v>9419</v>
      </c>
      <c r="F9" s="187">
        <f t="shared" si="3"/>
        <v>9043</v>
      </c>
      <c r="G9" s="187">
        <f t="shared" si="3"/>
        <v>9083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-7665</v>
      </c>
      <c r="D10" s="123">
        <f>-SUMIF(PL.data!$D$3:$D$25, FSA!$A10, PL.data!F$3:F$25)</f>
        <v>-7058</v>
      </c>
      <c r="E10" s="123">
        <f>-SUMIF(PL.data!$D$3:$D$25, FSA!$A10, PL.data!G$3:G$25)</f>
        <v>-5787</v>
      </c>
      <c r="F10" s="123">
        <f>-SUMIF(PL.data!$D$3:$D$25, FSA!$A10, PL.data!H$3:H$25)</f>
        <v>-8178</v>
      </c>
      <c r="G10" s="123">
        <f>-SUMIF(PL.data!$D$3:$D$25, FSA!$A10, PL.data!I$3:I$25)</f>
        <v>-7915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-1596</v>
      </c>
      <c r="D12" s="187">
        <f t="shared" si="5"/>
        <v>2354</v>
      </c>
      <c r="E12" s="187">
        <f t="shared" si="5"/>
        <v>3632</v>
      </c>
      <c r="F12" s="187">
        <f t="shared" si="5"/>
        <v>865</v>
      </c>
      <c r="G12" s="187">
        <f t="shared" si="5"/>
        <v>1168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-64</v>
      </c>
      <c r="D13" s="123">
        <f>SUMIF(PL.data!$D$3:$D$25, FSA!$A13, PL.data!F$3:F$25)</f>
        <v>-138</v>
      </c>
      <c r="E13" s="123">
        <f>SUMIF(PL.data!$D$3:$D$25, FSA!$A13, PL.data!G$3:G$25)</f>
        <v>-70</v>
      </c>
      <c r="F13" s="123">
        <f>SUMIF(PL.data!$D$3:$D$25, FSA!$A13, PL.data!H$3:H$25)</f>
        <v>-776</v>
      </c>
      <c r="G13" s="123">
        <f>SUMIF(PL.data!$D$3:$D$25, FSA!$A13, PL.data!I$3:I$25)</f>
        <v>507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0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609</v>
      </c>
      <c r="D15" s="123">
        <f t="shared" si="7"/>
        <v>892</v>
      </c>
      <c r="E15" s="123">
        <f t="shared" si="7"/>
        <v>1116</v>
      </c>
      <c r="F15" s="123">
        <f t="shared" si="7"/>
        <v>1105</v>
      </c>
      <c r="G15" s="123">
        <f t="shared" si="7"/>
        <v>1295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-1051</v>
      </c>
      <c r="D16" s="175">
        <f>SUMIF(PL.data!$D$3:$D$25, FSA!$A16, PL.data!F$3:F$25)</f>
        <v>3108</v>
      </c>
      <c r="E16" s="175">
        <f>SUMIF(PL.data!$D$3:$D$25, FSA!$A16, PL.data!G$3:G$25)</f>
        <v>4678</v>
      </c>
      <c r="F16" s="175">
        <f>SUMIF(PL.data!$D$3:$D$25, FSA!$A16, PL.data!H$3:H$25)</f>
        <v>1194</v>
      </c>
      <c r="G16" s="175">
        <f>SUMIF(PL.data!$D$3:$D$25, FSA!$A16, PL.data!I$3:I$25)</f>
        <v>2970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-1051</v>
      </c>
      <c r="D18" s="187">
        <f t="shared" si="9"/>
        <v>3108</v>
      </c>
      <c r="E18" s="187">
        <f t="shared" si="9"/>
        <v>4678</v>
      </c>
      <c r="F18" s="187">
        <f t="shared" si="9"/>
        <v>1194</v>
      </c>
      <c r="G18" s="187">
        <f t="shared" si="9"/>
        <v>2970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-1596</v>
      </c>
      <c r="D25" s="196">
        <f t="shared" si="13"/>
        <v>2354</v>
      </c>
      <c r="E25" s="196">
        <f t="shared" si="13"/>
        <v>3632</v>
      </c>
      <c r="F25" s="196">
        <f t="shared" si="13"/>
        <v>865</v>
      </c>
      <c r="G25" s="196">
        <f t="shared" si="13"/>
        <v>1168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-1596</v>
      </c>
      <c r="D26" s="196">
        <f t="shared" si="14"/>
        <v>2354</v>
      </c>
      <c r="E26" s="196">
        <f t="shared" si="14"/>
        <v>3632</v>
      </c>
      <c r="F26" s="196">
        <f t="shared" si="14"/>
        <v>865</v>
      </c>
      <c r="G26" s="196">
        <f t="shared" si="14"/>
        <v>1168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10987</v>
      </c>
      <c r="D29" s="202">
        <f>SUMIF(BS.data!$D$5:$D$116,FSA!$A29,BS.data!F$5:F$116)</f>
        <v>15321</v>
      </c>
      <c r="E29" s="202">
        <f>SUMIF(BS.data!$D$5:$D$116,FSA!$A29,BS.data!G$5:G$116)</f>
        <v>19437</v>
      </c>
      <c r="F29" s="202">
        <f>SUMIF(BS.data!$D$5:$D$116,FSA!$A29,BS.data!H$5:H$116)</f>
        <v>26586</v>
      </c>
      <c r="G29" s="202">
        <f>SUMIF(BS.data!$D$5:$D$116,FSA!$A29,BS.data!I$5:I$116)</f>
        <v>22393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2384</v>
      </c>
      <c r="D30" s="202">
        <f>SUMIF(BS.data!$D$5:$D$116,FSA!$A30,BS.data!F$5:F$116)</f>
        <v>2389</v>
      </c>
      <c r="E30" s="202">
        <f>SUMIF(BS.data!$D$5:$D$116,FSA!$A30,BS.data!G$5:G$116)</f>
        <v>3128</v>
      </c>
      <c r="F30" s="202">
        <f>SUMIF(BS.data!$D$5:$D$116,FSA!$A30,BS.data!H$5:H$116)</f>
        <v>1785</v>
      </c>
      <c r="G30" s="202">
        <f>SUMIF(BS.data!$D$5:$D$116,FSA!$A30,BS.data!I$5:I$116)</f>
        <v>1812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0.55083209754490037</v>
      </c>
      <c r="P30" s="204">
        <f t="shared" si="17"/>
        <v>7.4373140671490923E-4</v>
      </c>
      <c r="Q30" s="204">
        <f t="shared" si="17"/>
        <v>-3.9919312028877774E-2</v>
      </c>
      <c r="R30" s="204">
        <f t="shared" si="17"/>
        <v>4.4233108481699368E-3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632</v>
      </c>
      <c r="D31" s="202">
        <f>SUMIF(BS.data!$D$5:$D$116,FSA!$A31,BS.data!F$5:F$116)</f>
        <v>632</v>
      </c>
      <c r="E31" s="202">
        <f>SUMIF(BS.data!$D$5:$D$116,FSA!$A31,BS.data!G$5:G$116)</f>
        <v>632</v>
      </c>
      <c r="F31" s="202">
        <f>SUMIF(BS.data!$D$5:$D$116,FSA!$A31,BS.data!H$5:H$116)</f>
        <v>632</v>
      </c>
      <c r="G31" s="202">
        <f>SUMIF(BS.data!$D$5:$D$116,FSA!$A31,BS.data!I$5:I$116)</f>
        <v>632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1</v>
      </c>
      <c r="O31" s="205">
        <f t="shared" si="18"/>
        <v>1</v>
      </c>
      <c r="P31" s="205">
        <f t="shared" si="18"/>
        <v>1</v>
      </c>
      <c r="Q31" s="205">
        <f t="shared" si="18"/>
        <v>1</v>
      </c>
      <c r="R31" s="205">
        <f t="shared" si="18"/>
        <v>1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9</v>
      </c>
      <c r="D32" s="202">
        <f>SUMIF(BS.data!$D$5:$D$116,FSA!$A32,BS.data!F$5:F$116)</f>
        <v>9</v>
      </c>
      <c r="E32" s="202">
        <f>SUMIF(BS.data!$D$5:$D$116,FSA!$A32,BS.data!G$5:G$116)</f>
        <v>9</v>
      </c>
      <c r="F32" s="202">
        <f>SUMIF(BS.data!$D$5:$D$116,FSA!$A32,BS.data!H$5:H$116)</f>
        <v>61</v>
      </c>
      <c r="G32" s="202">
        <f>SUMIF(BS.data!$D$5:$D$116,FSA!$A32,BS.data!I$5:I$116)</f>
        <v>69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-0.26297577854671278</v>
      </c>
      <c r="O32" s="206">
        <f t="shared" si="19"/>
        <v>0.25010624734381642</v>
      </c>
      <c r="P32" s="206">
        <f t="shared" si="19"/>
        <v>0.38560356725767064</v>
      </c>
      <c r="Q32" s="206">
        <f t="shared" si="19"/>
        <v>9.5654097091673121E-2</v>
      </c>
      <c r="R32" s="206">
        <f t="shared" si="19"/>
        <v>0.12859187493119015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7</v>
      </c>
      <c r="D33" s="202">
        <f>SUMIF(BS.data!$D$5:$D$116,FSA!$A33,BS.data!F$5:F$116)</f>
        <v>3</v>
      </c>
      <c r="E33" s="202">
        <f>SUMIF(BS.data!$D$5:$D$116,FSA!$A33,BS.data!G$5:G$116)</f>
        <v>17</v>
      </c>
      <c r="F33" s="202">
        <f>SUMIF(BS.data!$D$5:$D$116,FSA!$A33,BS.data!H$5:H$116)</f>
        <v>14</v>
      </c>
      <c r="G33" s="202">
        <f>SUMIF(BS.data!$D$5:$D$116,FSA!$A33,BS.data!I$5:I$116)</f>
        <v>103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5018</v>
      </c>
      <c r="D34" s="202">
        <f>SUMIF(BS.data!$D$5:$D$116,FSA!$A34,BS.data!F$5:F$116)</f>
        <v>4529</v>
      </c>
      <c r="E34" s="202">
        <f>SUMIF(BS.data!$D$5:$D$116,FSA!$A34,BS.data!G$5:G$116)</f>
        <v>4940</v>
      </c>
      <c r="F34" s="202">
        <f>SUMIF(BS.data!$D$5:$D$116,FSA!$A34,BS.data!H$5:H$116)</f>
        <v>4604</v>
      </c>
      <c r="G34" s="202">
        <f>SUMIF(BS.data!$D$5:$D$116,FSA!$A34,BS.data!I$5:I$116)</f>
        <v>4784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0.11796857207925301</v>
      </c>
      <c r="P34" s="207">
        <f t="shared" si="21"/>
        <v>0.15470088296570653</v>
      </c>
      <c r="Q34" s="207">
        <f t="shared" si="21"/>
        <v>4.568061825694391E-2</v>
      </c>
      <c r="R34" s="207">
        <f t="shared" si="21"/>
        <v>0.11291273024502442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1000</v>
      </c>
      <c r="D35" s="202">
        <f>SUMIF(BS.data!$D$5:$D$116,FSA!$A35,BS.data!F$5:F$116)</f>
        <v>1000</v>
      </c>
      <c r="E35" s="202">
        <f>SUMIF(BS.data!$D$5:$D$116,FSA!$A35,BS.data!G$5:G$116)</f>
        <v>1000</v>
      </c>
      <c r="F35" s="202">
        <f>SUMIF(BS.data!$D$5:$D$116,FSA!$A35,BS.data!H$5:H$116)</f>
        <v>1000</v>
      </c>
      <c r="G35" s="202">
        <f>SUMIF(BS.data!$D$5:$D$116,FSA!$A35,BS.data!I$5:I$116)</f>
        <v>1000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92.549139396515088</v>
      </c>
      <c r="P35" s="131">
        <f t="shared" si="22"/>
        <v>106.89590190041405</v>
      </c>
      <c r="Q35" s="131">
        <f t="shared" si="22"/>
        <v>99.151000774079392</v>
      </c>
      <c r="R35" s="131">
        <f t="shared" si="22"/>
        <v>72.27265220742045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12540</v>
      </c>
      <c r="D36" s="202">
        <f>SUMIF(BS.data!$D$5:$D$116,FSA!$A36,BS.data!F$5:F$116)</f>
        <v>11880</v>
      </c>
      <c r="E36" s="202">
        <f>SUMIF(BS.data!$D$5:$D$116,FSA!$A36,BS.data!G$5:G$116)</f>
        <v>11225</v>
      </c>
      <c r="F36" s="202">
        <f>SUMIF(BS.data!$D$5:$D$116,FSA!$A36,BS.data!H$5:H$116)</f>
        <v>10570</v>
      </c>
      <c r="G36" s="202">
        <f>SUMIF(BS.data!$D$5:$D$116,FSA!$A36,BS.data!I$5:I$116)</f>
        <v>9915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 t="e">
        <f t="shared" ref="O36:U36" si="23">(AVERAGE(C31:D31)/-D8)*365</f>
        <v>#DIV/0!</v>
      </c>
      <c r="P36" s="131" t="e">
        <f t="shared" si="23"/>
        <v>#DIV/0!</v>
      </c>
      <c r="Q36" s="131" t="e">
        <f t="shared" si="23"/>
        <v>#DIV/0!</v>
      </c>
      <c r="R36" s="131" t="e">
        <f t="shared" si="23"/>
        <v>#DIV/0!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 t="e">
        <f t="shared" ref="O37:U37" si="24">(AVERAGE(C40:D40)/-D8)*365</f>
        <v>#DIV/0!</v>
      </c>
      <c r="P37" s="131" t="e">
        <f t="shared" si="24"/>
        <v>#DIV/0!</v>
      </c>
      <c r="Q37" s="131" t="e">
        <f t="shared" si="24"/>
        <v>#DIV/0!</v>
      </c>
      <c r="R37" s="131" t="e">
        <f t="shared" si="24"/>
        <v>#DIV/0!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32577</v>
      </c>
      <c r="D38" s="208">
        <f t="shared" si="25"/>
        <v>35763</v>
      </c>
      <c r="E38" s="208">
        <f t="shared" si="25"/>
        <v>40388</v>
      </c>
      <c r="F38" s="208">
        <f t="shared" si="25"/>
        <v>45252</v>
      </c>
      <c r="G38" s="208">
        <f t="shared" si="25"/>
        <v>40708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3007</v>
      </c>
      <c r="O38" s="209">
        <f t="shared" si="26"/>
        <v>3008</v>
      </c>
      <c r="P38" s="209">
        <f t="shared" si="26"/>
        <v>3786</v>
      </c>
      <c r="Q38" s="209">
        <f t="shared" si="26"/>
        <v>2479</v>
      </c>
      <c r="R38" s="209">
        <f t="shared" si="26"/>
        <v>2611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0.3195388865278368</v>
      </c>
      <c r="P39" s="133">
        <f t="shared" si="27"/>
        <v>0.36065399723962205</v>
      </c>
      <c r="Q39" s="133">
        <f t="shared" si="27"/>
        <v>0.34640053079730176</v>
      </c>
      <c r="R39" s="133">
        <f t="shared" si="27"/>
        <v>0.28019376857866346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0</v>
      </c>
      <c r="D40" s="202">
        <f>SUMIF(BS.data!$D$5:$D$116,FSA!$A40,BS.data!F$5:F$116)</f>
        <v>0</v>
      </c>
      <c r="E40" s="202">
        <f>SUMIF(BS.data!$D$5:$D$116,FSA!$A40,BS.data!G$5:G$116)</f>
        <v>0</v>
      </c>
      <c r="F40" s="202">
        <f>SUMIF(BS.data!$D$5:$D$116,FSA!$A40,BS.data!H$5:H$116)</f>
        <v>13</v>
      </c>
      <c r="G40" s="202">
        <f>SUMIF(BS.data!$D$5:$D$116,FSA!$A40,BS.data!I$5:I$116)</f>
        <v>5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0.7708435708435708</v>
      </c>
      <c r="P40" s="210">
        <f t="shared" si="28"/>
        <v>0.81532135901320058</v>
      </c>
      <c r="Q40" s="210">
        <f t="shared" si="28"/>
        <v>0.82982335398027074</v>
      </c>
      <c r="R40" s="210">
        <f t="shared" si="28"/>
        <v>0.88679521601171585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25</v>
      </c>
      <c r="D41" s="202">
        <f>SUMIF(BS.data!$D$5:$D$116,FSA!$A41,BS.data!F$5:F$116)</f>
        <v>25</v>
      </c>
      <c r="E41" s="202">
        <f>SUMIF(BS.data!$D$5:$D$116,FSA!$A41,BS.data!G$5:G$116)</f>
        <v>0</v>
      </c>
      <c r="F41" s="202">
        <f>SUMIF(BS.data!$D$5:$D$116,FSA!$A41,BS.data!H$5:H$116)</f>
        <v>0</v>
      </c>
      <c r="G41" s="202">
        <f>SUMIF(BS.data!$D$5:$D$116,FSA!$A41,BS.data!I$5:I$116)</f>
        <v>0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0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0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4874</v>
      </c>
      <c r="D44" s="202">
        <f>SUMIF(BS.data!$D$5:$D$116,FSA!$A44,BS.data!F$5:F$116)</f>
        <v>4953</v>
      </c>
      <c r="E44" s="202">
        <f>SUMIF(BS.data!$D$5:$D$116,FSA!$A44,BS.data!G$5:G$116)</f>
        <v>4920</v>
      </c>
      <c r="F44" s="202">
        <f>SUMIF(BS.data!$D$5:$D$116,FSA!$A44,BS.data!H$5:H$116)</f>
        <v>4968</v>
      </c>
      <c r="G44" s="202">
        <f>SUMIF(BS.data!$D$5:$D$116,FSA!$A44,BS.data!I$5:I$116)</f>
        <v>4922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2885</v>
      </c>
      <c r="D45" s="202">
        <f>SUMIF(BS.data!$D$5:$D$116,FSA!$A45,BS.data!F$5:F$116)</f>
        <v>2883</v>
      </c>
      <c r="E45" s="202">
        <f>SUMIF(BS.data!$D$5:$D$116,FSA!$A45,BS.data!G$5:G$116)</f>
        <v>2888</v>
      </c>
      <c r="F45" s="202">
        <f>SUMIF(BS.data!$D$5:$D$116,FSA!$A45,BS.data!H$5:H$116)</f>
        <v>20573</v>
      </c>
      <c r="G45" s="202">
        <f>SUMIF(BS.data!$D$5:$D$116,FSA!$A45,BS.data!I$5:I$116)</f>
        <v>2871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3.1849948612538541</v>
      </c>
      <c r="O46" s="137">
        <f t="shared" si="32"/>
        <v>3.5491667726752323</v>
      </c>
      <c r="P46" s="137">
        <f t="shared" si="32"/>
        <v>4.1723872950819674</v>
      </c>
      <c r="Q46" s="137">
        <f t="shared" si="32"/>
        <v>0.77083822493543086</v>
      </c>
      <c r="R46" s="137">
        <f t="shared" si="32"/>
        <v>4.2201846627340345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7784</v>
      </c>
      <c r="D49" s="208">
        <f t="shared" si="36"/>
        <v>7861</v>
      </c>
      <c r="E49" s="208">
        <f t="shared" si="36"/>
        <v>7808</v>
      </c>
      <c r="F49" s="208">
        <f t="shared" si="36"/>
        <v>25554</v>
      </c>
      <c r="G49" s="208">
        <f t="shared" si="36"/>
        <v>7798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40753</v>
      </c>
      <c r="D51" s="202">
        <f>SUMIF(BS.data!$D$5:$D$116,FSA!$A51,BS.data!F$5:F$116)</f>
        <v>40753</v>
      </c>
      <c r="E51" s="202">
        <f>SUMIF(BS.data!$D$5:$D$116,FSA!$A51,BS.data!G$5:G$116)</f>
        <v>40753</v>
      </c>
      <c r="F51" s="202">
        <f>SUMIF(BS.data!$D$5:$D$116,FSA!$A51,BS.data!H$5:H$116)</f>
        <v>40753</v>
      </c>
      <c r="G51" s="202">
        <f>SUMIF(BS.data!$D$5:$D$116,FSA!$A51,BS.data!I$5:I$116)</f>
        <v>40753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-15961</v>
      </c>
      <c r="D52" s="202">
        <f>SUMIF(BS.data!$D$5:$D$116,FSA!$A52,BS.data!F$5:F$116)</f>
        <v>-12853</v>
      </c>
      <c r="E52" s="202">
        <f>SUMIF(BS.data!$D$5:$D$116,FSA!$A52,BS.data!G$5:G$116)</f>
        <v>-8175</v>
      </c>
      <c r="F52" s="202">
        <f>SUMIF(BS.data!$D$5:$D$116,FSA!$A52,BS.data!H$5:H$116)</f>
        <v>-21055</v>
      </c>
      <c r="G52" s="202">
        <f>SUMIF(BS.data!$D$5:$D$116,FSA!$A52,BS.data!I$5:I$116)</f>
        <v>-7844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24792</v>
      </c>
      <c r="D54" s="212">
        <f t="shared" si="42"/>
        <v>27900</v>
      </c>
      <c r="E54" s="212">
        <f t="shared" si="42"/>
        <v>32578</v>
      </c>
      <c r="F54" s="212">
        <f t="shared" si="42"/>
        <v>19698</v>
      </c>
      <c r="G54" s="212">
        <f t="shared" si="42"/>
        <v>32909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32576</v>
      </c>
      <c r="D55" s="208">
        <f t="shared" si="43"/>
        <v>35761</v>
      </c>
      <c r="E55" s="208">
        <f t="shared" si="43"/>
        <v>40386</v>
      </c>
      <c r="F55" s="208">
        <f t="shared" si="43"/>
        <v>45252</v>
      </c>
      <c r="G55" s="208">
        <f t="shared" si="43"/>
        <v>40707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-0.44316715069377216</v>
      </c>
      <c r="O55" s="137">
        <f t="shared" si="44"/>
        <v>-0.54913978494623661</v>
      </c>
      <c r="P55" s="137">
        <f t="shared" si="44"/>
        <v>-0.59662962735588432</v>
      </c>
      <c r="Q55" s="137">
        <f t="shared" si="44"/>
        <v>-1.3496801705756929</v>
      </c>
      <c r="R55" s="137">
        <f t="shared" si="44"/>
        <v>-0.68045215594518216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2</v>
      </c>
      <c r="E56" s="191">
        <f t="shared" si="45"/>
        <v>2</v>
      </c>
      <c r="F56" s="191">
        <f t="shared" si="45"/>
        <v>0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6.8840852130325816</v>
      </c>
      <c r="O56" s="211">
        <f t="shared" si="46"/>
        <v>-6.5084961767204756</v>
      </c>
      <c r="P56" s="211">
        <f t="shared" si="46"/>
        <v>-5.3515969162995596</v>
      </c>
      <c r="Q56" s="211">
        <f t="shared" si="46"/>
        <v>-30.735260115606938</v>
      </c>
      <c r="R56" s="211">
        <f t="shared" si="46"/>
        <v>-19.172089041095891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6.8840852130325816</v>
      </c>
      <c r="O57" s="211">
        <f t="shared" si="47"/>
        <v>-6.5084961767204756</v>
      </c>
      <c r="P57" s="211">
        <f t="shared" si="47"/>
        <v>-5.3515969162995596</v>
      </c>
      <c r="Q57" s="211">
        <f t="shared" si="47"/>
        <v>-30.735260115606938</v>
      </c>
      <c r="R57" s="211">
        <f t="shared" si="47"/>
        <v>-19.172089041095891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 t="e">
        <f t="shared" ref="N64:U64" si="52">C12/-C14</f>
        <v>#DIV/0!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 t="e">
        <f t="shared" ref="N65:U65" si="53">C25/-C14</f>
        <v>#DIV/0!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7120</v>
      </c>
      <c r="O74" s="218">
        <f t="shared" si="56"/>
        <v>6304</v>
      </c>
      <c r="P74" s="218">
        <f t="shared" si="56"/>
        <v>4741</v>
      </c>
      <c r="Q74" s="218">
        <f t="shared" si="56"/>
        <v>7849</v>
      </c>
      <c r="R74" s="218">
        <f t="shared" si="56"/>
        <v>6113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7120</v>
      </c>
      <c r="O75" s="219">
        <f t="shared" si="57"/>
        <v>6304</v>
      </c>
      <c r="P75" s="219">
        <f t="shared" si="57"/>
        <v>4741</v>
      </c>
      <c r="Q75" s="219">
        <f t="shared" si="57"/>
        <v>7849</v>
      </c>
      <c r="R75" s="219">
        <f t="shared" si="57"/>
        <v>6113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-0.17317515241390674</v>
      </c>
      <c r="O76" s="138">
        <f t="shared" si="58"/>
        <v>0.33021674458138545</v>
      </c>
      <c r="P76" s="138">
        <f t="shared" si="58"/>
        <v>0.49665569593375092</v>
      </c>
      <c r="Q76" s="138">
        <f t="shared" si="58"/>
        <v>0.13203582881787018</v>
      </c>
      <c r="R76" s="138">
        <f t="shared" si="58"/>
        <v>0.32698447649455026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6074</v>
      </c>
      <c r="F48">
        <v>10347</v>
      </c>
      <c r="G48">
        <v>9617</v>
      </c>
      <c r="H48">
        <v>11286</v>
      </c>
      <c r="I48">
        <v>9953</v>
      </c>
    </row>
    <row r="49" spans="2:9">
      <c r="B49" s="152" t="s">
        <v>449</v>
      </c>
      <c r="C49" s="147" t="s">
        <v>611</v>
      </c>
      <c r="E49">
        <v>-906</v>
      </c>
      <c r="F49">
        <v>-1983</v>
      </c>
      <c r="G49">
        <v>-1668</v>
      </c>
      <c r="H49">
        <v>-1430</v>
      </c>
      <c r="I49">
        <v>-2374</v>
      </c>
    </row>
    <row r="50" spans="2:9">
      <c r="B50" s="153" t="s">
        <v>565</v>
      </c>
      <c r="C50" s="147" t="s">
        <v>612</v>
      </c>
      <c r="E50">
        <v>-1800</v>
      </c>
      <c r="F50">
        <v>-1735</v>
      </c>
      <c r="G50">
        <v>-1636</v>
      </c>
      <c r="H50">
        <v>-1606</v>
      </c>
      <c r="I50">
        <v>-1203</v>
      </c>
    </row>
    <row r="51" spans="2:9">
      <c r="B51" s="153" t="s">
        <v>567</v>
      </c>
      <c r="C51" s="147" t="s">
        <v>613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2:9">
      <c r="B52" s="153" t="s">
        <v>569</v>
      </c>
      <c r="C52" s="147" t="s">
        <v>614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2:9">
      <c r="B53" s="153" t="s">
        <v>571</v>
      </c>
      <c r="C53" s="147" t="s">
        <v>615</v>
      </c>
      <c r="E53">
        <v>382</v>
      </c>
      <c r="F53">
        <v>62</v>
      </c>
      <c r="G53">
        <v>120</v>
      </c>
      <c r="H53">
        <v>56</v>
      </c>
      <c r="I53">
        <v>286</v>
      </c>
    </row>
    <row r="54" spans="2:9">
      <c r="B54" s="153" t="s">
        <v>573</v>
      </c>
      <c r="C54" s="147" t="s">
        <v>616</v>
      </c>
      <c r="E54">
        <v>-6246</v>
      </c>
      <c r="F54">
        <v>-3068</v>
      </c>
      <c r="G54">
        <v>-2927</v>
      </c>
      <c r="H54">
        <v>-2559</v>
      </c>
      <c r="I54">
        <v>-12262</v>
      </c>
    </row>
    <row r="55" spans="2:9">
      <c r="B55" s="159">
        <v>20</v>
      </c>
      <c r="C55" s="148" t="s">
        <v>587</v>
      </c>
      <c r="E55">
        <v>-2496</v>
      </c>
      <c r="F55">
        <v>3622</v>
      </c>
      <c r="G55">
        <v>3505</v>
      </c>
      <c r="H55">
        <v>5747</v>
      </c>
      <c r="I55">
        <v>-5600</v>
      </c>
    </row>
    <row r="56" spans="2:9">
      <c r="B56" s="158"/>
      <c r="C56" s="146"/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s="158"/>
      <c r="C57" s="146" t="s">
        <v>588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s="158">
        <v>21</v>
      </c>
      <c r="C58" s="147" t="s">
        <v>589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>
      <c r="B59" s="158">
        <v>22</v>
      </c>
      <c r="C59" s="147" t="s">
        <v>590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2:9">
      <c r="B60" s="158">
        <v>23</v>
      </c>
      <c r="C60" s="147" t="s">
        <v>591</v>
      </c>
      <c r="E60">
        <v>-31200</v>
      </c>
      <c r="F60">
        <v>-32400</v>
      </c>
      <c r="G60">
        <v>-24100</v>
      </c>
      <c r="H60">
        <v>-24600</v>
      </c>
      <c r="I60">
        <v>-37100</v>
      </c>
    </row>
    <row r="61" spans="2:9">
      <c r="B61" s="158">
        <v>24</v>
      </c>
      <c r="C61" s="147" t="s">
        <v>592</v>
      </c>
      <c r="E61">
        <v>23500</v>
      </c>
      <c r="F61">
        <v>25900</v>
      </c>
      <c r="G61">
        <v>20200</v>
      </c>
      <c r="H61">
        <v>19200</v>
      </c>
      <c r="I61">
        <v>39100</v>
      </c>
    </row>
    <row r="62" spans="2:9">
      <c r="B62" s="158">
        <v>25</v>
      </c>
      <c r="C62" s="147" t="s">
        <v>593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>
      <c r="B63" s="158">
        <v>26</v>
      </c>
      <c r="C63" s="147" t="s">
        <v>594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>
      <c r="B64" s="158">
        <v>27</v>
      </c>
      <c r="C64" s="147" t="s">
        <v>595</v>
      </c>
      <c r="E64">
        <v>609</v>
      </c>
      <c r="F64">
        <v>711</v>
      </c>
      <c r="G64">
        <v>612</v>
      </c>
      <c r="H64">
        <v>1402</v>
      </c>
      <c r="I64">
        <v>1407</v>
      </c>
    </row>
    <row r="65" spans="2:9">
      <c r="B65" s="159">
        <v>30</v>
      </c>
      <c r="C65" s="148" t="s">
        <v>596</v>
      </c>
      <c r="E65">
        <v>-7091</v>
      </c>
      <c r="F65">
        <v>-5789</v>
      </c>
      <c r="G65">
        <v>-3288</v>
      </c>
      <c r="H65">
        <v>-3998</v>
      </c>
      <c r="I65">
        <v>3407</v>
      </c>
    </row>
    <row r="66" spans="2:9">
      <c r="B66" s="158"/>
      <c r="C66" s="146"/>
      <c r="E66">
        <v>0</v>
      </c>
      <c r="F66">
        <v>0</v>
      </c>
      <c r="G66">
        <v>0</v>
      </c>
      <c r="H66">
        <v>0</v>
      </c>
      <c r="I66">
        <v>0</v>
      </c>
    </row>
    <row r="67" spans="2:9">
      <c r="B67" s="158"/>
      <c r="C67" s="146" t="s">
        <v>597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>
      <c r="B68" s="158">
        <v>31</v>
      </c>
      <c r="C68" s="147" t="s">
        <v>617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ht="27.6" customHeight="1">
      <c r="B69" s="158">
        <v>32</v>
      </c>
      <c r="C69" s="147" t="s">
        <v>618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>
      <c r="B70" s="158">
        <v>33</v>
      </c>
      <c r="C70" s="147" t="s">
        <v>619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2:9">
      <c r="B71" s="158">
        <v>34</v>
      </c>
      <c r="C71" s="147" t="s">
        <v>620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>
      <c r="B72" s="158">
        <v>35</v>
      </c>
      <c r="C72" s="147" t="s">
        <v>621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>
      <c r="B73" s="158">
        <v>36</v>
      </c>
      <c r="C73" s="147" t="s">
        <v>603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2:9">
      <c r="B74" s="159">
        <v>40</v>
      </c>
      <c r="C74" s="148" t="s">
        <v>604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2:9">
      <c r="B75" s="160">
        <v>50</v>
      </c>
      <c r="C75" s="146" t="s">
        <v>622</v>
      </c>
      <c r="E75">
        <v>-9587</v>
      </c>
      <c r="F75">
        <v>-2166</v>
      </c>
      <c r="G75">
        <v>217</v>
      </c>
      <c r="H75">
        <v>1749</v>
      </c>
      <c r="I75">
        <v>-2193</v>
      </c>
    </row>
    <row r="76" spans="2:9">
      <c r="B76" s="160">
        <v>60</v>
      </c>
      <c r="C76" s="146" t="s">
        <v>606</v>
      </c>
      <c r="E76">
        <v>12874</v>
      </c>
      <c r="F76">
        <v>3287</v>
      </c>
      <c r="G76">
        <v>1121</v>
      </c>
      <c r="H76">
        <v>1337</v>
      </c>
      <c r="I76">
        <v>3086</v>
      </c>
    </row>
    <row r="77" spans="2:9">
      <c r="B77" s="158">
        <v>61</v>
      </c>
      <c r="C77" s="147" t="s">
        <v>607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ht="15" customHeight="1" thickBot="1">
      <c r="B78" s="161">
        <v>70</v>
      </c>
      <c r="C78" s="145" t="s">
        <v>623</v>
      </c>
      <c r="E78">
        <v>3287</v>
      </c>
      <c r="F78">
        <v>1121</v>
      </c>
      <c r="G78">
        <v>1337</v>
      </c>
      <c r="H78">
        <v>3086</v>
      </c>
      <c r="I78">
        <v>893</v>
      </c>
    </row>
    <row r="79" spans="2:9">
      <c r="E79">
        <v>0</v>
      </c>
      <c r="F79">
        <v>0</v>
      </c>
      <c r="G79">
        <v>0</v>
      </c>
      <c r="H79">
        <v>0</v>
      </c>
      <c r="I79">
        <v>0</v>
      </c>
    </row>
    <row r="80" spans="2:9">
      <c r="E80">
        <v>0</v>
      </c>
      <c r="F80">
        <v>0</v>
      </c>
      <c r="G80">
        <v>0</v>
      </c>
      <c r="H80">
        <v>0</v>
      </c>
      <c r="I80">
        <v>0</v>
      </c>
    </row>
    <row r="81" spans="5:9">
      <c r="E81">
        <v>0</v>
      </c>
      <c r="F81">
        <v>0</v>
      </c>
      <c r="G81">
        <v>0</v>
      </c>
      <c r="H81">
        <v>0</v>
      </c>
      <c r="I81">
        <v>0</v>
      </c>
    </row>
    <row r="82" spans="5:9">
      <c r="E82">
        <v>0</v>
      </c>
      <c r="F82">
        <v>0</v>
      </c>
      <c r="G82">
        <v>0</v>
      </c>
      <c r="H82">
        <v>0</v>
      </c>
      <c r="I82">
        <v>0</v>
      </c>
    </row>
    <row r="83" spans="5:9">
      <c r="E83">
        <v>0</v>
      </c>
      <c r="F83">
        <v>0</v>
      </c>
      <c r="G83">
        <v>0</v>
      </c>
      <c r="H83">
        <v>0</v>
      </c>
      <c r="I83">
        <v>0</v>
      </c>
    </row>
    <row r="84" spans="5:9">
      <c r="E84">
        <v>0</v>
      </c>
      <c r="F84">
        <v>0</v>
      </c>
      <c r="G84">
        <v>0</v>
      </c>
      <c r="H84">
        <v>0</v>
      </c>
      <c r="I84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0</v>
      </c>
      <c r="D8" s="136">
        <f>FSA!D8/FSA!D$7</f>
        <v>0</v>
      </c>
      <c r="E8" s="136">
        <f>FSA!E8/FSA!E$7</f>
        <v>0</v>
      </c>
      <c r="F8" s="136">
        <f>FSA!F8/FSA!F$7</f>
        <v>0</v>
      </c>
      <c r="G8" s="136">
        <f>FSA!G8/FSA!G$7</f>
        <v>0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1</v>
      </c>
      <c r="D9" s="142">
        <f>FSA!D9/FSA!D$7</f>
        <v>1</v>
      </c>
      <c r="E9" s="142">
        <f>FSA!E9/FSA!E$7</f>
        <v>1</v>
      </c>
      <c r="F9" s="142">
        <f>FSA!F9/FSA!F$7</f>
        <v>1</v>
      </c>
      <c r="G9" s="142">
        <f>FSA!G9/FSA!G$7</f>
        <v>1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-1.2629757785467128</v>
      </c>
      <c r="D10" s="136">
        <f>FSA!D10/FSA!D$7</f>
        <v>-0.74989375265618363</v>
      </c>
      <c r="E10" s="136">
        <f>FSA!E10/FSA!E$7</f>
        <v>-0.61439643274232936</v>
      </c>
      <c r="F10" s="136">
        <f>FSA!F10/FSA!F$7</f>
        <v>-0.90434590290832684</v>
      </c>
      <c r="G10" s="136">
        <f>FSA!G10/FSA!G$7</f>
        <v>-0.87140812506880982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-0.26297577854671278</v>
      </c>
      <c r="D12" s="142">
        <f>FSA!D12/FSA!D$7</f>
        <v>0.25010624734381642</v>
      </c>
      <c r="E12" s="142">
        <f>FSA!E12/FSA!E$7</f>
        <v>0.38560356725767064</v>
      </c>
      <c r="F12" s="142">
        <f>FSA!F12/FSA!F$7</f>
        <v>9.5654097091673121E-2</v>
      </c>
      <c r="G12" s="142">
        <f>FSA!G12/FSA!G$7</f>
        <v>0.12859187493119015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-1.0545394628439611E-2</v>
      </c>
      <c r="D13" s="136">
        <f>FSA!D13/FSA!D$7</f>
        <v>-1.4662133446663833E-2</v>
      </c>
      <c r="E13" s="136">
        <f>FSA!E13/FSA!E$7</f>
        <v>-7.4317868138868244E-3</v>
      </c>
      <c r="F13" s="136">
        <f>FSA!F13/FSA!F$7</f>
        <v>-8.5812230454495195E-2</v>
      </c>
      <c r="G13" s="136">
        <f>FSA!G13/FSA!G$7</f>
        <v>5.5818562149069689E-2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0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0.10034602076124567</v>
      </c>
      <c r="D15" s="136">
        <f>FSA!D15/FSA!D$7</f>
        <v>9.4772630684232889E-2</v>
      </c>
      <c r="E15" s="136">
        <f>FSA!E15/FSA!E$7</f>
        <v>0.11848391548996709</v>
      </c>
      <c r="F15" s="136">
        <f>FSA!F15/FSA!F$7</f>
        <v>0.12219396218069224</v>
      </c>
      <c r="G15" s="136">
        <f>FSA!G15/FSA!G$7</f>
        <v>0.14257403941429042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-0.17317515241390674</v>
      </c>
      <c r="D16" s="142">
        <f>FSA!D16/FSA!D$7</f>
        <v>0.33021674458138545</v>
      </c>
      <c r="E16" s="142">
        <f>FSA!E16/FSA!E$7</f>
        <v>0.49665569593375092</v>
      </c>
      <c r="F16" s="142">
        <f>FSA!F16/FSA!F$7</f>
        <v>0.13203582881787018</v>
      </c>
      <c r="G16" s="142">
        <f>FSA!G16/FSA!G$7</f>
        <v>0.32698447649455026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-0.17317515241390674</v>
      </c>
      <c r="D18" s="142">
        <f>FSA!D18/FSA!D$7</f>
        <v>0.33021674458138545</v>
      </c>
      <c r="E18" s="142">
        <f>FSA!E18/FSA!E$7</f>
        <v>0.49665569593375092</v>
      </c>
      <c r="F18" s="142">
        <f>FSA!F18/FSA!F$7</f>
        <v>0.13203582881787018</v>
      </c>
      <c r="G18" s="142">
        <f>FSA!G18/FSA!G$7</f>
        <v>0.32698447649455026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-0.26297577854671278</v>
      </c>
      <c r="D25" s="136">
        <f>FSA!D25/FSA!D$7</f>
        <v>0.25010624734381642</v>
      </c>
      <c r="E25" s="136">
        <f>FSA!E25/FSA!E$7</f>
        <v>0.38560356725767064</v>
      </c>
      <c r="F25" s="136">
        <f>FSA!F25/FSA!F$7</f>
        <v>9.5654097091673121E-2</v>
      </c>
      <c r="G25" s="136">
        <f>FSA!G25/FSA!G$7</f>
        <v>0.12859187493119015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-0.26297577854671278</v>
      </c>
      <c r="D26" s="136">
        <f>FSA!D26/FSA!D$7</f>
        <v>0.25010624734381642</v>
      </c>
      <c r="E26" s="136">
        <f>FSA!E26/FSA!E$7</f>
        <v>0.38560356725767064</v>
      </c>
      <c r="F26" s="136">
        <f>FSA!F26/FSA!F$7</f>
        <v>9.5654097091673121E-2</v>
      </c>
      <c r="G26" s="136">
        <f>FSA!G26/FSA!G$7</f>
        <v>0.12859187493119015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0.33726248580286705</v>
      </c>
      <c r="D29" s="136">
        <f>FSA!D29/FSA!D$38</f>
        <v>0.42840365741129099</v>
      </c>
      <c r="E29" s="136">
        <f>FSA!E29/FSA!E$38</f>
        <v>0.48125680895315442</v>
      </c>
      <c r="F29" s="136">
        <f>FSA!F29/FSA!F$38</f>
        <v>0.58750994431185366</v>
      </c>
      <c r="G29" s="136">
        <f>FSA!G29/FSA!G$38</f>
        <v>0.55008843470570901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7.3180464745065538E-2</v>
      </c>
      <c r="D30" s="136">
        <f>FSA!D30/FSA!D$38</f>
        <v>6.6800883594776719E-2</v>
      </c>
      <c r="E30" s="136">
        <f>FSA!E30/FSA!E$38</f>
        <v>7.7448747152619596E-2</v>
      </c>
      <c r="F30" s="136">
        <f>FSA!F30/FSA!F$38</f>
        <v>3.9445770352691596E-2</v>
      </c>
      <c r="G30" s="136">
        <f>FSA!G30/FSA!G$38</f>
        <v>4.451213520683895E-2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1.9400190318322744E-2</v>
      </c>
      <c r="D31" s="136">
        <f>FSA!D31/FSA!D$38</f>
        <v>1.7671895534490955E-2</v>
      </c>
      <c r="E31" s="136">
        <f>FSA!E31/FSA!E$38</f>
        <v>1.56482123402991E-2</v>
      </c>
      <c r="F31" s="136">
        <f>FSA!F31/FSA!F$38</f>
        <v>1.3966233536639264E-2</v>
      </c>
      <c r="G31" s="136">
        <f>FSA!G31/FSA!G$38</f>
        <v>1.5525203891127052E-2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2.7626853301408971E-4</v>
      </c>
      <c r="D32" s="136">
        <f>FSA!D32/FSA!D$38</f>
        <v>2.5165674020635851E-4</v>
      </c>
      <c r="E32" s="136">
        <f>FSA!E32/FSA!E$38</f>
        <v>2.2283846687134792E-4</v>
      </c>
      <c r="F32" s="136">
        <f>FSA!F32/FSA!F$38</f>
        <v>1.3480067179351188E-3</v>
      </c>
      <c r="G32" s="136">
        <f>FSA!G32/FSA!G$38</f>
        <v>1.6949985260882382E-3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2.1487552567762532E-4</v>
      </c>
      <c r="D33" s="136">
        <f>FSA!D33/FSA!D$38</f>
        <v>8.3885580068786177E-5</v>
      </c>
      <c r="E33" s="136">
        <f>FSA!E33/FSA!E$38</f>
        <v>4.2091710409032385E-4</v>
      </c>
      <c r="F33" s="136">
        <f>FSA!F33/FSA!F$38</f>
        <v>3.0937859100150269E-4</v>
      </c>
      <c r="G33" s="136">
        <f>FSA!G33/FSA!G$38</f>
        <v>2.5302151911172251E-3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0.15403505540718912</v>
      </c>
      <c r="D34" s="136">
        <f>FSA!D34/FSA!D$38</f>
        <v>0.12663926404384421</v>
      </c>
      <c r="E34" s="136">
        <f>FSA!E34/FSA!E$38</f>
        <v>0.12231355848271763</v>
      </c>
      <c r="F34" s="136">
        <f>FSA!F34/FSA!F$38</f>
        <v>0.10174135949792275</v>
      </c>
      <c r="G34" s="136">
        <f>FSA!G34/FSA!G$38</f>
        <v>0.11751989780878451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3.0696503668232188E-2</v>
      </c>
      <c r="D35" s="136">
        <f>FSA!D35/FSA!D$38</f>
        <v>2.7961860022928726E-2</v>
      </c>
      <c r="E35" s="136">
        <f>FSA!E35/FSA!E$38</f>
        <v>2.475982965237199E-2</v>
      </c>
      <c r="F35" s="136">
        <f>FSA!F35/FSA!F$38</f>
        <v>2.2098470785821622E-2</v>
      </c>
      <c r="G35" s="136">
        <f>FSA!G35/FSA!G$38</f>
        <v>2.456519603026432E-2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0.38493415599963166</v>
      </c>
      <c r="D36" s="136">
        <f>FSA!D36/FSA!D$38</f>
        <v>0.33218689707239324</v>
      </c>
      <c r="E36" s="136">
        <f>FSA!E36/FSA!E$38</f>
        <v>0.27792908784787562</v>
      </c>
      <c r="F36" s="136">
        <f>FSA!F36/FSA!F$38</f>
        <v>0.23358083620613454</v>
      </c>
      <c r="G36" s="136">
        <f>FSA!G36/FSA!G$38</f>
        <v>0.24356391864007074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0</v>
      </c>
      <c r="D40" s="136">
        <f>FSA!D40/FSA!D$55</f>
        <v>0</v>
      </c>
      <c r="E40" s="136">
        <f>FSA!E40/FSA!E$55</f>
        <v>0</v>
      </c>
      <c r="F40" s="136">
        <f>FSA!F40/FSA!F$55</f>
        <v>2.8728012021568105E-4</v>
      </c>
      <c r="G40" s="136">
        <f>FSA!G40/FSA!G$55</f>
        <v>1.2282899746972266E-4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7.6743614931237716E-4</v>
      </c>
      <c r="D41" s="136">
        <f>FSA!D41/FSA!D$55</f>
        <v>6.9908559604037917E-4</v>
      </c>
      <c r="E41" s="136">
        <f>FSA!E41/FSA!E$55</f>
        <v>0</v>
      </c>
      <c r="F41" s="136">
        <f>FSA!F41/FSA!F$55</f>
        <v>0</v>
      </c>
      <c r="G41" s="136">
        <f>FSA!G41/FSA!G$55</f>
        <v>0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</v>
      </c>
      <c r="D42" s="136">
        <f>FSA!D42/FSA!D$55</f>
        <v>0</v>
      </c>
      <c r="E42" s="136">
        <f>FSA!E42/FSA!E$55</f>
        <v>0</v>
      </c>
      <c r="F42" s="136">
        <f>FSA!F42/FSA!F$55</f>
        <v>0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0.14961935166994106</v>
      </c>
      <c r="D44" s="136">
        <f>FSA!D44/FSA!D$55</f>
        <v>0.13850283828751991</v>
      </c>
      <c r="E44" s="136">
        <f>FSA!E44/FSA!E$55</f>
        <v>0.12182439459218541</v>
      </c>
      <c r="F44" s="136">
        <f>FSA!F44/FSA!F$55</f>
        <v>0.10978520286396182</v>
      </c>
      <c r="G44" s="136">
        <f>FSA!G44/FSA!G$55</f>
        <v>0.12091286510919498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8.8562131630648327E-2</v>
      </c>
      <c r="D45" s="136">
        <f>FSA!D45/FSA!D$55</f>
        <v>8.0618550935376523E-2</v>
      </c>
      <c r="E45" s="136">
        <f>FSA!E45/FSA!E$55</f>
        <v>7.150992918338038E-2</v>
      </c>
      <c r="F45" s="136">
        <f>FSA!F45/FSA!F$55</f>
        <v>0.45463183947670821</v>
      </c>
      <c r="G45" s="136">
        <f>FSA!G45/FSA!G$55</f>
        <v>7.0528410347114753E-2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0.23894891944990176</v>
      </c>
      <c r="D49" s="136">
        <f>FSA!D49/FSA!D$55</f>
        <v>0.21982047481893682</v>
      </c>
      <c r="E49" s="136">
        <f>FSA!E49/FSA!E$55</f>
        <v>0.19333432377556578</v>
      </c>
      <c r="F49" s="136">
        <f>FSA!F49/FSA!F$55</f>
        <v>0.56470432246088575</v>
      </c>
      <c r="G49" s="136">
        <f>FSA!G49/FSA!G$55</f>
        <v>0.19156410445377944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1.2510130157170924</v>
      </c>
      <c r="D51" s="136">
        <f>FSA!D51/FSA!D$55</f>
        <v>1.139593411817343</v>
      </c>
      <c r="E51" s="136">
        <f>FSA!E51/FSA!E$55</f>
        <v>1.0090873074827911</v>
      </c>
      <c r="F51" s="136">
        <f>FSA!F51/FSA!F$55</f>
        <v>0.90057897993458857</v>
      </c>
      <c r="G51" s="136">
        <f>FSA!G51/FSA!G$55</f>
        <v>1.0011300267767214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-0.4899619351669941</v>
      </c>
      <c r="D52" s="136">
        <f>FSA!D52/FSA!D$55</f>
        <v>-0.35941388663627977</v>
      </c>
      <c r="E52" s="136">
        <f>FSA!E52/FSA!E$55</f>
        <v>-0.20242163125835685</v>
      </c>
      <c r="F52" s="136">
        <f>FSA!F52/FSA!F$55</f>
        <v>-0.46528330239547422</v>
      </c>
      <c r="G52" s="136">
        <f>FSA!G52/FSA!G$55</f>
        <v>-0.19269413123050089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0.76105108055009818</v>
      </c>
      <c r="D54" s="136">
        <f>FSA!D54/FSA!D$55</f>
        <v>0.78017952518106315</v>
      </c>
      <c r="E54" s="136">
        <f>FSA!E54/FSA!E$55</f>
        <v>0.80666567622443419</v>
      </c>
      <c r="F54" s="136">
        <f>FSA!F54/FSA!F$55</f>
        <v>0.4352956775391143</v>
      </c>
      <c r="G54" s="136">
        <f>FSA!G54/FSA!G$55</f>
        <v>0.80843589554622053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18706</v>
      </c>
      <c r="F4" s="299">
        <v>22882</v>
      </c>
      <c r="G4" s="299">
        <v>28162</v>
      </c>
      <c r="H4" s="299">
        <v>33681</v>
      </c>
      <c r="I4" s="299">
        <v>29501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3287</v>
      </c>
      <c r="F5" s="301">
        <v>1121</v>
      </c>
      <c r="G5" s="301">
        <v>1337</v>
      </c>
      <c r="H5" s="301">
        <v>3086</v>
      </c>
      <c r="I5" s="301">
        <v>893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287</v>
      </c>
      <c r="F6" s="264">
        <v>1121</v>
      </c>
      <c r="G6" s="264">
        <v>837</v>
      </c>
      <c r="H6" s="264">
        <v>1486</v>
      </c>
      <c r="I6" s="264">
        <v>893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3000</v>
      </c>
      <c r="F7" s="264">
        <v>0</v>
      </c>
      <c r="G7" s="264">
        <v>500</v>
      </c>
      <c r="H7" s="264">
        <v>1600</v>
      </c>
      <c r="I7" s="264">
        <v>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7700</v>
      </c>
      <c r="F8" s="301">
        <v>14200</v>
      </c>
      <c r="G8" s="301">
        <v>18100</v>
      </c>
      <c r="H8" s="301">
        <v>23500</v>
      </c>
      <c r="I8" s="301">
        <v>21500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7700</v>
      </c>
      <c r="F11" s="264">
        <v>14200</v>
      </c>
      <c r="G11" s="264">
        <v>18100</v>
      </c>
      <c r="H11" s="264">
        <v>23500</v>
      </c>
      <c r="I11" s="264">
        <v>21500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7039</v>
      </c>
      <c r="F12" s="301">
        <v>6788</v>
      </c>
      <c r="G12" s="301">
        <v>8035</v>
      </c>
      <c r="H12" s="301">
        <v>6412</v>
      </c>
      <c r="I12" s="301">
        <v>6331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2384</v>
      </c>
      <c r="F13" s="264">
        <v>2389</v>
      </c>
      <c r="G13" s="264">
        <v>3128</v>
      </c>
      <c r="H13" s="264">
        <v>1785</v>
      </c>
      <c r="I13" s="264">
        <v>1812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9</v>
      </c>
      <c r="F14" s="264">
        <v>9</v>
      </c>
      <c r="G14" s="264">
        <v>9</v>
      </c>
      <c r="H14" s="264">
        <v>61</v>
      </c>
      <c r="I14" s="264">
        <v>69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8008</v>
      </c>
      <c r="F18" s="264">
        <v>8410</v>
      </c>
      <c r="G18" s="264">
        <v>8904</v>
      </c>
      <c r="H18" s="264">
        <v>8615</v>
      </c>
      <c r="I18" s="264">
        <v>8500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-3584</v>
      </c>
      <c r="F19" s="264">
        <v>-4019</v>
      </c>
      <c r="G19" s="264">
        <v>-4005</v>
      </c>
      <c r="H19" s="264">
        <v>-4049</v>
      </c>
      <c r="I19" s="264">
        <v>-4049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222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632</v>
      </c>
      <c r="F21" s="301">
        <v>632</v>
      </c>
      <c r="G21" s="301">
        <v>632</v>
      </c>
      <c r="H21" s="301">
        <v>632</v>
      </c>
      <c r="I21" s="301">
        <v>632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930</v>
      </c>
      <c r="F22" s="264">
        <v>930</v>
      </c>
      <c r="G22" s="264">
        <v>930</v>
      </c>
      <c r="H22" s="264">
        <v>930</v>
      </c>
      <c r="I22" s="264">
        <v>930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-299</v>
      </c>
      <c r="F23" s="264">
        <v>-299</v>
      </c>
      <c r="G23" s="264">
        <v>-299</v>
      </c>
      <c r="H23" s="264">
        <v>-299</v>
      </c>
      <c r="I23" s="264">
        <v>-299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48</v>
      </c>
      <c r="F24" s="301">
        <v>141</v>
      </c>
      <c r="G24" s="301">
        <v>58</v>
      </c>
      <c r="H24" s="301">
        <v>52</v>
      </c>
      <c r="I24" s="301">
        <v>145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7</v>
      </c>
      <c r="F25" s="264">
        <v>3</v>
      </c>
      <c r="G25" s="264">
        <v>17</v>
      </c>
      <c r="H25" s="264">
        <v>14</v>
      </c>
      <c r="I25" s="264">
        <v>103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41</v>
      </c>
      <c r="F27" s="264">
        <v>138</v>
      </c>
      <c r="G27" s="264">
        <v>41</v>
      </c>
      <c r="H27" s="264">
        <v>38</v>
      </c>
      <c r="I27" s="264">
        <v>42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13871</v>
      </c>
      <c r="F30" s="301">
        <v>12880</v>
      </c>
      <c r="G30" s="301">
        <v>12225</v>
      </c>
      <c r="H30" s="301">
        <v>11570</v>
      </c>
      <c r="I30" s="301">
        <v>11207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9093</v>
      </c>
      <c r="F39" s="301">
        <v>8433</v>
      </c>
      <c r="G39" s="301">
        <v>7778</v>
      </c>
      <c r="H39" s="301">
        <v>7123</v>
      </c>
      <c r="I39" s="301">
        <v>6468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9093</v>
      </c>
      <c r="F40" s="264">
        <v>8433</v>
      </c>
      <c r="G40" s="264">
        <v>7778</v>
      </c>
      <c r="H40" s="264">
        <v>7123</v>
      </c>
      <c r="I40" s="264">
        <v>6468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225</v>
      </c>
      <c r="F41" s="264">
        <v>225</v>
      </c>
      <c r="G41" s="264">
        <v>225</v>
      </c>
      <c r="H41" s="264">
        <v>225</v>
      </c>
      <c r="I41" s="264">
        <v>225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-225</v>
      </c>
      <c r="F42" s="264">
        <v>-225</v>
      </c>
      <c r="G42" s="264">
        <v>-225</v>
      </c>
      <c r="H42" s="264">
        <v>-225</v>
      </c>
      <c r="I42" s="264">
        <v>-225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0</v>
      </c>
      <c r="F49" s="301">
        <v>0</v>
      </c>
      <c r="G49" s="301">
        <v>0</v>
      </c>
      <c r="H49" s="301">
        <v>0</v>
      </c>
      <c r="I49" s="301">
        <v>0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0</v>
      </c>
      <c r="F50" s="264">
        <v>0</v>
      </c>
      <c r="G50" s="264">
        <v>0</v>
      </c>
      <c r="H50" s="264">
        <v>0</v>
      </c>
      <c r="I50" s="264">
        <v>0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0</v>
      </c>
      <c r="F51" s="264">
        <v>0</v>
      </c>
      <c r="G51" s="264">
        <v>0</v>
      </c>
      <c r="H51" s="264">
        <v>0</v>
      </c>
      <c r="I51" s="264">
        <v>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3447</v>
      </c>
      <c r="F52" s="301">
        <v>3447</v>
      </c>
      <c r="G52" s="301">
        <v>3447</v>
      </c>
      <c r="H52" s="301">
        <v>3447</v>
      </c>
      <c r="I52" s="301">
        <v>3447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3447</v>
      </c>
      <c r="F54" s="264">
        <v>3447</v>
      </c>
      <c r="G54" s="264">
        <v>3447</v>
      </c>
      <c r="H54" s="264">
        <v>3447</v>
      </c>
      <c r="I54" s="264">
        <v>3447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1000</v>
      </c>
      <c r="F55" s="301">
        <v>1000</v>
      </c>
      <c r="G55" s="301">
        <v>1000</v>
      </c>
      <c r="H55" s="301">
        <v>1000</v>
      </c>
      <c r="I55" s="301">
        <v>1000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9809</v>
      </c>
      <c r="F57" s="264">
        <v>9809</v>
      </c>
      <c r="G57" s="264">
        <v>9809</v>
      </c>
      <c r="H57" s="264">
        <v>9809</v>
      </c>
      <c r="I57" s="264">
        <v>9809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1000</v>
      </c>
      <c r="F58" s="264">
        <v>1000</v>
      </c>
      <c r="G58" s="264">
        <v>1000</v>
      </c>
      <c r="H58" s="264">
        <v>1000</v>
      </c>
      <c r="I58" s="264">
        <v>1000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-9809</v>
      </c>
      <c r="F59" s="264">
        <v>-9809</v>
      </c>
      <c r="G59" s="264">
        <v>-9809</v>
      </c>
      <c r="H59" s="264">
        <v>-9809</v>
      </c>
      <c r="I59" s="264">
        <v>-9809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331</v>
      </c>
      <c r="F61" s="301">
        <v>0</v>
      </c>
      <c r="G61" s="301">
        <v>0</v>
      </c>
      <c r="H61" s="301">
        <v>0</v>
      </c>
      <c r="I61" s="301">
        <v>291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331</v>
      </c>
      <c r="F62" s="264">
        <v>0</v>
      </c>
      <c r="G62" s="264">
        <v>0</v>
      </c>
      <c r="H62" s="264">
        <v>0</v>
      </c>
      <c r="I62" s="264">
        <v>291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32577</v>
      </c>
      <c r="F67" s="301">
        <v>35762</v>
      </c>
      <c r="G67" s="301">
        <v>40387</v>
      </c>
      <c r="H67" s="301">
        <v>45251</v>
      </c>
      <c r="I67" s="301">
        <v>40708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7784</v>
      </c>
      <c r="F68" s="301">
        <v>7861</v>
      </c>
      <c r="G68" s="301">
        <v>7808</v>
      </c>
      <c r="H68" s="301">
        <v>25553</v>
      </c>
      <c r="I68" s="301">
        <v>7798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7484</v>
      </c>
      <c r="F69" s="301">
        <v>7561</v>
      </c>
      <c r="G69" s="301">
        <v>7508</v>
      </c>
      <c r="H69" s="301">
        <v>25253</v>
      </c>
      <c r="I69" s="301">
        <v>7498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0</v>
      </c>
      <c r="F70" s="264">
        <v>0</v>
      </c>
      <c r="G70" s="264">
        <v>0</v>
      </c>
      <c r="H70" s="264">
        <v>13</v>
      </c>
      <c r="I70" s="264">
        <v>5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0</v>
      </c>
      <c r="F71" s="264">
        <v>0</v>
      </c>
      <c r="G71" s="264">
        <v>0</v>
      </c>
      <c r="H71" s="264">
        <v>0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2885</v>
      </c>
      <c r="F72" s="264">
        <v>2883</v>
      </c>
      <c r="G72" s="264">
        <v>2888</v>
      </c>
      <c r="H72" s="264">
        <v>20573</v>
      </c>
      <c r="I72" s="264">
        <v>2871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25</v>
      </c>
      <c r="F73" s="264">
        <v>25</v>
      </c>
      <c r="G73" s="264">
        <v>0</v>
      </c>
      <c r="H73" s="264">
        <v>0</v>
      </c>
      <c r="I73" s="264">
        <v>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0</v>
      </c>
      <c r="F74" s="264">
        <v>0</v>
      </c>
      <c r="G74" s="264">
        <v>0</v>
      </c>
      <c r="H74" s="264">
        <v>0</v>
      </c>
      <c r="I74" s="264">
        <v>0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5604</v>
      </c>
      <c r="F78" s="264">
        <v>5683</v>
      </c>
      <c r="G78" s="264">
        <v>5650</v>
      </c>
      <c r="H78" s="264">
        <v>5698</v>
      </c>
      <c r="I78" s="264">
        <v>5652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-1030</v>
      </c>
      <c r="F81" s="264">
        <v>-1030</v>
      </c>
      <c r="G81" s="264">
        <v>-1030</v>
      </c>
      <c r="H81" s="264">
        <v>-1030</v>
      </c>
      <c r="I81" s="264">
        <v>-1030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300</v>
      </c>
      <c r="F84" s="301">
        <v>300</v>
      </c>
      <c r="G84" s="301">
        <v>300</v>
      </c>
      <c r="H84" s="301">
        <v>300</v>
      </c>
      <c r="I84" s="301">
        <v>300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300</v>
      </c>
      <c r="F91" s="264">
        <v>300</v>
      </c>
      <c r="G91" s="264">
        <v>300</v>
      </c>
      <c r="H91" s="264">
        <v>300</v>
      </c>
      <c r="I91" s="264">
        <v>300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24793</v>
      </c>
      <c r="F98" s="301">
        <v>27901</v>
      </c>
      <c r="G98" s="301">
        <v>32579</v>
      </c>
      <c r="H98" s="301">
        <v>19699</v>
      </c>
      <c r="I98" s="301">
        <v>32910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24793</v>
      </c>
      <c r="F99" s="301">
        <v>27901</v>
      </c>
      <c r="G99" s="301">
        <v>32579</v>
      </c>
      <c r="H99" s="301">
        <v>19699</v>
      </c>
      <c r="I99" s="301">
        <v>32910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39437</v>
      </c>
      <c r="F100" s="264">
        <v>39437</v>
      </c>
      <c r="G100" s="264">
        <v>39437</v>
      </c>
      <c r="H100" s="264">
        <v>39437</v>
      </c>
      <c r="I100" s="264">
        <v>39437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39437</v>
      </c>
      <c r="F101" s="264">
        <v>39437</v>
      </c>
      <c r="G101" s="264">
        <v>39437</v>
      </c>
      <c r="H101" s="264">
        <v>39437</v>
      </c>
      <c r="I101" s="264">
        <v>39437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-58</v>
      </c>
      <c r="F106" s="264">
        <v>-58</v>
      </c>
      <c r="G106" s="264">
        <v>-58</v>
      </c>
      <c r="H106" s="264">
        <v>-58</v>
      </c>
      <c r="I106" s="264">
        <v>-58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1374</v>
      </c>
      <c r="F109" s="264">
        <v>1374</v>
      </c>
      <c r="G109" s="264">
        <v>1374</v>
      </c>
      <c r="H109" s="264">
        <v>1374</v>
      </c>
      <c r="I109" s="264">
        <v>1374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-15961</v>
      </c>
      <c r="F112" s="264">
        <v>-12853</v>
      </c>
      <c r="G112" s="264">
        <v>-8175</v>
      </c>
      <c r="H112" s="264">
        <v>-21055</v>
      </c>
      <c r="I112" s="264">
        <v>-7844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-14910</v>
      </c>
      <c r="F113" s="264">
        <v>-15961</v>
      </c>
      <c r="G113" s="264">
        <v>-12853</v>
      </c>
      <c r="H113" s="264">
        <v>-22249</v>
      </c>
      <c r="I113" s="264">
        <v>-10814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-1051</v>
      </c>
      <c r="F114" s="264">
        <v>3108</v>
      </c>
      <c r="G114" s="264">
        <v>4678</v>
      </c>
      <c r="H114" s="264">
        <v>1194</v>
      </c>
      <c r="I114" s="264">
        <v>2970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32577</v>
      </c>
      <c r="F119" s="301">
        <v>35762</v>
      </c>
      <c r="G119" s="301">
        <v>40387</v>
      </c>
      <c r="H119" s="301">
        <v>45251</v>
      </c>
      <c r="I119" s="301">
        <v>40708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6069</v>
      </c>
      <c r="F3" s="264">
        <v>9412</v>
      </c>
      <c r="G3" s="264">
        <v>9419</v>
      </c>
      <c r="H3" s="264">
        <v>9043</v>
      </c>
      <c r="I3" s="264">
        <v>9083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6069</v>
      </c>
      <c r="F5" s="301">
        <v>9412</v>
      </c>
      <c r="G5" s="301">
        <v>9419</v>
      </c>
      <c r="H5" s="301">
        <v>9043</v>
      </c>
      <c r="I5" s="301">
        <v>9083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0</v>
      </c>
      <c r="F6" s="264">
        <v>0</v>
      </c>
      <c r="G6" s="264">
        <v>0</v>
      </c>
      <c r="H6" s="264">
        <v>0</v>
      </c>
      <c r="I6" s="264">
        <v>0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6069</v>
      </c>
      <c r="F7" s="301">
        <v>9412</v>
      </c>
      <c r="G7" s="301">
        <v>9419</v>
      </c>
      <c r="H7" s="301">
        <v>9043</v>
      </c>
      <c r="I7" s="301">
        <v>9083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609</v>
      </c>
      <c r="F8" s="264">
        <v>892</v>
      </c>
      <c r="G8" s="264">
        <v>1116</v>
      </c>
      <c r="H8" s="264">
        <v>1105</v>
      </c>
      <c r="I8" s="264">
        <v>1295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0</v>
      </c>
      <c r="F12" s="264">
        <v>0</v>
      </c>
      <c r="G12" s="264">
        <v>0</v>
      </c>
      <c r="H12" s="264">
        <v>0</v>
      </c>
      <c r="I12" s="264"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7665</v>
      </c>
      <c r="F13" s="264">
        <v>7058</v>
      </c>
      <c r="G13" s="264">
        <v>5787</v>
      </c>
      <c r="H13" s="264">
        <v>8178</v>
      </c>
      <c r="I13" s="264">
        <v>7915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-987</v>
      </c>
      <c r="F14" s="301">
        <v>3246</v>
      </c>
      <c r="G14" s="301">
        <v>4748</v>
      </c>
      <c r="H14" s="301">
        <v>1969</v>
      </c>
      <c r="I14" s="301">
        <v>2463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</v>
      </c>
      <c r="F15" s="264">
        <v>2</v>
      </c>
      <c r="G15" s="264">
        <v>0</v>
      </c>
      <c r="H15" s="264">
        <v>0</v>
      </c>
      <c r="I15" s="264">
        <v>690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74</v>
      </c>
      <c r="F16" s="264">
        <v>140</v>
      </c>
      <c r="G16" s="264">
        <v>70</v>
      </c>
      <c r="H16" s="264">
        <v>776</v>
      </c>
      <c r="I16" s="264">
        <v>184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-64</v>
      </c>
      <c r="F17" s="301">
        <v>-138</v>
      </c>
      <c r="G17" s="301">
        <v>-70</v>
      </c>
      <c r="H17" s="301">
        <v>-776</v>
      </c>
      <c r="I17" s="301">
        <v>507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-1051</v>
      </c>
      <c r="F18" s="301">
        <v>3108</v>
      </c>
      <c r="G18" s="301">
        <v>4678</v>
      </c>
      <c r="H18" s="301">
        <v>1194</v>
      </c>
      <c r="I18" s="301">
        <v>2970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-1051</v>
      </c>
      <c r="F21" s="301">
        <v>3108</v>
      </c>
      <c r="G21" s="301">
        <v>4678</v>
      </c>
      <c r="H21" s="301">
        <v>1194</v>
      </c>
      <c r="I21" s="301">
        <v>2970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-1051</v>
      </c>
      <c r="F22" s="264">
        <v>3108</v>
      </c>
      <c r="G22" s="264">
        <v>4678</v>
      </c>
      <c r="H22" s="264">
        <v>1194</v>
      </c>
      <c r="I22" s="264">
        <v>2970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-267</v>
      </c>
      <c r="F24" s="264">
        <v>789</v>
      </c>
      <c r="G24" s="264">
        <v>1188</v>
      </c>
      <c r="H24" s="264">
        <v>303</v>
      </c>
      <c r="I24" s="264">
        <v>754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1188</v>
      </c>
      <c r="H25" s="264">
        <v>303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