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C43" i="10" s="1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I68" i="6"/>
  <c r="I78" i="6" s="1"/>
  <c r="H68" i="6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G32" i="6"/>
  <c r="G31" i="6" s="1"/>
  <c r="G24" i="6" s="1"/>
  <c r="N31" i="6"/>
  <c r="M31" i="6"/>
  <c r="M24" i="6" s="1"/>
  <c r="H31" i="6"/>
  <c r="F31" i="6"/>
  <c r="F24" i="6" s="1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J24" i="6" s="1"/>
  <c r="J48" i="6" s="1"/>
  <c r="I25" i="6"/>
  <c r="H25" i="6"/>
  <c r="H24" i="6" s="1"/>
  <c r="H48" i="6" s="1"/>
  <c r="G25" i="6"/>
  <c r="N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G13" i="4"/>
  <c r="G12" i="4"/>
  <c r="H12" i="4" s="1"/>
  <c r="I9" i="4"/>
  <c r="H9" i="4"/>
  <c r="H18" i="4" s="1"/>
  <c r="H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S60" i="2" s="1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H63" i="2" s="1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T50" i="2" s="1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Y53" i="2"/>
  <c r="J53" i="2"/>
  <c r="I53" i="2"/>
  <c r="H53" i="2"/>
  <c r="H64" i="2" s="1"/>
  <c r="G53" i="2"/>
  <c r="G64" i="2" s="1"/>
  <c r="F53" i="2"/>
  <c r="F64" i="2" s="1"/>
  <c r="F68" i="2" s="1"/>
  <c r="E53" i="2"/>
  <c r="D53" i="2"/>
  <c r="D64" i="2" s="1"/>
  <c r="D68" i="2" s="1"/>
  <c r="C53" i="2"/>
  <c r="C64" i="2" s="1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X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H45" i="2"/>
  <c r="W51" i="2" s="1"/>
  <c r="G45" i="2"/>
  <c r="F45" i="2"/>
  <c r="U51" i="2" s="1"/>
  <c r="E45" i="2"/>
  <c r="D45" i="2"/>
  <c r="C45" i="2"/>
  <c r="J44" i="2"/>
  <c r="I44" i="2"/>
  <c r="H44" i="2"/>
  <c r="W48" i="2" s="1"/>
  <c r="G44" i="2"/>
  <c r="F44" i="2"/>
  <c r="E44" i="2"/>
  <c r="D44" i="2"/>
  <c r="S48" i="2" s="1"/>
  <c r="C44" i="2"/>
  <c r="Y43" i="2"/>
  <c r="J43" i="2"/>
  <c r="I43" i="2"/>
  <c r="H43" i="2"/>
  <c r="G43" i="2"/>
  <c r="V52" i="2" s="1"/>
  <c r="F43" i="2"/>
  <c r="E43" i="2"/>
  <c r="D43" i="2"/>
  <c r="S47" i="2" s="1"/>
  <c r="C43" i="2"/>
  <c r="J42" i="2"/>
  <c r="I42" i="2"/>
  <c r="I51" i="2" s="1"/>
  <c r="H42" i="2"/>
  <c r="G42" i="2"/>
  <c r="F42" i="2"/>
  <c r="F51" i="2" s="1"/>
  <c r="E42" i="2"/>
  <c r="D42" i="2"/>
  <c r="C42" i="2"/>
  <c r="C51" i="2" s="1"/>
  <c r="W40" i="2"/>
  <c r="M40" i="2"/>
  <c r="L40" i="2"/>
  <c r="K40" i="2"/>
  <c r="Z18" i="2" s="1"/>
  <c r="Z40" i="2" s="1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U27" i="2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F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L21" i="2"/>
  <c r="L22" i="2" s="1"/>
  <c r="J21" i="2"/>
  <c r="Y49" i="2" s="1"/>
  <c r="I21" i="2"/>
  <c r="I22" i="2" s="1"/>
  <c r="H21" i="2"/>
  <c r="W49" i="2" s="1"/>
  <c r="G21" i="2"/>
  <c r="G22" i="2" s="1"/>
  <c r="F21" i="2"/>
  <c r="U49" i="2" s="1"/>
  <c r="E21" i="2"/>
  <c r="E22" i="2" s="1"/>
  <c r="D21" i="2"/>
  <c r="S51" i="2" s="1"/>
  <c r="C21" i="2"/>
  <c r="R48" i="2" s="1"/>
  <c r="M20" i="2"/>
  <c r="M22" i="2" s="1"/>
  <c r="L20" i="2"/>
  <c r="K20" i="2"/>
  <c r="K21" i="2" s="1"/>
  <c r="Z51" i="2" s="1"/>
  <c r="J20" i="2"/>
  <c r="I20" i="2"/>
  <c r="H20" i="2"/>
  <c r="H22" i="2" s="1"/>
  <c r="G20" i="2"/>
  <c r="F20" i="2"/>
  <c r="U43" i="2" s="1"/>
  <c r="E20" i="2"/>
  <c r="D20" i="2"/>
  <c r="S43" i="2" s="1"/>
  <c r="C20" i="2"/>
  <c r="C22" i="2" s="1"/>
  <c r="AB18" i="2"/>
  <c r="AB40" i="2" s="1"/>
  <c r="AA18" i="2"/>
  <c r="AA40" i="2" s="1"/>
  <c r="Y18" i="2"/>
  <c r="Y40" i="2" s="1"/>
  <c r="X18" i="2"/>
  <c r="X40" i="2" s="1"/>
  <c r="W18" i="2"/>
  <c r="U18" i="2"/>
  <c r="U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H48" i="1"/>
  <c r="F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G46" i="1"/>
  <c r="F46" i="1"/>
  <c r="E46" i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G49" i="1" s="1"/>
  <c r="F40" i="1"/>
  <c r="F49" i="1" s="1"/>
  <c r="E40" i="1"/>
  <c r="E49" i="1" s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P38" i="1" s="1"/>
  <c r="D31" i="1"/>
  <c r="C31" i="1"/>
  <c r="J30" i="1"/>
  <c r="U38" i="1" s="1"/>
  <c r="U39" i="1" s="1"/>
  <c r="I30" i="1"/>
  <c r="T38" i="1" s="1"/>
  <c r="H30" i="1"/>
  <c r="S38" i="1" s="1"/>
  <c r="G30" i="1"/>
  <c r="R38" i="1" s="1"/>
  <c r="F30" i="1"/>
  <c r="Q38" i="1" s="1"/>
  <c r="E30" i="1"/>
  <c r="D30" i="1"/>
  <c r="C30" i="1"/>
  <c r="N38" i="1" s="1"/>
  <c r="J29" i="1"/>
  <c r="I29" i="1"/>
  <c r="I38" i="1" s="1"/>
  <c r="H29" i="1"/>
  <c r="H38" i="1" s="1"/>
  <c r="G29" i="1"/>
  <c r="G38" i="1" s="1"/>
  <c r="F29" i="1"/>
  <c r="F38" i="1" s="1"/>
  <c r="E29" i="1"/>
  <c r="E38" i="1" s="1"/>
  <c r="D29" i="1"/>
  <c r="C29" i="1"/>
  <c r="G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E18" i="1"/>
  <c r="E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H16" i="1"/>
  <c r="G16" i="1"/>
  <c r="F16" i="1"/>
  <c r="E16" i="1"/>
  <c r="D16" i="1"/>
  <c r="C16" i="1"/>
  <c r="C16" i="3" s="1"/>
  <c r="U14" i="1"/>
  <c r="U41" i="1" s="1"/>
  <c r="T14" i="1"/>
  <c r="T41" i="1" s="1"/>
  <c r="S14" i="1"/>
  <c r="R14" i="1"/>
  <c r="Q14" i="1"/>
  <c r="Q42" i="1" s="1"/>
  <c r="P14" i="1"/>
  <c r="O14" i="1"/>
  <c r="N14" i="1"/>
  <c r="J14" i="1"/>
  <c r="I14" i="1"/>
  <c r="I14" i="3" s="1"/>
  <c r="H14" i="1"/>
  <c r="G14" i="1"/>
  <c r="F14" i="1"/>
  <c r="F14" i="3" s="1"/>
  <c r="E14" i="1"/>
  <c r="E14" i="3" s="1"/>
  <c r="D14" i="1"/>
  <c r="D14" i="3" s="1"/>
  <c r="C14" i="1"/>
  <c r="J13" i="1"/>
  <c r="J13" i="3" s="1"/>
  <c r="I13" i="1"/>
  <c r="H13" i="1"/>
  <c r="G13" i="1"/>
  <c r="F13" i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E10" i="3" s="1"/>
  <c r="D10" i="1"/>
  <c r="C10" i="1"/>
  <c r="C10" i="3" s="1"/>
  <c r="U9" i="1"/>
  <c r="T9" i="1"/>
  <c r="S9" i="1"/>
  <c r="R9" i="1"/>
  <c r="Q9" i="1"/>
  <c r="P9" i="1"/>
  <c r="O9" i="1"/>
  <c r="N9" i="1"/>
  <c r="H9" i="1"/>
  <c r="H12" i="1" s="1"/>
  <c r="F9" i="1"/>
  <c r="J8" i="1"/>
  <c r="I8" i="1"/>
  <c r="H8" i="1"/>
  <c r="G8" i="1"/>
  <c r="R37" i="1" s="1"/>
  <c r="F8" i="1"/>
  <c r="F8" i="3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F7" i="1"/>
  <c r="Q35" i="1" s="1"/>
  <c r="E7" i="1"/>
  <c r="E9" i="1" s="1"/>
  <c r="D7" i="1"/>
  <c r="D9" i="1" s="1"/>
  <c r="C7" i="1"/>
  <c r="T5" i="1"/>
  <c r="S5" i="1"/>
  <c r="R5" i="1"/>
  <c r="Q5" i="1"/>
  <c r="J5" i="1"/>
  <c r="I5" i="1"/>
  <c r="H5" i="1"/>
  <c r="G5" i="1"/>
  <c r="G5" i="3" s="1"/>
  <c r="F5" i="1"/>
  <c r="F5" i="3" s="1"/>
  <c r="E5" i="1"/>
  <c r="D5" i="1"/>
  <c r="D5" i="3" s="1"/>
  <c r="C5" i="1"/>
  <c r="E9" i="3" l="1"/>
  <c r="P74" i="1"/>
  <c r="P31" i="1"/>
  <c r="E12" i="1"/>
  <c r="D9" i="3"/>
  <c r="O74" i="1"/>
  <c r="O31" i="1"/>
  <c r="D12" i="1"/>
  <c r="H12" i="3"/>
  <c r="S64" i="1"/>
  <c r="H25" i="1"/>
  <c r="E5" i="3"/>
  <c r="E27" i="1"/>
  <c r="N42" i="1"/>
  <c r="N41" i="1"/>
  <c r="E8" i="3"/>
  <c r="P37" i="1"/>
  <c r="P36" i="1"/>
  <c r="O42" i="1"/>
  <c r="G17" i="3"/>
  <c r="C18" i="1"/>
  <c r="C18" i="3" s="1"/>
  <c r="H38" i="3"/>
  <c r="R44" i="2"/>
  <c r="C25" i="2"/>
  <c r="G24" i="3"/>
  <c r="G7" i="3"/>
  <c r="G11" i="3"/>
  <c r="G23" i="3"/>
  <c r="R35" i="1"/>
  <c r="R40" i="1"/>
  <c r="R30" i="1"/>
  <c r="H24" i="3"/>
  <c r="H7" i="3"/>
  <c r="H11" i="3"/>
  <c r="H23" i="3"/>
  <c r="S35" i="1"/>
  <c r="S40" i="1"/>
  <c r="S30" i="1"/>
  <c r="I24" i="3"/>
  <c r="I7" i="3"/>
  <c r="I11" i="3"/>
  <c r="I23" i="3"/>
  <c r="T35" i="1"/>
  <c r="T40" i="1"/>
  <c r="D22" i="3"/>
  <c r="P42" i="1"/>
  <c r="P41" i="1"/>
  <c r="H17" i="3"/>
  <c r="D18" i="1"/>
  <c r="D18" i="3" s="1"/>
  <c r="D21" i="3"/>
  <c r="I38" i="3"/>
  <c r="T44" i="2"/>
  <c r="E25" i="2"/>
  <c r="D8" i="3"/>
  <c r="O37" i="1"/>
  <c r="O36" i="1"/>
  <c r="H5" i="3"/>
  <c r="H27" i="1"/>
  <c r="F9" i="3"/>
  <c r="F12" i="1"/>
  <c r="Q74" i="1"/>
  <c r="Q75" i="1" s="1"/>
  <c r="Q31" i="1"/>
  <c r="I17" i="3"/>
  <c r="P39" i="1"/>
  <c r="I5" i="3"/>
  <c r="I27" i="1"/>
  <c r="H8" i="3"/>
  <c r="S36" i="1"/>
  <c r="S37" i="1"/>
  <c r="G9" i="1"/>
  <c r="D10" i="3"/>
  <c r="R42" i="1"/>
  <c r="G18" i="1"/>
  <c r="G18" i="3" s="1"/>
  <c r="I32" i="3"/>
  <c r="T55" i="1"/>
  <c r="V44" i="2"/>
  <c r="G25" i="2"/>
  <c r="O38" i="1"/>
  <c r="O39" i="1" s="1"/>
  <c r="U55" i="1"/>
  <c r="U45" i="1"/>
  <c r="I8" i="3"/>
  <c r="T36" i="1"/>
  <c r="T37" i="1"/>
  <c r="H21" i="3"/>
  <c r="C5" i="3"/>
  <c r="C27" i="1"/>
  <c r="N5" i="1"/>
  <c r="G21" i="3"/>
  <c r="O5" i="1"/>
  <c r="I22" i="3"/>
  <c r="G27" i="3"/>
  <c r="R27" i="1"/>
  <c r="W44" i="2"/>
  <c r="H25" i="2"/>
  <c r="I25" i="2"/>
  <c r="X44" i="2"/>
  <c r="P5" i="1"/>
  <c r="C23" i="3"/>
  <c r="C24" i="3"/>
  <c r="C7" i="3"/>
  <c r="C11" i="3"/>
  <c r="C9" i="1"/>
  <c r="G10" i="3"/>
  <c r="E16" i="3"/>
  <c r="Q39" i="1"/>
  <c r="J5" i="3"/>
  <c r="J27" i="1"/>
  <c r="U5" i="1"/>
  <c r="H9" i="3"/>
  <c r="S74" i="1"/>
  <c r="S31" i="1"/>
  <c r="J8" i="3"/>
  <c r="U37" i="1"/>
  <c r="U36" i="1"/>
  <c r="D23" i="3"/>
  <c r="D24" i="3"/>
  <c r="D7" i="3"/>
  <c r="D11" i="3"/>
  <c r="O40" i="1"/>
  <c r="O30" i="1"/>
  <c r="O35" i="1"/>
  <c r="H10" i="3"/>
  <c r="H13" i="3"/>
  <c r="G14" i="3"/>
  <c r="R39" i="1"/>
  <c r="AA44" i="2"/>
  <c r="L25" i="2"/>
  <c r="S42" i="1"/>
  <c r="S41" i="1"/>
  <c r="I18" i="3"/>
  <c r="D27" i="1"/>
  <c r="I9" i="1"/>
  <c r="E23" i="3"/>
  <c r="E24" i="3"/>
  <c r="E7" i="3"/>
  <c r="E11" i="3"/>
  <c r="P30" i="1"/>
  <c r="P35" i="1"/>
  <c r="P40" i="1"/>
  <c r="I10" i="3"/>
  <c r="I13" i="3"/>
  <c r="H14" i="3"/>
  <c r="D38" i="1"/>
  <c r="S39" i="1"/>
  <c r="H16" i="3"/>
  <c r="H18" i="1"/>
  <c r="H18" i="3" s="1"/>
  <c r="H15" i="1"/>
  <c r="H15" i="3" s="1"/>
  <c r="E38" i="3"/>
  <c r="T39" i="1"/>
  <c r="F38" i="3"/>
  <c r="O55" i="1"/>
  <c r="AB44" i="2"/>
  <c r="M25" i="2"/>
  <c r="C82" i="2"/>
  <c r="G38" i="3"/>
  <c r="T30" i="1"/>
  <c r="J24" i="3"/>
  <c r="J7" i="3"/>
  <c r="J11" i="3"/>
  <c r="J23" i="3"/>
  <c r="J10" i="3"/>
  <c r="F13" i="3"/>
  <c r="F16" i="3"/>
  <c r="J22" i="3"/>
  <c r="G32" i="3"/>
  <c r="C33" i="3"/>
  <c r="H35" i="3"/>
  <c r="E36" i="3"/>
  <c r="T42" i="1"/>
  <c r="E54" i="1"/>
  <c r="X53" i="2"/>
  <c r="X55" i="2"/>
  <c r="X54" i="2"/>
  <c r="D51" i="2"/>
  <c r="T47" i="2"/>
  <c r="Z43" i="2"/>
  <c r="T49" i="2"/>
  <c r="W50" i="2"/>
  <c r="W67" i="2"/>
  <c r="W59" i="2"/>
  <c r="U60" i="2"/>
  <c r="G8" i="3"/>
  <c r="G13" i="3"/>
  <c r="C14" i="3"/>
  <c r="G16" i="3"/>
  <c r="C17" i="3"/>
  <c r="C21" i="3"/>
  <c r="H32" i="3"/>
  <c r="D33" i="3"/>
  <c r="I35" i="3"/>
  <c r="F36" i="3"/>
  <c r="Q40" i="1"/>
  <c r="U42" i="1"/>
  <c r="F54" i="1"/>
  <c r="Y55" i="2"/>
  <c r="Y54" i="2"/>
  <c r="E51" i="2"/>
  <c r="U52" i="2"/>
  <c r="U47" i="2"/>
  <c r="X50" i="2"/>
  <c r="I80" i="2"/>
  <c r="E33" i="3"/>
  <c r="Q34" i="1"/>
  <c r="G36" i="3"/>
  <c r="D37" i="3"/>
  <c r="G54" i="1"/>
  <c r="Z53" i="2"/>
  <c r="Z52" i="2"/>
  <c r="Z55" i="2"/>
  <c r="AA51" i="2"/>
  <c r="AA48" i="2"/>
  <c r="AA49" i="2"/>
  <c r="F82" i="2"/>
  <c r="F69" i="2"/>
  <c r="V60" i="2"/>
  <c r="G68" i="2"/>
  <c r="I16" i="3"/>
  <c r="E17" i="3"/>
  <c r="E21" i="3"/>
  <c r="E30" i="3"/>
  <c r="U30" i="1"/>
  <c r="J32" i="3"/>
  <c r="F33" i="3"/>
  <c r="H36" i="3"/>
  <c r="E37" i="3"/>
  <c r="O41" i="1"/>
  <c r="H54" i="1"/>
  <c r="S55" i="1" s="1"/>
  <c r="AA53" i="2"/>
  <c r="AA47" i="2"/>
  <c r="AA50" i="2"/>
  <c r="AA52" i="2"/>
  <c r="AA43" i="2"/>
  <c r="AA55" i="2"/>
  <c r="G51" i="2"/>
  <c r="W52" i="2"/>
  <c r="T48" i="2"/>
  <c r="H68" i="2"/>
  <c r="W60" i="2"/>
  <c r="X67" i="2"/>
  <c r="C48" i="6"/>
  <c r="J16" i="3"/>
  <c r="F17" i="3"/>
  <c r="F21" i="3"/>
  <c r="F27" i="1"/>
  <c r="F30" i="3"/>
  <c r="C31" i="3"/>
  <c r="G33" i="3"/>
  <c r="C34" i="3"/>
  <c r="I36" i="3"/>
  <c r="F37" i="3"/>
  <c r="C38" i="1"/>
  <c r="C29" i="3" s="1"/>
  <c r="I54" i="1"/>
  <c r="T53" i="1" s="1"/>
  <c r="AB47" i="2"/>
  <c r="AB50" i="2"/>
  <c r="AB52" i="2"/>
  <c r="AB43" i="2"/>
  <c r="AB55" i="2"/>
  <c r="AB53" i="2"/>
  <c r="D22" i="2"/>
  <c r="H51" i="2"/>
  <c r="X52" i="2"/>
  <c r="U48" i="2"/>
  <c r="R51" i="2"/>
  <c r="Z50" i="2"/>
  <c r="I64" i="2"/>
  <c r="I68" i="2" s="1"/>
  <c r="G30" i="3"/>
  <c r="D31" i="3"/>
  <c r="H33" i="3"/>
  <c r="D34" i="3"/>
  <c r="T34" i="1"/>
  <c r="J36" i="3"/>
  <c r="G37" i="3"/>
  <c r="U40" i="1"/>
  <c r="Q41" i="1"/>
  <c r="J54" i="1"/>
  <c r="U53" i="1" s="1"/>
  <c r="M65" i="2"/>
  <c r="L65" i="2"/>
  <c r="K65" i="2"/>
  <c r="Z34" i="2"/>
  <c r="I82" i="2"/>
  <c r="I69" i="2"/>
  <c r="Y52" i="2"/>
  <c r="V48" i="2"/>
  <c r="W47" i="2"/>
  <c r="Z49" i="2"/>
  <c r="E48" i="6"/>
  <c r="D29" i="3"/>
  <c r="H30" i="3"/>
  <c r="E31" i="3"/>
  <c r="I33" i="3"/>
  <c r="E34" i="3"/>
  <c r="U34" i="1"/>
  <c r="H37" i="3"/>
  <c r="R41" i="1"/>
  <c r="C48" i="1"/>
  <c r="R50" i="2"/>
  <c r="R53" i="2"/>
  <c r="U44" i="2"/>
  <c r="R55" i="2"/>
  <c r="Y67" i="2"/>
  <c r="J51" i="2"/>
  <c r="J81" i="2" s="1"/>
  <c r="T51" i="2"/>
  <c r="V49" i="2"/>
  <c r="F48" i="6"/>
  <c r="I21" i="3"/>
  <c r="E29" i="3"/>
  <c r="I30" i="3"/>
  <c r="F31" i="3"/>
  <c r="J33" i="3"/>
  <c r="F34" i="3"/>
  <c r="C35" i="3"/>
  <c r="I37" i="3"/>
  <c r="S53" i="2"/>
  <c r="F25" i="2"/>
  <c r="S54" i="2"/>
  <c r="S55" i="2"/>
  <c r="T43" i="2"/>
  <c r="Y47" i="2"/>
  <c r="X48" i="2"/>
  <c r="X49" i="2"/>
  <c r="U50" i="2"/>
  <c r="C80" i="2"/>
  <c r="H79" i="6"/>
  <c r="E22" i="3"/>
  <c r="F23" i="3"/>
  <c r="F24" i="3"/>
  <c r="F7" i="3"/>
  <c r="F11" i="3"/>
  <c r="J9" i="1"/>
  <c r="F10" i="3"/>
  <c r="J14" i="3"/>
  <c r="F15" i="1"/>
  <c r="F15" i="3" s="1"/>
  <c r="J17" i="3"/>
  <c r="F18" i="1"/>
  <c r="F18" i="3" s="1"/>
  <c r="J21" i="3"/>
  <c r="F22" i="3"/>
  <c r="F29" i="3"/>
  <c r="J30" i="3"/>
  <c r="G31" i="3"/>
  <c r="C32" i="3"/>
  <c r="G34" i="3"/>
  <c r="D35" i="3"/>
  <c r="Q36" i="1"/>
  <c r="J37" i="3"/>
  <c r="E48" i="1"/>
  <c r="P34" i="1" s="1"/>
  <c r="Q76" i="1"/>
  <c r="T53" i="2"/>
  <c r="T54" i="2"/>
  <c r="T55" i="2"/>
  <c r="Z48" i="2"/>
  <c r="V51" i="2"/>
  <c r="Z47" i="2"/>
  <c r="AB48" i="2"/>
  <c r="AB51" i="2"/>
  <c r="S50" i="2"/>
  <c r="D63" i="2"/>
  <c r="I24" i="6"/>
  <c r="I48" i="6" s="1"/>
  <c r="I79" i="6" s="1"/>
  <c r="M48" i="6"/>
  <c r="H78" i="6"/>
  <c r="G22" i="3"/>
  <c r="G29" i="3"/>
  <c r="H31" i="3"/>
  <c r="D32" i="3"/>
  <c r="H34" i="3"/>
  <c r="E35" i="3"/>
  <c r="U35" i="1"/>
  <c r="R36" i="1"/>
  <c r="U53" i="2"/>
  <c r="U55" i="2"/>
  <c r="U54" i="2"/>
  <c r="V43" i="2"/>
  <c r="T52" i="2"/>
  <c r="E80" i="2"/>
  <c r="D13" i="3"/>
  <c r="D16" i="3"/>
  <c r="H22" i="3"/>
  <c r="H29" i="3"/>
  <c r="I31" i="3"/>
  <c r="E32" i="3"/>
  <c r="I34" i="3"/>
  <c r="F35" i="3"/>
  <c r="C36" i="3"/>
  <c r="G48" i="1"/>
  <c r="S34" i="1" s="1"/>
  <c r="C49" i="1"/>
  <c r="C54" i="1"/>
  <c r="V53" i="2"/>
  <c r="V50" i="2"/>
  <c r="J22" i="2"/>
  <c r="V55" i="2"/>
  <c r="V54" i="2"/>
  <c r="R52" i="2"/>
  <c r="X43" i="2"/>
  <c r="X51" i="2"/>
  <c r="R60" i="2"/>
  <c r="C68" i="2"/>
  <c r="C69" i="2" s="1"/>
  <c r="F80" i="2"/>
  <c r="K24" i="6"/>
  <c r="G48" i="6"/>
  <c r="G79" i="6" s="1"/>
  <c r="J78" i="6"/>
  <c r="J79" i="6" s="1"/>
  <c r="I29" i="3"/>
  <c r="Q30" i="1"/>
  <c r="J31" i="3"/>
  <c r="F32" i="3"/>
  <c r="J34" i="3"/>
  <c r="G35" i="3"/>
  <c r="D36" i="3"/>
  <c r="Q37" i="1"/>
  <c r="J38" i="1"/>
  <c r="D49" i="1"/>
  <c r="D54" i="1"/>
  <c r="O45" i="1" s="1"/>
  <c r="S56" i="1"/>
  <c r="W43" i="2"/>
  <c r="W53" i="2"/>
  <c r="K22" i="2"/>
  <c r="W54" i="2"/>
  <c r="S52" i="2"/>
  <c r="Y50" i="2"/>
  <c r="X60" i="2"/>
  <c r="H13" i="4"/>
  <c r="I12" i="4"/>
  <c r="I13" i="4" s="1"/>
  <c r="C63" i="2"/>
  <c r="E64" i="2"/>
  <c r="R47" i="2"/>
  <c r="C81" i="2"/>
  <c r="E63" i="2"/>
  <c r="Y48" i="2"/>
  <c r="R49" i="2"/>
  <c r="X59" i="2"/>
  <c r="F63" i="2"/>
  <c r="E81" i="2"/>
  <c r="S49" i="2"/>
  <c r="Y59" i="2"/>
  <c r="G63" i="2"/>
  <c r="F81" i="2"/>
  <c r="V47" i="2"/>
  <c r="J64" i="2"/>
  <c r="K57" i="2"/>
  <c r="K64" i="2" s="1"/>
  <c r="L59" i="2"/>
  <c r="I81" i="2"/>
  <c r="K63" i="2"/>
  <c r="D82" i="2" l="1"/>
  <c r="D69" i="2"/>
  <c r="H80" i="2"/>
  <c r="H81" i="2"/>
  <c r="H82" i="2"/>
  <c r="H69" i="2"/>
  <c r="G80" i="2"/>
  <c r="G82" i="2"/>
  <c r="G69" i="2"/>
  <c r="F12" i="3"/>
  <c r="Q64" i="1"/>
  <c r="F25" i="1"/>
  <c r="H25" i="3"/>
  <c r="H26" i="1"/>
  <c r="S32" i="1"/>
  <c r="S65" i="1"/>
  <c r="S6" i="1"/>
  <c r="G9" i="3"/>
  <c r="R74" i="1"/>
  <c r="R31" i="1"/>
  <c r="G12" i="1"/>
  <c r="V67" i="2"/>
  <c r="V59" i="2"/>
  <c r="E68" i="2"/>
  <c r="E69" i="2" s="1"/>
  <c r="T60" i="2"/>
  <c r="J38" i="3"/>
  <c r="C55" i="1"/>
  <c r="C49" i="3" s="1"/>
  <c r="N46" i="1"/>
  <c r="S59" i="2"/>
  <c r="S67" i="2"/>
  <c r="S48" i="1"/>
  <c r="S44" i="2"/>
  <c r="D25" i="2"/>
  <c r="F27" i="3"/>
  <c r="Q27" i="1"/>
  <c r="C37" i="3"/>
  <c r="AA74" i="2"/>
  <c r="L29" i="2"/>
  <c r="L38" i="2"/>
  <c r="J27" i="3"/>
  <c r="U27" i="1"/>
  <c r="T45" i="1"/>
  <c r="J9" i="3"/>
  <c r="U74" i="1"/>
  <c r="U75" i="1" s="1"/>
  <c r="U76" i="1" s="1"/>
  <c r="U31" i="1"/>
  <c r="J12" i="1"/>
  <c r="D81" i="2"/>
  <c r="F55" i="1"/>
  <c r="Q46" i="1"/>
  <c r="Q45" i="1"/>
  <c r="C27" i="3"/>
  <c r="N27" i="1"/>
  <c r="H27" i="3"/>
  <c r="S27" i="1"/>
  <c r="D55" i="1"/>
  <c r="D54" i="3" s="1"/>
  <c r="O46" i="1"/>
  <c r="D80" i="2"/>
  <c r="S45" i="1"/>
  <c r="J35" i="3"/>
  <c r="O53" i="1"/>
  <c r="X74" i="2"/>
  <c r="I38" i="2"/>
  <c r="I29" i="2"/>
  <c r="D12" i="3"/>
  <c r="O64" i="1"/>
  <c r="D15" i="1"/>
  <c r="D15" i="3" s="1"/>
  <c r="D25" i="1"/>
  <c r="Q24" i="6"/>
  <c r="K48" i="6"/>
  <c r="K79" i="6" s="1"/>
  <c r="I27" i="3"/>
  <c r="T27" i="1"/>
  <c r="U67" i="2"/>
  <c r="U59" i="2"/>
  <c r="G55" i="1"/>
  <c r="G54" i="3" s="1"/>
  <c r="R46" i="1"/>
  <c r="E55" i="1"/>
  <c r="E54" i="3" s="1"/>
  <c r="P46" i="1"/>
  <c r="W74" i="2"/>
  <c r="H38" i="2"/>
  <c r="H29" i="2"/>
  <c r="O75" i="1"/>
  <c r="O76" i="1" s="1"/>
  <c r="R67" i="2"/>
  <c r="R68" i="2"/>
  <c r="R59" i="2"/>
  <c r="L63" i="2"/>
  <c r="M59" i="2"/>
  <c r="L57" i="2"/>
  <c r="L64" i="2" s="1"/>
  <c r="G48" i="3"/>
  <c r="R55" i="1"/>
  <c r="R53" i="1"/>
  <c r="R45" i="1"/>
  <c r="P56" i="1"/>
  <c r="P55" i="1"/>
  <c r="P53" i="1"/>
  <c r="P45" i="1"/>
  <c r="C48" i="3"/>
  <c r="N55" i="1"/>
  <c r="N53" i="1"/>
  <c r="N45" i="1"/>
  <c r="G81" i="2"/>
  <c r="U74" i="2"/>
  <c r="F38" i="2"/>
  <c r="F29" i="2"/>
  <c r="C38" i="3"/>
  <c r="C56" i="1"/>
  <c r="C30" i="3"/>
  <c r="J29" i="3"/>
  <c r="J80" i="2"/>
  <c r="J82" i="2"/>
  <c r="D38" i="3"/>
  <c r="O34" i="1"/>
  <c r="C9" i="3"/>
  <c r="N74" i="1"/>
  <c r="N31" i="1"/>
  <c r="C12" i="1"/>
  <c r="D30" i="3"/>
  <c r="T74" i="2"/>
  <c r="E29" i="2"/>
  <c r="E38" i="2"/>
  <c r="R74" i="2"/>
  <c r="C29" i="2"/>
  <c r="C38" i="2"/>
  <c r="E12" i="3"/>
  <c r="P64" i="1"/>
  <c r="E25" i="1"/>
  <c r="E15" i="1"/>
  <c r="E15" i="3" s="1"/>
  <c r="I9" i="3"/>
  <c r="T74" i="1"/>
  <c r="T31" i="1"/>
  <c r="I12" i="1"/>
  <c r="V74" i="2"/>
  <c r="G38" i="2"/>
  <c r="V68" i="2" s="1"/>
  <c r="G29" i="2"/>
  <c r="J68" i="2"/>
  <c r="J69" i="2" s="1"/>
  <c r="Y60" i="2"/>
  <c r="T59" i="2"/>
  <c r="T67" i="2"/>
  <c r="T68" i="2"/>
  <c r="J25" i="2"/>
  <c r="Y44" i="2"/>
  <c r="J55" i="1"/>
  <c r="U46" i="1"/>
  <c r="I55" i="1"/>
  <c r="T46" i="1"/>
  <c r="R34" i="1"/>
  <c r="D27" i="3"/>
  <c r="O27" i="1"/>
  <c r="E27" i="3"/>
  <c r="P27" i="1"/>
  <c r="P75" i="1"/>
  <c r="P76" i="1" s="1"/>
  <c r="Q55" i="1"/>
  <c r="H54" i="3"/>
  <c r="H55" i="1"/>
  <c r="S46" i="1"/>
  <c r="Z44" i="2"/>
  <c r="K25" i="2"/>
  <c r="S53" i="1"/>
  <c r="Q53" i="1"/>
  <c r="E82" i="2"/>
  <c r="AB74" i="2"/>
  <c r="M29" i="2"/>
  <c r="M38" i="2"/>
  <c r="S75" i="1"/>
  <c r="S76" i="1" s="1"/>
  <c r="M57" i="2" l="1"/>
  <c r="M64" i="2" s="1"/>
  <c r="M63" i="2"/>
  <c r="H26" i="3"/>
  <c r="S47" i="1"/>
  <c r="S57" i="1"/>
  <c r="E25" i="3"/>
  <c r="E26" i="1"/>
  <c r="P32" i="1"/>
  <c r="P65" i="1"/>
  <c r="P6" i="1"/>
  <c r="N75" i="1"/>
  <c r="N76" i="1" s="1"/>
  <c r="E48" i="3"/>
  <c r="AA45" i="2"/>
  <c r="AA75" i="2"/>
  <c r="AA19" i="2"/>
  <c r="L39" i="2"/>
  <c r="F25" i="3"/>
  <c r="F26" i="1"/>
  <c r="Q32" i="1"/>
  <c r="Q65" i="1"/>
  <c r="Q6" i="1"/>
  <c r="Q56" i="1"/>
  <c r="Q48" i="1"/>
  <c r="H58" i="3"/>
  <c r="H50" i="3"/>
  <c r="H55" i="3"/>
  <c r="H51" i="3"/>
  <c r="H40" i="3"/>
  <c r="H48" i="3"/>
  <c r="H45" i="3"/>
  <c r="H49" i="3"/>
  <c r="H43" i="3"/>
  <c r="H42" i="3"/>
  <c r="H53" i="3"/>
  <c r="H41" i="3"/>
  <c r="H44" i="3"/>
  <c r="H47" i="3"/>
  <c r="H46" i="3"/>
  <c r="H52" i="3"/>
  <c r="H56" i="1"/>
  <c r="R75" i="2"/>
  <c r="R19" i="2"/>
  <c r="R23" i="2" s="1"/>
  <c r="C39" i="2"/>
  <c r="R45" i="2"/>
  <c r="D56" i="1"/>
  <c r="U45" i="2"/>
  <c r="U75" i="2"/>
  <c r="U19" i="2"/>
  <c r="U23" i="2" s="1"/>
  <c r="F39" i="2"/>
  <c r="G12" i="3"/>
  <c r="R64" i="1"/>
  <c r="G15" i="1"/>
  <c r="G15" i="3" s="1"/>
  <c r="G25" i="1"/>
  <c r="L31" i="2"/>
  <c r="F9" i="2" s="1"/>
  <c r="L66" i="2" s="1"/>
  <c r="AA60" i="2" s="1"/>
  <c r="L30" i="2"/>
  <c r="AA22" i="2" s="1"/>
  <c r="AA83" i="2"/>
  <c r="AA84" i="2" s="1"/>
  <c r="AA85" i="2" s="1"/>
  <c r="AB75" i="2"/>
  <c r="AB19" i="2"/>
  <c r="AB45" i="2"/>
  <c r="M39" i="2"/>
  <c r="J58" i="3"/>
  <c r="J50" i="3"/>
  <c r="J55" i="3"/>
  <c r="J47" i="3"/>
  <c r="J45" i="3"/>
  <c r="J52" i="3"/>
  <c r="J42" i="3"/>
  <c r="J49" i="3"/>
  <c r="J44" i="3"/>
  <c r="J40" i="3"/>
  <c r="J48" i="3"/>
  <c r="J53" i="3"/>
  <c r="J46" i="3"/>
  <c r="J51" i="3"/>
  <c r="J43" i="3"/>
  <c r="J41" i="3"/>
  <c r="C55" i="3"/>
  <c r="C58" i="3"/>
  <c r="C50" i="3"/>
  <c r="C41" i="3"/>
  <c r="C47" i="3"/>
  <c r="C44" i="3"/>
  <c r="C42" i="3"/>
  <c r="C45" i="3"/>
  <c r="C52" i="3"/>
  <c r="C40" i="3"/>
  <c r="C46" i="3"/>
  <c r="C53" i="3"/>
  <c r="C51" i="3"/>
  <c r="C43" i="3"/>
  <c r="M30" i="2"/>
  <c r="AB22" i="2" s="1"/>
  <c r="AB83" i="2"/>
  <c r="AB84" i="2" s="1"/>
  <c r="AB85" i="2" s="1"/>
  <c r="D49" i="3"/>
  <c r="W75" i="2"/>
  <c r="W45" i="2"/>
  <c r="H39" i="2"/>
  <c r="W19" i="2"/>
  <c r="W23" i="2" s="1"/>
  <c r="W68" i="2"/>
  <c r="D25" i="3"/>
  <c r="D26" i="1"/>
  <c r="O32" i="1"/>
  <c r="O65" i="1"/>
  <c r="O6" i="1"/>
  <c r="O56" i="1"/>
  <c r="O48" i="1"/>
  <c r="G58" i="3"/>
  <c r="G50" i="3"/>
  <c r="G55" i="3"/>
  <c r="G44" i="3"/>
  <c r="G41" i="3"/>
  <c r="G43" i="3"/>
  <c r="G46" i="3"/>
  <c r="G51" i="3"/>
  <c r="G40" i="3"/>
  <c r="G45" i="3"/>
  <c r="G56" i="1"/>
  <c r="G47" i="3"/>
  <c r="G52" i="3"/>
  <c r="G53" i="3"/>
  <c r="G42" i="3"/>
  <c r="G49" i="3"/>
  <c r="G31" i="2"/>
  <c r="V83" i="2"/>
  <c r="V84" i="2" s="1"/>
  <c r="V85" i="2" s="1"/>
  <c r="V75" i="2"/>
  <c r="V45" i="2"/>
  <c r="V19" i="2"/>
  <c r="V23" i="2" s="1"/>
  <c r="G39" i="2"/>
  <c r="I31" i="2"/>
  <c r="X83" i="2"/>
  <c r="X84" i="2" s="1"/>
  <c r="X85" i="2" s="1"/>
  <c r="J12" i="3"/>
  <c r="J25" i="1"/>
  <c r="U64" i="1"/>
  <c r="J15" i="1"/>
  <c r="J15" i="3" s="1"/>
  <c r="C54" i="3"/>
  <c r="T75" i="2"/>
  <c r="T19" i="2"/>
  <c r="T23" i="2" s="1"/>
  <c r="E39" i="2"/>
  <c r="T45" i="2"/>
  <c r="U68" i="2"/>
  <c r="X75" i="2"/>
  <c r="I39" i="2"/>
  <c r="X45" i="2"/>
  <c r="X19" i="2"/>
  <c r="X23" i="2" s="1"/>
  <c r="X68" i="2"/>
  <c r="S74" i="2"/>
  <c r="D29" i="2"/>
  <c r="D38" i="2"/>
  <c r="J56" i="1"/>
  <c r="I58" i="3"/>
  <c r="I50" i="3"/>
  <c r="I55" i="3"/>
  <c r="I43" i="3"/>
  <c r="I45" i="3"/>
  <c r="I51" i="3"/>
  <c r="I49" i="3"/>
  <c r="I48" i="3"/>
  <c r="I53" i="3"/>
  <c r="I47" i="3"/>
  <c r="I42" i="3"/>
  <c r="I52" i="3"/>
  <c r="I44" i="3"/>
  <c r="I41" i="3"/>
  <c r="I46" i="3"/>
  <c r="I40" i="3"/>
  <c r="I56" i="1"/>
  <c r="D55" i="3"/>
  <c r="D58" i="3"/>
  <c r="D50" i="3"/>
  <c r="D44" i="3"/>
  <c r="D46" i="3"/>
  <c r="D53" i="3"/>
  <c r="D52" i="3"/>
  <c r="D48" i="3"/>
  <c r="D41" i="3"/>
  <c r="D40" i="3"/>
  <c r="D51" i="3"/>
  <c r="D45" i="3"/>
  <c r="D42" i="3"/>
  <c r="D43" i="3"/>
  <c r="D47" i="3"/>
  <c r="I54" i="3"/>
  <c r="F31" i="2"/>
  <c r="U83" i="2"/>
  <c r="U84" i="2" s="1"/>
  <c r="U85" i="2" s="1"/>
  <c r="C31" i="2"/>
  <c r="R83" i="2"/>
  <c r="R84" i="2" s="1"/>
  <c r="R85" i="2" s="1"/>
  <c r="J54" i="3"/>
  <c r="R75" i="1"/>
  <c r="R76" i="1" s="1"/>
  <c r="Y74" i="2"/>
  <c r="J29" i="2"/>
  <c r="J38" i="2"/>
  <c r="I12" i="3"/>
  <c r="I25" i="1"/>
  <c r="T64" i="1"/>
  <c r="I15" i="1"/>
  <c r="I15" i="3" s="1"/>
  <c r="E31" i="2"/>
  <c r="T83" i="2"/>
  <c r="T84" i="2" s="1"/>
  <c r="T85" i="2" s="1"/>
  <c r="P48" i="1"/>
  <c r="H31" i="2"/>
  <c r="W83" i="2"/>
  <c r="W84" i="2" s="1"/>
  <c r="W85" i="2" s="1"/>
  <c r="S11" i="1"/>
  <c r="S8" i="1"/>
  <c r="T75" i="1"/>
  <c r="T76" i="1" s="1"/>
  <c r="F55" i="3"/>
  <c r="F58" i="3"/>
  <c r="F50" i="3"/>
  <c r="F49" i="3"/>
  <c r="F42" i="3"/>
  <c r="F45" i="3"/>
  <c r="F48" i="3"/>
  <c r="F56" i="1"/>
  <c r="F44" i="3"/>
  <c r="F46" i="3"/>
  <c r="F53" i="3"/>
  <c r="F43" i="3"/>
  <c r="F51" i="3"/>
  <c r="F40" i="3"/>
  <c r="F47" i="3"/>
  <c r="F41" i="3"/>
  <c r="F52" i="3"/>
  <c r="C12" i="3"/>
  <c r="N64" i="1"/>
  <c r="C25" i="1"/>
  <c r="C15" i="1"/>
  <c r="C15" i="3" s="1"/>
  <c r="F54" i="3"/>
  <c r="Z74" i="2"/>
  <c r="K29" i="2"/>
  <c r="K38" i="2"/>
  <c r="AA61" i="2"/>
  <c r="E55" i="3"/>
  <c r="E58" i="3"/>
  <c r="E50" i="3"/>
  <c r="E44" i="3"/>
  <c r="E52" i="3"/>
  <c r="E40" i="3"/>
  <c r="E41" i="3"/>
  <c r="E46" i="3"/>
  <c r="E51" i="3"/>
  <c r="E45" i="3"/>
  <c r="E49" i="3"/>
  <c r="E43" i="3"/>
  <c r="E53" i="3"/>
  <c r="E42" i="3"/>
  <c r="E56" i="1"/>
  <c r="E47" i="3"/>
  <c r="W61" i="2" l="1"/>
  <c r="W69" i="2"/>
  <c r="U61" i="2"/>
  <c r="U69" i="2"/>
  <c r="Z45" i="2"/>
  <c r="Z75" i="2"/>
  <c r="Z19" i="2"/>
  <c r="K39" i="2"/>
  <c r="Z61" i="2" s="1"/>
  <c r="J25" i="3"/>
  <c r="U32" i="1"/>
  <c r="U65" i="1"/>
  <c r="J26" i="1"/>
  <c r="U6" i="1"/>
  <c r="U56" i="1"/>
  <c r="U48" i="1"/>
  <c r="J31" i="2"/>
  <c r="D9" i="2" s="1"/>
  <c r="Y83" i="2"/>
  <c r="Y84" i="2" s="1"/>
  <c r="Y85" i="2" s="1"/>
  <c r="X69" i="2"/>
  <c r="X61" i="2"/>
  <c r="AB23" i="2"/>
  <c r="P8" i="1"/>
  <c r="P11" i="1" s="1"/>
  <c r="S49" i="1"/>
  <c r="S13" i="1"/>
  <c r="S66" i="1"/>
  <c r="S58" i="1"/>
  <c r="S33" i="1"/>
  <c r="C25" i="3"/>
  <c r="N32" i="1"/>
  <c r="N65" i="1"/>
  <c r="C26" i="1"/>
  <c r="N6" i="1"/>
  <c r="N56" i="1"/>
  <c r="N48" i="1"/>
  <c r="V62" i="2"/>
  <c r="V70" i="2"/>
  <c r="V25" i="2"/>
  <c r="V46" i="2"/>
  <c r="M31" i="2"/>
  <c r="G9" i="2" s="1"/>
  <c r="M66" i="2" s="1"/>
  <c r="AB60" i="2" s="1"/>
  <c r="R69" i="2"/>
  <c r="R61" i="2"/>
  <c r="E26" i="3"/>
  <c r="P57" i="1"/>
  <c r="P47" i="1"/>
  <c r="AB61" i="2"/>
  <c r="T69" i="2"/>
  <c r="T61" i="2"/>
  <c r="R70" i="2"/>
  <c r="R46" i="2"/>
  <c r="R62" i="2"/>
  <c r="R25" i="2"/>
  <c r="I25" i="3"/>
  <c r="I26" i="1"/>
  <c r="T32" i="1"/>
  <c r="T65" i="1"/>
  <c r="T6" i="1"/>
  <c r="T48" i="1"/>
  <c r="T56" i="1"/>
  <c r="O8" i="1"/>
  <c r="O11" i="1" s="1"/>
  <c r="F26" i="3"/>
  <c r="Q57" i="1"/>
  <c r="Q47" i="1"/>
  <c r="T70" i="2"/>
  <c r="T46" i="2"/>
  <c r="T62" i="2"/>
  <c r="T25" i="2"/>
  <c r="G25" i="3"/>
  <c r="G26" i="1"/>
  <c r="R32" i="1"/>
  <c r="R65" i="1"/>
  <c r="R6" i="1"/>
  <c r="R56" i="1"/>
  <c r="R48" i="1"/>
  <c r="S75" i="2"/>
  <c r="S19" i="2"/>
  <c r="S23" i="2" s="1"/>
  <c r="D39" i="2"/>
  <c r="S45" i="2"/>
  <c r="S68" i="2"/>
  <c r="Q8" i="1"/>
  <c r="Q11" i="1" s="1"/>
  <c r="V69" i="2"/>
  <c r="V61" i="2"/>
  <c r="AA59" i="2"/>
  <c r="D26" i="3"/>
  <c r="O47" i="1"/>
  <c r="O57" i="1"/>
  <c r="D31" i="2"/>
  <c r="S83" i="2"/>
  <c r="S84" i="2" s="1"/>
  <c r="S85" i="2" s="1"/>
  <c r="AA23" i="2"/>
  <c r="W62" i="2"/>
  <c r="W70" i="2"/>
  <c r="W25" i="2"/>
  <c r="W46" i="2"/>
  <c r="X62" i="2"/>
  <c r="X70" i="2"/>
  <c r="X25" i="2"/>
  <c r="X46" i="2"/>
  <c r="U62" i="2"/>
  <c r="U70" i="2"/>
  <c r="U25" i="2"/>
  <c r="U46" i="2"/>
  <c r="K30" i="2"/>
  <c r="Z22" i="2" s="1"/>
  <c r="Z83" i="2"/>
  <c r="Z84" i="2" s="1"/>
  <c r="Z85" i="2" s="1"/>
  <c r="Y45" i="2"/>
  <c r="Y75" i="2"/>
  <c r="J39" i="2"/>
  <c r="Y19" i="2"/>
  <c r="Y23" i="2" s="1"/>
  <c r="Y68" i="2"/>
  <c r="L68" i="2"/>
  <c r="O66" i="1" l="1"/>
  <c r="O58" i="1"/>
  <c r="O33" i="1"/>
  <c r="O49" i="1"/>
  <c r="O13" i="1"/>
  <c r="Q33" i="1"/>
  <c r="Q49" i="1"/>
  <c r="Q13" i="1"/>
  <c r="Q66" i="1"/>
  <c r="Q58" i="1"/>
  <c r="P33" i="1"/>
  <c r="P49" i="1"/>
  <c r="P66" i="1"/>
  <c r="P58" i="1"/>
  <c r="P13" i="1"/>
  <c r="W76" i="2"/>
  <c r="W63" i="2"/>
  <c r="W64" i="2"/>
  <c r="W71" i="2"/>
  <c r="W72" i="2"/>
  <c r="W31" i="2"/>
  <c r="W35" i="2" s="1"/>
  <c r="G26" i="3"/>
  <c r="R57" i="1"/>
  <c r="R47" i="1"/>
  <c r="V72" i="2"/>
  <c r="V76" i="2"/>
  <c r="V63" i="2"/>
  <c r="V64" i="2"/>
  <c r="V71" i="2"/>
  <c r="V31" i="2"/>
  <c r="V35" i="2" s="1"/>
  <c r="U8" i="1"/>
  <c r="U11" i="1"/>
  <c r="K31" i="2"/>
  <c r="E9" i="2" s="1"/>
  <c r="K66" i="2" s="1"/>
  <c r="T8" i="1"/>
  <c r="T11" i="1" s="1"/>
  <c r="S59" i="1"/>
  <c r="S67" i="1"/>
  <c r="S50" i="1"/>
  <c r="S15" i="1"/>
  <c r="J26" i="3"/>
  <c r="U47" i="1"/>
  <c r="U57" i="1"/>
  <c r="U71" i="2"/>
  <c r="U72" i="2"/>
  <c r="U76" i="2"/>
  <c r="U63" i="2"/>
  <c r="U64" i="2"/>
  <c r="U31" i="2"/>
  <c r="U35" i="2" s="1"/>
  <c r="S61" i="2"/>
  <c r="S69" i="2"/>
  <c r="I26" i="3"/>
  <c r="T57" i="1"/>
  <c r="T47" i="1"/>
  <c r="M68" i="2"/>
  <c r="T64" i="2"/>
  <c r="T71" i="2"/>
  <c r="T72" i="2"/>
  <c r="T76" i="2"/>
  <c r="T63" i="2"/>
  <c r="T31" i="2"/>
  <c r="T35" i="2" s="1"/>
  <c r="AB59" i="2"/>
  <c r="AA62" i="2"/>
  <c r="AA46" i="2"/>
  <c r="AA25" i="2"/>
  <c r="S70" i="2"/>
  <c r="S46" i="2"/>
  <c r="S62" i="2"/>
  <c r="S25" i="2"/>
  <c r="Z23" i="2"/>
  <c r="N11" i="1"/>
  <c r="N8" i="1"/>
  <c r="AB62" i="2"/>
  <c r="AB46" i="2"/>
  <c r="AB25" i="2"/>
  <c r="R63" i="2"/>
  <c r="R64" i="2"/>
  <c r="R71" i="2"/>
  <c r="R72" i="2"/>
  <c r="R31" i="2"/>
  <c r="R35" i="2" s="1"/>
  <c r="C26" i="3"/>
  <c r="N57" i="1"/>
  <c r="N47" i="1"/>
  <c r="Y46" i="2"/>
  <c r="Y62" i="2"/>
  <c r="Y70" i="2"/>
  <c r="Y25" i="2"/>
  <c r="Y61" i="2"/>
  <c r="Y69" i="2"/>
  <c r="X76" i="2"/>
  <c r="X63" i="2"/>
  <c r="X64" i="2"/>
  <c r="X71" i="2"/>
  <c r="X72" i="2"/>
  <c r="X31" i="2"/>
  <c r="X35" i="2" s="1"/>
  <c r="R8" i="1"/>
  <c r="R11" i="1" s="1"/>
  <c r="R49" i="1" l="1"/>
  <c r="R66" i="1"/>
  <c r="R58" i="1"/>
  <c r="R33" i="1"/>
  <c r="R13" i="1"/>
  <c r="T66" i="1"/>
  <c r="T58" i="1"/>
  <c r="T33" i="1"/>
  <c r="T49" i="1"/>
  <c r="T13" i="1"/>
  <c r="P59" i="1"/>
  <c r="P67" i="1"/>
  <c r="P50" i="1"/>
  <c r="P15" i="1"/>
  <c r="S64" i="2"/>
  <c r="S71" i="2"/>
  <c r="S72" i="2"/>
  <c r="S76" i="2"/>
  <c r="S63" i="2"/>
  <c r="S31" i="2"/>
  <c r="S35" i="2" s="1"/>
  <c r="Z60" i="2"/>
  <c r="K68" i="2"/>
  <c r="Z59" i="2"/>
  <c r="AB63" i="2"/>
  <c r="AB64" i="2"/>
  <c r="AB76" i="2"/>
  <c r="AB31" i="2"/>
  <c r="AB35" i="2" s="1"/>
  <c r="Q59" i="1"/>
  <c r="Q67" i="1"/>
  <c r="Q50" i="1"/>
  <c r="Q15" i="1"/>
  <c r="Y76" i="2"/>
  <c r="Y63" i="2"/>
  <c r="Y64" i="2"/>
  <c r="Y71" i="2"/>
  <c r="Y72" i="2"/>
  <c r="Y31" i="2"/>
  <c r="Y35" i="2" s="1"/>
  <c r="S51" i="1"/>
  <c r="S60" i="1"/>
  <c r="S18" i="1"/>
  <c r="N66" i="1"/>
  <c r="N58" i="1"/>
  <c r="N33" i="1"/>
  <c r="N49" i="1"/>
  <c r="N13" i="1"/>
  <c r="Z46" i="2"/>
  <c r="Z62" i="2"/>
  <c r="Z25" i="2"/>
  <c r="U66" i="1"/>
  <c r="U58" i="1"/>
  <c r="U33" i="1"/>
  <c r="U49" i="1"/>
  <c r="U13" i="1"/>
  <c r="AA63" i="2"/>
  <c r="AA64" i="2"/>
  <c r="AA76" i="2"/>
  <c r="AA31" i="2"/>
  <c r="AA35" i="2" s="1"/>
  <c r="O59" i="1"/>
  <c r="O67" i="1"/>
  <c r="O50" i="1"/>
  <c r="O15" i="1"/>
  <c r="Q51" i="1" l="1"/>
  <c r="Q60" i="1"/>
  <c r="Q18" i="1"/>
  <c r="Z76" i="2"/>
  <c r="Z63" i="2"/>
  <c r="Z64" i="2"/>
  <c r="Z31" i="2"/>
  <c r="Z35" i="2" s="1"/>
  <c r="K42" i="2" s="1"/>
  <c r="Z71" i="2" s="1"/>
  <c r="O51" i="1"/>
  <c r="O60" i="1"/>
  <c r="O18" i="1"/>
  <c r="S61" i="1"/>
  <c r="S52" i="1"/>
  <c r="S21" i="1"/>
  <c r="S24" i="1" s="1"/>
  <c r="S25" i="1" s="1"/>
  <c r="P51" i="1"/>
  <c r="P60" i="1"/>
  <c r="P18" i="1"/>
  <c r="N59" i="1"/>
  <c r="N50" i="1"/>
  <c r="N15" i="1"/>
  <c r="T67" i="1"/>
  <c r="T50" i="1"/>
  <c r="T59" i="1"/>
  <c r="T15" i="1"/>
  <c r="U50" i="1"/>
  <c r="U15" i="1"/>
  <c r="U59" i="1"/>
  <c r="U67" i="1"/>
  <c r="R59" i="1"/>
  <c r="R67" i="1"/>
  <c r="R50" i="1"/>
  <c r="R15" i="1"/>
  <c r="N51" i="1" l="1"/>
  <c r="N60" i="1"/>
  <c r="N18" i="1"/>
  <c r="Z72" i="2"/>
  <c r="R51" i="1"/>
  <c r="R60" i="1"/>
  <c r="R18" i="1"/>
  <c r="Q61" i="1"/>
  <c r="Q52" i="1"/>
  <c r="Q21" i="1"/>
  <c r="Q24" i="1" s="1"/>
  <c r="Q25" i="1" s="1"/>
  <c r="K51" i="2"/>
  <c r="L42" i="2"/>
  <c r="Z68" i="2"/>
  <c r="Z67" i="2"/>
  <c r="Z69" i="2"/>
  <c r="Z70" i="2"/>
  <c r="P61" i="1"/>
  <c r="P52" i="1"/>
  <c r="P21" i="1"/>
  <c r="P24" i="1" s="1"/>
  <c r="P25" i="1" s="1"/>
  <c r="U60" i="1"/>
  <c r="U18" i="1"/>
  <c r="U51" i="1"/>
  <c r="O61" i="1"/>
  <c r="O52" i="1"/>
  <c r="O21" i="1"/>
  <c r="O24" i="1" s="1"/>
  <c r="O25" i="1" s="1"/>
  <c r="T60" i="1"/>
  <c r="T18" i="1"/>
  <c r="T51" i="1"/>
  <c r="U61" i="1" l="1"/>
  <c r="U52" i="1"/>
  <c r="U21" i="1"/>
  <c r="U24" i="1" s="1"/>
  <c r="U25" i="1" s="1"/>
  <c r="R61" i="1"/>
  <c r="R52" i="1"/>
  <c r="R21" i="1"/>
  <c r="R24" i="1" s="1"/>
  <c r="R25" i="1" s="1"/>
  <c r="M42" i="2"/>
  <c r="L51" i="2"/>
  <c r="AA68" i="2"/>
  <c r="AA69" i="2"/>
  <c r="AA67" i="2"/>
  <c r="AA70" i="2"/>
  <c r="AA71" i="2"/>
  <c r="AA72" i="2"/>
  <c r="K82" i="2"/>
  <c r="K69" i="2"/>
  <c r="K81" i="2"/>
  <c r="K80" i="2"/>
  <c r="N61" i="1"/>
  <c r="N52" i="1"/>
  <c r="N21" i="1"/>
  <c r="N24" i="1" s="1"/>
  <c r="N25" i="1" s="1"/>
  <c r="T61" i="1"/>
  <c r="T52" i="1"/>
  <c r="T21" i="1"/>
  <c r="T24" i="1" s="1"/>
  <c r="T25" i="1" s="1"/>
  <c r="M51" i="2" l="1"/>
  <c r="AB68" i="2"/>
  <c r="AB69" i="2"/>
  <c r="AB67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<sst xmlns="http://schemas.openxmlformats.org/spreadsheetml/2006/main" count="963" uniqueCount="624">
  <si>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</si>
  <si>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HCI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</si>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</sst>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-1929</v>
      </c>
      <c r="O6" s="187">
        <f t="shared" si="1"/>
        <v>-1759</v>
      </c>
      <c r="P6" s="187">
        <f t="shared" si="1"/>
        <v>-6617</v>
      </c>
      <c r="Q6" s="187">
        <f t="shared" si="1"/>
        <v>-2260</v>
      </c>
      <c r="R6" s="187">
        <f t="shared" si="1"/>
        <v>-2122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15090</v>
      </c>
      <c r="D7" s="123">
        <f>SUMIF(PL.data!$D$3:$D$25, FSA!$A7, PL.data!F$3:F$25)</f>
        <v>20511</v>
      </c>
      <c r="E7" s="123">
        <f>SUMIF(PL.data!$D$3:$D$25, FSA!$A7, PL.data!G$3:G$25)</f>
        <v>15954</v>
      </c>
      <c r="F7" s="123">
        <f>SUMIF(PL.data!$D$3:$D$25, FSA!$A7, PL.data!H$3:H$25)</f>
        <v>17369</v>
      </c>
      <c r="G7" s="123">
        <f>SUMIF(PL.data!$D$3:$D$25, FSA!$A7, PL.data!I$3:I$25)</f>
        <v>18378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-2529</v>
      </c>
      <c r="D8" s="123">
        <f>-SUMIF(PL.data!$D$3:$D$25, FSA!$A8, PL.data!F$3:F$25)</f>
        <v>-10236</v>
      </c>
      <c r="E8" s="123">
        <f>-SUMIF(PL.data!$D$3:$D$25, FSA!$A8, PL.data!G$3:G$25)</f>
        <v>-11313</v>
      </c>
      <c r="F8" s="123">
        <f>-SUMIF(PL.data!$D$3:$D$25, FSA!$A8, PL.data!H$3:H$25)</f>
        <v>-9582</v>
      </c>
      <c r="G8" s="123">
        <f>-SUMIF(PL.data!$D$3:$D$25, FSA!$A8, PL.data!I$3:I$25)</f>
        <v>-10153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773</v>
      </c>
      <c r="O8" s="190">
        <f>CF.data!F12-FSA!O7-FSA!O6</f>
        <v>21</v>
      </c>
      <c r="P8" s="190">
        <f>CF.data!G12-FSA!P7-FSA!P6</f>
        <v>-7</v>
      </c>
      <c r="Q8" s="190">
        <f>CF.data!H12-FSA!Q7-FSA!Q6</f>
        <v>22</v>
      </c>
      <c r="R8" s="190">
        <f>CF.data!I12-FSA!R7-FSA!R6</f>
        <v>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12561</v>
      </c>
      <c r="D9" s="187">
        <f t="shared" si="3"/>
        <v>10275</v>
      </c>
      <c r="E9" s="187">
        <f t="shared" si="3"/>
        <v>4641</v>
      </c>
      <c r="F9" s="187">
        <f t="shared" si="3"/>
        <v>7787</v>
      </c>
      <c r="G9" s="187">
        <f t="shared" si="3"/>
        <v>8225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-626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-15104</v>
      </c>
      <c r="D10" s="123">
        <f>-SUMIF(PL.data!$D$3:$D$25, FSA!$A10, PL.data!F$3:F$25)</f>
        <v>-12922</v>
      </c>
      <c r="E10" s="123">
        <f>-SUMIF(PL.data!$D$3:$D$25, FSA!$A10, PL.data!G$3:G$25)</f>
        <v>-12374</v>
      </c>
      <c r="F10" s="123">
        <f>-SUMIF(PL.data!$D$3:$D$25, FSA!$A10, PL.data!H$3:H$25)</f>
        <v>-11131</v>
      </c>
      <c r="G10" s="123">
        <f>-SUMIF(PL.data!$D$3:$D$25, FSA!$A10, PL.data!I$3:I$25)</f>
        <v>-11339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-80</v>
      </c>
      <c r="O10" s="190">
        <f>SUMIF(CF.data!$D$4:$D$43, $L10, CF.data!F$4:F$43)</f>
        <v>-15</v>
      </c>
      <c r="P10" s="190">
        <f>SUMIF(CF.data!$D$4:$D$43, $L10, CF.data!G$4:G$43)</f>
        <v>-15</v>
      </c>
      <c r="Q10" s="190">
        <f>SUMIF(CF.data!$D$4:$D$43, $L10, CF.data!H$4:H$43)</f>
        <v>-4299</v>
      </c>
      <c r="R10" s="190">
        <f>SUMIF(CF.data!$D$4:$D$43, $L10, CF.data!I$4:I$43)</f>
        <v>-1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-1862</v>
      </c>
      <c r="O11" s="187">
        <f t="shared" si="4"/>
        <v>-1753</v>
      </c>
      <c r="P11" s="187">
        <f t="shared" si="4"/>
        <v>-6639</v>
      </c>
      <c r="Q11" s="187">
        <f t="shared" si="4"/>
        <v>-6537</v>
      </c>
      <c r="R11" s="187">
        <f t="shared" si="4"/>
        <v>-2119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-2543</v>
      </c>
      <c r="D12" s="187">
        <f t="shared" si="5"/>
        <v>-2647</v>
      </c>
      <c r="E12" s="187">
        <f t="shared" si="5"/>
        <v>-7733</v>
      </c>
      <c r="F12" s="187">
        <f t="shared" si="5"/>
        <v>-3344</v>
      </c>
      <c r="G12" s="187">
        <f t="shared" si="5"/>
        <v>-3114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-20420</v>
      </c>
      <c r="O12" s="190">
        <f>SUMIF(CF.data!$D$4:$D$43, $L12, CF.data!F$4:F$43)</f>
        <v>1479</v>
      </c>
      <c r="P12" s="190">
        <f>SUMIF(CF.data!$D$4:$D$43, $L12, CF.data!G$4:G$43)</f>
        <v>2322</v>
      </c>
      <c r="Q12" s="190">
        <f>SUMIF(CF.data!$D$4:$D$43, $L12, CF.data!H$4:H$43)</f>
        <v>10507</v>
      </c>
      <c r="R12" s="190">
        <f>SUMIF(CF.data!$D$4:$D$43, $L12, CF.data!I$4:I$43)</f>
        <v>12082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525</v>
      </c>
      <c r="D13" s="123">
        <f>SUMIF(PL.data!$D$3:$D$25, FSA!$A13, PL.data!F$3:F$25)</f>
        <v>21</v>
      </c>
      <c r="E13" s="123">
        <f>SUMIF(PL.data!$D$3:$D$25, FSA!$A13, PL.data!G$3:G$25)</f>
        <v>30346</v>
      </c>
      <c r="F13" s="123">
        <f>SUMIF(PL.data!$D$3:$D$25, FSA!$A13, PL.data!H$3:H$25)</f>
        <v>25</v>
      </c>
      <c r="G13" s="123">
        <f>SUMIF(PL.data!$D$3:$D$25, FSA!$A13, PL.data!I$3:I$25)</f>
        <v>4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-22282</v>
      </c>
      <c r="O13" s="187">
        <f t="shared" si="6"/>
        <v>-274</v>
      </c>
      <c r="P13" s="187">
        <f t="shared" si="6"/>
        <v>-4317</v>
      </c>
      <c r="Q13" s="187">
        <f t="shared" si="6"/>
        <v>3970</v>
      </c>
      <c r="R13" s="187">
        <f t="shared" si="6"/>
        <v>9963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-626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-31</v>
      </c>
      <c r="O14" s="190">
        <f>SUMIF(CF.data!$D$4:$D$43, $L14, CF.data!F$4:F$43)</f>
        <v>0</v>
      </c>
      <c r="P14" s="190">
        <f>SUMIF(CF.data!$D$4:$D$43, $L14, CF.data!G$4:G$43)</f>
        <v>-289</v>
      </c>
      <c r="Q14" s="190">
        <f>SUMIF(CF.data!$D$4:$D$43, $L14, CF.data!H$4:H$43)</f>
        <v>5</v>
      </c>
      <c r="R14" s="190">
        <f>SUMIF(CF.data!$D$4:$D$43, $L14, CF.data!I$4:I$43)</f>
        <v>-165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1923</v>
      </c>
      <c r="D15" s="123">
        <f t="shared" si="7"/>
        <v>1386</v>
      </c>
      <c r="E15" s="123">
        <f t="shared" si="7"/>
        <v>1595</v>
      </c>
      <c r="F15" s="123">
        <f t="shared" si="7"/>
        <v>1006</v>
      </c>
      <c r="G15" s="123">
        <f t="shared" si="7"/>
        <v>1685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-22313</v>
      </c>
      <c r="O15" s="187">
        <f t="shared" si="8"/>
        <v>-274</v>
      </c>
      <c r="P15" s="187">
        <f t="shared" si="8"/>
        <v>-4606</v>
      </c>
      <c r="Q15" s="187">
        <f t="shared" si="8"/>
        <v>3975</v>
      </c>
      <c r="R15" s="187">
        <f t="shared" si="8"/>
        <v>9798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-721</v>
      </c>
      <c r="D16" s="175">
        <f>SUMIF(PL.data!$D$3:$D$25, FSA!$A16, PL.data!F$3:F$25)</f>
        <v>-1240</v>
      </c>
      <c r="E16" s="175">
        <f>SUMIF(PL.data!$D$3:$D$25, FSA!$A16, PL.data!G$3:G$25)</f>
        <v>24208</v>
      </c>
      <c r="F16" s="175">
        <f>SUMIF(PL.data!$D$3:$D$25, FSA!$A16, PL.data!H$3:H$25)</f>
        <v>-2313</v>
      </c>
      <c r="G16" s="175">
        <f>SUMIF(PL.data!$D$3:$D$25, FSA!$A16, PL.data!I$3:I$25)</f>
        <v>-1425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1909</v>
      </c>
      <c r="O16" s="190">
        <f>SUMIF(CF.data!$D$4:$D$43, $L16, CF.data!F$4:F$43)</f>
        <v>1360</v>
      </c>
      <c r="P16" s="190">
        <f>SUMIF(CF.data!$D$4:$D$43, $L16, CF.data!G$4:G$43)</f>
        <v>617</v>
      </c>
      <c r="Q16" s="190">
        <f>SUMIF(CF.data!$D$4:$D$43, $L16, CF.data!H$4:H$43)</f>
        <v>605</v>
      </c>
      <c r="R16" s="190">
        <f>SUMIF(CF.data!$D$4:$D$43, $L16, CF.data!I$4:I$43)</f>
        <v>1290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-78</v>
      </c>
      <c r="D17" s="123">
        <f>-SUMIF(PL.data!$D$3:$D$25, FSA!$A17, PL.data!F$3:F$25)</f>
        <v>-6</v>
      </c>
      <c r="E17" s="123">
        <f>-SUMIF(PL.data!$D$3:$D$25, FSA!$A17, PL.data!G$3:G$25)</f>
        <v>-4253</v>
      </c>
      <c r="F17" s="123">
        <f>-SUMIF(PL.data!$D$3:$D$25, FSA!$A17, PL.data!H$3:H$25)</f>
        <v>-3</v>
      </c>
      <c r="G17" s="123">
        <f>-SUMIF(PL.data!$D$3:$D$25, FSA!$A17, PL.data!I$3:I$25)</f>
        <v>-4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</v>
      </c>
      <c r="O17" s="190">
        <f>SUMIF(CF.data!$D$4:$D$43, $L17, CF.data!F$4:F$43)</f>
        <v>-478</v>
      </c>
      <c r="P17" s="190">
        <f>SUMIF(CF.data!$D$4:$D$43, $L17, CF.data!G$4:G$43)</f>
        <v>-2</v>
      </c>
      <c r="Q17" s="190">
        <f>SUMIF(CF.data!$D$4:$D$43, $L17, CF.data!H$4:H$43)</f>
        <v>0</v>
      </c>
      <c r="R17" s="190">
        <f>SUMIF(CF.data!$D$4:$D$43, $L17, CF.data!I$4:I$43)</f>
        <v>-7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-799</v>
      </c>
      <c r="D18" s="187">
        <f t="shared" si="9"/>
        <v>-1246</v>
      </c>
      <c r="E18" s="187">
        <f t="shared" si="9"/>
        <v>19955</v>
      </c>
      <c r="F18" s="187">
        <f t="shared" si="9"/>
        <v>-2316</v>
      </c>
      <c r="G18" s="187">
        <f t="shared" si="9"/>
        <v>-1429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-20406</v>
      </c>
      <c r="O18" s="194">
        <f t="shared" si="10"/>
        <v>608</v>
      </c>
      <c r="P18" s="194">
        <f t="shared" si="10"/>
        <v>-3991</v>
      </c>
      <c r="Q18" s="194">
        <f t="shared" si="10"/>
        <v>4580</v>
      </c>
      <c r="R18" s="194">
        <f t="shared" si="10"/>
        <v>11081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-7373</v>
      </c>
      <c r="O20" s="190">
        <f>SUMIF(CF.data!$D$4:$D$43, $L20, CF.data!F$4:F$43)</f>
        <v>-15500</v>
      </c>
      <c r="P20" s="190">
        <f>SUMIF(CF.data!$D$4:$D$43, $L20, CF.data!G$4:G$43)</f>
        <v>4500</v>
      </c>
      <c r="Q20" s="190">
        <f>SUMIF(CF.data!$D$4:$D$43, $L20, CF.data!H$4:H$43)</f>
        <v>4400</v>
      </c>
      <c r="R20" s="190">
        <f>SUMIF(CF.data!$D$4:$D$43, $L20, CF.data!I$4:I$43)</f>
        <v>-12000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614</v>
      </c>
      <c r="D21" s="196">
        <f>SUMIF(CF.data!$D$4:$D$43, FSA!$A21, CF.data!F$4:F$43)</f>
        <v>888</v>
      </c>
      <c r="E21" s="196">
        <f>SUMIF(CF.data!$D$4:$D$43, FSA!$A21, CF.data!G$4:G$43)</f>
        <v>1116</v>
      </c>
      <c r="F21" s="196">
        <f>SUMIF(CF.data!$D$4:$D$43, FSA!$A21, CF.data!H$4:H$43)</f>
        <v>1084</v>
      </c>
      <c r="G21" s="196">
        <f>SUMIF(CF.data!$D$4:$D$43, FSA!$A21, CF.data!I$4:I$43)</f>
        <v>992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-27779</v>
      </c>
      <c r="O21" s="198">
        <f t="shared" si="11"/>
        <v>-14892</v>
      </c>
      <c r="P21" s="198">
        <f t="shared" si="11"/>
        <v>509</v>
      </c>
      <c r="Q21" s="198">
        <f t="shared" si="11"/>
        <v>8980</v>
      </c>
      <c r="R21" s="198">
        <f t="shared" si="11"/>
        <v>-919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-27779</v>
      </c>
      <c r="O24" s="199">
        <f t="shared" si="12"/>
        <v>-14892</v>
      </c>
      <c r="P24" s="199">
        <f t="shared" si="12"/>
        <v>509</v>
      </c>
      <c r="Q24" s="199">
        <f t="shared" si="12"/>
        <v>8980</v>
      </c>
      <c r="R24" s="199">
        <f t="shared" si="12"/>
        <v>-919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-1929</v>
      </c>
      <c r="D25" s="196">
        <f t="shared" si="13"/>
        <v>-1759</v>
      </c>
      <c r="E25" s="196">
        <f t="shared" si="13"/>
        <v>-6617</v>
      </c>
      <c r="F25" s="196">
        <f t="shared" si="13"/>
        <v>-2260</v>
      </c>
      <c r="G25" s="196">
        <f t="shared" si="13"/>
        <v>-2122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-1929</v>
      </c>
      <c r="D26" s="196">
        <f t="shared" si="14"/>
        <v>-1759</v>
      </c>
      <c r="E26" s="196">
        <f t="shared" si="14"/>
        <v>-6617</v>
      </c>
      <c r="F26" s="196">
        <f t="shared" si="14"/>
        <v>-2260</v>
      </c>
      <c r="G26" s="196">
        <f t="shared" si="14"/>
        <v>-2122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28981</v>
      </c>
      <c r="D29" s="202">
        <f>SUMIF(BS.data!$D$5:$D$116,FSA!$A29,BS.data!F$5:F$116)</f>
        <v>29588</v>
      </c>
      <c r="E29" s="202">
        <f>SUMIF(BS.data!$D$5:$D$116,FSA!$A29,BS.data!G$5:G$116)</f>
        <v>25597</v>
      </c>
      <c r="F29" s="202">
        <f>SUMIF(BS.data!$D$5:$D$116,FSA!$A29,BS.data!H$5:H$116)</f>
        <v>30177</v>
      </c>
      <c r="G29" s="202">
        <f>SUMIF(BS.data!$D$5:$D$116,FSA!$A29,BS.data!I$5:I$116)</f>
        <v>35257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17564</v>
      </c>
      <c r="D30" s="202">
        <f>SUMIF(BS.data!$D$5:$D$116,FSA!$A30,BS.data!F$5:F$116)</f>
        <v>16799</v>
      </c>
      <c r="E30" s="202">
        <f>SUMIF(BS.data!$D$5:$D$116,FSA!$A30,BS.data!G$5:G$116)</f>
        <v>27004</v>
      </c>
      <c r="F30" s="202">
        <f>SUMIF(BS.data!$D$5:$D$116,FSA!$A30,BS.data!H$5:H$116)</f>
        <v>26201</v>
      </c>
      <c r="G30" s="202">
        <f>SUMIF(BS.data!$D$5:$D$116,FSA!$A30,BS.data!I$5:I$116)</f>
        <v>14174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0.3592445328031808</v>
      </c>
      <c r="P30" s="204">
        <f t="shared" si="17"/>
        <v>-0.2221734678952757</v>
      </c>
      <c r="Q30" s="204">
        <f t="shared" si="17"/>
        <v>8.8692490911370214E-2</v>
      </c>
      <c r="R30" s="204">
        <f t="shared" si="17"/>
        <v>5.8092002993839653E-2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33211</v>
      </c>
      <c r="D31" s="202">
        <f>SUMIF(BS.data!$D$5:$D$116,FSA!$A31,BS.data!F$5:F$116)</f>
        <v>23028</v>
      </c>
      <c r="E31" s="202">
        <f>SUMIF(BS.data!$D$5:$D$116,FSA!$A31,BS.data!G$5:G$116)</f>
        <v>17217</v>
      </c>
      <c r="F31" s="202">
        <f>SUMIF(BS.data!$D$5:$D$116,FSA!$A31,BS.data!H$5:H$116)</f>
        <v>17203</v>
      </c>
      <c r="G31" s="202">
        <f>SUMIF(BS.data!$D$5:$D$116,FSA!$A31,BS.data!I$5:I$116)</f>
        <v>17244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0.83240556660039766</v>
      </c>
      <c r="O31" s="205">
        <f t="shared" si="18"/>
        <v>0.50095070937545705</v>
      </c>
      <c r="P31" s="205">
        <f t="shared" si="18"/>
        <v>0.29089883414817602</v>
      </c>
      <c r="Q31" s="205">
        <f t="shared" si="18"/>
        <v>0.44832747999309114</v>
      </c>
      <c r="R31" s="205">
        <f t="shared" si="18"/>
        <v>0.44754597888780062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3525</v>
      </c>
      <c r="D32" s="202">
        <f>SUMIF(BS.data!$D$5:$D$116,FSA!$A32,BS.data!F$5:F$116)</f>
        <v>3228</v>
      </c>
      <c r="E32" s="202">
        <f>SUMIF(BS.data!$D$5:$D$116,FSA!$A32,BS.data!G$5:G$116)</f>
        <v>3215</v>
      </c>
      <c r="F32" s="202">
        <f>SUMIF(BS.data!$D$5:$D$116,FSA!$A32,BS.data!H$5:H$116)</f>
        <v>3271</v>
      </c>
      <c r="G32" s="202">
        <f>SUMIF(BS.data!$D$5:$D$116,FSA!$A32,BS.data!I$5:I$116)</f>
        <v>3151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-0.12783300198807157</v>
      </c>
      <c r="O32" s="206">
        <f t="shared" si="19"/>
        <v>-8.5758861098922529E-2</v>
      </c>
      <c r="P32" s="206">
        <f t="shared" si="19"/>
        <v>-0.41475492039613893</v>
      </c>
      <c r="Q32" s="206">
        <f t="shared" si="19"/>
        <v>-0.13011687489204904</v>
      </c>
      <c r="R32" s="206">
        <f t="shared" si="19"/>
        <v>-0.11546414190880401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344</v>
      </c>
      <c r="D33" s="202">
        <f>SUMIF(BS.data!$D$5:$D$116,FSA!$A33,BS.data!F$5:F$116)</f>
        <v>404</v>
      </c>
      <c r="E33" s="202">
        <f>SUMIF(BS.data!$D$5:$D$116,FSA!$A33,BS.data!G$5:G$116)</f>
        <v>330</v>
      </c>
      <c r="F33" s="202">
        <f>SUMIF(BS.data!$D$5:$D$116,FSA!$A33,BS.data!H$5:H$116)</f>
        <v>334</v>
      </c>
      <c r="G33" s="202">
        <f>SUMIF(BS.data!$D$5:$D$116,FSA!$A33,BS.data!I$5:I$116)</f>
        <v>304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-0.12339297548045063</v>
      </c>
      <c r="O33" s="205">
        <f t="shared" si="20"/>
        <v>-8.5466335137243429E-2</v>
      </c>
      <c r="P33" s="205">
        <f t="shared" si="20"/>
        <v>-0.41613388491914255</v>
      </c>
      <c r="Q33" s="205">
        <f t="shared" si="20"/>
        <v>-0.37636018193332949</v>
      </c>
      <c r="R33" s="205">
        <f t="shared" si="20"/>
        <v>-0.11530090325389052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59225</v>
      </c>
      <c r="D34" s="202">
        <f>SUMIF(BS.data!$D$5:$D$116,FSA!$A34,BS.data!F$5:F$116)</f>
        <v>53979</v>
      </c>
      <c r="E34" s="202">
        <f>SUMIF(BS.data!$D$5:$D$116,FSA!$A34,BS.data!G$5:G$116)</f>
        <v>36693</v>
      </c>
      <c r="F34" s="202">
        <f>SUMIF(BS.data!$D$5:$D$116,FSA!$A34,BS.data!H$5:H$116)</f>
        <v>37539</v>
      </c>
      <c r="G34" s="202">
        <f>SUMIF(BS.data!$D$5:$D$116,FSA!$A34,BS.data!I$5:I$116)</f>
        <v>36969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-1.7760590109929458E-2</v>
      </c>
      <c r="P34" s="207">
        <f t="shared" si="21"/>
        <v>0.31757776116074354</v>
      </c>
      <c r="Q34" s="207">
        <f t="shared" si="21"/>
        <v>-2.7634243523037498E-2</v>
      </c>
      <c r="R34" s="207">
        <f t="shared" si="21"/>
        <v>-1.7385045201117524E-2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17887</v>
      </c>
      <c r="E35" s="202">
        <f>SUMIF(BS.data!$D$5:$D$116,FSA!$A35,BS.data!G$5:G$116)</f>
        <v>17261</v>
      </c>
      <c r="F35" s="202">
        <f>SUMIF(BS.data!$D$5:$D$116,FSA!$A35,BS.data!H$5:H$116)</f>
        <v>16636</v>
      </c>
      <c r="G35" s="202">
        <f>SUMIF(BS.data!$D$5:$D$116,FSA!$A35,BS.data!I$5:I$116)</f>
        <v>22010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305.75045097752422</v>
      </c>
      <c r="P35" s="131">
        <f t="shared" si="22"/>
        <v>501.06854080481384</v>
      </c>
      <c r="Q35" s="131">
        <f t="shared" si="22"/>
        <v>559.0369336173643</v>
      </c>
      <c r="R35" s="131">
        <f t="shared" si="22"/>
        <v>400.93794210469042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65907</v>
      </c>
      <c r="D36" s="202">
        <f>SUMIF(BS.data!$D$5:$D$116,FSA!$A36,BS.data!F$5:F$116)</f>
        <v>64138</v>
      </c>
      <c r="E36" s="202">
        <f>SUMIF(BS.data!$D$5:$D$116,FSA!$A36,BS.data!G$5:G$116)</f>
        <v>63931</v>
      </c>
      <c r="F36" s="202">
        <f>SUMIF(BS.data!$D$5:$D$116,FSA!$A36,BS.data!H$5:H$116)</f>
        <v>63574</v>
      </c>
      <c r="G36" s="202">
        <f>SUMIF(BS.data!$D$5:$D$116,FSA!$A36,BS.data!I$5:I$116)</f>
        <v>63326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1002.698075420086</v>
      </c>
      <c r="P36" s="131">
        <f t="shared" si="23"/>
        <v>649.22765844603555</v>
      </c>
      <c r="Q36" s="131">
        <f t="shared" si="23"/>
        <v>655.56773116259649</v>
      </c>
      <c r="R36" s="131">
        <f t="shared" si="23"/>
        <v>619.18423126169614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77</v>
      </c>
      <c r="D37" s="202">
        <f>SUMIF(BS.data!$D$5:$D$116,FSA!$A37,BS.data!F$5:F$116)</f>
        <v>51</v>
      </c>
      <c r="E37" s="202">
        <f>SUMIF(BS.data!$D$5:$D$116,FSA!$A37,BS.data!G$5:G$116)</f>
        <v>104</v>
      </c>
      <c r="F37" s="202">
        <f>SUMIF(BS.data!$D$5:$D$116,FSA!$A37,BS.data!H$5:H$116)</f>
        <v>60</v>
      </c>
      <c r="G37" s="202">
        <f>SUMIF(BS.data!$D$5:$D$116,FSA!$A37,BS.data!I$5:I$116)</f>
        <v>192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678.669646346229</v>
      </c>
      <c r="P37" s="131">
        <f t="shared" si="24"/>
        <v>496.20060991779366</v>
      </c>
      <c r="Q37" s="131">
        <f t="shared" si="24"/>
        <v>445.83176789814235</v>
      </c>
      <c r="R37" s="131">
        <f t="shared" si="24"/>
        <v>429.11676351817192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208834</v>
      </c>
      <c r="D38" s="208">
        <f t="shared" si="25"/>
        <v>209102</v>
      </c>
      <c r="E38" s="208">
        <f t="shared" si="25"/>
        <v>191352</v>
      </c>
      <c r="F38" s="208">
        <f t="shared" si="25"/>
        <v>194995</v>
      </c>
      <c r="G38" s="208">
        <f t="shared" si="25"/>
        <v>192627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-2778</v>
      </c>
      <c r="O38" s="209">
        <f t="shared" si="26"/>
        <v>-17041</v>
      </c>
      <c r="P38" s="209">
        <f t="shared" si="26"/>
        <v>-5503</v>
      </c>
      <c r="Q38" s="209">
        <f t="shared" si="26"/>
        <v>-5791</v>
      </c>
      <c r="R38" s="209">
        <f t="shared" si="26"/>
        <v>-18656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-0.48313100287650529</v>
      </c>
      <c r="P39" s="133">
        <f t="shared" si="27"/>
        <v>-0.70653127742258992</v>
      </c>
      <c r="Q39" s="133">
        <f t="shared" si="27"/>
        <v>-0.32511946571477918</v>
      </c>
      <c r="R39" s="133">
        <f t="shared" si="27"/>
        <v>-0.66511589944498861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18989</v>
      </c>
      <c r="D40" s="202">
        <f>SUMIF(BS.data!$D$5:$D$116,FSA!$A40,BS.data!F$5:F$116)</f>
        <v>19076</v>
      </c>
      <c r="E40" s="202">
        <f>SUMIF(BS.data!$D$5:$D$116,FSA!$A40,BS.data!G$5:G$116)</f>
        <v>11683</v>
      </c>
      <c r="F40" s="202">
        <f>SUMIF(BS.data!$D$5:$D$116,FSA!$A40,BS.data!H$5:H$116)</f>
        <v>11725</v>
      </c>
      <c r="G40" s="202">
        <f>SUMIF(BS.data!$D$5:$D$116,FSA!$A40,BS.data!I$5:I$116)</f>
        <v>12148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0.31544465377369374</v>
      </c>
      <c r="P40" s="210">
        <f t="shared" si="28"/>
        <v>0.2491469442253785</v>
      </c>
      <c r="Q40" s="210">
        <f t="shared" si="28"/>
        <v>0.27244421787380885</v>
      </c>
      <c r="R40" s="210">
        <f t="shared" si="28"/>
        <v>0.28964539007092199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38048</v>
      </c>
      <c r="D41" s="202">
        <f>SUMIF(BS.data!$D$5:$D$116,FSA!$A41,BS.data!F$5:F$116)</f>
        <v>40846</v>
      </c>
      <c r="E41" s="202">
        <f>SUMIF(BS.data!$D$5:$D$116,FSA!$A41,BS.data!G$5:G$116)</f>
        <v>41328</v>
      </c>
      <c r="F41" s="202">
        <f>SUMIF(BS.data!$D$5:$D$116,FSA!$A41,BS.data!H$5:H$116)</f>
        <v>40680</v>
      </c>
      <c r="G41" s="202">
        <f>SUMIF(BS.data!$D$5:$D$116,FSA!$A41,BS.data!I$5:I$116)</f>
        <v>41244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5.0488599348534204E-2</v>
      </c>
      <c r="O41" s="137">
        <f t="shared" si="29"/>
        <v>0</v>
      </c>
      <c r="P41" s="137">
        <f t="shared" si="29"/>
        <v>0.25896057347670248</v>
      </c>
      <c r="Q41" s="137">
        <f t="shared" si="29"/>
        <v>-4.6125461254612546E-3</v>
      </c>
      <c r="R41" s="137">
        <f t="shared" si="29"/>
        <v>0.16633064516129031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97</v>
      </c>
      <c r="D42" s="202">
        <f>SUMIF(BS.data!$D$5:$D$116,FSA!$A42,BS.data!F$5:F$116)</f>
        <v>578</v>
      </c>
      <c r="E42" s="202">
        <f>SUMIF(BS.data!$D$5:$D$116,FSA!$A42,BS.data!G$5:G$116)</f>
        <v>258</v>
      </c>
      <c r="F42" s="202">
        <f>SUMIF(BS.data!$D$5:$D$116,FSA!$A42,BS.data!H$5:H$116)</f>
        <v>395</v>
      </c>
      <c r="G42" s="202">
        <f>SUMIF(BS.data!$D$5:$D$116,FSA!$A42,BS.data!I$5:I$116)</f>
        <v>137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2.054340622929092E-3</v>
      </c>
      <c r="O42" s="138">
        <f t="shared" si="30"/>
        <v>0</v>
      </c>
      <c r="P42" s="138">
        <f t="shared" si="30"/>
        <v>1.8114579415820484E-2</v>
      </c>
      <c r="Q42" s="138">
        <f t="shared" si="30"/>
        <v>-2.8786919223904657E-4</v>
      </c>
      <c r="R42" s="138">
        <f t="shared" si="30"/>
        <v>8.9781260202415926E-3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288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74690</v>
      </c>
      <c r="D44" s="202">
        <f>SUMIF(BS.data!$D$5:$D$116,FSA!$A44,BS.data!F$5:F$116)</f>
        <v>74743</v>
      </c>
      <c r="E44" s="202">
        <f>SUMIF(BS.data!$D$5:$D$116,FSA!$A44,BS.data!G$5:G$116)</f>
        <v>44184</v>
      </c>
      <c r="F44" s="202">
        <f>SUMIF(BS.data!$D$5:$D$116,FSA!$A44,BS.data!H$5:H$116)</f>
        <v>53299</v>
      </c>
      <c r="G44" s="202">
        <f>SUMIF(BS.data!$D$5:$D$116,FSA!$A44,BS.data!I$5:I$116)</f>
        <v>52980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5392</v>
      </c>
      <c r="D45" s="202">
        <f>SUMIF(BS.data!$D$5:$D$116,FSA!$A45,BS.data!F$5:F$116)</f>
        <v>5551</v>
      </c>
      <c r="E45" s="202">
        <f>SUMIF(BS.data!$D$5:$D$116,FSA!$A45,BS.data!G$5:G$116)</f>
        <v>9753</v>
      </c>
      <c r="F45" s="202">
        <f>SUMIF(BS.data!$D$5:$D$116,FSA!$A45,BS.data!H$5:H$116)</f>
        <v>5640</v>
      </c>
      <c r="G45" s="202">
        <f>SUMIF(BS.data!$D$5:$D$116,FSA!$A45,BS.data!I$5:I$116)</f>
        <v>5440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9.8824861956675631E-3</v>
      </c>
      <c r="O45" s="136">
        <f t="shared" si="31"/>
        <v>1.0324069280717064E-2</v>
      </c>
      <c r="P45" s="136">
        <f t="shared" si="31"/>
        <v>8.3643902263658039E-3</v>
      </c>
      <c r="Q45" s="136">
        <f t="shared" si="31"/>
        <v>8.454866999370125E-3</v>
      </c>
      <c r="R45" s="136">
        <f t="shared" si="31"/>
        <v>8.726963566802531E-3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698</v>
      </c>
      <c r="D46" s="202">
        <f>SUMIF(BS.data!$D$5:$D$116,FSA!$A46,BS.data!F$5:F$116)</f>
        <v>698</v>
      </c>
      <c r="E46" s="202">
        <f>SUMIF(BS.data!$D$5:$D$116,FSA!$A46,BS.data!G$5:G$116)</f>
        <v>698</v>
      </c>
      <c r="F46" s="202">
        <f>SUMIF(BS.data!$D$5:$D$116,FSA!$A46,BS.data!H$5:H$116)</f>
        <v>698</v>
      </c>
      <c r="G46" s="202">
        <f>SUMIF(BS.data!$D$5:$D$116,FSA!$A46,BS.data!I$5:I$116)</f>
        <v>698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0.51106351572336151</v>
      </c>
      <c r="O46" s="137">
        <f t="shared" si="32"/>
        <v>0.4778291352161253</v>
      </c>
      <c r="P46" s="137">
        <f t="shared" si="32"/>
        <v>0.77336336002372474</v>
      </c>
      <c r="Q46" s="137">
        <f t="shared" si="32"/>
        <v>0.73424228679171444</v>
      </c>
      <c r="R46" s="137">
        <f t="shared" si="32"/>
        <v>0.7100233472706774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-0.3618455158113012</v>
      </c>
      <c r="O47" s="211">
        <f t="shared" si="33"/>
        <v>-0.39681637293916999</v>
      </c>
      <c r="P47" s="211">
        <f t="shared" si="33"/>
        <v>-0.10548586972948466</v>
      </c>
      <c r="Q47" s="211">
        <f t="shared" si="33"/>
        <v>-0.3088495575221239</v>
      </c>
      <c r="R47" s="211">
        <f t="shared" si="33"/>
        <v>-0.32893496701225261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698</v>
      </c>
      <c r="D48" s="208">
        <f t="shared" si="34"/>
        <v>698</v>
      </c>
      <c r="E48" s="208">
        <f t="shared" si="34"/>
        <v>698</v>
      </c>
      <c r="F48" s="208">
        <f t="shared" si="34"/>
        <v>698</v>
      </c>
      <c r="G48" s="208">
        <f t="shared" si="34"/>
        <v>698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-0.3618455158113012</v>
      </c>
      <c r="O48" s="174">
        <f t="shared" si="35"/>
        <v>-0.39681637293916999</v>
      </c>
      <c r="P48" s="174">
        <f t="shared" si="35"/>
        <v>-0.10548586972948466</v>
      </c>
      <c r="Q48" s="174">
        <f t="shared" si="35"/>
        <v>-0.3088495575221239</v>
      </c>
      <c r="R48" s="174">
        <f t="shared" si="35"/>
        <v>-0.32893496701225261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138202</v>
      </c>
      <c r="D49" s="208">
        <f t="shared" si="36"/>
        <v>141492</v>
      </c>
      <c r="E49" s="208">
        <f t="shared" si="36"/>
        <v>107904</v>
      </c>
      <c r="F49" s="208">
        <f t="shared" si="36"/>
        <v>112437</v>
      </c>
      <c r="G49" s="208">
        <f t="shared" si="36"/>
        <v>112647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-2.6676217765042982</v>
      </c>
      <c r="O49" s="136">
        <f t="shared" si="37"/>
        <v>-2.5114613180515759</v>
      </c>
      <c r="P49" s="136">
        <f t="shared" si="37"/>
        <v>-9.5114613180515768</v>
      </c>
      <c r="Q49" s="136">
        <f t="shared" si="37"/>
        <v>-9.3653295128939824</v>
      </c>
      <c r="R49" s="136">
        <f t="shared" si="37"/>
        <v>-3.0358166189111748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-31.922636103151863</v>
      </c>
      <c r="O50" s="136">
        <f t="shared" si="38"/>
        <v>-0.39255014326647564</v>
      </c>
      <c r="P50" s="136">
        <f t="shared" si="38"/>
        <v>-6.1848137535816621</v>
      </c>
      <c r="Q50" s="136">
        <f t="shared" si="38"/>
        <v>5.6876790830945563</v>
      </c>
      <c r="R50" s="136">
        <f t="shared" si="38"/>
        <v>14.273638968481375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79531</v>
      </c>
      <c r="D51" s="202">
        <f>SUMIF(BS.data!$D$5:$D$116,FSA!$A51,BS.data!F$5:F$116)</f>
        <v>78686</v>
      </c>
      <c r="E51" s="202">
        <f>SUMIF(BS.data!$D$5:$D$116,FSA!$A51,BS.data!G$5:G$116)</f>
        <v>75756</v>
      </c>
      <c r="F51" s="202">
        <f>SUMIF(BS.data!$D$5:$D$116,FSA!$A51,BS.data!H$5:H$116)</f>
        <v>78037</v>
      </c>
      <c r="G51" s="202">
        <f>SUMIF(BS.data!$D$5:$D$116,FSA!$A51,BS.data!I$5:I$116)</f>
        <v>78388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-31.96704871060172</v>
      </c>
      <c r="O51" s="136">
        <f t="shared" si="39"/>
        <v>-0.39255014326647564</v>
      </c>
      <c r="P51" s="136">
        <f t="shared" si="39"/>
        <v>-6.5988538681948423</v>
      </c>
      <c r="Q51" s="136">
        <f t="shared" si="39"/>
        <v>5.6948424068767904</v>
      </c>
      <c r="R51" s="136">
        <f t="shared" si="39"/>
        <v>14.037249283667622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-9841</v>
      </c>
      <c r="D52" s="202">
        <f>SUMIF(BS.data!$D$5:$D$116,FSA!$A52,BS.data!F$5:F$116)</f>
        <v>-12013</v>
      </c>
      <c r="E52" s="202">
        <f>SUMIF(BS.data!$D$5:$D$116,FSA!$A52,BS.data!G$5:G$116)</f>
        <v>6757</v>
      </c>
      <c r="F52" s="202">
        <f>SUMIF(BS.data!$D$5:$D$116,FSA!$A52,BS.data!H$5:H$116)</f>
        <v>3585</v>
      </c>
      <c r="G52" s="202">
        <f>SUMIF(BS.data!$D$5:$D$116,FSA!$A52,BS.data!I$5:I$116)</f>
        <v>661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-29.234957020057308</v>
      </c>
      <c r="O52" s="136">
        <f t="shared" si="40"/>
        <v>0.87106017191977081</v>
      </c>
      <c r="P52" s="136">
        <f t="shared" si="40"/>
        <v>-5.7177650429799423</v>
      </c>
      <c r="Q52" s="136">
        <f t="shared" si="40"/>
        <v>6.5616045845272204</v>
      </c>
      <c r="R52" s="136">
        <f t="shared" si="40"/>
        <v>15.875358166189113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940</v>
      </c>
      <c r="D53" s="202">
        <f>SUMIF(BS.data!$D$5:$D$116,FSA!$A53,BS.data!F$5:F$116)</f>
        <v>936</v>
      </c>
      <c r="E53" s="202">
        <f>SUMIF(BS.data!$D$5:$D$116,FSA!$A53,BS.data!G$5:G$116)</f>
        <v>936</v>
      </c>
      <c r="F53" s="202">
        <f>SUMIF(BS.data!$D$5:$D$116,FSA!$A53,BS.data!H$5:H$116)</f>
        <v>934</v>
      </c>
      <c r="G53" s="202">
        <f>SUMIF(BS.data!$D$5:$D$116,FSA!$A53,BS.data!I$5:I$116)</f>
        <v>933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9.7857783759533416E-3</v>
      </c>
      <c r="O53" s="172">
        <f t="shared" si="41"/>
        <v>1.0218572035076931E-2</v>
      </c>
      <c r="P53" s="172">
        <f t="shared" si="41"/>
        <v>8.2950075463177533E-3</v>
      </c>
      <c r="Q53" s="172">
        <f t="shared" si="41"/>
        <v>8.3839815504360149E-3</v>
      </c>
      <c r="R53" s="172">
        <f t="shared" si="41"/>
        <v>8.6514625681705509E-3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70630</v>
      </c>
      <c r="D54" s="212">
        <f t="shared" si="42"/>
        <v>67609</v>
      </c>
      <c r="E54" s="212">
        <f t="shared" si="42"/>
        <v>83449</v>
      </c>
      <c r="F54" s="212">
        <f t="shared" si="42"/>
        <v>82556</v>
      </c>
      <c r="G54" s="212">
        <f t="shared" si="42"/>
        <v>79982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208832</v>
      </c>
      <c r="D55" s="208">
        <f t="shared" si="43"/>
        <v>209101</v>
      </c>
      <c r="E55" s="208">
        <f t="shared" si="43"/>
        <v>191353</v>
      </c>
      <c r="F55" s="208">
        <f t="shared" si="43"/>
        <v>194993</v>
      </c>
      <c r="G55" s="208">
        <f t="shared" si="43"/>
        <v>192629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-0.40043890698003681</v>
      </c>
      <c r="O55" s="137">
        <f t="shared" si="44"/>
        <v>-0.42730997352423494</v>
      </c>
      <c r="P55" s="137">
        <f t="shared" si="44"/>
        <v>-0.2983738570863641</v>
      </c>
      <c r="Q55" s="137">
        <f t="shared" si="44"/>
        <v>-0.35707883133872764</v>
      </c>
      <c r="R55" s="137">
        <f t="shared" si="44"/>
        <v>-0.43208471906178891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2</v>
      </c>
      <c r="D56" s="191">
        <f t="shared" si="45"/>
        <v>1</v>
      </c>
      <c r="E56" s="191">
        <f t="shared" si="45"/>
        <v>-1</v>
      </c>
      <c r="F56" s="191">
        <f t="shared" si="45"/>
        <v>2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14.662001036806636</v>
      </c>
      <c r="O56" s="211">
        <f t="shared" si="46"/>
        <v>16.424104604889141</v>
      </c>
      <c r="P56" s="211">
        <f t="shared" si="46"/>
        <v>3.7628834819404564</v>
      </c>
      <c r="Q56" s="211">
        <f t="shared" si="46"/>
        <v>13.043805309734513</v>
      </c>
      <c r="R56" s="211">
        <f t="shared" si="46"/>
        <v>16.286050895381717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14.662001036806636</v>
      </c>
      <c r="O57" s="211">
        <f t="shared" si="47"/>
        <v>16.424104604889141</v>
      </c>
      <c r="P57" s="211">
        <f t="shared" si="47"/>
        <v>3.7628834819404564</v>
      </c>
      <c r="Q57" s="211">
        <f t="shared" si="47"/>
        <v>13.043805309734513</v>
      </c>
      <c r="R57" s="211">
        <f t="shared" si="47"/>
        <v>16.286050895381717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6.5834600289926812E-2</v>
      </c>
      <c r="O58" s="136">
        <f t="shared" si="48"/>
        <v>6.0678435444790582E-2</v>
      </c>
      <c r="P58" s="136">
        <f t="shared" si="48"/>
        <v>0.26663721434595766</v>
      </c>
      <c r="Q58" s="136">
        <f t="shared" si="48"/>
        <v>0.22175107703789138</v>
      </c>
      <c r="R58" s="136">
        <f t="shared" si="48"/>
        <v>6.1315431580774904E-2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0.78782307393133688</v>
      </c>
      <c r="O59" s="136">
        <f t="shared" si="49"/>
        <v>9.4842506057459322E-3</v>
      </c>
      <c r="P59" s="136">
        <f t="shared" si="49"/>
        <v>0.17338045704646773</v>
      </c>
      <c r="Q59" s="136">
        <f t="shared" si="49"/>
        <v>-0.13467213948912785</v>
      </c>
      <c r="R59" s="136">
        <f t="shared" si="49"/>
        <v>-0.28828959171272317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0.78891913870522934</v>
      </c>
      <c r="O60" s="136">
        <f t="shared" si="50"/>
        <v>9.4842506057459322E-3</v>
      </c>
      <c r="P60" s="136">
        <f t="shared" si="50"/>
        <v>0.18498734888951363</v>
      </c>
      <c r="Q60" s="136">
        <f t="shared" si="50"/>
        <v>-0.13484175175548696</v>
      </c>
      <c r="R60" s="136">
        <f t="shared" si="50"/>
        <v>-0.28351514800775485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0.7214934766467489</v>
      </c>
      <c r="O61" s="136">
        <f t="shared" si="51"/>
        <v>-2.1045344409830392E-2</v>
      </c>
      <c r="P61" s="136">
        <f t="shared" si="51"/>
        <v>0.16028756174946784</v>
      </c>
      <c r="Q61" s="136">
        <f t="shared" si="51"/>
        <v>-0.15536483598493844</v>
      </c>
      <c r="R61" s="136">
        <f t="shared" si="51"/>
        <v>-0.32064006481669027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-4.0623003194888181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-3.0814696485623001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-1.97444089456869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13282</v>
      </c>
      <c r="O74" s="218">
        <f t="shared" si="56"/>
        <v>11515</v>
      </c>
      <c r="P74" s="218">
        <f t="shared" si="56"/>
        <v>-19567</v>
      </c>
      <c r="Q74" s="218">
        <f t="shared" si="56"/>
        <v>10100</v>
      </c>
      <c r="R74" s="218">
        <f t="shared" si="56"/>
        <v>9650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15956.164318127536</v>
      </c>
      <c r="O75" s="219">
        <f t="shared" si="57"/>
        <v>22986.293430656937</v>
      </c>
      <c r="P75" s="219">
        <f t="shared" si="57"/>
        <v>-67263.934065934067</v>
      </c>
      <c r="Q75" s="219">
        <f t="shared" si="57"/>
        <v>22528.175163734428</v>
      </c>
      <c r="R75" s="219">
        <f t="shared" si="57"/>
        <v>21562.030395136779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-5.7399888543905618E-2</v>
      </c>
      <c r="O76" s="138">
        <f t="shared" si="58"/>
        <v>-0.12068126520681277</v>
      </c>
      <c r="P76" s="138">
        <f t="shared" si="58"/>
        <v>5.2161172161172162</v>
      </c>
      <c r="Q76" s="138">
        <f t="shared" si="58"/>
        <v>-0.29703351740079614</v>
      </c>
      <c r="R76" s="138">
        <f t="shared" si="58"/>
        <v>-0.17325227963525838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-721</v>
      </c>
      <c r="F4" s="264">
        <v>-1240</v>
      </c>
      <c r="G4" s="264">
        <v>24208</v>
      </c>
      <c r="H4" s="264">
        <v>-2313</v>
      </c>
      <c r="I4" s="264">
        <v>-1425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614</v>
      </c>
      <c r="F6" s="264">
        <v>888</v>
      </c>
      <c r="G6" s="264">
        <v>1116</v>
      </c>
      <c r="H6" s="264">
        <v>1084</v>
      </c>
      <c r="I6" s="264">
        <v>992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-1675</v>
      </c>
      <c r="F9" s="264">
        <v>-1387</v>
      </c>
      <c r="G9" s="264">
        <v>-31948</v>
      </c>
      <c r="H9" s="264">
        <v>-1009</v>
      </c>
      <c r="I9" s="264">
        <v>-1685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626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-1156</v>
      </c>
      <c r="F12" s="301">
        <v>-1738</v>
      </c>
      <c r="G12" s="301">
        <v>-6624</v>
      </c>
      <c r="H12" s="301">
        <v>-2238</v>
      </c>
      <c r="I12" s="301">
        <v>-2118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6517</v>
      </c>
      <c r="F13" s="264">
        <v>6449</v>
      </c>
      <c r="G13" s="264">
        <v>37301</v>
      </c>
      <c r="H13" s="264">
        <v>1732</v>
      </c>
      <c r="I13" s="264">
        <v>13175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-8448</v>
      </c>
      <c r="F14" s="264">
        <v>-6797</v>
      </c>
      <c r="G14" s="264">
        <v>5763</v>
      </c>
      <c r="H14" s="264">
        <v>-41</v>
      </c>
      <c r="I14" s="264">
        <v>-128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-18373</v>
      </c>
      <c r="F15" s="264">
        <v>2039</v>
      </c>
      <c r="G15" s="264">
        <v>-41738</v>
      </c>
      <c r="H15" s="264">
        <v>10541</v>
      </c>
      <c r="I15" s="264">
        <v>-570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-65</v>
      </c>
      <c r="F16" s="264">
        <v>-175</v>
      </c>
      <c r="G16" s="264">
        <v>1093</v>
      </c>
      <c r="H16" s="264">
        <v>-1438</v>
      </c>
      <c r="I16" s="264">
        <v>-35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-626</v>
      </c>
      <c r="F18" s="264">
        <v>0</v>
      </c>
      <c r="G18" s="264">
        <v>0</v>
      </c>
      <c r="H18" s="264">
        <v>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-80</v>
      </c>
      <c r="F19" s="264">
        <v>-15</v>
      </c>
      <c r="G19" s="264">
        <v>-15</v>
      </c>
      <c r="H19" s="264">
        <v>-4299</v>
      </c>
      <c r="I19" s="264">
        <v>-1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1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-51</v>
      </c>
      <c r="F21" s="264">
        <v>-37</v>
      </c>
      <c r="G21" s="264">
        <v>-98</v>
      </c>
      <c r="H21" s="264">
        <v>-287</v>
      </c>
      <c r="I21" s="264">
        <v>-360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-22282</v>
      </c>
      <c r="F22" s="301">
        <v>-274</v>
      </c>
      <c r="G22" s="301">
        <v>-4317</v>
      </c>
      <c r="H22" s="301">
        <v>3970</v>
      </c>
      <c r="I22" s="301">
        <v>9962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-31</v>
      </c>
      <c r="F24" s="264">
        <v>0</v>
      </c>
      <c r="G24" s="264">
        <v>-290</v>
      </c>
      <c r="H24" s="264">
        <v>0</v>
      </c>
      <c r="I24" s="264">
        <v>-165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1</v>
      </c>
      <c r="H25" s="264">
        <v>5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-7873</v>
      </c>
      <c r="F26" s="264">
        <v>-15500</v>
      </c>
      <c r="G26" s="264">
        <v>-1000</v>
      </c>
      <c r="H26" s="264">
        <v>-1600</v>
      </c>
      <c r="I26" s="264">
        <v>-18000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500</v>
      </c>
      <c r="F27" s="264">
        <v>0</v>
      </c>
      <c r="G27" s="264">
        <v>5500</v>
      </c>
      <c r="H27" s="264">
        <v>6000</v>
      </c>
      <c r="I27" s="264">
        <v>6000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1909</v>
      </c>
      <c r="F30" s="264">
        <v>1360</v>
      </c>
      <c r="G30" s="264">
        <v>617</v>
      </c>
      <c r="H30" s="264">
        <v>605</v>
      </c>
      <c r="I30" s="264">
        <v>1290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-5495</v>
      </c>
      <c r="F31" s="301">
        <v>-14140</v>
      </c>
      <c r="G31" s="301">
        <v>4828</v>
      </c>
      <c r="H31" s="301">
        <v>5010</v>
      </c>
      <c r="I31" s="301">
        <v>-10875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</v>
      </c>
      <c r="F38" s="264">
        <v>-478</v>
      </c>
      <c r="G38" s="264">
        <v>-2</v>
      </c>
      <c r="H38" s="264">
        <v>0</v>
      </c>
      <c r="I38" s="264">
        <v>-7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-2</v>
      </c>
      <c r="F39" s="301">
        <v>-478</v>
      </c>
      <c r="G39" s="301">
        <v>-2</v>
      </c>
      <c r="H39" s="301">
        <v>0</v>
      </c>
      <c r="I39" s="301">
        <v>-7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-27779</v>
      </c>
      <c r="F40" s="301">
        <v>-14893</v>
      </c>
      <c r="G40" s="301">
        <v>509</v>
      </c>
      <c r="H40" s="301">
        <v>8980</v>
      </c>
      <c r="I40" s="301">
        <v>-919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48760</v>
      </c>
      <c r="F41" s="301">
        <v>20981</v>
      </c>
      <c r="G41" s="301">
        <v>6088</v>
      </c>
      <c r="H41" s="301">
        <v>6597</v>
      </c>
      <c r="I41" s="301">
        <v>15577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20981</v>
      </c>
      <c r="F43" s="301">
        <v>6088</v>
      </c>
      <c r="G43" s="301">
        <v>6597</v>
      </c>
      <c r="H43" s="301">
        <v>15577</v>
      </c>
      <c r="I43" s="301">
        <v>14657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-0.16759443339960239</v>
      </c>
      <c r="D8" s="136">
        <f>FSA!D8/FSA!D$7</f>
        <v>-0.49904929062454295</v>
      </c>
      <c r="E8" s="136">
        <f>FSA!E8/FSA!E$7</f>
        <v>-0.70910116585182403</v>
      </c>
      <c r="F8" s="136">
        <f>FSA!F8/FSA!F$7</f>
        <v>-0.55167252000690881</v>
      </c>
      <c r="G8" s="136">
        <f>FSA!G8/FSA!G$7</f>
        <v>-0.55245402111219932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0.83240556660039766</v>
      </c>
      <c r="D9" s="142">
        <f>FSA!D9/FSA!D$7</f>
        <v>0.50095070937545705</v>
      </c>
      <c r="E9" s="142">
        <f>FSA!E9/FSA!E$7</f>
        <v>0.29089883414817602</v>
      </c>
      <c r="F9" s="142">
        <f>FSA!F9/FSA!F$7</f>
        <v>0.44832747999309114</v>
      </c>
      <c r="G9" s="142">
        <f>FSA!G9/FSA!G$7</f>
        <v>0.44754597888780062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-1.0009277667329357</v>
      </c>
      <c r="D10" s="136">
        <f>FSA!D10/FSA!D$7</f>
        <v>-0.6300034128028863</v>
      </c>
      <c r="E10" s="136">
        <f>FSA!E10/FSA!E$7</f>
        <v>-0.7756048639839539</v>
      </c>
      <c r="F10" s="136">
        <f>FSA!F10/FSA!F$7</f>
        <v>-0.64085439576256553</v>
      </c>
      <c r="G10" s="136">
        <f>FSA!G10/FSA!G$7</f>
        <v>-0.61698770268799652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-0.1685222001325381</v>
      </c>
      <c r="D12" s="142">
        <f>FSA!D12/FSA!D$7</f>
        <v>-0.12905270342742919</v>
      </c>
      <c r="E12" s="142">
        <f>FSA!E12/FSA!E$7</f>
        <v>-0.48470602983577787</v>
      </c>
      <c r="F12" s="142">
        <f>FSA!F12/FSA!F$7</f>
        <v>-0.19252691576947434</v>
      </c>
      <c r="G12" s="142">
        <f>FSA!G12/FSA!G$7</f>
        <v>-0.1694417238001959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3.4791252485089463E-2</v>
      </c>
      <c r="D13" s="136">
        <f>FSA!D13/FSA!D$7</f>
        <v>1.0238408658768466E-3</v>
      </c>
      <c r="E13" s="136">
        <f>FSA!E13/FSA!E$7</f>
        <v>1.9020935188667418</v>
      </c>
      <c r="F13" s="136">
        <f>FSA!F13/FSA!F$7</f>
        <v>1.4393459611952329E-3</v>
      </c>
      <c r="G13" s="136">
        <f>FSA!G13/FSA!G$7</f>
        <v>2.1765153988464469E-4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-4.1484426772697147E-2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0.12743538767395626</v>
      </c>
      <c r="D15" s="136">
        <f>FSA!D15/FSA!D$7</f>
        <v>6.7573497147871878E-2</v>
      </c>
      <c r="E15" s="136">
        <f>FSA!E15/FSA!E$7</f>
        <v>9.9974927917763565E-2</v>
      </c>
      <c r="F15" s="136">
        <f>FSA!F15/FSA!F$7</f>
        <v>5.7919281478496169E-2</v>
      </c>
      <c r="G15" s="136">
        <f>FSA!G15/FSA!G$7</f>
        <v>9.1685711176406573E-2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-4.777998674618953E-2</v>
      </c>
      <c r="D16" s="142">
        <f>FSA!D16/FSA!D$7</f>
        <v>-6.0455365413680462E-2</v>
      </c>
      <c r="E16" s="142">
        <f>FSA!E16/FSA!E$7</f>
        <v>1.5173624169487276</v>
      </c>
      <c r="F16" s="142">
        <f>FSA!F16/FSA!F$7</f>
        <v>-0.13316828832978295</v>
      </c>
      <c r="G16" s="142">
        <f>FSA!G16/FSA!G$7</f>
        <v>-7.7538361083904675E-2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-5.1689860834990059E-3</v>
      </c>
      <c r="D17" s="136">
        <f>FSA!D17/FSA!D$7</f>
        <v>-2.9252596167909901E-4</v>
      </c>
      <c r="E17" s="136">
        <f>FSA!E17/FSA!E$7</f>
        <v>-0.26657891437883918</v>
      </c>
      <c r="F17" s="136">
        <f>FSA!F17/FSA!F$7</f>
        <v>-1.7272151534342795E-4</v>
      </c>
      <c r="G17" s="136">
        <f>FSA!G17/FSA!G$7</f>
        <v>-2.1765153988464469E-4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-5.2948972829688537E-2</v>
      </c>
      <c r="D18" s="142">
        <f>FSA!D18/FSA!D$7</f>
        <v>-6.0747891375359561E-2</v>
      </c>
      <c r="E18" s="142">
        <f>FSA!E18/FSA!E$7</f>
        <v>1.2507835025698884</v>
      </c>
      <c r="F18" s="142">
        <f>FSA!F18/FSA!F$7</f>
        <v>-0.13334100984512637</v>
      </c>
      <c r="G18" s="142">
        <f>FSA!G18/FSA!G$7</f>
        <v>-7.7756012623789311E-2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4.0689198144466532E-2</v>
      </c>
      <c r="D21" s="136">
        <f>FSA!D21/FSA!D$7</f>
        <v>4.3293842328506658E-2</v>
      </c>
      <c r="E21" s="136">
        <f>FSA!E21/FSA!E$7</f>
        <v>6.9951109439638962E-2</v>
      </c>
      <c r="F21" s="136">
        <f>FSA!F21/FSA!F$7</f>
        <v>6.2410040877425299E-2</v>
      </c>
      <c r="G21" s="136">
        <f>FSA!G21/FSA!G$7</f>
        <v>5.3977581891391881E-2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-0.12783300198807157</v>
      </c>
      <c r="D25" s="136">
        <f>FSA!D25/FSA!D$7</f>
        <v>-8.5758861098922529E-2</v>
      </c>
      <c r="E25" s="136">
        <f>FSA!E25/FSA!E$7</f>
        <v>-0.41475492039613893</v>
      </c>
      <c r="F25" s="136">
        <f>FSA!F25/FSA!F$7</f>
        <v>-0.13011687489204904</v>
      </c>
      <c r="G25" s="136">
        <f>FSA!G25/FSA!G$7</f>
        <v>-0.11546414190880401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-0.12783300198807157</v>
      </c>
      <c r="D26" s="136">
        <f>FSA!D26/FSA!D$7</f>
        <v>-8.5758861098922529E-2</v>
      </c>
      <c r="E26" s="136">
        <f>FSA!E26/FSA!E$7</f>
        <v>-0.41475492039613893</v>
      </c>
      <c r="F26" s="136">
        <f>FSA!F26/FSA!F$7</f>
        <v>-0.13011687489204904</v>
      </c>
      <c r="G26" s="136">
        <f>FSA!G26/FSA!G$7</f>
        <v>-0.11546414190880401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0.13877529521055001</v>
      </c>
      <c r="D29" s="136">
        <f>FSA!D29/FSA!D$38</f>
        <v>0.14150032041778654</v>
      </c>
      <c r="E29" s="136">
        <f>FSA!E29/FSA!E$38</f>
        <v>0.13376917931351645</v>
      </c>
      <c r="F29" s="136">
        <f>FSA!F29/FSA!F$38</f>
        <v>0.15475781430293084</v>
      </c>
      <c r="G29" s="136">
        <f>FSA!G29/FSA!G$38</f>
        <v>0.18303249284887374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8.4105078674928418E-2</v>
      </c>
      <c r="D30" s="136">
        <f>FSA!D30/FSA!D$38</f>
        <v>8.0338782029822767E-2</v>
      </c>
      <c r="E30" s="136">
        <f>FSA!E30/FSA!E$38</f>
        <v>0.14112212048998704</v>
      </c>
      <c r="F30" s="136">
        <f>FSA!F30/FSA!F$38</f>
        <v>0.13436754788584324</v>
      </c>
      <c r="G30" s="136">
        <f>FSA!G30/FSA!G$38</f>
        <v>7.3582623412086573E-2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0.15903061761973625</v>
      </c>
      <c r="D31" s="136">
        <f>FSA!D31/FSA!D$38</f>
        <v>0.11012807146751347</v>
      </c>
      <c r="E31" s="136">
        <f>FSA!E31/FSA!E$38</f>
        <v>8.9975542455788288E-2</v>
      </c>
      <c r="F31" s="136">
        <f>FSA!F31/FSA!F$38</f>
        <v>8.8222774942947252E-2</v>
      </c>
      <c r="G31" s="136">
        <f>FSA!G31/FSA!G$38</f>
        <v>8.9520160725131998E-2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1.6879435340988538E-2</v>
      </c>
      <c r="D32" s="136">
        <f>FSA!D32/FSA!D$38</f>
        <v>1.5437442013945347E-2</v>
      </c>
      <c r="E32" s="136">
        <f>FSA!E32/FSA!E$38</f>
        <v>1.6801496718090222E-2</v>
      </c>
      <c r="F32" s="136">
        <f>FSA!F32/FSA!F$38</f>
        <v>1.6774789097156337E-2</v>
      </c>
      <c r="G32" s="136">
        <f>FSA!G32/FSA!G$38</f>
        <v>1.6358039111858669E-2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1.6472413495886686E-3</v>
      </c>
      <c r="D33" s="136">
        <f>FSA!D33/FSA!D$38</f>
        <v>1.9320714292546221E-3</v>
      </c>
      <c r="E33" s="136">
        <f>FSA!E33/FSA!E$38</f>
        <v>1.7245704251849993E-3</v>
      </c>
      <c r="F33" s="136">
        <f>FSA!F33/FSA!F$38</f>
        <v>1.7128644324213441E-3</v>
      </c>
      <c r="G33" s="136">
        <f>FSA!G33/FSA!G$38</f>
        <v>1.5781795906077548E-3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0.283598456190084</v>
      </c>
      <c r="D34" s="136">
        <f>FSA!D34/FSA!D$38</f>
        <v>0.25814674178152291</v>
      </c>
      <c r="E34" s="136">
        <f>FSA!E34/FSA!E$38</f>
        <v>0.19175655336761571</v>
      </c>
      <c r="F34" s="136">
        <f>FSA!F34/FSA!F$38</f>
        <v>0.19251262852893664</v>
      </c>
      <c r="G34" s="136">
        <f>FSA!G34/FSA!G$38</f>
        <v>0.19192013580650688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</v>
      </c>
      <c r="D35" s="136">
        <f>FSA!D35/FSA!D$38</f>
        <v>8.5541984294746104E-2</v>
      </c>
      <c r="E35" s="136">
        <f>FSA!E35/FSA!E$38</f>
        <v>9.0205485179146283E-2</v>
      </c>
      <c r="F35" s="136">
        <f>FSA!F35/FSA!F$38</f>
        <v>8.5315008077130189E-2</v>
      </c>
      <c r="G35" s="136">
        <f>FSA!G35/FSA!G$38</f>
        <v>0.11426227891209435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0.31559516170738483</v>
      </c>
      <c r="D36" s="136">
        <f>FSA!D36/FSA!D$38</f>
        <v>0.30673068645924001</v>
      </c>
      <c r="E36" s="136">
        <f>FSA!E36/FSA!E$38</f>
        <v>0.33410155106818845</v>
      </c>
      <c r="F36" s="136">
        <f>FSA!F36/FSA!F$38</f>
        <v>0.32602887253519319</v>
      </c>
      <c r="G36" s="136">
        <f>FSA!G36/FSA!G$38</f>
        <v>0.32874934458824567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3.6871390673932404E-4</v>
      </c>
      <c r="D37" s="136">
        <f>FSA!D37/FSA!D$38</f>
        <v>2.4390010616828152E-4</v>
      </c>
      <c r="E37" s="136">
        <f>FSA!E37/FSA!E$38</f>
        <v>5.4350098248254523E-4</v>
      </c>
      <c r="F37" s="136">
        <f>FSA!F37/FSA!F$38</f>
        <v>3.0770019744096001E-4</v>
      </c>
      <c r="G37" s="136">
        <f>FSA!G37/FSA!G$38</f>
        <v>9.9674500459437159E-4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9.0929551026662586E-2</v>
      </c>
      <c r="D40" s="136">
        <f>FSA!D40/FSA!D$55</f>
        <v>9.1228640704731204E-2</v>
      </c>
      <c r="E40" s="136">
        <f>FSA!E40/FSA!E$55</f>
        <v>6.1054699952443912E-2</v>
      </c>
      <c r="F40" s="136">
        <f>FSA!F40/FSA!F$55</f>
        <v>6.0130363654079887E-2</v>
      </c>
      <c r="G40" s="136">
        <f>FSA!G40/FSA!G$55</f>
        <v>6.3064232280705401E-2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0.18219429972418019</v>
      </c>
      <c r="D41" s="136">
        <f>FSA!D41/FSA!D$55</f>
        <v>0.19534100745572713</v>
      </c>
      <c r="E41" s="136">
        <f>FSA!E41/FSA!E$55</f>
        <v>0.21597780019126953</v>
      </c>
      <c r="F41" s="136">
        <f>FSA!F41/FSA!F$55</f>
        <v>0.20862287364161791</v>
      </c>
      <c r="G41" s="136">
        <f>FSA!G41/FSA!G$55</f>
        <v>0.21411106323554605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4.6448820104198589E-4</v>
      </c>
      <c r="D42" s="136">
        <f>FSA!D42/FSA!D$55</f>
        <v>2.7642144226952526E-3</v>
      </c>
      <c r="E42" s="136">
        <f>FSA!E42/FSA!E$55</f>
        <v>1.348293468093001E-3</v>
      </c>
      <c r="F42" s="136">
        <f>FSA!F42/FSA!F$55</f>
        <v>2.0257137435702819E-3</v>
      </c>
      <c r="G42" s="136">
        <f>FSA!G42/FSA!G$55</f>
        <v>7.1121170747914385E-4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1.3790989886607416E-3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0.35765591480232917</v>
      </c>
      <c r="D44" s="136">
        <f>FSA!D44/FSA!D$55</f>
        <v>0.35744927092649009</v>
      </c>
      <c r="E44" s="136">
        <f>FSA!E44/FSA!E$55</f>
        <v>0.23090309532643857</v>
      </c>
      <c r="F44" s="136">
        <f>FSA!F44/FSA!F$55</f>
        <v>0.27333801726215812</v>
      </c>
      <c r="G44" s="136">
        <f>FSA!G44/FSA!G$55</f>
        <v>0.27503646906748203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2.581979773214833E-2</v>
      </c>
      <c r="D45" s="136">
        <f>FSA!D45/FSA!D$55</f>
        <v>2.6546979689241086E-2</v>
      </c>
      <c r="E45" s="136">
        <f>FSA!E45/FSA!E$55</f>
        <v>5.0968628660120301E-2</v>
      </c>
      <c r="F45" s="136">
        <f>FSA!F45/FSA!F$55</f>
        <v>2.8924115224649091E-2</v>
      </c>
      <c r="G45" s="136">
        <f>FSA!G45/FSA!G$55</f>
        <v>2.8240815245887171E-2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3.3423996322402695E-3</v>
      </c>
      <c r="D46" s="136">
        <f>FSA!D46/FSA!D$55</f>
        <v>3.3380997699676233E-3</v>
      </c>
      <c r="E46" s="136">
        <f>FSA!E46/FSA!E$55</f>
        <v>3.6477086849957931E-3</v>
      </c>
      <c r="F46" s="136">
        <f>FSA!F46/FSA!F$55</f>
        <v>3.5796156785115364E-3</v>
      </c>
      <c r="G46" s="136">
        <f>FSA!G46/FSA!G$55</f>
        <v>3.6235457797112584E-3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3.3423996322402695E-3</v>
      </c>
      <c r="D48" s="136">
        <f>FSA!D48/FSA!D$55</f>
        <v>3.3380997699676233E-3</v>
      </c>
      <c r="E48" s="136">
        <f>FSA!E48/FSA!E$55</f>
        <v>3.6477086849957931E-3</v>
      </c>
      <c r="F48" s="136">
        <f>FSA!F48/FSA!F$55</f>
        <v>3.5796156785115364E-3</v>
      </c>
      <c r="G48" s="136">
        <f>FSA!G48/FSA!G$55</f>
        <v>3.6235457797112584E-3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0.66178555010726325</v>
      </c>
      <c r="D49" s="136">
        <f>FSA!D49/FSA!D$55</f>
        <v>0.67666821296885238</v>
      </c>
      <c r="E49" s="136">
        <f>FSA!E49/FSA!E$55</f>
        <v>0.56390022628336112</v>
      </c>
      <c r="F49" s="136">
        <f>FSA!F49/FSA!F$55</f>
        <v>0.57662069920458681</v>
      </c>
      <c r="G49" s="136">
        <f>FSA!G49/FSA!G$55</f>
        <v>0.5847873373168111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0.38083722801103281</v>
      </c>
      <c r="D51" s="136">
        <f>FSA!D51/FSA!D$55</f>
        <v>0.37630618696228141</v>
      </c>
      <c r="E51" s="136">
        <f>FSA!E51/FSA!E$55</f>
        <v>0.39589658902656349</v>
      </c>
      <c r="F51" s="136">
        <f>FSA!F51/FSA!F$55</f>
        <v>0.40020410989112432</v>
      </c>
      <c r="G51" s="136">
        <f>FSA!G51/FSA!G$55</f>
        <v>0.40693768851003742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-4.7124003984063745E-2</v>
      </c>
      <c r="D52" s="136">
        <f>FSA!D52/FSA!D$55</f>
        <v>-5.7450705639858247E-2</v>
      </c>
      <c r="E52" s="136">
        <f>FSA!E52/FSA!E$55</f>
        <v>3.5311701410482198E-2</v>
      </c>
      <c r="F52" s="136">
        <f>FSA!F52/FSA!F$55</f>
        <v>1.8385275368859394E-2</v>
      </c>
      <c r="G52" s="136">
        <f>FSA!G52/FSA!G$55</f>
        <v>3.4314667054285699E-3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4.5012258657676982E-3</v>
      </c>
      <c r="D53" s="136">
        <f>FSA!D53/FSA!D$55</f>
        <v>4.4763057087244922E-3</v>
      </c>
      <c r="E53" s="136">
        <f>FSA!E53/FSA!E$55</f>
        <v>4.8914832795932126E-3</v>
      </c>
      <c r="F53" s="136">
        <f>FSA!F53/FSA!F$55</f>
        <v>4.7899155354294773E-3</v>
      </c>
      <c r="G53" s="136">
        <f>FSA!G53/FSA!G$55</f>
        <v>4.8435074677229285E-3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0.33821444989273675</v>
      </c>
      <c r="D54" s="136">
        <f>FSA!D54/FSA!D$55</f>
        <v>0.32333178703114762</v>
      </c>
      <c r="E54" s="136">
        <f>FSA!E54/FSA!E$55</f>
        <v>0.43609977371663888</v>
      </c>
      <c r="F54" s="136">
        <f>FSA!F54/FSA!F$55</f>
        <v>0.42337930079541319</v>
      </c>
      <c r="G54" s="136">
        <f>FSA!G54/FSA!G$55</f>
        <v>0.4152126626831889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134799</v>
      </c>
      <c r="F4" s="299">
        <v>118863</v>
      </c>
      <c r="G4" s="299">
        <v>102957</v>
      </c>
      <c r="H4" s="299">
        <v>106194</v>
      </c>
      <c r="I4" s="299">
        <v>98507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20981</v>
      </c>
      <c r="F5" s="301">
        <v>6088</v>
      </c>
      <c r="G5" s="301">
        <v>6597</v>
      </c>
      <c r="H5" s="301">
        <v>15577</v>
      </c>
      <c r="I5" s="301">
        <v>14657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3981</v>
      </c>
      <c r="F6" s="264">
        <v>6088</v>
      </c>
      <c r="G6" s="264">
        <v>5097</v>
      </c>
      <c r="H6" s="264">
        <v>5977</v>
      </c>
      <c r="I6" s="264">
        <v>7135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17000</v>
      </c>
      <c r="F7" s="264">
        <v>0</v>
      </c>
      <c r="G7" s="264">
        <v>1500</v>
      </c>
      <c r="H7" s="264">
        <v>9600</v>
      </c>
      <c r="I7" s="264">
        <v>7522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8000</v>
      </c>
      <c r="F8" s="301">
        <v>23500</v>
      </c>
      <c r="G8" s="301">
        <v>19000</v>
      </c>
      <c r="H8" s="301">
        <v>14600</v>
      </c>
      <c r="I8" s="301">
        <v>20600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8000</v>
      </c>
      <c r="F11" s="264">
        <v>23500</v>
      </c>
      <c r="G11" s="264">
        <v>19000</v>
      </c>
      <c r="H11" s="264">
        <v>14600</v>
      </c>
      <c r="I11" s="264">
        <v>20600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69289</v>
      </c>
      <c r="F12" s="301">
        <v>63316</v>
      </c>
      <c r="G12" s="301">
        <v>57935</v>
      </c>
      <c r="H12" s="301">
        <v>56861</v>
      </c>
      <c r="I12" s="301">
        <v>44957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17564</v>
      </c>
      <c r="F13" s="264">
        <v>16799</v>
      </c>
      <c r="G13" s="264">
        <v>27004</v>
      </c>
      <c r="H13" s="264">
        <v>26201</v>
      </c>
      <c r="I13" s="264">
        <v>14174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3525</v>
      </c>
      <c r="F14" s="264">
        <v>3228</v>
      </c>
      <c r="G14" s="264">
        <v>3215</v>
      </c>
      <c r="H14" s="264">
        <v>3271</v>
      </c>
      <c r="I14" s="264">
        <v>3151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21259</v>
      </c>
      <c r="F15" s="264">
        <v>16403</v>
      </c>
      <c r="G15" s="264">
        <v>6711</v>
      </c>
      <c r="H15" s="264">
        <v>6711</v>
      </c>
      <c r="I15" s="264">
        <v>6711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12857</v>
      </c>
      <c r="F18" s="264">
        <v>12800</v>
      </c>
      <c r="G18" s="264">
        <v>6920</v>
      </c>
      <c r="H18" s="264">
        <v>6593</v>
      </c>
      <c r="I18" s="264">
        <v>6835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14085</v>
      </c>
      <c r="F20" s="264">
        <v>14085</v>
      </c>
      <c r="G20" s="264">
        <v>14085</v>
      </c>
      <c r="H20" s="264">
        <v>14085</v>
      </c>
      <c r="I20" s="264">
        <v>14085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33211</v>
      </c>
      <c r="F21" s="301">
        <v>23028</v>
      </c>
      <c r="G21" s="301">
        <v>17217</v>
      </c>
      <c r="H21" s="301">
        <v>17203</v>
      </c>
      <c r="I21" s="301">
        <v>17244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33211</v>
      </c>
      <c r="F22" s="264">
        <v>23028</v>
      </c>
      <c r="G22" s="264">
        <v>17217</v>
      </c>
      <c r="H22" s="264">
        <v>17203</v>
      </c>
      <c r="I22" s="264">
        <v>17244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3317</v>
      </c>
      <c r="F24" s="301">
        <v>2931</v>
      </c>
      <c r="G24" s="301">
        <v>2209</v>
      </c>
      <c r="H24" s="301">
        <v>1954</v>
      </c>
      <c r="I24" s="301">
        <v>1049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344</v>
      </c>
      <c r="F25" s="264">
        <v>404</v>
      </c>
      <c r="G25" s="264">
        <v>330</v>
      </c>
      <c r="H25" s="264">
        <v>334</v>
      </c>
      <c r="I25" s="264">
        <v>304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2974</v>
      </c>
      <c r="F26" s="264">
        <v>2527</v>
      </c>
      <c r="G26" s="264">
        <v>1867</v>
      </c>
      <c r="H26" s="264">
        <v>1312</v>
      </c>
      <c r="I26" s="264">
        <v>697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12</v>
      </c>
      <c r="H27" s="264">
        <v>308</v>
      </c>
      <c r="I27" s="264">
        <v>48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74034</v>
      </c>
      <c r="F30" s="301">
        <v>90239</v>
      </c>
      <c r="G30" s="301">
        <v>88395</v>
      </c>
      <c r="H30" s="301">
        <v>88798</v>
      </c>
      <c r="I30" s="301">
        <v>94120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58</v>
      </c>
      <c r="F31" s="301">
        <v>58</v>
      </c>
      <c r="G31" s="301">
        <v>13</v>
      </c>
      <c r="H31" s="301">
        <v>13</v>
      </c>
      <c r="I31" s="301">
        <v>13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58</v>
      </c>
      <c r="F37" s="264">
        <v>58</v>
      </c>
      <c r="G37" s="264">
        <v>13</v>
      </c>
      <c r="H37" s="264">
        <v>13</v>
      </c>
      <c r="I37" s="264">
        <v>13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7814</v>
      </c>
      <c r="F39" s="301">
        <v>5510</v>
      </c>
      <c r="G39" s="301">
        <v>5309</v>
      </c>
      <c r="H39" s="301">
        <v>4851</v>
      </c>
      <c r="I39" s="301">
        <v>4650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7737</v>
      </c>
      <c r="F40" s="264">
        <v>5459</v>
      </c>
      <c r="G40" s="264">
        <v>5204</v>
      </c>
      <c r="H40" s="264">
        <v>4791</v>
      </c>
      <c r="I40" s="264">
        <v>4457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350</v>
      </c>
      <c r="F41" s="264">
        <v>350</v>
      </c>
      <c r="G41" s="264">
        <v>431</v>
      </c>
      <c r="H41" s="264">
        <v>431</v>
      </c>
      <c r="I41" s="264">
        <v>596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-273</v>
      </c>
      <c r="F42" s="264">
        <v>-299</v>
      </c>
      <c r="G42" s="264">
        <v>-326</v>
      </c>
      <c r="H42" s="264">
        <v>-371</v>
      </c>
      <c r="I42" s="264">
        <v>-403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77</v>
      </c>
      <c r="F46" s="264">
        <v>51</v>
      </c>
      <c r="G46" s="264">
        <v>104</v>
      </c>
      <c r="H46" s="264">
        <v>60</v>
      </c>
      <c r="I46" s="264">
        <v>192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17887</v>
      </c>
      <c r="G49" s="301">
        <v>17261</v>
      </c>
      <c r="H49" s="301">
        <v>16636</v>
      </c>
      <c r="I49" s="301">
        <v>16010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18393</v>
      </c>
      <c r="G50" s="264">
        <v>18393</v>
      </c>
      <c r="H50" s="264">
        <v>18393</v>
      </c>
      <c r="I50" s="264">
        <v>18393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-506</v>
      </c>
      <c r="G51" s="264">
        <v>-1132</v>
      </c>
      <c r="H51" s="264">
        <v>-1758</v>
      </c>
      <c r="I51" s="264">
        <v>-2384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58170</v>
      </c>
      <c r="F52" s="301">
        <v>58679</v>
      </c>
      <c r="G52" s="301">
        <v>58727</v>
      </c>
      <c r="H52" s="301">
        <v>58783</v>
      </c>
      <c r="I52" s="301">
        <v>58869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58140</v>
      </c>
      <c r="F53" s="264">
        <v>58650</v>
      </c>
      <c r="G53" s="264">
        <v>58698</v>
      </c>
      <c r="H53" s="264">
        <v>58754</v>
      </c>
      <c r="I53" s="264">
        <v>58839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29</v>
      </c>
      <c r="F54" s="264">
        <v>29</v>
      </c>
      <c r="G54" s="264">
        <v>29</v>
      </c>
      <c r="H54" s="264">
        <v>29</v>
      </c>
      <c r="I54" s="264">
        <v>29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0</v>
      </c>
      <c r="I55" s="301">
        <v>6000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6000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7992</v>
      </c>
      <c r="F61" s="301">
        <v>8105</v>
      </c>
      <c r="G61" s="301">
        <v>7085</v>
      </c>
      <c r="H61" s="301">
        <v>8517</v>
      </c>
      <c r="I61" s="301">
        <v>8579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7955</v>
      </c>
      <c r="F62" s="264">
        <v>8070</v>
      </c>
      <c r="G62" s="264">
        <v>7051</v>
      </c>
      <c r="H62" s="264">
        <v>8484</v>
      </c>
      <c r="I62" s="264">
        <v>8549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37</v>
      </c>
      <c r="F63" s="264">
        <v>36</v>
      </c>
      <c r="G63" s="264">
        <v>34</v>
      </c>
      <c r="H63" s="264">
        <v>33</v>
      </c>
      <c r="I63" s="264">
        <v>31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208832</v>
      </c>
      <c r="F67" s="301">
        <v>209102</v>
      </c>
      <c r="G67" s="301">
        <v>191353</v>
      </c>
      <c r="H67" s="301">
        <v>194993</v>
      </c>
      <c r="I67" s="301">
        <v>192627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138203</v>
      </c>
      <c r="F68" s="301">
        <v>141493</v>
      </c>
      <c r="G68" s="301">
        <v>107903</v>
      </c>
      <c r="H68" s="301">
        <v>112437</v>
      </c>
      <c r="I68" s="301">
        <v>112646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120518</v>
      </c>
      <c r="F69" s="301">
        <v>116450</v>
      </c>
      <c r="G69" s="301">
        <v>106096</v>
      </c>
      <c r="H69" s="301">
        <v>110239</v>
      </c>
      <c r="I69" s="301">
        <v>110787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18989</v>
      </c>
      <c r="F70" s="264">
        <v>19076</v>
      </c>
      <c r="G70" s="264">
        <v>11683</v>
      </c>
      <c r="H70" s="264">
        <v>11725</v>
      </c>
      <c r="I70" s="264">
        <v>12148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97</v>
      </c>
      <c r="F71" s="264">
        <v>578</v>
      </c>
      <c r="G71" s="264">
        <v>258</v>
      </c>
      <c r="H71" s="264">
        <v>395</v>
      </c>
      <c r="I71" s="264">
        <v>137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5392</v>
      </c>
      <c r="F72" s="264">
        <v>5551</v>
      </c>
      <c r="G72" s="264">
        <v>9753</v>
      </c>
      <c r="H72" s="264">
        <v>5640</v>
      </c>
      <c r="I72" s="264">
        <v>5440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525</v>
      </c>
      <c r="F73" s="264">
        <v>519</v>
      </c>
      <c r="G73" s="264">
        <v>867</v>
      </c>
      <c r="H73" s="264">
        <v>471</v>
      </c>
      <c r="I73" s="264">
        <v>705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37523</v>
      </c>
      <c r="F74" s="264">
        <v>40327</v>
      </c>
      <c r="G74" s="264">
        <v>40461</v>
      </c>
      <c r="H74" s="264">
        <v>40209</v>
      </c>
      <c r="I74" s="264">
        <v>40539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31735</v>
      </c>
      <c r="F75" s="264">
        <v>24873</v>
      </c>
      <c r="G75" s="264">
        <v>16017</v>
      </c>
      <c r="H75" s="264">
        <v>13807</v>
      </c>
      <c r="I75" s="264">
        <v>13807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288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23687</v>
      </c>
      <c r="F78" s="264">
        <v>23286</v>
      </c>
      <c r="G78" s="264">
        <v>24705</v>
      </c>
      <c r="H78" s="264">
        <v>36434</v>
      </c>
      <c r="I78" s="264">
        <v>36847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698</v>
      </c>
      <c r="F79" s="264">
        <v>698</v>
      </c>
      <c r="G79" s="264">
        <v>698</v>
      </c>
      <c r="H79" s="264">
        <v>698</v>
      </c>
      <c r="I79" s="264">
        <v>698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1583</v>
      </c>
      <c r="F81" s="264">
        <v>1542</v>
      </c>
      <c r="G81" s="264">
        <v>1654</v>
      </c>
      <c r="H81" s="264">
        <v>860</v>
      </c>
      <c r="I81" s="264">
        <v>467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17685</v>
      </c>
      <c r="F84" s="301">
        <v>25042</v>
      </c>
      <c r="G84" s="301">
        <v>1808</v>
      </c>
      <c r="H84" s="301">
        <v>2198</v>
      </c>
      <c r="I84" s="301">
        <v>1859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421</v>
      </c>
      <c r="F90" s="264">
        <v>460</v>
      </c>
      <c r="G90" s="264">
        <v>675</v>
      </c>
      <c r="H90" s="264">
        <v>876</v>
      </c>
      <c r="I90" s="264">
        <v>1043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17264</v>
      </c>
      <c r="F91" s="264">
        <v>24582</v>
      </c>
      <c r="G91" s="264">
        <v>1133</v>
      </c>
      <c r="H91" s="264">
        <v>1322</v>
      </c>
      <c r="I91" s="264">
        <v>816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70629</v>
      </c>
      <c r="F98" s="301">
        <v>67609</v>
      </c>
      <c r="G98" s="301">
        <v>83449</v>
      </c>
      <c r="H98" s="301">
        <v>82556</v>
      </c>
      <c r="I98" s="301">
        <v>79981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70359</v>
      </c>
      <c r="F99" s="301">
        <v>68185</v>
      </c>
      <c r="G99" s="301">
        <v>87036</v>
      </c>
      <c r="H99" s="301">
        <v>83862</v>
      </c>
      <c r="I99" s="301">
        <v>81297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52320</v>
      </c>
      <c r="F100" s="264">
        <v>52320</v>
      </c>
      <c r="G100" s="264">
        <v>52320</v>
      </c>
      <c r="H100" s="264">
        <v>52320</v>
      </c>
      <c r="I100" s="264">
        <v>52320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52320</v>
      </c>
      <c r="F101" s="264">
        <v>52320</v>
      </c>
      <c r="G101" s="264">
        <v>52320</v>
      </c>
      <c r="H101" s="264">
        <v>52320</v>
      </c>
      <c r="I101" s="264">
        <v>52320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26941</v>
      </c>
      <c r="F109" s="264">
        <v>26942</v>
      </c>
      <c r="G109" s="264">
        <v>27023</v>
      </c>
      <c r="H109" s="264">
        <v>27023</v>
      </c>
      <c r="I109" s="264">
        <v>27383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-9841</v>
      </c>
      <c r="F112" s="264">
        <v>-12013</v>
      </c>
      <c r="G112" s="264">
        <v>6757</v>
      </c>
      <c r="H112" s="264">
        <v>3585</v>
      </c>
      <c r="I112" s="264">
        <v>661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-9201</v>
      </c>
      <c r="F113" s="264">
        <v>-9841</v>
      </c>
      <c r="G113" s="264">
        <v>-12267</v>
      </c>
      <c r="H113" s="264">
        <v>6757</v>
      </c>
      <c r="I113" s="264">
        <v>3585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-641</v>
      </c>
      <c r="F114" s="264">
        <v>-2171</v>
      </c>
      <c r="G114" s="264">
        <v>19025</v>
      </c>
      <c r="H114" s="264">
        <v>-3171</v>
      </c>
      <c r="I114" s="264">
        <v>-2925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940</v>
      </c>
      <c r="F115" s="264">
        <v>936</v>
      </c>
      <c r="G115" s="264">
        <v>936</v>
      </c>
      <c r="H115" s="264">
        <v>934</v>
      </c>
      <c r="I115" s="264">
        <v>933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270</v>
      </c>
      <c r="F116" s="301">
        <v>-576</v>
      </c>
      <c r="G116" s="301">
        <v>-3587</v>
      </c>
      <c r="H116" s="301">
        <v>-1306</v>
      </c>
      <c r="I116" s="301">
        <v>-1315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-576</v>
      </c>
      <c r="G117" s="264">
        <v>-3587</v>
      </c>
      <c r="H117" s="264">
        <v>-1306</v>
      </c>
      <c r="I117" s="264">
        <v>-1315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270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208832</v>
      </c>
      <c r="F119" s="301">
        <v>209102</v>
      </c>
      <c r="G119" s="301">
        <v>191353</v>
      </c>
      <c r="H119" s="301">
        <v>194993</v>
      </c>
      <c r="I119" s="301">
        <v>192627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15090</v>
      </c>
      <c r="F3" s="264">
        <v>20511</v>
      </c>
      <c r="G3" s="264">
        <v>15954</v>
      </c>
      <c r="H3" s="264">
        <v>17369</v>
      </c>
      <c r="I3" s="264">
        <v>18378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15090</v>
      </c>
      <c r="F5" s="301">
        <v>20511</v>
      </c>
      <c r="G5" s="301">
        <v>15954</v>
      </c>
      <c r="H5" s="301">
        <v>17369</v>
      </c>
      <c r="I5" s="301">
        <v>18378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2529</v>
      </c>
      <c r="F6" s="264">
        <v>10236</v>
      </c>
      <c r="G6" s="264">
        <v>11313</v>
      </c>
      <c r="H6" s="264">
        <v>9582</v>
      </c>
      <c r="I6" s="264">
        <v>10153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12561</v>
      </c>
      <c r="F7" s="301">
        <v>10275</v>
      </c>
      <c r="G7" s="301">
        <v>4641</v>
      </c>
      <c r="H7" s="301">
        <v>7788</v>
      </c>
      <c r="I7" s="301">
        <v>8225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1923</v>
      </c>
      <c r="F8" s="264">
        <v>1387</v>
      </c>
      <c r="G8" s="264">
        <v>1594</v>
      </c>
      <c r="H8" s="264">
        <v>1005</v>
      </c>
      <c r="I8" s="264">
        <v>1685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626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626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15104</v>
      </c>
      <c r="F13" s="264">
        <v>12922</v>
      </c>
      <c r="G13" s="264">
        <v>12374</v>
      </c>
      <c r="H13" s="264">
        <v>11131</v>
      </c>
      <c r="I13" s="264">
        <v>11339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-1246</v>
      </c>
      <c r="F14" s="301">
        <v>-1260</v>
      </c>
      <c r="G14" s="301">
        <v>-6138</v>
      </c>
      <c r="H14" s="301">
        <v>-2339</v>
      </c>
      <c r="I14" s="301">
        <v>-1429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575</v>
      </c>
      <c r="F15" s="264">
        <v>21</v>
      </c>
      <c r="G15" s="264">
        <v>36501</v>
      </c>
      <c r="H15" s="264">
        <v>25</v>
      </c>
      <c r="I15" s="264">
        <v>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50</v>
      </c>
      <c r="F16" s="264">
        <v>0</v>
      </c>
      <c r="G16" s="264">
        <v>6154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525</v>
      </c>
      <c r="F17" s="301">
        <v>21</v>
      </c>
      <c r="G17" s="301">
        <v>30346</v>
      </c>
      <c r="H17" s="301">
        <v>25</v>
      </c>
      <c r="I17" s="301">
        <v>4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-721</v>
      </c>
      <c r="F18" s="301">
        <v>-1240</v>
      </c>
      <c r="G18" s="301">
        <v>24208</v>
      </c>
      <c r="H18" s="301">
        <v>-2313</v>
      </c>
      <c r="I18" s="301">
        <v>-1425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15</v>
      </c>
      <c r="F19" s="264">
        <v>4</v>
      </c>
      <c r="G19" s="264">
        <v>4251</v>
      </c>
      <c r="H19" s="264">
        <v>1</v>
      </c>
      <c r="I19" s="264">
        <v>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63</v>
      </c>
      <c r="F20" s="264">
        <v>2</v>
      </c>
      <c r="G20" s="264">
        <v>2</v>
      </c>
      <c r="H20" s="264">
        <v>2</v>
      </c>
      <c r="I20" s="264">
        <v>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-798</v>
      </c>
      <c r="F21" s="301">
        <v>-1246</v>
      </c>
      <c r="G21" s="301">
        <v>19955</v>
      </c>
      <c r="H21" s="301">
        <v>-2316</v>
      </c>
      <c r="I21" s="301">
        <v>-1429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-639</v>
      </c>
      <c r="F22" s="264">
        <v>-1242</v>
      </c>
      <c r="G22" s="264">
        <v>19956</v>
      </c>
      <c r="H22" s="264">
        <v>-2314</v>
      </c>
      <c r="I22" s="264">
        <v>-1427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-159</v>
      </c>
      <c r="F23" s="264">
        <v>-4</v>
      </c>
      <c r="G23" s="264">
        <v>0</v>
      </c>
      <c r="H23" s="264">
        <v>-2</v>
      </c>
      <c r="I23" s="264">
        <v>-1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0</v>
      </c>
      <c r="F24" s="264">
        <v>0</v>
      </c>
      <c r="G24" s="264">
        <v>3588</v>
      </c>
      <c r="H24" s="264">
        <v>-606</v>
      </c>
      <c r="I24" s="264">
        <v>-490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-656</v>
      </c>
      <c r="F25" s="264">
        <v>-415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