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D21" i="10" s="1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Q5" i="10"/>
  <c r="P5" i="10"/>
  <c r="O5" i="10"/>
  <c r="J5" i="10"/>
  <c r="I5" i="10"/>
  <c r="H5" i="10"/>
  <c r="G5" i="10"/>
  <c r="F5" i="10"/>
  <c r="E5" i="10"/>
  <c r="G3" i="10"/>
  <c r="H3" i="10" s="1"/>
  <c r="I3" i="10" s="1"/>
  <c r="J3" i="10" s="1"/>
  <c r="K3" i="10" s="1"/>
  <c r="L3" i="10" s="1"/>
  <c r="M3" i="10" s="1"/>
  <c r="N3" i="10" s="1"/>
  <c r="E3" i="10"/>
  <c r="F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H27" i="2" s="1"/>
  <c r="G12" i="8"/>
  <c r="F12" i="8"/>
  <c r="F27" i="2" s="1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C28" i="2" s="1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H4" i="8" s="1"/>
  <c r="G5" i="8"/>
  <c r="F5" i="8"/>
  <c r="F4" i="8" s="1"/>
  <c r="E5" i="8"/>
  <c r="D5" i="8"/>
  <c r="C5" i="8"/>
  <c r="C4" i="8" s="1"/>
  <c r="G4" i="8"/>
  <c r="E4" i="8"/>
  <c r="D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M74" i="6"/>
  <c r="L74" i="6"/>
  <c r="K74" i="6"/>
  <c r="K69" i="6" s="1"/>
  <c r="K68" i="6" s="1"/>
  <c r="K78" i="6" s="1"/>
  <c r="J74" i="6"/>
  <c r="I74" i="6"/>
  <c r="I69" i="6" s="1"/>
  <c r="I68" i="6" s="1"/>
  <c r="I78" i="6" s="1"/>
  <c r="H74" i="6"/>
  <c r="H69" i="6" s="1"/>
  <c r="H68" i="6" s="1"/>
  <c r="G74" i="6"/>
  <c r="F74" i="6"/>
  <c r="F69" i="6" s="1"/>
  <c r="E74" i="6"/>
  <c r="E69" i="6" s="1"/>
  <c r="E68" i="6" s="1"/>
  <c r="E78" i="6" s="1"/>
  <c r="D74" i="6"/>
  <c r="C74" i="6"/>
  <c r="N69" i="6"/>
  <c r="N68" i="6" s="1"/>
  <c r="N78" i="6" s="1"/>
  <c r="M69" i="6"/>
  <c r="M68" i="6" s="1"/>
  <c r="M78" i="6" s="1"/>
  <c r="L69" i="6"/>
  <c r="J69" i="6"/>
  <c r="G69" i="6"/>
  <c r="D69" i="6"/>
  <c r="C69" i="6"/>
  <c r="L68" i="6"/>
  <c r="J68" i="6"/>
  <c r="J78" i="6" s="1"/>
  <c r="G68" i="6"/>
  <c r="F68" i="6"/>
  <c r="F78" i="6" s="1"/>
  <c r="D68" i="6"/>
  <c r="C68" i="6"/>
  <c r="C78" i="6" s="1"/>
  <c r="N62" i="6"/>
  <c r="N50" i="6" s="1"/>
  <c r="M62" i="6"/>
  <c r="M50" i="6" s="1"/>
  <c r="L62" i="6"/>
  <c r="K62" i="6"/>
  <c r="K50" i="6" s="1"/>
  <c r="J62" i="6"/>
  <c r="J50" i="6" s="1"/>
  <c r="I62" i="6"/>
  <c r="H62" i="6"/>
  <c r="G62" i="6"/>
  <c r="G50" i="6" s="1"/>
  <c r="F62" i="6"/>
  <c r="E62" i="6"/>
  <c r="E50" i="6" s="1"/>
  <c r="D62" i="6"/>
  <c r="C62" i="6"/>
  <c r="C50" i="6" s="1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L50" i="6" s="1"/>
  <c r="K51" i="6"/>
  <c r="J51" i="6"/>
  <c r="I51" i="6"/>
  <c r="H51" i="6"/>
  <c r="G51" i="6"/>
  <c r="F51" i="6"/>
  <c r="E51" i="6"/>
  <c r="D51" i="6"/>
  <c r="D50" i="6" s="1"/>
  <c r="C51" i="6"/>
  <c r="I50" i="6"/>
  <c r="H50" i="6"/>
  <c r="H78" i="6" s="1"/>
  <c r="F50" i="6"/>
  <c r="N44" i="6"/>
  <c r="M44" i="6"/>
  <c r="L44" i="6"/>
  <c r="K44" i="6"/>
  <c r="J44" i="6"/>
  <c r="I44" i="6"/>
  <c r="I24" i="6" s="1"/>
  <c r="I48" i="6" s="1"/>
  <c r="I79" i="6" s="1"/>
  <c r="H44" i="6"/>
  <c r="G44" i="6"/>
  <c r="F44" i="6"/>
  <c r="E44" i="6"/>
  <c r="D44" i="6"/>
  <c r="C44" i="6"/>
  <c r="N40" i="6"/>
  <c r="M40" i="6"/>
  <c r="L40" i="6"/>
  <c r="L24" i="6" s="1"/>
  <c r="L48" i="6" s="1"/>
  <c r="K40" i="6"/>
  <c r="J40" i="6"/>
  <c r="I40" i="6"/>
  <c r="H40" i="6"/>
  <c r="G40" i="6"/>
  <c r="F40" i="6"/>
  <c r="F24" i="6" s="1"/>
  <c r="F48" i="6" s="1"/>
  <c r="E40" i="6"/>
  <c r="D40" i="6"/>
  <c r="C40" i="6"/>
  <c r="W38" i="6"/>
  <c r="W39" i="6" s="1"/>
  <c r="W40" i="6" s="1"/>
  <c r="W42" i="6" s="1"/>
  <c r="W43" i="6" s="1"/>
  <c r="W44" i="6" s="1"/>
  <c r="W45" i="6" s="1"/>
  <c r="W46" i="6" s="1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W37" i="6"/>
  <c r="K35" i="6"/>
  <c r="J35" i="6"/>
  <c r="I35" i="6"/>
  <c r="I31" i="6" s="1"/>
  <c r="H35" i="6"/>
  <c r="G35" i="6"/>
  <c r="N32" i="6"/>
  <c r="N31" i="6" s="1"/>
  <c r="M32" i="6"/>
  <c r="M31" i="6" s="1"/>
  <c r="L32" i="6"/>
  <c r="K32" i="6"/>
  <c r="K31" i="6" s="1"/>
  <c r="J32" i="6"/>
  <c r="I32" i="6"/>
  <c r="H32" i="6"/>
  <c r="G32" i="6"/>
  <c r="G31" i="6" s="1"/>
  <c r="L31" i="6"/>
  <c r="J31" i="6"/>
  <c r="H31" i="6"/>
  <c r="F31" i="6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N25" i="6"/>
  <c r="M25" i="6"/>
  <c r="L25" i="6"/>
  <c r="K25" i="6"/>
  <c r="J25" i="6"/>
  <c r="I25" i="6"/>
  <c r="H25" i="6"/>
  <c r="H24" i="6" s="1"/>
  <c r="H48" i="6" s="1"/>
  <c r="H79" i="6" s="1"/>
  <c r="G25" i="6"/>
  <c r="J24" i="6"/>
  <c r="J48" i="6" s="1"/>
  <c r="G24" i="6"/>
  <c r="J23" i="6"/>
  <c r="I23" i="6"/>
  <c r="G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H3" i="6"/>
  <c r="H23" i="6" s="1"/>
  <c r="G3" i="6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G13" i="4"/>
  <c r="G12" i="4"/>
  <c r="H12" i="4" s="1"/>
  <c r="G9" i="4"/>
  <c r="H9" i="4" s="1"/>
  <c r="I9" i="4" s="1"/>
  <c r="I18" i="4" s="1"/>
  <c r="I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V60" i="2" s="1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E63" i="2"/>
  <c r="C63" i="2"/>
  <c r="J61" i="2"/>
  <c r="I61" i="2"/>
  <c r="H61" i="2"/>
  <c r="G61" i="2"/>
  <c r="F61" i="2"/>
  <c r="E61" i="2"/>
  <c r="D61" i="2"/>
  <c r="C61" i="2"/>
  <c r="M60" i="2"/>
  <c r="L60" i="2"/>
  <c r="L63" i="2" s="1"/>
  <c r="K60" i="2"/>
  <c r="J60" i="2"/>
  <c r="I60" i="2"/>
  <c r="H60" i="2"/>
  <c r="G60" i="2"/>
  <c r="F60" i="2"/>
  <c r="E60" i="2"/>
  <c r="D60" i="2"/>
  <c r="C60" i="2"/>
  <c r="K59" i="2"/>
  <c r="L59" i="2" s="1"/>
  <c r="M59" i="2" s="1"/>
  <c r="M57" i="2" s="1"/>
  <c r="M64" i="2" s="1"/>
  <c r="J58" i="2"/>
  <c r="I58" i="2"/>
  <c r="H58" i="2"/>
  <c r="G58" i="2"/>
  <c r="F58" i="2"/>
  <c r="E58" i="2"/>
  <c r="D58" i="2"/>
  <c r="C58" i="2"/>
  <c r="L57" i="2"/>
  <c r="L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AA55" i="2"/>
  <c r="J55" i="2"/>
  <c r="I55" i="2"/>
  <c r="H55" i="2"/>
  <c r="G55" i="2"/>
  <c r="F55" i="2"/>
  <c r="U50" i="2" s="1"/>
  <c r="E55" i="2"/>
  <c r="D55" i="2"/>
  <c r="S50" i="2" s="1"/>
  <c r="C55" i="2"/>
  <c r="AB54" i="2"/>
  <c r="AA54" i="2"/>
  <c r="Z54" i="2"/>
  <c r="J54" i="2"/>
  <c r="J64" i="2" s="1"/>
  <c r="I54" i="2"/>
  <c r="H54" i="2"/>
  <c r="G54" i="2"/>
  <c r="G64" i="2" s="1"/>
  <c r="G68" i="2" s="1"/>
  <c r="F54" i="2"/>
  <c r="E54" i="2"/>
  <c r="D54" i="2"/>
  <c r="C54" i="2"/>
  <c r="X53" i="2"/>
  <c r="J53" i="2"/>
  <c r="I53" i="2"/>
  <c r="H53" i="2"/>
  <c r="G53" i="2"/>
  <c r="F53" i="2"/>
  <c r="E53" i="2"/>
  <c r="D53" i="2"/>
  <c r="C53" i="2"/>
  <c r="I51" i="2"/>
  <c r="H51" i="2"/>
  <c r="G51" i="2"/>
  <c r="J50" i="2"/>
  <c r="I50" i="2"/>
  <c r="H50" i="2"/>
  <c r="G50" i="2"/>
  <c r="F50" i="2"/>
  <c r="E50" i="2"/>
  <c r="D50" i="2"/>
  <c r="C50" i="2"/>
  <c r="X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AA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W51" i="2" s="1"/>
  <c r="G45" i="2"/>
  <c r="F45" i="2"/>
  <c r="E45" i="2"/>
  <c r="D45" i="2"/>
  <c r="C45" i="2"/>
  <c r="R51" i="2" s="1"/>
  <c r="J44" i="2"/>
  <c r="I44" i="2"/>
  <c r="X48" i="2" s="1"/>
  <c r="H44" i="2"/>
  <c r="G44" i="2"/>
  <c r="V48" i="2" s="1"/>
  <c r="F44" i="2"/>
  <c r="E44" i="2"/>
  <c r="T48" i="2" s="1"/>
  <c r="D44" i="2"/>
  <c r="S48" i="2" s="1"/>
  <c r="C44" i="2"/>
  <c r="C51" i="2" s="1"/>
  <c r="J43" i="2"/>
  <c r="I43" i="2"/>
  <c r="H43" i="2"/>
  <c r="W52" i="2" s="1"/>
  <c r="G43" i="2"/>
  <c r="F43" i="2"/>
  <c r="E43" i="2"/>
  <c r="D43" i="2"/>
  <c r="C43" i="2"/>
  <c r="J42" i="2"/>
  <c r="I42" i="2"/>
  <c r="H42" i="2"/>
  <c r="G42" i="2"/>
  <c r="F42" i="2"/>
  <c r="F51" i="2" s="1"/>
  <c r="E42" i="2"/>
  <c r="D42" i="2"/>
  <c r="C42" i="2"/>
  <c r="Z40" i="2"/>
  <c r="U40" i="2"/>
  <c r="M40" i="2"/>
  <c r="L40" i="2"/>
  <c r="K40" i="2"/>
  <c r="J40" i="2"/>
  <c r="Y18" i="2" s="1"/>
  <c r="Y40" i="2" s="1"/>
  <c r="I40" i="2"/>
  <c r="H40" i="2"/>
  <c r="W18" i="2" s="1"/>
  <c r="W40" i="2" s="1"/>
  <c r="G40" i="2"/>
  <c r="V18" i="2" s="1"/>
  <c r="V40" i="2" s="1"/>
  <c r="F40" i="2"/>
  <c r="U18" i="2" s="1"/>
  <c r="E40" i="2"/>
  <c r="Z34" i="2"/>
  <c r="Y34" i="2"/>
  <c r="X34" i="2"/>
  <c r="W34" i="2"/>
  <c r="V34" i="2"/>
  <c r="U34" i="2"/>
  <c r="T34" i="2"/>
  <c r="S34" i="2"/>
  <c r="R34" i="2"/>
  <c r="J34" i="2"/>
  <c r="I34" i="2"/>
  <c r="H34" i="2"/>
  <c r="W54" i="2" s="1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G28" i="2"/>
  <c r="F28" i="2"/>
  <c r="E28" i="2"/>
  <c r="D28" i="2"/>
  <c r="Y27" i="2"/>
  <c r="X27" i="2"/>
  <c r="W27" i="2"/>
  <c r="W55" i="2" s="1"/>
  <c r="V27" i="2"/>
  <c r="U27" i="2"/>
  <c r="T27" i="2"/>
  <c r="S27" i="2"/>
  <c r="R27" i="2"/>
  <c r="J27" i="2"/>
  <c r="I27" i="2"/>
  <c r="G27" i="2"/>
  <c r="E27" i="2"/>
  <c r="D27" i="2"/>
  <c r="C27" i="2"/>
  <c r="J26" i="2"/>
  <c r="I26" i="2"/>
  <c r="H26" i="2"/>
  <c r="G26" i="2"/>
  <c r="F26" i="2"/>
  <c r="E26" i="2"/>
  <c r="D26" i="2"/>
  <c r="C26" i="2"/>
  <c r="H25" i="2"/>
  <c r="H38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H22" i="2"/>
  <c r="AB21" i="2"/>
  <c r="AA21" i="2"/>
  <c r="Z21" i="2"/>
  <c r="Y21" i="2"/>
  <c r="X21" i="2"/>
  <c r="W21" i="2"/>
  <c r="V21" i="2"/>
  <c r="U21" i="2"/>
  <c r="T21" i="2"/>
  <c r="S21" i="2"/>
  <c r="R21" i="2"/>
  <c r="L21" i="2"/>
  <c r="AA48" i="2" s="1"/>
  <c r="I21" i="2"/>
  <c r="H21" i="2"/>
  <c r="W49" i="2" s="1"/>
  <c r="G21" i="2"/>
  <c r="F21" i="2"/>
  <c r="E21" i="2"/>
  <c r="D21" i="2"/>
  <c r="C21" i="2"/>
  <c r="M20" i="2"/>
  <c r="AB52" i="2" s="1"/>
  <c r="L20" i="2"/>
  <c r="K20" i="2"/>
  <c r="K21" i="2" s="1"/>
  <c r="J20" i="2"/>
  <c r="I20" i="2"/>
  <c r="H20" i="2"/>
  <c r="W53" i="2" s="1"/>
  <c r="G20" i="2"/>
  <c r="F20" i="2"/>
  <c r="E20" i="2"/>
  <c r="D20" i="2"/>
  <c r="C20" i="2"/>
  <c r="AB18" i="2"/>
  <c r="AB40" i="2" s="1"/>
  <c r="AA18" i="2"/>
  <c r="AA40" i="2" s="1"/>
  <c r="Z18" i="2"/>
  <c r="X18" i="2"/>
  <c r="X40" i="2" s="1"/>
  <c r="T18" i="2"/>
  <c r="T40" i="2" s="1"/>
  <c r="D18" i="2"/>
  <c r="D40" i="2" s="1"/>
  <c r="S18" i="2" s="1"/>
  <c r="S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I54" i="1" s="1"/>
  <c r="H51" i="1"/>
  <c r="H54" i="1" s="1"/>
  <c r="G51" i="1"/>
  <c r="F51" i="1"/>
  <c r="E51" i="1"/>
  <c r="D51" i="1"/>
  <c r="C51" i="1"/>
  <c r="G49" i="1"/>
  <c r="H48" i="1"/>
  <c r="D48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F48" i="1" s="1"/>
  <c r="E46" i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T42" i="1"/>
  <c r="J42" i="1"/>
  <c r="I42" i="1"/>
  <c r="H42" i="1"/>
  <c r="G42" i="1"/>
  <c r="F42" i="1"/>
  <c r="E42" i="1"/>
  <c r="D42" i="1"/>
  <c r="C42" i="1"/>
  <c r="U41" i="1"/>
  <c r="J41" i="1"/>
  <c r="I41" i="1"/>
  <c r="H41" i="1"/>
  <c r="G41" i="1"/>
  <c r="F41" i="1"/>
  <c r="E41" i="1"/>
  <c r="D41" i="1"/>
  <c r="C41" i="1"/>
  <c r="J40" i="1"/>
  <c r="I40" i="1"/>
  <c r="H40" i="1"/>
  <c r="H49" i="1" s="1"/>
  <c r="G40" i="1"/>
  <c r="F40" i="1"/>
  <c r="E40" i="1"/>
  <c r="D40" i="1"/>
  <c r="C40" i="1"/>
  <c r="O37" i="1"/>
  <c r="J37" i="1"/>
  <c r="I37" i="1"/>
  <c r="H37" i="1"/>
  <c r="G37" i="1"/>
  <c r="F37" i="1"/>
  <c r="E37" i="1"/>
  <c r="D37" i="1"/>
  <c r="C37" i="1"/>
  <c r="U36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H38" i="1" s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T30" i="1"/>
  <c r="J30" i="1"/>
  <c r="I30" i="1"/>
  <c r="H30" i="1"/>
  <c r="G30" i="1"/>
  <c r="R38" i="1" s="1"/>
  <c r="F30" i="1"/>
  <c r="Q38" i="1" s="1"/>
  <c r="E30" i="1"/>
  <c r="D30" i="1"/>
  <c r="C30" i="1"/>
  <c r="J29" i="1"/>
  <c r="I29" i="1"/>
  <c r="H29" i="1"/>
  <c r="G29" i="1"/>
  <c r="F29" i="1"/>
  <c r="E29" i="1"/>
  <c r="D29" i="1"/>
  <c r="C29" i="1"/>
  <c r="D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F22" i="3" s="1"/>
  <c r="E22" i="1"/>
  <c r="D22" i="1"/>
  <c r="C22" i="1"/>
  <c r="J21" i="1"/>
  <c r="I21" i="1"/>
  <c r="H21" i="1"/>
  <c r="G21" i="1"/>
  <c r="F21" i="1"/>
  <c r="E21" i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F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E18" i="1" s="1"/>
  <c r="E18" i="3" s="1"/>
  <c r="D16" i="1"/>
  <c r="D16" i="3" s="1"/>
  <c r="C16" i="1"/>
  <c r="U14" i="1"/>
  <c r="T14" i="1"/>
  <c r="T41" i="1" s="1"/>
  <c r="S14" i="1"/>
  <c r="R14" i="1"/>
  <c r="Q14" i="1"/>
  <c r="Q41" i="1" s="1"/>
  <c r="P14" i="1"/>
  <c r="P42" i="1" s="1"/>
  <c r="O14" i="1"/>
  <c r="O42" i="1" s="1"/>
  <c r="N14" i="1"/>
  <c r="J14" i="1"/>
  <c r="I14" i="1"/>
  <c r="H14" i="1"/>
  <c r="G14" i="1"/>
  <c r="F14" i="1"/>
  <c r="E14" i="1"/>
  <c r="D14" i="1"/>
  <c r="D14" i="3" s="1"/>
  <c r="C14" i="1"/>
  <c r="C14" i="3" s="1"/>
  <c r="J13" i="1"/>
  <c r="I13" i="1"/>
  <c r="H13" i="1"/>
  <c r="H13" i="3" s="1"/>
  <c r="G13" i="1"/>
  <c r="G13" i="3" s="1"/>
  <c r="F13" i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D9" i="1"/>
  <c r="J8" i="1"/>
  <c r="U37" i="1" s="1"/>
  <c r="I8" i="1"/>
  <c r="I8" i="3" s="1"/>
  <c r="H8" i="1"/>
  <c r="G8" i="1"/>
  <c r="R36" i="1" s="1"/>
  <c r="F8" i="1"/>
  <c r="E8" i="1"/>
  <c r="P37" i="1" s="1"/>
  <c r="D8" i="1"/>
  <c r="D8" i="3" s="1"/>
  <c r="C8" i="1"/>
  <c r="C8" i="3" s="1"/>
  <c r="U7" i="1"/>
  <c r="T7" i="1"/>
  <c r="S7" i="1"/>
  <c r="R7" i="1"/>
  <c r="Q7" i="1"/>
  <c r="P7" i="1"/>
  <c r="O7" i="1"/>
  <c r="N7" i="1"/>
  <c r="J7" i="1"/>
  <c r="U35" i="1" s="1"/>
  <c r="I7" i="1"/>
  <c r="T35" i="1" s="1"/>
  <c r="H7" i="1"/>
  <c r="H23" i="3" s="1"/>
  <c r="G7" i="1"/>
  <c r="F7" i="1"/>
  <c r="Q42" i="1" s="1"/>
  <c r="E7" i="1"/>
  <c r="P35" i="1" s="1"/>
  <c r="D7" i="1"/>
  <c r="O35" i="1" s="1"/>
  <c r="C7" i="1"/>
  <c r="T5" i="1"/>
  <c r="P5" i="1"/>
  <c r="O5" i="1"/>
  <c r="N5" i="1"/>
  <c r="J5" i="1"/>
  <c r="J5" i="3" s="1"/>
  <c r="I5" i="1"/>
  <c r="I5" i="3" s="1"/>
  <c r="H5" i="1"/>
  <c r="H5" i="3" s="1"/>
  <c r="G5" i="1"/>
  <c r="F5" i="1"/>
  <c r="E5" i="1"/>
  <c r="E5" i="3" s="1"/>
  <c r="D5" i="1"/>
  <c r="D5" i="3" s="1"/>
  <c r="C5" i="1"/>
  <c r="H38" i="3" l="1"/>
  <c r="J27" i="1"/>
  <c r="D38" i="1"/>
  <c r="O38" i="1"/>
  <c r="F36" i="3"/>
  <c r="G16" i="3"/>
  <c r="U42" i="1"/>
  <c r="H16" i="3"/>
  <c r="H18" i="1"/>
  <c r="H18" i="3" s="1"/>
  <c r="C23" i="3"/>
  <c r="C24" i="3"/>
  <c r="C7" i="3"/>
  <c r="C11" i="3"/>
  <c r="F13" i="3"/>
  <c r="Z51" i="2"/>
  <c r="Z49" i="2"/>
  <c r="W75" i="2"/>
  <c r="W19" i="2"/>
  <c r="W23" i="2" s="1"/>
  <c r="H39" i="2"/>
  <c r="W45" i="2"/>
  <c r="H36" i="3"/>
  <c r="F18" i="3"/>
  <c r="G22" i="3"/>
  <c r="C38" i="1"/>
  <c r="C30" i="3" s="1"/>
  <c r="R39" i="1"/>
  <c r="H31" i="3"/>
  <c r="S38" i="1"/>
  <c r="S39" i="1" s="1"/>
  <c r="I49" i="1"/>
  <c r="F24" i="3"/>
  <c r="F7" i="3"/>
  <c r="F11" i="3"/>
  <c r="Q30" i="1"/>
  <c r="F23" i="3"/>
  <c r="Q35" i="1"/>
  <c r="F9" i="1"/>
  <c r="Q40" i="1"/>
  <c r="C9" i="1"/>
  <c r="J14" i="3"/>
  <c r="G18" i="1"/>
  <c r="G18" i="3" s="1"/>
  <c r="H30" i="3"/>
  <c r="R37" i="1"/>
  <c r="F82" i="2"/>
  <c r="G5" i="3"/>
  <c r="G27" i="1"/>
  <c r="E38" i="1"/>
  <c r="H35" i="3"/>
  <c r="P40" i="1"/>
  <c r="T38" i="1"/>
  <c r="R5" i="1"/>
  <c r="F10" i="3"/>
  <c r="J17" i="3"/>
  <c r="J22" i="3"/>
  <c r="F29" i="3"/>
  <c r="F38" i="1"/>
  <c r="U38" i="1"/>
  <c r="U39" i="1" s="1"/>
  <c r="N38" i="1"/>
  <c r="R53" i="1"/>
  <c r="R45" i="1"/>
  <c r="G24" i="3"/>
  <c r="G7" i="3"/>
  <c r="G11" i="3"/>
  <c r="G23" i="3"/>
  <c r="R35" i="1"/>
  <c r="G9" i="1"/>
  <c r="R40" i="1"/>
  <c r="J18" i="3"/>
  <c r="J9" i="1"/>
  <c r="C5" i="3"/>
  <c r="C27" i="1"/>
  <c r="G10" i="3"/>
  <c r="C16" i="3"/>
  <c r="C18" i="1"/>
  <c r="C18" i="3" s="1"/>
  <c r="J21" i="3"/>
  <c r="G38" i="1"/>
  <c r="G36" i="3" s="1"/>
  <c r="O30" i="1"/>
  <c r="E33" i="3"/>
  <c r="J35" i="3"/>
  <c r="D9" i="3"/>
  <c r="O74" i="1"/>
  <c r="D12" i="1"/>
  <c r="O31" i="1"/>
  <c r="U5" i="1"/>
  <c r="R30" i="1"/>
  <c r="F33" i="3"/>
  <c r="H34" i="3"/>
  <c r="E35" i="3"/>
  <c r="J11" i="3"/>
  <c r="J23" i="3"/>
  <c r="J24" i="3"/>
  <c r="J7" i="3"/>
  <c r="U40" i="1"/>
  <c r="U30" i="1"/>
  <c r="G8" i="3"/>
  <c r="R42" i="1"/>
  <c r="R41" i="1"/>
  <c r="I38" i="1"/>
  <c r="D32" i="3"/>
  <c r="G33" i="3"/>
  <c r="F49" i="1"/>
  <c r="N42" i="1"/>
  <c r="N41" i="1"/>
  <c r="F8" i="3"/>
  <c r="Q37" i="1"/>
  <c r="Q36" i="1"/>
  <c r="F5" i="3"/>
  <c r="F27" i="1"/>
  <c r="Q5" i="1"/>
  <c r="H8" i="3"/>
  <c r="S36" i="1"/>
  <c r="S37" i="1"/>
  <c r="J10" i="3"/>
  <c r="S42" i="1"/>
  <c r="S41" i="1"/>
  <c r="F16" i="3"/>
  <c r="D27" i="3"/>
  <c r="O27" i="1"/>
  <c r="J29" i="3"/>
  <c r="J38" i="1"/>
  <c r="J30" i="3" s="1"/>
  <c r="H33" i="3"/>
  <c r="G54" i="1"/>
  <c r="S34" i="1" s="1"/>
  <c r="C22" i="2"/>
  <c r="R53" i="2"/>
  <c r="T47" i="2"/>
  <c r="T52" i="2"/>
  <c r="X44" i="2"/>
  <c r="G82" i="2"/>
  <c r="G69" i="2"/>
  <c r="U49" i="2"/>
  <c r="D63" i="2"/>
  <c r="R59" i="2"/>
  <c r="R67" i="2"/>
  <c r="C21" i="3"/>
  <c r="S30" i="1"/>
  <c r="H32" i="3"/>
  <c r="D33" i="3"/>
  <c r="I35" i="3"/>
  <c r="S55" i="1"/>
  <c r="S53" i="2"/>
  <c r="U52" i="2"/>
  <c r="H82" i="2"/>
  <c r="F64" i="2"/>
  <c r="F68" i="2" s="1"/>
  <c r="F69" i="2" s="1"/>
  <c r="F30" i="3"/>
  <c r="G78" i="6"/>
  <c r="D37" i="3"/>
  <c r="T37" i="1"/>
  <c r="P38" i="1"/>
  <c r="P39" i="1" s="1"/>
  <c r="J54" i="1"/>
  <c r="T53" i="2"/>
  <c r="T43" i="2"/>
  <c r="D51" i="2"/>
  <c r="D80" i="2" s="1"/>
  <c r="V47" i="2"/>
  <c r="V52" i="2"/>
  <c r="U48" i="2"/>
  <c r="I82" i="2"/>
  <c r="C48" i="6"/>
  <c r="I13" i="3"/>
  <c r="E14" i="3"/>
  <c r="I16" i="3"/>
  <c r="E17" i="3"/>
  <c r="E21" i="3"/>
  <c r="E27" i="1"/>
  <c r="E30" i="3"/>
  <c r="J32" i="3"/>
  <c r="E37" i="3"/>
  <c r="S40" i="1"/>
  <c r="O41" i="1"/>
  <c r="H42" i="3"/>
  <c r="D54" i="1"/>
  <c r="O45" i="1" s="1"/>
  <c r="R55" i="2"/>
  <c r="S51" i="2"/>
  <c r="V50" i="2"/>
  <c r="E9" i="1"/>
  <c r="J8" i="3"/>
  <c r="J13" i="3"/>
  <c r="F14" i="3"/>
  <c r="J16" i="3"/>
  <c r="F17" i="3"/>
  <c r="F21" i="3"/>
  <c r="C31" i="3"/>
  <c r="I36" i="3"/>
  <c r="F37" i="3"/>
  <c r="T40" i="1"/>
  <c r="P41" i="1"/>
  <c r="I48" i="1"/>
  <c r="V43" i="2"/>
  <c r="I25" i="2"/>
  <c r="S54" i="2"/>
  <c r="S55" i="2"/>
  <c r="H28" i="2"/>
  <c r="H29" i="2" s="1"/>
  <c r="X52" i="2"/>
  <c r="W48" i="2"/>
  <c r="T51" i="2"/>
  <c r="W47" i="2"/>
  <c r="W74" i="2"/>
  <c r="G48" i="6"/>
  <c r="G79" i="6" s="1"/>
  <c r="K24" i="6"/>
  <c r="C10" i="3"/>
  <c r="G14" i="3"/>
  <c r="G17" i="3"/>
  <c r="G21" i="3"/>
  <c r="D31" i="3"/>
  <c r="D34" i="3"/>
  <c r="T34" i="1"/>
  <c r="J36" i="3"/>
  <c r="G37" i="3"/>
  <c r="E49" i="1"/>
  <c r="O55" i="1"/>
  <c r="O53" i="1"/>
  <c r="M65" i="2"/>
  <c r="K65" i="2"/>
  <c r="L65" i="2"/>
  <c r="T55" i="2"/>
  <c r="Y52" i="2"/>
  <c r="U51" i="2"/>
  <c r="X47" i="2"/>
  <c r="R48" i="2"/>
  <c r="J68" i="2"/>
  <c r="Y60" i="2"/>
  <c r="D64" i="2"/>
  <c r="D68" i="2" s="1"/>
  <c r="J79" i="6"/>
  <c r="C22" i="3"/>
  <c r="C29" i="3"/>
  <c r="S5" i="1"/>
  <c r="D23" i="3"/>
  <c r="D11" i="3"/>
  <c r="D24" i="3"/>
  <c r="D7" i="3"/>
  <c r="H9" i="1"/>
  <c r="D10" i="3"/>
  <c r="H14" i="3"/>
  <c r="H17" i="3"/>
  <c r="D18" i="1"/>
  <c r="D18" i="3" s="1"/>
  <c r="H21" i="3"/>
  <c r="D22" i="3"/>
  <c r="H27" i="1"/>
  <c r="D29" i="3"/>
  <c r="E31" i="3"/>
  <c r="I33" i="3"/>
  <c r="E34" i="3"/>
  <c r="O36" i="1"/>
  <c r="H37" i="3"/>
  <c r="E48" i="1"/>
  <c r="C49" i="1"/>
  <c r="C18" i="2"/>
  <c r="C40" i="2" s="1"/>
  <c r="R18" i="2" s="1"/>
  <c r="R40" i="2" s="1"/>
  <c r="U55" i="2"/>
  <c r="U54" i="2"/>
  <c r="S43" i="2"/>
  <c r="V51" i="2"/>
  <c r="Y47" i="2"/>
  <c r="R50" i="2"/>
  <c r="AA51" i="2"/>
  <c r="U53" i="2"/>
  <c r="R54" i="2"/>
  <c r="Y50" i="2"/>
  <c r="H13" i="4"/>
  <c r="I12" i="4"/>
  <c r="I13" i="4" s="1"/>
  <c r="D24" i="6"/>
  <c r="D48" i="6" s="1"/>
  <c r="E23" i="3"/>
  <c r="E24" i="3"/>
  <c r="E7" i="3"/>
  <c r="E11" i="3"/>
  <c r="I9" i="1"/>
  <c r="E10" i="3"/>
  <c r="I14" i="3"/>
  <c r="I17" i="3"/>
  <c r="I21" i="3"/>
  <c r="E22" i="3"/>
  <c r="I27" i="1"/>
  <c r="E29" i="3"/>
  <c r="I30" i="3"/>
  <c r="F31" i="3"/>
  <c r="J33" i="3"/>
  <c r="F34" i="3"/>
  <c r="S35" i="1"/>
  <c r="P36" i="1"/>
  <c r="I37" i="3"/>
  <c r="S45" i="1"/>
  <c r="D49" i="1"/>
  <c r="H55" i="1"/>
  <c r="S53" i="1"/>
  <c r="J21" i="2"/>
  <c r="Y51" i="2" s="1"/>
  <c r="D22" i="2"/>
  <c r="V55" i="2"/>
  <c r="V54" i="2"/>
  <c r="U43" i="2"/>
  <c r="Z47" i="2"/>
  <c r="V53" i="2"/>
  <c r="T54" i="2"/>
  <c r="G34" i="3"/>
  <c r="D35" i="3"/>
  <c r="J37" i="3"/>
  <c r="Z53" i="2"/>
  <c r="Z55" i="2"/>
  <c r="Z43" i="2"/>
  <c r="Z50" i="2"/>
  <c r="K22" i="2"/>
  <c r="E22" i="2"/>
  <c r="J51" i="2"/>
  <c r="J81" i="2" s="1"/>
  <c r="Y43" i="2"/>
  <c r="AA49" i="2"/>
  <c r="T50" i="2"/>
  <c r="Z52" i="2"/>
  <c r="AB55" i="2"/>
  <c r="S60" i="2"/>
  <c r="L22" i="2"/>
  <c r="F22" i="2"/>
  <c r="X54" i="2"/>
  <c r="AA43" i="2"/>
  <c r="Y53" i="2"/>
  <c r="H11" i="3"/>
  <c r="H24" i="3"/>
  <c r="H7" i="3"/>
  <c r="H10" i="3"/>
  <c r="H22" i="3"/>
  <c r="H29" i="3"/>
  <c r="P30" i="1"/>
  <c r="I31" i="3"/>
  <c r="E32" i="3"/>
  <c r="I34" i="3"/>
  <c r="F35" i="3"/>
  <c r="C36" i="3"/>
  <c r="J48" i="1"/>
  <c r="C54" i="1"/>
  <c r="N55" i="1" s="1"/>
  <c r="M21" i="2"/>
  <c r="M22" i="2" s="1"/>
  <c r="AB50" i="2"/>
  <c r="AB53" i="2"/>
  <c r="AB47" i="2"/>
  <c r="G22" i="2"/>
  <c r="AB43" i="2"/>
  <c r="E51" i="2"/>
  <c r="E80" i="2" s="1"/>
  <c r="C64" i="2"/>
  <c r="C68" i="2" s="1"/>
  <c r="C69" i="2" s="1"/>
  <c r="S49" i="2"/>
  <c r="R49" i="2"/>
  <c r="I24" i="3"/>
  <c r="I7" i="3"/>
  <c r="I11" i="3"/>
  <c r="I23" i="3"/>
  <c r="E8" i="3"/>
  <c r="I10" i="3"/>
  <c r="E13" i="3"/>
  <c r="E16" i="3"/>
  <c r="I18" i="1"/>
  <c r="I18" i="3" s="1"/>
  <c r="I22" i="3"/>
  <c r="I29" i="3"/>
  <c r="J31" i="3"/>
  <c r="F32" i="3"/>
  <c r="J34" i="3"/>
  <c r="G35" i="3"/>
  <c r="D36" i="3"/>
  <c r="T36" i="1"/>
  <c r="O40" i="1"/>
  <c r="H41" i="3"/>
  <c r="H45" i="3"/>
  <c r="S46" i="1"/>
  <c r="J49" i="1"/>
  <c r="F54" i="1"/>
  <c r="S47" i="2"/>
  <c r="W44" i="2"/>
  <c r="C81" i="2"/>
  <c r="C80" i="2"/>
  <c r="C82" i="2"/>
  <c r="F81" i="2"/>
  <c r="F63" i="2"/>
  <c r="E64" i="2"/>
  <c r="E68" i="2" s="1"/>
  <c r="L78" i="6"/>
  <c r="AA53" i="2"/>
  <c r="G80" i="2"/>
  <c r="G63" i="2"/>
  <c r="T67" i="2"/>
  <c r="U60" i="2"/>
  <c r="F80" i="2"/>
  <c r="H18" i="4"/>
  <c r="H19" i="4" s="1"/>
  <c r="S52" i="2"/>
  <c r="X50" i="2"/>
  <c r="H80" i="2"/>
  <c r="H81" i="2"/>
  <c r="H63" i="2"/>
  <c r="W50" i="2"/>
  <c r="V49" i="2"/>
  <c r="I80" i="2"/>
  <c r="I81" i="2"/>
  <c r="I63" i="2"/>
  <c r="H64" i="2"/>
  <c r="T59" i="2"/>
  <c r="E54" i="1"/>
  <c r="X55" i="2"/>
  <c r="R52" i="2"/>
  <c r="W43" i="2"/>
  <c r="R47" i="2"/>
  <c r="I64" i="2"/>
  <c r="I68" i="2" s="1"/>
  <c r="I69" i="2" s="1"/>
  <c r="M24" i="6"/>
  <c r="M48" i="6" s="1"/>
  <c r="Y54" i="2"/>
  <c r="X43" i="2"/>
  <c r="Z48" i="2"/>
  <c r="Y48" i="2"/>
  <c r="T49" i="2"/>
  <c r="N24" i="6"/>
  <c r="N48" i="6" s="1"/>
  <c r="Y55" i="2"/>
  <c r="M63" i="2"/>
  <c r="G81" i="2"/>
  <c r="H51" i="3"/>
  <c r="AA50" i="2"/>
  <c r="AA52" i="2"/>
  <c r="U47" i="2"/>
  <c r="D78" i="6"/>
  <c r="C21" i="10"/>
  <c r="C32" i="10" s="1"/>
  <c r="K57" i="2"/>
  <c r="K64" i="2" s="1"/>
  <c r="J63" i="2"/>
  <c r="H31" i="2" l="1"/>
  <c r="W83" i="2"/>
  <c r="W84" i="2" s="1"/>
  <c r="W85" i="2" s="1"/>
  <c r="AB44" i="2"/>
  <c r="M25" i="2"/>
  <c r="P55" i="1"/>
  <c r="P53" i="1"/>
  <c r="P45" i="1"/>
  <c r="J54" i="3"/>
  <c r="J55" i="1"/>
  <c r="U46" i="1"/>
  <c r="D12" i="3"/>
  <c r="O64" i="1"/>
  <c r="D25" i="1"/>
  <c r="N45" i="1"/>
  <c r="W67" i="2"/>
  <c r="W61" i="2"/>
  <c r="W69" i="2"/>
  <c r="W59" i="2"/>
  <c r="W68" i="2"/>
  <c r="F54" i="3"/>
  <c r="F55" i="1"/>
  <c r="Q46" i="1"/>
  <c r="J48" i="3"/>
  <c r="U53" i="1"/>
  <c r="U55" i="1"/>
  <c r="U45" i="1"/>
  <c r="C32" i="3"/>
  <c r="C35" i="3"/>
  <c r="I9" i="3"/>
  <c r="I12" i="1"/>
  <c r="T31" i="1"/>
  <c r="T74" i="1"/>
  <c r="T75" i="1" s="1"/>
  <c r="T76" i="1" s="1"/>
  <c r="I29" i="2"/>
  <c r="I38" i="2"/>
  <c r="X74" i="2"/>
  <c r="C37" i="3"/>
  <c r="S59" i="2"/>
  <c r="S67" i="2"/>
  <c r="C25" i="2"/>
  <c r="R44" i="2"/>
  <c r="O75" i="1"/>
  <c r="O76" i="1" s="1"/>
  <c r="T39" i="1"/>
  <c r="N53" i="1"/>
  <c r="W62" i="2"/>
  <c r="W70" i="2"/>
  <c r="W25" i="2"/>
  <c r="W46" i="2"/>
  <c r="G32" i="3"/>
  <c r="F27" i="3"/>
  <c r="Q27" i="1"/>
  <c r="P46" i="1"/>
  <c r="E55" i="1"/>
  <c r="E48" i="3" s="1"/>
  <c r="V44" i="2"/>
  <c r="G25" i="2"/>
  <c r="R60" i="2"/>
  <c r="K48" i="6"/>
  <c r="K79" i="6" s="1"/>
  <c r="Q24" i="6"/>
  <c r="G30" i="3"/>
  <c r="D81" i="2"/>
  <c r="R46" i="1"/>
  <c r="G55" i="1"/>
  <c r="Q34" i="1"/>
  <c r="I38" i="3"/>
  <c r="O39" i="1"/>
  <c r="U44" i="2"/>
  <c r="F25" i="2"/>
  <c r="H58" i="3"/>
  <c r="H50" i="3"/>
  <c r="H55" i="3"/>
  <c r="H52" i="3"/>
  <c r="D15" i="1"/>
  <c r="D15" i="3" s="1"/>
  <c r="P34" i="1"/>
  <c r="H53" i="3"/>
  <c r="C27" i="3"/>
  <c r="N27" i="1"/>
  <c r="H49" i="3"/>
  <c r="H43" i="3"/>
  <c r="C33" i="3"/>
  <c r="I49" i="3"/>
  <c r="D38" i="3"/>
  <c r="E9" i="3"/>
  <c r="P74" i="1"/>
  <c r="E12" i="1"/>
  <c r="P31" i="1"/>
  <c r="U59" i="2"/>
  <c r="U67" i="2"/>
  <c r="J49" i="3"/>
  <c r="L25" i="2"/>
  <c r="AA44" i="2"/>
  <c r="H54" i="3"/>
  <c r="X60" i="2"/>
  <c r="C34" i="3"/>
  <c r="H46" i="3"/>
  <c r="Q39" i="1"/>
  <c r="E38" i="3"/>
  <c r="D30" i="3"/>
  <c r="H68" i="2"/>
  <c r="H69" i="2" s="1"/>
  <c r="W60" i="2"/>
  <c r="G27" i="3"/>
  <c r="R27" i="1"/>
  <c r="C9" i="3"/>
  <c r="N74" i="1"/>
  <c r="C12" i="1"/>
  <c r="N31" i="1"/>
  <c r="J27" i="3"/>
  <c r="U27" i="1"/>
  <c r="N46" i="1"/>
  <c r="C55" i="1"/>
  <c r="C56" i="1" s="1"/>
  <c r="E69" i="2"/>
  <c r="E82" i="2"/>
  <c r="U34" i="1"/>
  <c r="J9" i="3"/>
  <c r="U31" i="1"/>
  <c r="U74" i="1"/>
  <c r="J12" i="1"/>
  <c r="H47" i="3"/>
  <c r="H12" i="1"/>
  <c r="H9" i="3"/>
  <c r="S31" i="1"/>
  <c r="S74" i="1"/>
  <c r="D54" i="3"/>
  <c r="O46" i="1"/>
  <c r="D55" i="1"/>
  <c r="E36" i="3"/>
  <c r="I27" i="3"/>
  <c r="T27" i="1"/>
  <c r="T53" i="1"/>
  <c r="T45" i="1"/>
  <c r="T55" i="1"/>
  <c r="E27" i="3"/>
  <c r="P27" i="1"/>
  <c r="I32" i="3"/>
  <c r="R55" i="1"/>
  <c r="F38" i="3"/>
  <c r="F56" i="1"/>
  <c r="Q45" i="1"/>
  <c r="Q74" i="1"/>
  <c r="F9" i="3"/>
  <c r="Q31" i="1"/>
  <c r="F12" i="1"/>
  <c r="R34" i="1"/>
  <c r="H56" i="1"/>
  <c r="Y59" i="2"/>
  <c r="Y67" i="2"/>
  <c r="X67" i="2"/>
  <c r="X68" i="2"/>
  <c r="X59" i="2"/>
  <c r="D69" i="2"/>
  <c r="D82" i="2"/>
  <c r="G38" i="3"/>
  <c r="G56" i="1"/>
  <c r="Q53" i="1"/>
  <c r="C38" i="3"/>
  <c r="V67" i="2"/>
  <c r="V59" i="2"/>
  <c r="J82" i="2"/>
  <c r="J69" i="2"/>
  <c r="J80" i="2"/>
  <c r="H48" i="3"/>
  <c r="T44" i="2"/>
  <c r="E25" i="2"/>
  <c r="S44" i="2"/>
  <c r="D25" i="2"/>
  <c r="H40" i="3"/>
  <c r="G29" i="3"/>
  <c r="R74" i="1"/>
  <c r="G9" i="3"/>
  <c r="R31" i="1"/>
  <c r="G12" i="1"/>
  <c r="T46" i="1"/>
  <c r="G31" i="3"/>
  <c r="T60" i="2"/>
  <c r="AB48" i="2"/>
  <c r="AB49" i="2"/>
  <c r="AB51" i="2"/>
  <c r="E81" i="2"/>
  <c r="K25" i="2"/>
  <c r="Z44" i="2"/>
  <c r="Y49" i="2"/>
  <c r="J22" i="2"/>
  <c r="H27" i="3"/>
  <c r="S27" i="1"/>
  <c r="H44" i="3"/>
  <c r="J38" i="3"/>
  <c r="J56" i="1"/>
  <c r="F49" i="3"/>
  <c r="Q55" i="1"/>
  <c r="I55" i="1"/>
  <c r="I56" i="1" s="1"/>
  <c r="O34" i="1"/>
  <c r="C12" i="3" l="1"/>
  <c r="N64" i="1"/>
  <c r="C25" i="1"/>
  <c r="C15" i="1"/>
  <c r="C15" i="3" s="1"/>
  <c r="D55" i="3"/>
  <c r="D58" i="3"/>
  <c r="D50" i="3"/>
  <c r="D42" i="3"/>
  <c r="D46" i="3"/>
  <c r="D47" i="3"/>
  <c r="D41" i="3"/>
  <c r="D44" i="3"/>
  <c r="D52" i="3"/>
  <c r="D45" i="3"/>
  <c r="D51" i="3"/>
  <c r="D48" i="3"/>
  <c r="D53" i="3"/>
  <c r="D40" i="3"/>
  <c r="D43" i="3"/>
  <c r="P75" i="1"/>
  <c r="P76" i="1" s="1"/>
  <c r="E49" i="3"/>
  <c r="J25" i="2"/>
  <c r="Y44" i="2"/>
  <c r="S74" i="2"/>
  <c r="D38" i="2"/>
  <c r="D29" i="2"/>
  <c r="T74" i="2"/>
  <c r="E29" i="2"/>
  <c r="E38" i="2"/>
  <c r="D49" i="3"/>
  <c r="V74" i="2"/>
  <c r="G29" i="2"/>
  <c r="G38" i="2"/>
  <c r="AA74" i="2"/>
  <c r="L29" i="2"/>
  <c r="L38" i="2"/>
  <c r="D56" i="1"/>
  <c r="G12" i="3"/>
  <c r="G25" i="1"/>
  <c r="R64" i="1"/>
  <c r="G15" i="1"/>
  <c r="G15" i="3" s="1"/>
  <c r="F12" i="3"/>
  <c r="F25" i="1"/>
  <c r="Q64" i="1"/>
  <c r="F15" i="1"/>
  <c r="F15" i="3" s="1"/>
  <c r="C49" i="3"/>
  <c r="S75" i="1"/>
  <c r="S76" i="1" s="1"/>
  <c r="G58" i="3"/>
  <c r="G50" i="3"/>
  <c r="G55" i="3"/>
  <c r="G43" i="3"/>
  <c r="G49" i="3"/>
  <c r="G51" i="3"/>
  <c r="G52" i="3"/>
  <c r="G42" i="3"/>
  <c r="G41" i="3"/>
  <c r="G40" i="3"/>
  <c r="G44" i="3"/>
  <c r="G47" i="3"/>
  <c r="G46" i="3"/>
  <c r="G45" i="3"/>
  <c r="G48" i="3"/>
  <c r="G53" i="3"/>
  <c r="X45" i="2"/>
  <c r="X75" i="2"/>
  <c r="X19" i="2"/>
  <c r="X23" i="2" s="1"/>
  <c r="I39" i="2"/>
  <c r="I31" i="2"/>
  <c r="X83" i="2"/>
  <c r="X84" i="2" s="1"/>
  <c r="X85" i="2" s="1"/>
  <c r="Q75" i="1"/>
  <c r="Q76" i="1" s="1"/>
  <c r="G54" i="3"/>
  <c r="O65" i="1"/>
  <c r="D25" i="3"/>
  <c r="O6" i="1"/>
  <c r="D26" i="1"/>
  <c r="O32" i="1"/>
  <c r="O56" i="1"/>
  <c r="O48" i="1"/>
  <c r="E55" i="3"/>
  <c r="E58" i="3"/>
  <c r="E50" i="3"/>
  <c r="E45" i="3"/>
  <c r="E43" i="3"/>
  <c r="E41" i="3"/>
  <c r="E44" i="3"/>
  <c r="E53" i="3"/>
  <c r="E46" i="3"/>
  <c r="E47" i="3"/>
  <c r="E51" i="3"/>
  <c r="E40" i="3"/>
  <c r="E52" i="3"/>
  <c r="E42" i="3"/>
  <c r="C54" i="3"/>
  <c r="E56" i="1"/>
  <c r="E54" i="3"/>
  <c r="R74" i="2"/>
  <c r="C38" i="2"/>
  <c r="C29" i="2"/>
  <c r="I58" i="3"/>
  <c r="I50" i="3"/>
  <c r="I55" i="3"/>
  <c r="I41" i="3"/>
  <c r="I42" i="3"/>
  <c r="I44" i="3"/>
  <c r="I43" i="3"/>
  <c r="I45" i="3"/>
  <c r="I46" i="3"/>
  <c r="I47" i="3"/>
  <c r="I51" i="3"/>
  <c r="I40" i="3"/>
  <c r="I52" i="3"/>
  <c r="I53" i="3"/>
  <c r="I54" i="3"/>
  <c r="K38" i="2"/>
  <c r="Z74" i="2"/>
  <c r="K29" i="2"/>
  <c r="R75" i="1"/>
  <c r="R76" i="1" s="1"/>
  <c r="AB74" i="2"/>
  <c r="M38" i="2"/>
  <c r="M29" i="2"/>
  <c r="C55" i="3"/>
  <c r="C58" i="3"/>
  <c r="C50" i="3"/>
  <c r="C48" i="3"/>
  <c r="C43" i="3"/>
  <c r="C42" i="3"/>
  <c r="C52" i="3"/>
  <c r="C44" i="3"/>
  <c r="C47" i="3"/>
  <c r="C40" i="3"/>
  <c r="C51" i="3"/>
  <c r="C41" i="3"/>
  <c r="C46" i="3"/>
  <c r="C45" i="3"/>
  <c r="C53" i="3"/>
  <c r="S64" i="1"/>
  <c r="H25" i="1"/>
  <c r="H12" i="3"/>
  <c r="H15" i="1"/>
  <c r="H15" i="3" s="1"/>
  <c r="I48" i="3"/>
  <c r="J12" i="3"/>
  <c r="U64" i="1"/>
  <c r="J25" i="1"/>
  <c r="J15" i="1"/>
  <c r="J15" i="3" s="1"/>
  <c r="U74" i="2"/>
  <c r="F29" i="2"/>
  <c r="F38" i="2"/>
  <c r="T64" i="1"/>
  <c r="I12" i="3"/>
  <c r="I25" i="1"/>
  <c r="I15" i="1"/>
  <c r="I15" i="3" s="1"/>
  <c r="U75" i="1"/>
  <c r="U76" i="1" s="1"/>
  <c r="F58" i="3"/>
  <c r="F50" i="3"/>
  <c r="F55" i="3"/>
  <c r="F44" i="3"/>
  <c r="F52" i="3"/>
  <c r="F45" i="3"/>
  <c r="F51" i="3"/>
  <c r="F46" i="3"/>
  <c r="F53" i="3"/>
  <c r="F43" i="3"/>
  <c r="F40" i="3"/>
  <c r="F48" i="3"/>
  <c r="F41" i="3"/>
  <c r="F42" i="3"/>
  <c r="F47" i="3"/>
  <c r="J55" i="3"/>
  <c r="J58" i="3"/>
  <c r="J50" i="3"/>
  <c r="J40" i="3"/>
  <c r="J45" i="3"/>
  <c r="J47" i="3"/>
  <c r="J43" i="3"/>
  <c r="J52" i="3"/>
  <c r="J51" i="3"/>
  <c r="J42" i="3"/>
  <c r="J46" i="3"/>
  <c r="J53" i="3"/>
  <c r="J44" i="3"/>
  <c r="J41" i="3"/>
  <c r="N75" i="1"/>
  <c r="N76" i="1" s="1"/>
  <c r="E12" i="3"/>
  <c r="P64" i="1"/>
  <c r="E15" i="1"/>
  <c r="E15" i="3" s="1"/>
  <c r="E25" i="1"/>
  <c r="W76" i="2"/>
  <c r="W63" i="2"/>
  <c r="W64" i="2"/>
  <c r="W31" i="2"/>
  <c r="W35" i="2" s="1"/>
  <c r="W72" i="2"/>
  <c r="W71" i="2"/>
  <c r="J25" i="3" l="1"/>
  <c r="U32" i="1"/>
  <c r="U65" i="1"/>
  <c r="U6" i="1"/>
  <c r="J26" i="1"/>
  <c r="U48" i="1"/>
  <c r="U56" i="1"/>
  <c r="AB75" i="2"/>
  <c r="AB19" i="2"/>
  <c r="M39" i="2"/>
  <c r="AB61" i="2" s="1"/>
  <c r="AB45" i="2"/>
  <c r="L30" i="2"/>
  <c r="AA22" i="2" s="1"/>
  <c r="AA83" i="2"/>
  <c r="AA84" i="2" s="1"/>
  <c r="AA85" i="2" s="1"/>
  <c r="J38" i="2"/>
  <c r="J29" i="2"/>
  <c r="Y74" i="2"/>
  <c r="V45" i="2"/>
  <c r="V19" i="2"/>
  <c r="V23" i="2" s="1"/>
  <c r="V75" i="2"/>
  <c r="G39" i="2"/>
  <c r="V68" i="2"/>
  <c r="K30" i="2"/>
  <c r="Z22" i="2" s="1"/>
  <c r="K31" i="2"/>
  <c r="E9" i="2" s="1"/>
  <c r="K66" i="2" s="1"/>
  <c r="Z83" i="2"/>
  <c r="Z84" i="2" s="1"/>
  <c r="Z85" i="2" s="1"/>
  <c r="G31" i="2"/>
  <c r="V83" i="2"/>
  <c r="V84" i="2" s="1"/>
  <c r="V85" i="2" s="1"/>
  <c r="X69" i="2"/>
  <c r="X61" i="2"/>
  <c r="F25" i="3"/>
  <c r="Q32" i="1"/>
  <c r="Q65" i="1"/>
  <c r="Q6" i="1"/>
  <c r="F26" i="1"/>
  <c r="Q48" i="1"/>
  <c r="Q56" i="1"/>
  <c r="E25" i="3"/>
  <c r="P6" i="1"/>
  <c r="E26" i="1"/>
  <c r="P32" i="1"/>
  <c r="P65" i="1"/>
  <c r="P48" i="1"/>
  <c r="P56" i="1"/>
  <c r="I25" i="3"/>
  <c r="I26" i="1"/>
  <c r="T32" i="1"/>
  <c r="T65" i="1"/>
  <c r="T6" i="1"/>
  <c r="T56" i="1"/>
  <c r="T48" i="1"/>
  <c r="Z45" i="2"/>
  <c r="Z19" i="2"/>
  <c r="Z75" i="2"/>
  <c r="K39" i="2"/>
  <c r="Z61" i="2" s="1"/>
  <c r="X62" i="2"/>
  <c r="X70" i="2"/>
  <c r="X25" i="2"/>
  <c r="X46" i="2"/>
  <c r="T75" i="2"/>
  <c r="T45" i="2"/>
  <c r="T19" i="2"/>
  <c r="T23" i="2" s="1"/>
  <c r="E39" i="2"/>
  <c r="T68" i="2"/>
  <c r="H25" i="3"/>
  <c r="H26" i="1"/>
  <c r="S65" i="1"/>
  <c r="S32" i="1"/>
  <c r="S6" i="1"/>
  <c r="S56" i="1"/>
  <c r="S48" i="1"/>
  <c r="E31" i="2"/>
  <c r="T83" i="2"/>
  <c r="T84" i="2" s="1"/>
  <c r="T85" i="2" s="1"/>
  <c r="D26" i="3"/>
  <c r="O57" i="1"/>
  <c r="O47" i="1"/>
  <c r="G25" i="3"/>
  <c r="R32" i="1"/>
  <c r="R65" i="1"/>
  <c r="G26" i="1"/>
  <c r="R6" i="1"/>
  <c r="R48" i="1"/>
  <c r="R56" i="1"/>
  <c r="F31" i="2"/>
  <c r="U83" i="2"/>
  <c r="U84" i="2" s="1"/>
  <c r="U85" i="2" s="1"/>
  <c r="C31" i="2"/>
  <c r="R83" i="2"/>
  <c r="R84" i="2" s="1"/>
  <c r="R85" i="2" s="1"/>
  <c r="O11" i="1"/>
  <c r="O8" i="1"/>
  <c r="D31" i="2"/>
  <c r="S83" i="2"/>
  <c r="S84" i="2" s="1"/>
  <c r="S85" i="2" s="1"/>
  <c r="C25" i="3"/>
  <c r="C26" i="1"/>
  <c r="N32" i="1"/>
  <c r="N65" i="1"/>
  <c r="N6" i="1"/>
  <c r="N48" i="1"/>
  <c r="N56" i="1"/>
  <c r="U75" i="2"/>
  <c r="U45" i="2"/>
  <c r="U19" i="2"/>
  <c r="U23" i="2" s="1"/>
  <c r="F39" i="2"/>
  <c r="U68" i="2"/>
  <c r="R45" i="2"/>
  <c r="R75" i="2"/>
  <c r="R19" i="2"/>
  <c r="R23" i="2" s="1"/>
  <c r="C39" i="2"/>
  <c r="R68" i="2"/>
  <c r="S75" i="2"/>
  <c r="S45" i="2"/>
  <c r="S19" i="2"/>
  <c r="S23" i="2" s="1"/>
  <c r="D39" i="2"/>
  <c r="S68" i="2"/>
  <c r="M30" i="2"/>
  <c r="AB22" i="2" s="1"/>
  <c r="AB83" i="2"/>
  <c r="AB84" i="2" s="1"/>
  <c r="AB85" i="2" s="1"/>
  <c r="AA75" i="2"/>
  <c r="L39" i="2"/>
  <c r="AA61" i="2" s="1"/>
  <c r="AA19" i="2"/>
  <c r="AA23" i="2" s="1"/>
  <c r="AA45" i="2"/>
  <c r="T8" i="1" l="1"/>
  <c r="T11" i="1" s="1"/>
  <c r="N11" i="1"/>
  <c r="N8" i="1"/>
  <c r="Z60" i="2"/>
  <c r="K68" i="2"/>
  <c r="Z59" i="2"/>
  <c r="R46" i="2"/>
  <c r="R25" i="2"/>
  <c r="R62" i="2"/>
  <c r="R70" i="2"/>
  <c r="X64" i="2"/>
  <c r="X76" i="2"/>
  <c r="X72" i="2"/>
  <c r="X71" i="2"/>
  <c r="X31" i="2"/>
  <c r="X35" i="2" s="1"/>
  <c r="X63" i="2"/>
  <c r="I26" i="3"/>
  <c r="T57" i="1"/>
  <c r="T47" i="1"/>
  <c r="Q8" i="1"/>
  <c r="Q11" i="1" s="1"/>
  <c r="V61" i="2"/>
  <c r="V69" i="2"/>
  <c r="AB23" i="2"/>
  <c r="S8" i="1"/>
  <c r="S11" i="1"/>
  <c r="G26" i="3"/>
  <c r="R47" i="1"/>
  <c r="R57" i="1"/>
  <c r="V62" i="2"/>
  <c r="V70" i="2"/>
  <c r="V25" i="2"/>
  <c r="V46" i="2"/>
  <c r="S61" i="2"/>
  <c r="S69" i="2"/>
  <c r="AA62" i="2"/>
  <c r="AA25" i="2"/>
  <c r="AA46" i="2"/>
  <c r="F26" i="3"/>
  <c r="Q57" i="1"/>
  <c r="Q47" i="1"/>
  <c r="R11" i="1"/>
  <c r="R8" i="1"/>
  <c r="M31" i="2"/>
  <c r="G9" i="2" s="1"/>
  <c r="M66" i="2" s="1"/>
  <c r="U61" i="2"/>
  <c r="U69" i="2"/>
  <c r="H26" i="3"/>
  <c r="S47" i="1"/>
  <c r="S57" i="1"/>
  <c r="J26" i="3"/>
  <c r="U57" i="1"/>
  <c r="U47" i="1"/>
  <c r="R61" i="2"/>
  <c r="R69" i="2"/>
  <c r="C26" i="3"/>
  <c r="N47" i="1"/>
  <c r="N57" i="1"/>
  <c r="U62" i="2"/>
  <c r="U70" i="2"/>
  <c r="U25" i="2"/>
  <c r="U46" i="2"/>
  <c r="Z23" i="2"/>
  <c r="J31" i="2"/>
  <c r="D9" i="2" s="1"/>
  <c r="Y83" i="2"/>
  <c r="Y84" i="2" s="1"/>
  <c r="Y85" i="2" s="1"/>
  <c r="U8" i="1"/>
  <c r="U11" i="1" s="1"/>
  <c r="O66" i="1"/>
  <c r="O58" i="1"/>
  <c r="O13" i="1"/>
  <c r="O49" i="1"/>
  <c r="O33" i="1"/>
  <c r="E26" i="3"/>
  <c r="P47" i="1"/>
  <c r="P57" i="1"/>
  <c r="Y75" i="2"/>
  <c r="J39" i="2"/>
  <c r="Y19" i="2"/>
  <c r="Y23" i="2" s="1"/>
  <c r="Y45" i="2"/>
  <c r="Y68" i="2"/>
  <c r="S70" i="2"/>
  <c r="S46" i="2"/>
  <c r="S62" i="2"/>
  <c r="S25" i="2"/>
  <c r="T69" i="2"/>
  <c r="T61" i="2"/>
  <c r="P8" i="1"/>
  <c r="P11" i="1" s="1"/>
  <c r="T62" i="2"/>
  <c r="T70" i="2"/>
  <c r="T46" i="2"/>
  <c r="T25" i="2"/>
  <c r="L31" i="2"/>
  <c r="F9" i="2" s="1"/>
  <c r="L66" i="2" s="1"/>
  <c r="P66" i="1" l="1"/>
  <c r="P58" i="1"/>
  <c r="P33" i="1"/>
  <c r="P13" i="1"/>
  <c r="P49" i="1"/>
  <c r="Q66" i="1"/>
  <c r="Q58" i="1"/>
  <c r="Q33" i="1"/>
  <c r="Q49" i="1"/>
  <c r="Q13" i="1"/>
  <c r="U49" i="1"/>
  <c r="U33" i="1"/>
  <c r="U66" i="1"/>
  <c r="U58" i="1"/>
  <c r="U13" i="1"/>
  <c r="T49" i="1"/>
  <c r="T13" i="1"/>
  <c r="T33" i="1"/>
  <c r="T66" i="1"/>
  <c r="T58" i="1"/>
  <c r="S66" i="1"/>
  <c r="S58" i="1"/>
  <c r="S13" i="1"/>
  <c r="S49" i="1"/>
  <c r="S33" i="1"/>
  <c r="O50" i="1"/>
  <c r="O59" i="1"/>
  <c r="O67" i="1"/>
  <c r="O15" i="1"/>
  <c r="AA63" i="2"/>
  <c r="AA64" i="2"/>
  <c r="AA76" i="2"/>
  <c r="AA31" i="2"/>
  <c r="AA35" i="2" s="1"/>
  <c r="AB59" i="2"/>
  <c r="AB60" i="2"/>
  <c r="M68" i="2"/>
  <c r="T71" i="2"/>
  <c r="T76" i="2"/>
  <c r="T63" i="2"/>
  <c r="T64" i="2"/>
  <c r="T31" i="2"/>
  <c r="T35" i="2" s="1"/>
  <c r="T72" i="2"/>
  <c r="V76" i="2"/>
  <c r="V63" i="2"/>
  <c r="V64" i="2"/>
  <c r="V72" i="2"/>
  <c r="V31" i="2"/>
  <c r="V35" i="2" s="1"/>
  <c r="V71" i="2"/>
  <c r="R71" i="2"/>
  <c r="R72" i="2"/>
  <c r="R63" i="2"/>
  <c r="R64" i="2"/>
  <c r="R31" i="2"/>
  <c r="R35" i="2" s="1"/>
  <c r="Y70" i="2"/>
  <c r="Y62" i="2"/>
  <c r="Y46" i="2"/>
  <c r="Y25" i="2"/>
  <c r="Y61" i="2"/>
  <c r="Y69" i="2"/>
  <c r="L68" i="2"/>
  <c r="AA59" i="2"/>
  <c r="AA60" i="2"/>
  <c r="R49" i="1"/>
  <c r="R66" i="1"/>
  <c r="R58" i="1"/>
  <c r="R13" i="1"/>
  <c r="R33" i="1"/>
  <c r="N66" i="1"/>
  <c r="N58" i="1"/>
  <c r="N33" i="1"/>
  <c r="N13" i="1"/>
  <c r="N49" i="1"/>
  <c r="Z25" i="2"/>
  <c r="Z62" i="2"/>
  <c r="Z46" i="2"/>
  <c r="U72" i="2"/>
  <c r="U76" i="2"/>
  <c r="U63" i="2"/>
  <c r="U64" i="2"/>
  <c r="U31" i="2"/>
  <c r="U35" i="2" s="1"/>
  <c r="U71" i="2"/>
  <c r="S64" i="2"/>
  <c r="S72" i="2"/>
  <c r="S76" i="2"/>
  <c r="S71" i="2"/>
  <c r="S63" i="2"/>
  <c r="S31" i="2"/>
  <c r="S35" i="2" s="1"/>
  <c r="AB25" i="2"/>
  <c r="AB46" i="2"/>
  <c r="AB62" i="2"/>
  <c r="Y76" i="2" l="1"/>
  <c r="Y63" i="2"/>
  <c r="Y64" i="2"/>
  <c r="Y71" i="2"/>
  <c r="Y72" i="2"/>
  <c r="Y31" i="2"/>
  <c r="Y35" i="2" s="1"/>
  <c r="S59" i="1"/>
  <c r="S50" i="1"/>
  <c r="S67" i="1"/>
  <c r="S15" i="1"/>
  <c r="AB64" i="2"/>
  <c r="AB76" i="2"/>
  <c r="AB63" i="2"/>
  <c r="AB31" i="2"/>
  <c r="AB35" i="2" s="1"/>
  <c r="O60" i="1"/>
  <c r="O51" i="1"/>
  <c r="O18" i="1"/>
  <c r="T59" i="1"/>
  <c r="T67" i="1"/>
  <c r="T15" i="1"/>
  <c r="T50" i="1"/>
  <c r="Q50" i="1"/>
  <c r="Q59" i="1"/>
  <c r="Q67" i="1"/>
  <c r="Q15" i="1"/>
  <c r="R50" i="1"/>
  <c r="R59" i="1"/>
  <c r="R67" i="1"/>
  <c r="R15" i="1"/>
  <c r="Z63" i="2"/>
  <c r="Z71" i="2"/>
  <c r="Z72" i="2"/>
  <c r="Z76" i="2"/>
  <c r="Z64" i="2"/>
  <c r="Z31" i="2"/>
  <c r="Z35" i="2" s="1"/>
  <c r="K42" i="2" s="1"/>
  <c r="P50" i="1"/>
  <c r="P59" i="1"/>
  <c r="P67" i="1"/>
  <c r="P15" i="1"/>
  <c r="U67" i="1"/>
  <c r="U59" i="1"/>
  <c r="U50" i="1"/>
  <c r="U15" i="1"/>
  <c r="N50" i="1"/>
  <c r="N59" i="1"/>
  <c r="N15" i="1"/>
  <c r="N51" i="1" l="1"/>
  <c r="N60" i="1"/>
  <c r="N18" i="1"/>
  <c r="T51" i="1"/>
  <c r="T18" i="1"/>
  <c r="T60" i="1"/>
  <c r="R18" i="1"/>
  <c r="R51" i="1"/>
  <c r="R60" i="1"/>
  <c r="O61" i="1"/>
  <c r="O21" i="1"/>
  <c r="O24" i="1" s="1"/>
  <c r="O25" i="1" s="1"/>
  <c r="O52" i="1"/>
  <c r="U51" i="1"/>
  <c r="U60" i="1"/>
  <c r="U18" i="1"/>
  <c r="P60" i="1"/>
  <c r="P18" i="1"/>
  <c r="P51" i="1"/>
  <c r="S18" i="1"/>
  <c r="S51" i="1"/>
  <c r="S60" i="1"/>
  <c r="Q60" i="1"/>
  <c r="Q18" i="1"/>
  <c r="Q51" i="1"/>
  <c r="K51" i="2"/>
  <c r="L42" i="2"/>
  <c r="Z69" i="2"/>
  <c r="Z67" i="2"/>
  <c r="Z68" i="2"/>
  <c r="Z70" i="2"/>
  <c r="Q61" i="1" l="1"/>
  <c r="Q52" i="1"/>
  <c r="Q21" i="1"/>
  <c r="Q24" i="1" s="1"/>
  <c r="Q25" i="1" s="1"/>
  <c r="S61" i="1"/>
  <c r="S52" i="1"/>
  <c r="S21" i="1"/>
  <c r="S24" i="1" s="1"/>
  <c r="S25" i="1" s="1"/>
  <c r="R61" i="1"/>
  <c r="R52" i="1"/>
  <c r="R21" i="1"/>
  <c r="R24" i="1" s="1"/>
  <c r="R25" i="1" s="1"/>
  <c r="P61" i="1"/>
  <c r="P52" i="1"/>
  <c r="P21" i="1"/>
  <c r="P24" i="1" s="1"/>
  <c r="P25" i="1" s="1"/>
  <c r="T61" i="1"/>
  <c r="T52" i="1"/>
  <c r="T21" i="1"/>
  <c r="T24" i="1" s="1"/>
  <c r="T25" i="1" s="1"/>
  <c r="U61" i="1"/>
  <c r="U52" i="1"/>
  <c r="U21" i="1"/>
  <c r="U24" i="1" s="1"/>
  <c r="U25" i="1" s="1"/>
  <c r="N61" i="1"/>
  <c r="N52" i="1"/>
  <c r="N21" i="1"/>
  <c r="N24" i="1" s="1"/>
  <c r="N25" i="1" s="1"/>
  <c r="M42" i="2"/>
  <c r="L51" i="2"/>
  <c r="AA68" i="2"/>
  <c r="AA67" i="2"/>
  <c r="AA69" i="2"/>
  <c r="AA70" i="2"/>
  <c r="AA72" i="2"/>
  <c r="AA71" i="2"/>
  <c r="K82" i="2"/>
  <c r="K69" i="2"/>
  <c r="K81" i="2"/>
  <c r="K80" i="2"/>
  <c r="L69" i="2" l="1"/>
  <c r="L80" i="2"/>
  <c r="L82" i="2"/>
  <c r="L81" i="2"/>
  <c r="M51" i="2"/>
  <c r="AB68" i="2"/>
  <c r="AB69" i="2"/>
  <c r="AB67" i="2"/>
  <c r="AB70" i="2"/>
  <c r="AB72" i="2"/>
  <c r="AB7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<sst xmlns="http://schemas.openxmlformats.org/spreadsheetml/2006/main" count="963" uniqueCount="624">
  <si>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</si>
  <si>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HD2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</si>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</sst>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14743</v>
      </c>
      <c r="O6" s="187">
        <f t="shared" si="1"/>
        <v>990</v>
      </c>
      <c r="P6" s="187">
        <f t="shared" si="1"/>
        <v>-4840</v>
      </c>
      <c r="Q6" s="187">
        <f t="shared" si="1"/>
        <v>-1027</v>
      </c>
      <c r="R6" s="187">
        <f t="shared" si="1"/>
        <v>-211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29901</v>
      </c>
      <c r="D7" s="123">
        <f>SUMIF(PL.data!$D$3:$D$25, FSA!$A7, PL.data!F$3:F$25)</f>
        <v>55849</v>
      </c>
      <c r="E7" s="123">
        <f>SUMIF(PL.data!$D$3:$D$25, FSA!$A7, PL.data!G$3:G$25)</f>
        <v>419</v>
      </c>
      <c r="F7" s="123">
        <f>SUMIF(PL.data!$D$3:$D$25, FSA!$A7, PL.data!H$3:H$25)</f>
        <v>79802</v>
      </c>
      <c r="G7" s="123">
        <f>SUMIF(PL.data!$D$3:$D$25, FSA!$A7, PL.data!I$3:I$25)</f>
        <v>47142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1785</v>
      </c>
      <c r="D8" s="123">
        <f>-SUMIF(PL.data!$D$3:$D$25, FSA!$A8, PL.data!F$3:F$25)</f>
        <v>-42996</v>
      </c>
      <c r="E8" s="123">
        <f>-SUMIF(PL.data!$D$3:$D$25, FSA!$A8, PL.data!G$3:G$25)</f>
        <v>-205</v>
      </c>
      <c r="F8" s="123">
        <f>-SUMIF(PL.data!$D$3:$D$25, FSA!$A8, PL.data!H$3:H$25)</f>
        <v>-77070</v>
      </c>
      <c r="G8" s="123">
        <f>-SUMIF(PL.data!$D$3:$D$25, FSA!$A8, PL.data!I$3:I$25)</f>
        <v>-44505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-14743</v>
      </c>
      <c r="O8" s="190">
        <f>CF.data!F12-FSA!O7-FSA!O6</f>
        <v>1320</v>
      </c>
      <c r="P8" s="190">
        <f>CF.data!G12-FSA!P7-FSA!P6</f>
        <v>330</v>
      </c>
      <c r="Q8" s="190">
        <f>CF.data!H12-FSA!Q7-FSA!Q6</f>
        <v>-408</v>
      </c>
      <c r="R8" s="190">
        <f>CF.data!I12-FSA!R7-FSA!R6</f>
        <v>70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31686</v>
      </c>
      <c r="D9" s="187">
        <f t="shared" si="3"/>
        <v>12853</v>
      </c>
      <c r="E9" s="187">
        <f t="shared" si="3"/>
        <v>214</v>
      </c>
      <c r="F9" s="187">
        <f t="shared" si="3"/>
        <v>2732</v>
      </c>
      <c r="G9" s="187">
        <f t="shared" si="3"/>
        <v>2637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-3</v>
      </c>
      <c r="Q9" s="190">
        <f>SUMIF(CF.data!$D$4:$D$43, $L9, CF.data!H$4:H$43)</f>
        <v>-3</v>
      </c>
      <c r="R9" s="190">
        <f>SUMIF(CF.data!$D$4:$D$43, $L9, CF.data!I$4:I$43)</f>
        <v>-204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-16943</v>
      </c>
      <c r="D10" s="123">
        <f>-SUMIF(PL.data!$D$3:$D$25, FSA!$A10, PL.data!F$3:F$25)</f>
        <v>-12841</v>
      </c>
      <c r="E10" s="123">
        <f>-SUMIF(PL.data!$D$3:$D$25, FSA!$A10, PL.data!G$3:G$25)</f>
        <v>-5986</v>
      </c>
      <c r="F10" s="123">
        <f>-SUMIF(PL.data!$D$3:$D$25, FSA!$A10, PL.data!H$3:H$25)</f>
        <v>-4653</v>
      </c>
      <c r="G10" s="123">
        <f>-SUMIF(PL.data!$D$3:$D$25, FSA!$A10, PL.data!I$3:I$25)</f>
        <v>-3544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-2665</v>
      </c>
      <c r="P10" s="190">
        <f>SUMIF(CF.data!$D$4:$D$43, $L10, CF.data!G$4:G$43)</f>
        <v>-1433</v>
      </c>
      <c r="Q10" s="190">
        <f>SUMIF(CF.data!$D$4:$D$43, $L10, CF.data!H$4:H$43)</f>
        <v>-28</v>
      </c>
      <c r="R10" s="190">
        <f>SUMIF(CF.data!$D$4:$D$43, $L10, CF.data!I$4:I$43)</f>
        <v>-13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-355</v>
      </c>
      <c r="P11" s="187">
        <f t="shared" si="4"/>
        <v>-5946</v>
      </c>
      <c r="Q11" s="187">
        <f t="shared" si="4"/>
        <v>-1466</v>
      </c>
      <c r="R11" s="187">
        <f t="shared" si="4"/>
        <v>-358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14743</v>
      </c>
      <c r="D12" s="187">
        <f t="shared" si="5"/>
        <v>12</v>
      </c>
      <c r="E12" s="187">
        <f t="shared" si="5"/>
        <v>-5772</v>
      </c>
      <c r="F12" s="187">
        <f t="shared" si="5"/>
        <v>-1921</v>
      </c>
      <c r="G12" s="187">
        <f t="shared" si="5"/>
        <v>-907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30453</v>
      </c>
      <c r="P12" s="190">
        <f>SUMIF(CF.data!$D$4:$D$43, $L12, CF.data!G$4:G$43)</f>
        <v>14078</v>
      </c>
      <c r="Q12" s="190">
        <f>SUMIF(CF.data!$D$4:$D$43, $L12, CF.data!H$4:H$43)</f>
        <v>-71154</v>
      </c>
      <c r="R12" s="190">
        <f>SUMIF(CF.data!$D$4:$D$43, $L12, CF.data!I$4:I$43)</f>
        <v>-150131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-573</v>
      </c>
      <c r="D13" s="123">
        <f>SUMIF(PL.data!$D$3:$D$25, FSA!$A13, PL.data!F$3:F$25)</f>
        <v>322</v>
      </c>
      <c r="E13" s="123">
        <f>SUMIF(PL.data!$D$3:$D$25, FSA!$A13, PL.data!G$3:G$25)</f>
        <v>411</v>
      </c>
      <c r="F13" s="123">
        <f>SUMIF(PL.data!$D$3:$D$25, FSA!$A13, PL.data!H$3:H$25)</f>
        <v>12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30098</v>
      </c>
      <c r="P13" s="187">
        <f t="shared" si="6"/>
        <v>8132</v>
      </c>
      <c r="Q13" s="187">
        <f t="shared" si="6"/>
        <v>-72620</v>
      </c>
      <c r="R13" s="187">
        <f t="shared" si="6"/>
        <v>-150489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-409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-204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3</v>
      </c>
      <c r="P14" s="190">
        <f>SUMIF(CF.data!$D$4:$D$43, $L14, CF.data!G$4:G$43)</f>
        <v>-76</v>
      </c>
      <c r="Q14" s="190">
        <f>SUMIF(CF.data!$D$4:$D$43, $L14, CF.data!H$4:H$43)</f>
        <v>-36</v>
      </c>
      <c r="R14" s="190">
        <f>SUMIF(CF.data!$D$4:$D$43, $L14, CF.data!I$4:I$43)</f>
        <v>5405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5740</v>
      </c>
      <c r="D15" s="123">
        <f t="shared" si="7"/>
        <v>5413</v>
      </c>
      <c r="E15" s="123">
        <f t="shared" si="7"/>
        <v>5931</v>
      </c>
      <c r="F15" s="123">
        <f t="shared" si="7"/>
        <v>2094</v>
      </c>
      <c r="G15" s="123">
        <f t="shared" si="7"/>
        <v>1464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30101</v>
      </c>
      <c r="P15" s="187">
        <f t="shared" si="8"/>
        <v>8056</v>
      </c>
      <c r="Q15" s="187">
        <f t="shared" si="8"/>
        <v>-72656</v>
      </c>
      <c r="R15" s="187">
        <f t="shared" si="8"/>
        <v>-145084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19501</v>
      </c>
      <c r="D16" s="175">
        <f>SUMIF(PL.data!$D$3:$D$25, FSA!$A16, PL.data!F$3:F$25)</f>
        <v>5747</v>
      </c>
      <c r="E16" s="175">
        <f>SUMIF(PL.data!$D$3:$D$25, FSA!$A16, PL.data!G$3:G$25)</f>
        <v>570</v>
      </c>
      <c r="F16" s="175">
        <f>SUMIF(PL.data!$D$3:$D$25, FSA!$A16, PL.data!H$3:H$25)</f>
        <v>185</v>
      </c>
      <c r="G16" s="175">
        <f>SUMIF(PL.data!$D$3:$D$25, FSA!$A16, PL.data!I$3:I$25)</f>
        <v>353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3795</v>
      </c>
      <c r="P16" s="190">
        <f>SUMIF(CF.data!$D$4:$D$43, $L16, CF.data!G$4:G$43)</f>
        <v>6819</v>
      </c>
      <c r="Q16" s="190">
        <f>SUMIF(CF.data!$D$4:$D$43, $L16, CF.data!H$4:H$43)</f>
        <v>3739</v>
      </c>
      <c r="R16" s="190">
        <f>SUMIF(CF.data!$D$4:$D$43, $L16, CF.data!I$4:I$43)</f>
        <v>1435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-4113</v>
      </c>
      <c r="D17" s="123">
        <f>-SUMIF(PL.data!$D$3:$D$25, FSA!$A17, PL.data!F$3:F$25)</f>
        <v>-1167</v>
      </c>
      <c r="E17" s="123">
        <f>-SUMIF(PL.data!$D$3:$D$25, FSA!$A17, PL.data!G$3:G$25)</f>
        <v>-91</v>
      </c>
      <c r="F17" s="123">
        <f>-SUMIF(PL.data!$D$3:$D$25, FSA!$A17, PL.data!H$3:H$25)</f>
        <v>-51</v>
      </c>
      <c r="G17" s="123">
        <f>-SUMIF(PL.data!$D$3:$D$25, FSA!$A17, PL.data!I$3:I$25)</f>
        <v>-84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-11766</v>
      </c>
      <c r="P17" s="190">
        <f>SUMIF(CF.data!$D$4:$D$43, $L17, CF.data!G$4:G$43)</f>
        <v>-9626</v>
      </c>
      <c r="Q17" s="190">
        <f>SUMIF(CF.data!$D$4:$D$43, $L17, CF.data!H$4:H$43)</f>
        <v>-2196</v>
      </c>
      <c r="R17" s="190">
        <f>SUMIF(CF.data!$D$4:$D$43, $L17, CF.data!I$4:I$43)</f>
        <v>-2196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15388</v>
      </c>
      <c r="D18" s="187">
        <f t="shared" si="9"/>
        <v>4580</v>
      </c>
      <c r="E18" s="187">
        <f t="shared" si="9"/>
        <v>479</v>
      </c>
      <c r="F18" s="187">
        <f t="shared" si="9"/>
        <v>134</v>
      </c>
      <c r="G18" s="187">
        <f t="shared" si="9"/>
        <v>269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22130</v>
      </c>
      <c r="P18" s="194">
        <f t="shared" si="10"/>
        <v>5249</v>
      </c>
      <c r="Q18" s="194">
        <f t="shared" si="10"/>
        <v>-71113</v>
      </c>
      <c r="R18" s="194">
        <f t="shared" si="10"/>
        <v>-145845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-70033</v>
      </c>
      <c r="P20" s="190">
        <f>SUMIF(CF.data!$D$4:$D$43, $L20, CF.data!G$4:G$43)</f>
        <v>-8366</v>
      </c>
      <c r="Q20" s="190">
        <f>SUMIF(CF.data!$D$4:$D$43, $L20, CF.data!H$4:H$43)</f>
        <v>79000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978</v>
      </c>
      <c r="E21" s="196">
        <f>SUMIF(CF.data!$D$4:$D$43, FSA!$A21, CF.data!G$4:G$43)</f>
        <v>932</v>
      </c>
      <c r="F21" s="196">
        <f>SUMIF(CF.data!$D$4:$D$43, FSA!$A21, CF.data!H$4:H$43)</f>
        <v>894</v>
      </c>
      <c r="G21" s="196">
        <f>SUMIF(CF.data!$D$4:$D$43, FSA!$A21, CF.data!I$4:I$43)</f>
        <v>696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-47903</v>
      </c>
      <c r="P21" s="198">
        <f t="shared" si="11"/>
        <v>-3117</v>
      </c>
      <c r="Q21" s="198">
        <f t="shared" si="11"/>
        <v>7887</v>
      </c>
      <c r="R21" s="198">
        <f t="shared" si="11"/>
        <v>-145845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17215</v>
      </c>
      <c r="R22" s="190">
        <f>SUMIF(CF.data!$D$4:$D$43, $L22, CF.data!I$4:I$43)</f>
        <v>146968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-47903</v>
      </c>
      <c r="P24" s="199">
        <f t="shared" si="12"/>
        <v>-3117</v>
      </c>
      <c r="Q24" s="199">
        <f t="shared" si="12"/>
        <v>25102</v>
      </c>
      <c r="R24" s="199">
        <f t="shared" si="12"/>
        <v>1123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14743</v>
      </c>
      <c r="D25" s="196">
        <f t="shared" si="13"/>
        <v>990</v>
      </c>
      <c r="E25" s="196">
        <f t="shared" si="13"/>
        <v>-4840</v>
      </c>
      <c r="F25" s="196">
        <f t="shared" si="13"/>
        <v>-1027</v>
      </c>
      <c r="G25" s="196">
        <f t="shared" si="13"/>
        <v>-211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-2</v>
      </c>
      <c r="P25" s="200">
        <f>P24-CF.data!G40</f>
        <v>-1</v>
      </c>
      <c r="Q25" s="200">
        <f>Q24-CF.data!H40</f>
        <v>-1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14743</v>
      </c>
      <c r="D26" s="196">
        <f t="shared" si="14"/>
        <v>990</v>
      </c>
      <c r="E26" s="196">
        <f t="shared" si="14"/>
        <v>-4840</v>
      </c>
      <c r="F26" s="196">
        <f t="shared" si="14"/>
        <v>-1027</v>
      </c>
      <c r="G26" s="196">
        <f t="shared" si="14"/>
        <v>-211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64558</v>
      </c>
      <c r="D29" s="202">
        <f>SUMIF(BS.data!$D$5:$D$116,FSA!$A29,BS.data!F$5:F$116)</f>
        <v>86690</v>
      </c>
      <c r="E29" s="202">
        <f>SUMIF(BS.data!$D$5:$D$116,FSA!$A29,BS.data!G$5:G$116)</f>
        <v>91940</v>
      </c>
      <c r="F29" s="202">
        <f>SUMIF(BS.data!$D$5:$D$116,FSA!$A29,BS.data!H$5:H$116)</f>
        <v>38043</v>
      </c>
      <c r="G29" s="202">
        <f>SUMIF(BS.data!$D$5:$D$116,FSA!$A29,BS.data!I$5:I$116)</f>
        <v>39165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7121</v>
      </c>
      <c r="D30" s="202">
        <f>SUMIF(BS.data!$D$5:$D$116,FSA!$A30,BS.data!F$5:F$116)</f>
        <v>6769</v>
      </c>
      <c r="E30" s="202">
        <f>SUMIF(BS.data!$D$5:$D$116,FSA!$A30,BS.data!G$5:G$116)</f>
        <v>313</v>
      </c>
      <c r="F30" s="202">
        <f>SUMIF(BS.data!$D$5:$D$116,FSA!$A30,BS.data!H$5:H$116)</f>
        <v>83844</v>
      </c>
      <c r="G30" s="202">
        <f>SUMIF(BS.data!$D$5:$D$116,FSA!$A30,BS.data!I$5:I$116)</f>
        <v>98172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0.86779706364335651</v>
      </c>
      <c r="P30" s="204">
        <f t="shared" si="17"/>
        <v>-0.99249762753137927</v>
      </c>
      <c r="Q30" s="204">
        <f t="shared" si="17"/>
        <v>189.45823389021479</v>
      </c>
      <c r="R30" s="204">
        <f t="shared" si="17"/>
        <v>-0.40926292574120948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53761</v>
      </c>
      <c r="D31" s="202">
        <f>SUMIF(BS.data!$D$5:$D$116,FSA!$A31,BS.data!F$5:F$116)</f>
        <v>5495</v>
      </c>
      <c r="E31" s="202">
        <f>SUMIF(BS.data!$D$5:$D$116,FSA!$A31,BS.data!G$5:G$116)</f>
        <v>10848</v>
      </c>
      <c r="F31" s="202">
        <f>SUMIF(BS.data!$D$5:$D$116,FSA!$A31,BS.data!H$5:H$116)</f>
        <v>21227</v>
      </c>
      <c r="G31" s="202">
        <f>SUMIF(BS.data!$D$5:$D$116,FSA!$A31,BS.data!I$5:I$116)</f>
        <v>165289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1.0596970001003312</v>
      </c>
      <c r="O31" s="205">
        <f t="shared" si="18"/>
        <v>0.23013840892406309</v>
      </c>
      <c r="P31" s="205">
        <f t="shared" si="18"/>
        <v>0.51073985680190925</v>
      </c>
      <c r="Q31" s="205">
        <f t="shared" si="18"/>
        <v>3.4234730959123834E-2</v>
      </c>
      <c r="R31" s="205">
        <f t="shared" si="18"/>
        <v>5.5937380679648721E-2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1394</v>
      </c>
      <c r="D32" s="202">
        <f>SUMIF(BS.data!$D$5:$D$116,FSA!$A32,BS.data!F$5:F$116)</f>
        <v>6447</v>
      </c>
      <c r="E32" s="202">
        <f>SUMIF(BS.data!$D$5:$D$116,FSA!$A32,BS.data!G$5:G$116)</f>
        <v>4668</v>
      </c>
      <c r="F32" s="202">
        <f>SUMIF(BS.data!$D$5:$D$116,FSA!$A32,BS.data!H$5:H$116)</f>
        <v>30496</v>
      </c>
      <c r="G32" s="202">
        <f>SUMIF(BS.data!$D$5:$D$116,FSA!$A32,BS.data!I$5:I$116)</f>
        <v>28236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0.49306043276144612</v>
      </c>
      <c r="O32" s="206">
        <f t="shared" si="19"/>
        <v>1.7726369317266202E-2</v>
      </c>
      <c r="P32" s="206">
        <f t="shared" si="19"/>
        <v>-11.551312649164677</v>
      </c>
      <c r="Q32" s="206">
        <f t="shared" si="19"/>
        <v>-1.2869351645322172E-2</v>
      </c>
      <c r="R32" s="206">
        <f t="shared" si="19"/>
        <v>-4.4758389546476606E-3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1</v>
      </c>
      <c r="E33" s="202">
        <f>SUMIF(BS.data!$D$5:$D$116,FSA!$A33,BS.data!G$5:G$116)</f>
        <v>4</v>
      </c>
      <c r="F33" s="202">
        <f>SUMIF(BS.data!$D$5:$D$116,FSA!$A33,BS.data!H$5:H$116)</f>
        <v>9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-6.3564253612419198E-3</v>
      </c>
      <c r="P33" s="205">
        <f t="shared" si="20"/>
        <v>-14.190930787589499</v>
      </c>
      <c r="Q33" s="205">
        <f t="shared" si="20"/>
        <v>-1.837046690559134E-2</v>
      </c>
      <c r="R33" s="205">
        <f t="shared" si="20"/>
        <v>-7.594077468075177E-3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28798</v>
      </c>
      <c r="D34" s="202">
        <f>SUMIF(BS.data!$D$5:$D$116,FSA!$A34,BS.data!F$5:F$116)</f>
        <v>25442</v>
      </c>
      <c r="E34" s="202">
        <f>SUMIF(BS.data!$D$5:$D$116,FSA!$A34,BS.data!G$5:G$116)</f>
        <v>4875</v>
      </c>
      <c r="F34" s="202">
        <f>SUMIF(BS.data!$D$5:$D$116,FSA!$A34,BS.data!H$5:H$116)</f>
        <v>13479</v>
      </c>
      <c r="G34" s="202">
        <f>SUMIF(BS.data!$D$5:$D$116,FSA!$A34,BS.data!I$5:I$116)</f>
        <v>12746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4.5599711183315281E-2</v>
      </c>
      <c r="P34" s="207">
        <f t="shared" si="21"/>
        <v>4.7954367633325761E-3</v>
      </c>
      <c r="Q34" s="207">
        <f t="shared" si="21"/>
        <v>1.5269695844166563E-3</v>
      </c>
      <c r="R34" s="207">
        <f t="shared" si="21"/>
        <v>2.8029811239098819E-3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5908</v>
      </c>
      <c r="D35" s="202">
        <f>SUMIF(BS.data!$D$5:$D$116,FSA!$A35,BS.data!F$5:F$116)</f>
        <v>5785</v>
      </c>
      <c r="E35" s="202">
        <f>SUMIF(BS.data!$D$5:$D$116,FSA!$A35,BS.data!G$5:G$116)</f>
        <v>5663</v>
      </c>
      <c r="F35" s="202">
        <f>SUMIF(BS.data!$D$5:$D$116,FSA!$A35,BS.data!H$5:H$116)</f>
        <v>5540</v>
      </c>
      <c r="G35" s="202">
        <f>SUMIF(BS.data!$D$5:$D$116,FSA!$A35,BS.data!I$5:I$116)</f>
        <v>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45.388905799566686</v>
      </c>
      <c r="P35" s="131">
        <f t="shared" si="22"/>
        <v>3084.6420047732695</v>
      </c>
      <c r="Q35" s="131">
        <f t="shared" si="22"/>
        <v>192.45949349640358</v>
      </c>
      <c r="R35" s="131">
        <f t="shared" si="22"/>
        <v>704.63535700649106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7666</v>
      </c>
      <c r="D36" s="202">
        <f>SUMIF(BS.data!$D$5:$D$116,FSA!$A36,BS.data!F$5:F$116)</f>
        <v>6811</v>
      </c>
      <c r="E36" s="202">
        <f>SUMIF(BS.data!$D$5:$D$116,FSA!$A36,BS.data!G$5:G$116)</f>
        <v>6077</v>
      </c>
      <c r="F36" s="202">
        <f>SUMIF(BS.data!$D$5:$D$116,FSA!$A36,BS.data!H$5:H$116)</f>
        <v>5341</v>
      </c>
      <c r="G36" s="202">
        <f>SUMIF(BS.data!$D$5:$D$116,FSA!$A36,BS.data!I$5:I$116)</f>
        <v>4645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251.51688529165506</v>
      </c>
      <c r="P36" s="131">
        <f t="shared" si="23"/>
        <v>14549.256097560976</v>
      </c>
      <c r="Q36" s="131">
        <f t="shared" si="23"/>
        <v>75.952867523031003</v>
      </c>
      <c r="R36" s="131">
        <f t="shared" si="23"/>
        <v>764.83923154701711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12.075832635594008</v>
      </c>
      <c r="P37" s="131">
        <f t="shared" si="24"/>
        <v>681.03658536585374</v>
      </c>
      <c r="Q37" s="131">
        <f t="shared" si="24"/>
        <v>16.142500324380432</v>
      </c>
      <c r="R37" s="131">
        <f t="shared" si="24"/>
        <v>126.41523424334345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169206</v>
      </c>
      <c r="D38" s="208">
        <f t="shared" si="25"/>
        <v>143440</v>
      </c>
      <c r="E38" s="208">
        <f t="shared" si="25"/>
        <v>124388</v>
      </c>
      <c r="F38" s="208">
        <f t="shared" si="25"/>
        <v>197979</v>
      </c>
      <c r="G38" s="208">
        <f t="shared" si="25"/>
        <v>348253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33458</v>
      </c>
      <c r="O38" s="209">
        <f t="shared" si="26"/>
        <v>5159</v>
      </c>
      <c r="P38" s="209">
        <f t="shared" si="26"/>
        <v>8358</v>
      </c>
      <c r="Q38" s="209">
        <f t="shared" si="26"/>
        <v>69927</v>
      </c>
      <c r="R38" s="209">
        <f t="shared" si="26"/>
        <v>220146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0.34572687066912566</v>
      </c>
      <c r="P39" s="133">
        <f t="shared" si="27"/>
        <v>16.130071599045348</v>
      </c>
      <c r="Q39" s="133">
        <f t="shared" si="27"/>
        <v>0.49049522568356685</v>
      </c>
      <c r="R39" s="133">
        <f t="shared" si="27"/>
        <v>3.0765877561410209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2381</v>
      </c>
      <c r="D40" s="202">
        <f>SUMIF(BS.data!$D$5:$D$116,FSA!$A40,BS.data!F$5:F$116)</f>
        <v>464</v>
      </c>
      <c r="E40" s="202">
        <f>SUMIF(BS.data!$D$5:$D$116,FSA!$A40,BS.data!G$5:G$116)</f>
        <v>301</v>
      </c>
      <c r="F40" s="202">
        <f>SUMIF(BS.data!$D$5:$D$116,FSA!$A40,BS.data!H$5:H$116)</f>
        <v>6516</v>
      </c>
      <c r="G40" s="202">
        <f>SUMIF(BS.data!$D$5:$D$116,FSA!$A40,BS.data!I$5:I$116)</f>
        <v>24312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7.715548801547282</v>
      </c>
      <c r="P40" s="210">
        <f t="shared" si="28"/>
        <v>6.5021725636250777E-2</v>
      </c>
      <c r="Q40" s="210">
        <f t="shared" si="28"/>
        <v>13.978279908915747</v>
      </c>
      <c r="R40" s="210">
        <f t="shared" si="28"/>
        <v>9.4416182655718011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24100</v>
      </c>
      <c r="D41" s="202">
        <f>SUMIF(BS.data!$D$5:$D$116,FSA!$A41,BS.data!F$5:F$116)</f>
        <v>12936</v>
      </c>
      <c r="E41" s="202">
        <f>SUMIF(BS.data!$D$5:$D$116,FSA!$A41,BS.data!G$5:G$116)</f>
        <v>7030</v>
      </c>
      <c r="F41" s="202">
        <f>SUMIF(BS.data!$D$5:$D$116,FSA!$A41,BS.data!H$5:H$116)</f>
        <v>23989</v>
      </c>
      <c r="G41" s="202">
        <f>SUMIF(BS.data!$D$5:$D$116,FSA!$A41,BS.data!I$5:I$116)</f>
        <v>20205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>
        <f t="shared" si="29"/>
        <v>-3.0674846625766872E-3</v>
      </c>
      <c r="P41" s="137">
        <f t="shared" si="29"/>
        <v>8.15450643776824E-2</v>
      </c>
      <c r="Q41" s="137">
        <f t="shared" si="29"/>
        <v>4.0268456375838924E-2</v>
      </c>
      <c r="R41" s="137">
        <f t="shared" si="29"/>
        <v>-7.7658045977011492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2337</v>
      </c>
      <c r="D42" s="202">
        <f>SUMIF(BS.data!$D$5:$D$116,FSA!$A42,BS.data!F$5:F$116)</f>
        <v>153</v>
      </c>
      <c r="E42" s="202">
        <f>SUMIF(BS.data!$D$5:$D$116,FSA!$A42,BS.data!G$5:G$116)</f>
        <v>144</v>
      </c>
      <c r="F42" s="202">
        <f>SUMIF(BS.data!$D$5:$D$116,FSA!$A42,BS.data!H$5:H$116)</f>
        <v>35144</v>
      </c>
      <c r="G42" s="202">
        <f>SUMIF(BS.data!$D$5:$D$116,FSA!$A42,BS.data!I$5:I$116)</f>
        <v>27034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-5.3716270658382424E-5</v>
      </c>
      <c r="P42" s="138">
        <f t="shared" si="30"/>
        <v>0.18138424821002386</v>
      </c>
      <c r="Q42" s="138">
        <f t="shared" si="30"/>
        <v>4.5111651337059223E-4</v>
      </c>
      <c r="R42" s="138">
        <f t="shared" si="30"/>
        <v>-0.11465359976241993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7439</v>
      </c>
      <c r="D44" s="202">
        <f>SUMIF(BS.data!$D$5:$D$116,FSA!$A44,BS.data!F$5:F$116)</f>
        <v>5453</v>
      </c>
      <c r="E44" s="202">
        <f>SUMIF(BS.data!$D$5:$D$116,FSA!$A44,BS.data!G$5:G$116)</f>
        <v>1909</v>
      </c>
      <c r="F44" s="202">
        <f>SUMIF(BS.data!$D$5:$D$116,FSA!$A44,BS.data!H$5:H$116)</f>
        <v>3636</v>
      </c>
      <c r="G44" s="202">
        <f>SUMIF(BS.data!$D$5:$D$116,FSA!$A44,BS.data!I$5:I$116)</f>
        <v>6318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3765</v>
      </c>
      <c r="D45" s="202">
        <f>SUMIF(BS.data!$D$5:$D$116,FSA!$A45,BS.data!F$5:F$116)</f>
        <v>1553</v>
      </c>
      <c r="E45" s="202">
        <f>SUMIF(BS.data!$D$5:$D$116,FSA!$A45,BS.data!G$5:G$116)</f>
        <v>156</v>
      </c>
      <c r="F45" s="202">
        <f>SUMIF(BS.data!$D$5:$D$116,FSA!$A45,BS.data!H$5:H$116)</f>
        <v>1233</v>
      </c>
      <c r="G45" s="202">
        <f>SUMIF(BS.data!$D$5:$D$116,FSA!$A45,BS.data!I$5:I$116)</f>
        <v>413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0.15614795733255932</v>
      </c>
      <c r="R45" s="136">
        <f t="shared" si="31"/>
        <v>1.5520243508181535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7284</v>
      </c>
      <c r="G46" s="202">
        <f>SUMIF(BS.data!$D$5:$D$116,FSA!$A46,BS.data!I$5:I$116)</f>
        <v>61799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3.2278246964169708</v>
      </c>
      <c r="O46" s="137">
        <f t="shared" si="32"/>
        <v>5.9768957634126174</v>
      </c>
      <c r="P46" s="137">
        <f t="shared" si="32"/>
        <v>12.038469601677148</v>
      </c>
      <c r="Q46" s="137">
        <f t="shared" si="32"/>
        <v>1.256630914251194</v>
      </c>
      <c r="R46" s="137">
        <f t="shared" si="32"/>
        <v>0.43629622297559245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9931</v>
      </c>
      <c r="G47" s="202">
        <f>SUMIF(BS.data!$D$5:$D$116,FSA!$A47,BS.data!I$5:I$116)</f>
        <v>102385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-16.762414800389482</v>
      </c>
      <c r="R47" s="211">
        <f t="shared" si="33"/>
        <v>-778.12322274881512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17215</v>
      </c>
      <c r="G48" s="208">
        <f t="shared" si="34"/>
        <v>164184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-16.762414800389482</v>
      </c>
      <c r="R48" s="174">
        <f t="shared" si="35"/>
        <v>-778.12322274881512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40022</v>
      </c>
      <c r="D49" s="208">
        <f t="shared" si="36"/>
        <v>20559</v>
      </c>
      <c r="E49" s="208">
        <f t="shared" si="36"/>
        <v>9540</v>
      </c>
      <c r="F49" s="208">
        <f t="shared" si="36"/>
        <v>87733</v>
      </c>
      <c r="G49" s="208">
        <f t="shared" si="36"/>
        <v>242466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>
        <f t="shared" si="37"/>
        <v>-8.5158292187046181E-2</v>
      </c>
      <c r="R49" s="136">
        <f t="shared" si="37"/>
        <v>-2.1804804365833457E-3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>
        <f t="shared" si="38"/>
        <v>-4.2184141736857388</v>
      </c>
      <c r="R50" s="136">
        <f t="shared" si="38"/>
        <v>-0.91658748720947225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101591</v>
      </c>
      <c r="D51" s="202">
        <f>SUMIF(BS.data!$D$5:$D$116,FSA!$A51,BS.data!F$5:F$116)</f>
        <v>101591</v>
      </c>
      <c r="E51" s="202">
        <f>SUMIF(BS.data!$D$5:$D$116,FSA!$A51,BS.data!G$5:G$116)</f>
        <v>101591</v>
      </c>
      <c r="F51" s="202">
        <f>SUMIF(BS.data!$D$5:$D$116,FSA!$A51,BS.data!H$5:H$116)</f>
        <v>101591</v>
      </c>
      <c r="G51" s="202">
        <f>SUMIF(BS.data!$D$5:$D$116,FSA!$A51,BS.data!I$5:I$116)</f>
        <v>101591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>
        <f t="shared" si="39"/>
        <v>-4.2205053732210285</v>
      </c>
      <c r="R51" s="136">
        <f t="shared" si="39"/>
        <v>-0.88366710519904501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27593</v>
      </c>
      <c r="D52" s="202">
        <f>SUMIF(BS.data!$D$5:$D$116,FSA!$A52,BS.data!F$5:F$116)</f>
        <v>21288</v>
      </c>
      <c r="E52" s="202">
        <f>SUMIF(BS.data!$D$5:$D$116,FSA!$A52,BS.data!G$5:G$116)</f>
        <v>13256</v>
      </c>
      <c r="F52" s="202">
        <f>SUMIF(BS.data!$D$5:$D$116,FSA!$A52,BS.data!H$5:H$116)</f>
        <v>8657</v>
      </c>
      <c r="G52" s="202">
        <f>SUMIF(BS.data!$D$5:$D$116,FSA!$A52,BS.data!I$5:I$116)</f>
        <v>4196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>
        <f t="shared" si="40"/>
        <v>-4.1308742375835026</v>
      </c>
      <c r="R52" s="136">
        <f t="shared" si="40"/>
        <v>-0.88830214880865366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0.13505880137765469</v>
      </c>
      <c r="R53" s="172">
        <f t="shared" si="41"/>
        <v>0.60815420915579821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129184</v>
      </c>
      <c r="D54" s="212">
        <f t="shared" si="42"/>
        <v>122879</v>
      </c>
      <c r="E54" s="212">
        <f t="shared" si="42"/>
        <v>114847</v>
      </c>
      <c r="F54" s="212">
        <f t="shared" si="42"/>
        <v>110248</v>
      </c>
      <c r="G54" s="212">
        <f t="shared" si="42"/>
        <v>105787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169206</v>
      </c>
      <c r="D55" s="208">
        <f t="shared" si="43"/>
        <v>143438</v>
      </c>
      <c r="E55" s="208">
        <f t="shared" si="43"/>
        <v>124387</v>
      </c>
      <c r="F55" s="208">
        <f t="shared" si="43"/>
        <v>197981</v>
      </c>
      <c r="G55" s="208">
        <f t="shared" si="43"/>
        <v>348253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-0.49973680951201388</v>
      </c>
      <c r="O55" s="137">
        <f t="shared" si="44"/>
        <v>-0.70549076734022897</v>
      </c>
      <c r="P55" s="137">
        <f t="shared" si="44"/>
        <v>-0.80054333156286195</v>
      </c>
      <c r="Q55" s="137">
        <f t="shared" si="44"/>
        <v>-0.18891952688484145</v>
      </c>
      <c r="R55" s="137">
        <f t="shared" si="44"/>
        <v>1.1817992759034663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2</v>
      </c>
      <c r="E56" s="191">
        <f t="shared" si="45"/>
        <v>1</v>
      </c>
      <c r="F56" s="191">
        <f t="shared" si="45"/>
        <v>-2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-4.3788916774062265</v>
      </c>
      <c r="O56" s="211">
        <f t="shared" si="46"/>
        <v>-87.565656565656568</v>
      </c>
      <c r="P56" s="211">
        <f t="shared" si="46"/>
        <v>18.995867768595041</v>
      </c>
      <c r="Q56" s="211">
        <f t="shared" si="46"/>
        <v>20.280428432327167</v>
      </c>
      <c r="R56" s="211">
        <f t="shared" si="46"/>
        <v>-592.50710900473939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-4.3788916774062265</v>
      </c>
      <c r="O57" s="211">
        <f t="shared" si="47"/>
        <v>-87.565656565656568</v>
      </c>
      <c r="P57" s="211">
        <f t="shared" si="47"/>
        <v>18.995867768595041</v>
      </c>
      <c r="Q57" s="211">
        <f t="shared" si="47"/>
        <v>20.280428432327167</v>
      </c>
      <c r="R57" s="211">
        <f t="shared" si="47"/>
        <v>-592.50710900473939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4.0950513323336022E-3</v>
      </c>
      <c r="P58" s="136">
        <f t="shared" si="48"/>
        <v>6.4672612573417443E-2</v>
      </c>
      <c r="Q58" s="136">
        <f t="shared" si="48"/>
        <v>7.038601882081813E-2</v>
      </c>
      <c r="R58" s="136">
        <f t="shared" si="48"/>
        <v>-2.8635647381597996E-3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-0.34719114084669511</v>
      </c>
      <c r="P59" s="136">
        <f t="shared" si="49"/>
        <v>-8.8448988470741785E-2</v>
      </c>
      <c r="Q59" s="136">
        <f t="shared" si="49"/>
        <v>3.4866525830612636</v>
      </c>
      <c r="R59" s="136">
        <f t="shared" si="49"/>
        <v>-1.2037290331869557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-0.34722574691429231</v>
      </c>
      <c r="P60" s="136">
        <f t="shared" si="50"/>
        <v>-8.7622362410267565E-2</v>
      </c>
      <c r="Q60" s="136">
        <f t="shared" si="50"/>
        <v>3.4883810255425387</v>
      </c>
      <c r="R60" s="136">
        <f t="shared" si="50"/>
        <v>-1.1604956046680905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-0.25527742530857078</v>
      </c>
      <c r="P61" s="136">
        <f t="shared" si="51"/>
        <v>-5.7091581466173588E-2</v>
      </c>
      <c r="Q61" s="136">
        <f t="shared" si="51"/>
        <v>3.4142980603034379</v>
      </c>
      <c r="R61" s="136">
        <f t="shared" si="51"/>
        <v>-1.1665826794327263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36.046454767726161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>
        <f t="shared" si="52"/>
        <v>-4.4460784313725492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36.046454767726161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>
        <f t="shared" si="53"/>
        <v>-1.0343137254901962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>
        <f t="shared" si="54"/>
        <v>-1981</v>
      </c>
      <c r="Q66" s="140">
        <f t="shared" si="54"/>
        <v>-487.66666666666669</v>
      </c>
      <c r="R66" s="140">
        <f t="shared" si="54"/>
        <v>-0.75490196078431371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>
        <f t="shared" si="55"/>
        <v>2711.6666666666665</v>
      </c>
      <c r="Q67" s="211">
        <f t="shared" si="55"/>
        <v>-24205.666666666668</v>
      </c>
      <c r="R67" s="211">
        <f t="shared" si="55"/>
        <v>-736.69117647058829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12185</v>
      </c>
      <c r="O74" s="218">
        <f t="shared" si="56"/>
        <v>7106</v>
      </c>
      <c r="P74" s="218">
        <f t="shared" si="56"/>
        <v>-356</v>
      </c>
      <c r="Q74" s="218">
        <f t="shared" si="56"/>
        <v>2547</v>
      </c>
      <c r="R74" s="218">
        <f t="shared" si="56"/>
        <v>2284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11498.569873130087</v>
      </c>
      <c r="O75" s="219">
        <f t="shared" si="57"/>
        <v>30877.071033999844</v>
      </c>
      <c r="P75" s="219">
        <f t="shared" si="57"/>
        <v>-697.02803738317766</v>
      </c>
      <c r="Q75" s="219">
        <f t="shared" si="57"/>
        <v>74398.131039531479</v>
      </c>
      <c r="R75" s="219">
        <f t="shared" si="57"/>
        <v>40831.372013651875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0.61544530707568013</v>
      </c>
      <c r="O76" s="138">
        <f t="shared" si="58"/>
        <v>0.44713296506652145</v>
      </c>
      <c r="P76" s="138">
        <f t="shared" si="58"/>
        <v>2.6635514018691593</v>
      </c>
      <c r="Q76" s="138">
        <f t="shared" si="58"/>
        <v>6.7715959004392381E-2</v>
      </c>
      <c r="R76" s="138">
        <f t="shared" si="58"/>
        <v>0.13386423966628749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0</v>
      </c>
      <c r="F4" s="264">
        <v>5747</v>
      </c>
      <c r="G4" s="264">
        <v>570</v>
      </c>
      <c r="H4" s="264">
        <v>185</v>
      </c>
      <c r="I4" s="264">
        <v>353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0</v>
      </c>
      <c r="F6" s="264">
        <v>978</v>
      </c>
      <c r="G6" s="264">
        <v>932</v>
      </c>
      <c r="H6" s="264">
        <v>894</v>
      </c>
      <c r="I6" s="264">
        <v>696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1001</v>
      </c>
      <c r="G7" s="264">
        <v>-81</v>
      </c>
      <c r="H7" s="264">
        <v>-421</v>
      </c>
      <c r="I7" s="264">
        <v>-164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0</v>
      </c>
      <c r="F9" s="264">
        <v>-5417</v>
      </c>
      <c r="G9" s="264">
        <v>-5938</v>
      </c>
      <c r="H9" s="264">
        <v>-2094</v>
      </c>
      <c r="I9" s="264">
        <v>-1230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0</v>
      </c>
      <c r="F10" s="264">
        <v>0</v>
      </c>
      <c r="G10" s="264">
        <v>6</v>
      </c>
      <c r="H10" s="264">
        <v>0</v>
      </c>
      <c r="I10" s="264">
        <v>204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0</v>
      </c>
      <c r="F12" s="301">
        <v>2310</v>
      </c>
      <c r="G12" s="301">
        <v>-4510</v>
      </c>
      <c r="H12" s="301">
        <v>-1435</v>
      </c>
      <c r="I12" s="301">
        <v>-141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0</v>
      </c>
      <c r="F13" s="264">
        <v>-422</v>
      </c>
      <c r="G13" s="264">
        <v>28124</v>
      </c>
      <c r="H13" s="264">
        <v>-119662</v>
      </c>
      <c r="I13" s="264">
        <v>-11406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0</v>
      </c>
      <c r="F14" s="264">
        <v>48265</v>
      </c>
      <c r="G14" s="264">
        <v>-5353</v>
      </c>
      <c r="H14" s="264">
        <v>-10379</v>
      </c>
      <c r="I14" s="264">
        <v>-144061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0</v>
      </c>
      <c r="F15" s="264">
        <v>-16468</v>
      </c>
      <c r="G15" s="264">
        <v>-7335</v>
      </c>
      <c r="H15" s="264">
        <v>59144</v>
      </c>
      <c r="I15" s="264">
        <v>5226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0</v>
      </c>
      <c r="F16" s="264">
        <v>675</v>
      </c>
      <c r="G16" s="264">
        <v>-221</v>
      </c>
      <c r="H16" s="264">
        <v>47</v>
      </c>
      <c r="I16" s="264">
        <v>110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0</v>
      </c>
      <c r="F18" s="264">
        <v>0</v>
      </c>
      <c r="G18" s="264">
        <v>-3</v>
      </c>
      <c r="H18" s="264">
        <v>-3</v>
      </c>
      <c r="I18" s="264">
        <v>-204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0</v>
      </c>
      <c r="F19" s="264">
        <v>-2665</v>
      </c>
      <c r="G19" s="264">
        <v>-1433</v>
      </c>
      <c r="H19" s="264">
        <v>-28</v>
      </c>
      <c r="I19" s="264">
        <v>-13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-1597</v>
      </c>
      <c r="G21" s="264">
        <v>-1137</v>
      </c>
      <c r="H21" s="264">
        <v>-304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0</v>
      </c>
      <c r="F22" s="301">
        <v>30099</v>
      </c>
      <c r="G22" s="301">
        <v>8133</v>
      </c>
      <c r="H22" s="301">
        <v>-72620</v>
      </c>
      <c r="I22" s="301">
        <v>-150490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0</v>
      </c>
      <c r="F24" s="264">
        <v>0</v>
      </c>
      <c r="G24" s="264">
        <v>-76</v>
      </c>
      <c r="H24" s="264">
        <v>-36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3</v>
      </c>
      <c r="G25" s="264">
        <v>0</v>
      </c>
      <c r="H25" s="264">
        <v>0</v>
      </c>
      <c r="I25" s="264">
        <v>5405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-70033</v>
      </c>
      <c r="G26" s="264">
        <v>-46035</v>
      </c>
      <c r="H26" s="264">
        <v>0</v>
      </c>
      <c r="I26" s="264">
        <v>-20000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37669</v>
      </c>
      <c r="H27" s="264">
        <v>79000</v>
      </c>
      <c r="I27" s="264">
        <v>20000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0</v>
      </c>
      <c r="F30" s="264">
        <v>3795</v>
      </c>
      <c r="G30" s="264">
        <v>6819</v>
      </c>
      <c r="H30" s="264">
        <v>3739</v>
      </c>
      <c r="I30" s="264">
        <v>1435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0</v>
      </c>
      <c r="F31" s="301">
        <v>-66234</v>
      </c>
      <c r="G31" s="301">
        <v>-1623</v>
      </c>
      <c r="H31" s="301">
        <v>82704</v>
      </c>
      <c r="I31" s="301">
        <v>6840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3499</v>
      </c>
      <c r="H35" s="264">
        <v>77897</v>
      </c>
      <c r="I35" s="264">
        <v>153876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0</v>
      </c>
      <c r="G36" s="264">
        <v>-3499</v>
      </c>
      <c r="H36" s="264">
        <v>-60682</v>
      </c>
      <c r="I36" s="264">
        <v>-6908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-11766</v>
      </c>
      <c r="G38" s="264">
        <v>-9626</v>
      </c>
      <c r="H38" s="264">
        <v>-2196</v>
      </c>
      <c r="I38" s="264">
        <v>-2196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0</v>
      </c>
      <c r="F39" s="301">
        <v>-11766</v>
      </c>
      <c r="G39" s="301">
        <v>-9626</v>
      </c>
      <c r="H39" s="301">
        <v>15019</v>
      </c>
      <c r="I39" s="301">
        <v>144773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0</v>
      </c>
      <c r="F40" s="301">
        <v>-47901</v>
      </c>
      <c r="G40" s="301">
        <v>-3116</v>
      </c>
      <c r="H40" s="301">
        <v>25103</v>
      </c>
      <c r="I40" s="301">
        <v>1123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0</v>
      </c>
      <c r="F41" s="301">
        <v>63957</v>
      </c>
      <c r="G41" s="301">
        <v>16056</v>
      </c>
      <c r="H41" s="301">
        <v>12940</v>
      </c>
      <c r="I41" s="301">
        <v>38043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0</v>
      </c>
      <c r="F43" s="301">
        <v>16056</v>
      </c>
      <c r="G43" s="301">
        <v>12940</v>
      </c>
      <c r="H43" s="301">
        <v>38043</v>
      </c>
      <c r="I43" s="301">
        <v>39165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5.9697000100331091E-2</v>
      </c>
      <c r="D8" s="136">
        <f>FSA!D8/FSA!D$7</f>
        <v>-0.76986159107593688</v>
      </c>
      <c r="E8" s="136">
        <f>FSA!E8/FSA!E$7</f>
        <v>-0.48926014319809069</v>
      </c>
      <c r="F8" s="136">
        <f>FSA!F8/FSA!F$7</f>
        <v>-0.96576526904087612</v>
      </c>
      <c r="G8" s="136">
        <f>FSA!G8/FSA!G$7</f>
        <v>-0.94406261932035129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1.0596970001003312</v>
      </c>
      <c r="D9" s="142">
        <f>FSA!D9/FSA!D$7</f>
        <v>0.23013840892406309</v>
      </c>
      <c r="E9" s="142">
        <f>FSA!E9/FSA!E$7</f>
        <v>0.51073985680190925</v>
      </c>
      <c r="F9" s="142">
        <f>FSA!F9/FSA!F$7</f>
        <v>3.4234730959123834E-2</v>
      </c>
      <c r="G9" s="142">
        <f>FSA!G9/FSA!G$7</f>
        <v>5.5937380679648721E-2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-0.56663656733888501</v>
      </c>
      <c r="D10" s="136">
        <f>FSA!D10/FSA!D$7</f>
        <v>-0.22992354384142957</v>
      </c>
      <c r="E10" s="136">
        <f>FSA!E10/FSA!E$7</f>
        <v>-14.286396181384248</v>
      </c>
      <c r="F10" s="136">
        <f>FSA!F10/FSA!F$7</f>
        <v>-5.8306809353149046E-2</v>
      </c>
      <c r="G10" s="136">
        <f>FSA!G10/FSA!G$7</f>
        <v>-7.517712443256544E-2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0.49306043276144612</v>
      </c>
      <c r="D12" s="142">
        <f>FSA!D12/FSA!D$7</f>
        <v>2.148650826335297E-4</v>
      </c>
      <c r="E12" s="142">
        <f>FSA!E12/FSA!E$7</f>
        <v>-13.775656324582339</v>
      </c>
      <c r="F12" s="142">
        <f>FSA!F12/FSA!F$7</f>
        <v>-2.4072078394025212E-2</v>
      </c>
      <c r="G12" s="142">
        <f>FSA!G12/FSA!G$7</f>
        <v>-1.9239743752916719E-2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-1.9163238687669309E-2</v>
      </c>
      <c r="D13" s="136">
        <f>FSA!D13/FSA!D$7</f>
        <v>5.7655463839997138E-3</v>
      </c>
      <c r="E13" s="136">
        <f>FSA!E13/FSA!E$7</f>
        <v>0.98090692124105017</v>
      </c>
      <c r="F13" s="136">
        <f>FSA!F13/FSA!F$7</f>
        <v>1.5037217112353073E-4</v>
      </c>
      <c r="G13" s="136">
        <f>FSA!G13/FSA!G$7</f>
        <v>0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-1.3678472291896593E-2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-4.3273514063892071E-3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0.19196682385204508</v>
      </c>
      <c r="D15" s="136">
        <f>FSA!D15/FSA!D$7</f>
        <v>9.6922057691274682E-2</v>
      </c>
      <c r="E15" s="136">
        <f>FSA!E15/FSA!E$7</f>
        <v>14.155131264916468</v>
      </c>
      <c r="F15" s="136">
        <f>FSA!F15/FSA!F$7</f>
        <v>2.6239943861056114E-2</v>
      </c>
      <c r="G15" s="136">
        <f>FSA!G15/FSA!G$7</f>
        <v>3.105511009291078E-2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0.65218554563392528</v>
      </c>
      <c r="D16" s="142">
        <f>FSA!D16/FSA!D$7</f>
        <v>0.10290246915790793</v>
      </c>
      <c r="E16" s="142">
        <f>FSA!E16/FSA!E$7</f>
        <v>1.360381861575179</v>
      </c>
      <c r="F16" s="142">
        <f>FSA!F16/FSA!F$7</f>
        <v>2.3182376381544324E-3</v>
      </c>
      <c r="G16" s="142">
        <f>FSA!G16/FSA!G$7</f>
        <v>7.4880149336048535E-3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-0.1375539279622755</v>
      </c>
      <c r="D17" s="136">
        <f>FSA!D17/FSA!D$7</f>
        <v>-2.0895629286110762E-2</v>
      </c>
      <c r="E17" s="136">
        <f>FSA!E17/FSA!E$7</f>
        <v>-0.21718377088305491</v>
      </c>
      <c r="F17" s="136">
        <f>FSA!F17/FSA!F$7</f>
        <v>-6.3908172727500563E-4</v>
      </c>
      <c r="G17" s="136">
        <f>FSA!G17/FSA!G$7</f>
        <v>-1.7818505791014382E-3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0.51463161767164978</v>
      </c>
      <c r="D18" s="142">
        <f>FSA!D18/FSA!D$7</f>
        <v>8.2006839871797174E-2</v>
      </c>
      <c r="E18" s="142">
        <f>FSA!E18/FSA!E$7</f>
        <v>1.1431980906921242</v>
      </c>
      <c r="F18" s="142">
        <f>FSA!F18/FSA!F$7</f>
        <v>1.6791559108794267E-3</v>
      </c>
      <c r="G18" s="142">
        <f>FSA!G18/FSA!G$7</f>
        <v>5.706164354503415E-3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1.7511504234632672E-2</v>
      </c>
      <c r="E21" s="136">
        <f>FSA!E21/FSA!E$7</f>
        <v>2.2243436754176611</v>
      </c>
      <c r="F21" s="136">
        <f>FSA!F21/FSA!F$7</f>
        <v>1.120272674870304E-2</v>
      </c>
      <c r="G21" s="136">
        <f>FSA!G21/FSA!G$7</f>
        <v>1.476390479826906E-2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0.49306043276144612</v>
      </c>
      <c r="D25" s="136">
        <f>FSA!D25/FSA!D$7</f>
        <v>1.7726369317266202E-2</v>
      </c>
      <c r="E25" s="136">
        <f>FSA!E25/FSA!E$7</f>
        <v>-11.551312649164677</v>
      </c>
      <c r="F25" s="136">
        <f>FSA!F25/FSA!F$7</f>
        <v>-1.2869351645322172E-2</v>
      </c>
      <c r="G25" s="136">
        <f>FSA!G25/FSA!G$7</f>
        <v>-4.4758389546476606E-3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0.49306043276144612</v>
      </c>
      <c r="D26" s="136">
        <f>FSA!D26/FSA!D$7</f>
        <v>1.7726369317266202E-2</v>
      </c>
      <c r="E26" s="136">
        <f>FSA!E26/FSA!E$7</f>
        <v>-11.551312649164677</v>
      </c>
      <c r="F26" s="136">
        <f>FSA!F26/FSA!F$7</f>
        <v>-1.2869351645322172E-2</v>
      </c>
      <c r="G26" s="136">
        <f>FSA!G26/FSA!G$7</f>
        <v>-4.4758389546476606E-3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0.38153493374939423</v>
      </c>
      <c r="D29" s="136">
        <f>FSA!D29/FSA!D$38</f>
        <v>0.60436419408812048</v>
      </c>
      <c r="E29" s="136">
        <f>FSA!E29/FSA!E$38</f>
        <v>0.73913882368074091</v>
      </c>
      <c r="F29" s="136">
        <f>FSA!F29/FSA!F$38</f>
        <v>0.19215674389707998</v>
      </c>
      <c r="G29" s="136">
        <f>FSA!G29/FSA!G$38</f>
        <v>0.11246134275943065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4.2084796047421484E-2</v>
      </c>
      <c r="D30" s="136">
        <f>FSA!D30/FSA!D$38</f>
        <v>4.7190462911321805E-2</v>
      </c>
      <c r="E30" s="136">
        <f>FSA!E30/FSA!E$38</f>
        <v>2.5163199022413736E-3</v>
      </c>
      <c r="F30" s="136">
        <f>FSA!F30/FSA!F$38</f>
        <v>0.42349946206415834</v>
      </c>
      <c r="G30" s="136">
        <f>FSA!G30/FSA!G$38</f>
        <v>0.28189850482264328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0.3177251397704573</v>
      </c>
      <c r="D31" s="136">
        <f>FSA!D31/FSA!D$38</f>
        <v>3.8308700501952037E-2</v>
      </c>
      <c r="E31" s="136">
        <f>FSA!E31/FSA!E$38</f>
        <v>8.7210984982474191E-2</v>
      </c>
      <c r="F31" s="136">
        <f>FSA!F31/FSA!F$38</f>
        <v>0.10721844236004829</v>
      </c>
      <c r="G31" s="136">
        <f>FSA!G31/FSA!G$38</f>
        <v>0.47462333418520442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8.2384785409500838E-3</v>
      </c>
      <c r="D32" s="136">
        <f>FSA!D32/FSA!D$38</f>
        <v>4.4945621862799774E-2</v>
      </c>
      <c r="E32" s="136">
        <f>FSA!E32/FSA!E$38</f>
        <v>3.7527735794449624E-2</v>
      </c>
      <c r="F32" s="136">
        <f>FSA!F32/FSA!F$38</f>
        <v>0.15403653922890811</v>
      </c>
      <c r="G32" s="136">
        <f>FSA!G32/FSA!G$38</f>
        <v>8.1078985679951074E-2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6.9715560513106529E-6</v>
      </c>
      <c r="E33" s="136">
        <f>FSA!E33/FSA!E$38</f>
        <v>3.2157442840145349E-5</v>
      </c>
      <c r="F33" s="136">
        <f>FSA!F33/FSA!F$38</f>
        <v>4.5459366902550272E-5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0.17019491034596881</v>
      </c>
      <c r="D34" s="136">
        <f>FSA!D34/FSA!D$38</f>
        <v>0.17737032905744562</v>
      </c>
      <c r="E34" s="136">
        <f>FSA!E34/FSA!E$38</f>
        <v>3.919188346142715E-2</v>
      </c>
      <c r="F34" s="136">
        <f>FSA!F34/FSA!F$38</f>
        <v>6.8082978497719451E-2</v>
      </c>
      <c r="G34" s="136">
        <f>FSA!G34/FSA!G$38</f>
        <v>3.6599828285757766E-2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3.4916019526494334E-2</v>
      </c>
      <c r="D35" s="136">
        <f>FSA!D35/FSA!D$38</f>
        <v>4.0330451756832128E-2</v>
      </c>
      <c r="E35" s="136">
        <f>FSA!E35/FSA!E$38</f>
        <v>4.5526899700935784E-2</v>
      </c>
      <c r="F35" s="136">
        <f>FSA!F35/FSA!F$38</f>
        <v>2.7982765848903166E-2</v>
      </c>
      <c r="G35" s="136">
        <f>FSA!G35/FSA!G$38</f>
        <v>0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4.5305722019313738E-2</v>
      </c>
      <c r="D36" s="136">
        <f>FSA!D36/FSA!D$38</f>
        <v>4.7483268265476858E-2</v>
      </c>
      <c r="E36" s="136">
        <f>FSA!E36/FSA!E$38</f>
        <v>4.8855195034890823E-2</v>
      </c>
      <c r="F36" s="136">
        <f>FSA!F36/FSA!F$38</f>
        <v>2.697760873628011E-2</v>
      </c>
      <c r="G36" s="136">
        <f>FSA!G36/FSA!G$38</f>
        <v>1.3338004267012775E-2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1.4071605025826507E-2</v>
      </c>
      <c r="D40" s="136">
        <f>FSA!D40/FSA!D$55</f>
        <v>3.2348471116440554E-3</v>
      </c>
      <c r="E40" s="136">
        <f>FSA!E40/FSA!E$55</f>
        <v>2.4198670279048456E-3</v>
      </c>
      <c r="F40" s="136">
        <f>FSA!F40/FSA!F$55</f>
        <v>3.2912249155221965E-2</v>
      </c>
      <c r="G40" s="136">
        <f>FSA!G40/FSA!G$55</f>
        <v>6.9811315336838445E-2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0.14242993747266644</v>
      </c>
      <c r="D41" s="136">
        <f>FSA!D41/FSA!D$55</f>
        <v>9.0185306543593746E-2</v>
      </c>
      <c r="E41" s="136">
        <f>FSA!E41/FSA!E$55</f>
        <v>5.6517160153392233E-2</v>
      </c>
      <c r="F41" s="136">
        <f>FSA!F41/FSA!F$55</f>
        <v>0.1211681929074002</v>
      </c>
      <c r="G41" s="136">
        <f>FSA!G41/FSA!G$55</f>
        <v>5.8018164954788613E-2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1.3811566965710436E-2</v>
      </c>
      <c r="D42" s="136">
        <f>FSA!D42/FSA!D$55</f>
        <v>1.0666629484515958E-3</v>
      </c>
      <c r="E42" s="136">
        <f>FSA!E42/FSA!E$55</f>
        <v>1.157677249230225E-3</v>
      </c>
      <c r="F42" s="136">
        <f>FSA!F42/FSA!F$55</f>
        <v>0.17751198347316158</v>
      </c>
      <c r="G42" s="136">
        <f>FSA!G42/FSA!G$55</f>
        <v>7.7627471981576615E-2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4.3964162027351275E-2</v>
      </c>
      <c r="D44" s="136">
        <f>FSA!D44/FSA!D$55</f>
        <v>3.8016425215075506E-2</v>
      </c>
      <c r="E44" s="136">
        <f>FSA!E44/FSA!E$55</f>
        <v>1.5347262977642358E-2</v>
      </c>
      <c r="F44" s="136">
        <f>FSA!F44/FSA!F$55</f>
        <v>1.8365398699875239E-2</v>
      </c>
      <c r="G44" s="136">
        <f>FSA!G44/FSA!G$55</f>
        <v>1.8141982983635459E-2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2.2250984007659302E-2</v>
      </c>
      <c r="D45" s="136">
        <f>FSA!D45/FSA!D$55</f>
        <v>1.0826977509446591E-2</v>
      </c>
      <c r="E45" s="136">
        <f>FSA!E45/FSA!E$55</f>
        <v>1.2541503533327438E-3</v>
      </c>
      <c r="F45" s="136">
        <f>FSA!F45/FSA!F$55</f>
        <v>6.2278703511953167E-3</v>
      </c>
      <c r="G45" s="136">
        <f>FSA!G45/FSA!G$55</f>
        <v>1.1859194321369808E-3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3.6791409276647757E-2</v>
      </c>
      <c r="G46" s="136">
        <f>FSA!G46/FSA!G$55</f>
        <v>0.17745432200153335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5.0161379122239003E-2</v>
      </c>
      <c r="G47" s="136">
        <f>FSA!G47/FSA!G$55</f>
        <v>0.29399603162068955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8.695278839888676E-2</v>
      </c>
      <c r="G48" s="136">
        <f>FSA!G48/FSA!G$55</f>
        <v>0.47145035362222293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0.23652825549921397</v>
      </c>
      <c r="D49" s="136">
        <f>FSA!D49/FSA!D$55</f>
        <v>0.14333021932821149</v>
      </c>
      <c r="E49" s="136">
        <f>FSA!E49/FSA!E$55</f>
        <v>7.6696117761502411E-2</v>
      </c>
      <c r="F49" s="136">
        <f>FSA!F49/FSA!F$55</f>
        <v>0.44313848298574104</v>
      </c>
      <c r="G49" s="136">
        <f>FSA!G49/FSA!G$55</f>
        <v>0.69623520831119901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0.60039833102845053</v>
      </c>
      <c r="D51" s="136">
        <f>FSA!D51/FSA!D$55</f>
        <v>0.70825722611860176</v>
      </c>
      <c r="E51" s="136">
        <f>FSA!E51/FSA!E$55</f>
        <v>0.81673325990658185</v>
      </c>
      <c r="F51" s="136">
        <f>FSA!F51/FSA!F$55</f>
        <v>0.51313509882261432</v>
      </c>
      <c r="G51" s="136">
        <f>FSA!G51/FSA!G$55</f>
        <v>0.29171607997633903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0.1630734134723355</v>
      </c>
      <c r="D52" s="136">
        <f>FSA!D52/FSA!D$55</f>
        <v>0.14841255455318675</v>
      </c>
      <c r="E52" s="136">
        <f>FSA!E52/FSA!E$55</f>
        <v>0.10657062233191572</v>
      </c>
      <c r="F52" s="136">
        <f>FSA!F52/FSA!F$55</f>
        <v>4.3726418191644655E-2</v>
      </c>
      <c r="G52" s="136">
        <f>FSA!G52/FSA!G$55</f>
        <v>1.2048711712461918E-2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0.76347174450078603</v>
      </c>
      <c r="D54" s="136">
        <f>FSA!D54/FSA!D$55</f>
        <v>0.85666978067178856</v>
      </c>
      <c r="E54" s="136">
        <f>FSA!E54/FSA!E$55</f>
        <v>0.92330388223849758</v>
      </c>
      <c r="F54" s="136">
        <f>FSA!F54/FSA!F$55</f>
        <v>0.5568615170142589</v>
      </c>
      <c r="G54" s="136">
        <f>FSA!G54/FSA!G$55</f>
        <v>0.30376479168880094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154394</v>
      </c>
      <c r="F4" s="299">
        <v>130840</v>
      </c>
      <c r="G4" s="299">
        <v>112427</v>
      </c>
      <c r="H4" s="299">
        <v>186931</v>
      </c>
      <c r="I4" s="299">
        <v>343540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63957</v>
      </c>
      <c r="F5" s="301">
        <v>16056</v>
      </c>
      <c r="G5" s="301">
        <v>12940</v>
      </c>
      <c r="H5" s="301">
        <v>38043</v>
      </c>
      <c r="I5" s="301">
        <v>39165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53957</v>
      </c>
      <c r="F6" s="264">
        <v>12056</v>
      </c>
      <c r="G6" s="264">
        <v>2940</v>
      </c>
      <c r="H6" s="264">
        <v>36043</v>
      </c>
      <c r="I6" s="264">
        <v>13165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10000</v>
      </c>
      <c r="F7" s="264">
        <v>4000</v>
      </c>
      <c r="G7" s="264">
        <v>10000</v>
      </c>
      <c r="H7" s="264">
        <v>2000</v>
      </c>
      <c r="I7" s="264">
        <v>26000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601</v>
      </c>
      <c r="F8" s="301">
        <v>70634</v>
      </c>
      <c r="G8" s="301">
        <v>79000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601</v>
      </c>
      <c r="F11" s="264">
        <v>70634</v>
      </c>
      <c r="G11" s="264">
        <v>79000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30684</v>
      </c>
      <c r="F12" s="301">
        <v>36738</v>
      </c>
      <c r="G12" s="301">
        <v>7443</v>
      </c>
      <c r="H12" s="301">
        <v>126369</v>
      </c>
      <c r="I12" s="301">
        <v>131929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7121</v>
      </c>
      <c r="F13" s="264">
        <v>6769</v>
      </c>
      <c r="G13" s="264">
        <v>313</v>
      </c>
      <c r="H13" s="264">
        <v>83844</v>
      </c>
      <c r="I13" s="264">
        <v>98172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1394</v>
      </c>
      <c r="F14" s="264">
        <v>6447</v>
      </c>
      <c r="G14" s="264">
        <v>4668</v>
      </c>
      <c r="H14" s="264">
        <v>30496</v>
      </c>
      <c r="I14" s="264">
        <v>28236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20000</v>
      </c>
      <c r="F17" s="264">
        <v>20000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2169</v>
      </c>
      <c r="F18" s="264">
        <v>3523</v>
      </c>
      <c r="G18" s="264">
        <v>2462</v>
      </c>
      <c r="H18" s="264">
        <v>12028</v>
      </c>
      <c r="I18" s="264">
        <v>5521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53761</v>
      </c>
      <c r="F21" s="301">
        <v>5495</v>
      </c>
      <c r="G21" s="301">
        <v>10848</v>
      </c>
      <c r="H21" s="301">
        <v>21227</v>
      </c>
      <c r="I21" s="301">
        <v>165289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53761</v>
      </c>
      <c r="F22" s="264">
        <v>5495</v>
      </c>
      <c r="G22" s="264">
        <v>10848</v>
      </c>
      <c r="H22" s="264">
        <v>21227</v>
      </c>
      <c r="I22" s="264">
        <v>165289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5391</v>
      </c>
      <c r="F24" s="301">
        <v>1916</v>
      </c>
      <c r="G24" s="301">
        <v>2196</v>
      </c>
      <c r="H24" s="301">
        <v>1292</v>
      </c>
      <c r="I24" s="301">
        <v>7157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1</v>
      </c>
      <c r="G25" s="264">
        <v>4</v>
      </c>
      <c r="H25" s="264">
        <v>9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5391</v>
      </c>
      <c r="F26" s="264">
        <v>1916</v>
      </c>
      <c r="G26" s="264">
        <v>2039</v>
      </c>
      <c r="H26" s="264">
        <v>1152</v>
      </c>
      <c r="I26" s="264">
        <v>7097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154</v>
      </c>
      <c r="H27" s="264">
        <v>131</v>
      </c>
      <c r="I27" s="264">
        <v>60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14811</v>
      </c>
      <c r="F30" s="301">
        <v>12598</v>
      </c>
      <c r="G30" s="301">
        <v>11960</v>
      </c>
      <c r="H30" s="301">
        <v>11050</v>
      </c>
      <c r="I30" s="301">
        <v>4712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539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539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7666</v>
      </c>
      <c r="F39" s="301">
        <v>6811</v>
      </c>
      <c r="G39" s="301">
        <v>6077</v>
      </c>
      <c r="H39" s="301">
        <v>5341</v>
      </c>
      <c r="I39" s="301">
        <v>4645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7666</v>
      </c>
      <c r="F40" s="264">
        <v>6811</v>
      </c>
      <c r="G40" s="264">
        <v>6077</v>
      </c>
      <c r="H40" s="264">
        <v>5341</v>
      </c>
      <c r="I40" s="264">
        <v>4645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5908</v>
      </c>
      <c r="F49" s="301">
        <v>5785</v>
      </c>
      <c r="G49" s="301">
        <v>5663</v>
      </c>
      <c r="H49" s="301">
        <v>5540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6122</v>
      </c>
      <c r="F50" s="264">
        <v>6122</v>
      </c>
      <c r="G50" s="264">
        <v>6122</v>
      </c>
      <c r="H50" s="264">
        <v>6122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-214</v>
      </c>
      <c r="F51" s="264">
        <v>-337</v>
      </c>
      <c r="G51" s="264">
        <v>-459</v>
      </c>
      <c r="H51" s="264">
        <v>-582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0</v>
      </c>
      <c r="F52" s="301">
        <v>0</v>
      </c>
      <c r="G52" s="301">
        <v>0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699</v>
      </c>
      <c r="F61" s="301">
        <v>3</v>
      </c>
      <c r="G61" s="301">
        <v>220</v>
      </c>
      <c r="H61" s="301">
        <v>168</v>
      </c>
      <c r="I61" s="301">
        <v>68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679</v>
      </c>
      <c r="F62" s="264">
        <v>3</v>
      </c>
      <c r="G62" s="264">
        <v>220</v>
      </c>
      <c r="H62" s="264">
        <v>168</v>
      </c>
      <c r="I62" s="264">
        <v>68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20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169205</v>
      </c>
      <c r="F67" s="301">
        <v>143438</v>
      </c>
      <c r="G67" s="301">
        <v>124387</v>
      </c>
      <c r="H67" s="301">
        <v>197980</v>
      </c>
      <c r="I67" s="301">
        <v>348252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40022</v>
      </c>
      <c r="F68" s="301">
        <v>20560</v>
      </c>
      <c r="G68" s="301">
        <v>9541</v>
      </c>
      <c r="H68" s="301">
        <v>87733</v>
      </c>
      <c r="I68" s="301">
        <v>242466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39572</v>
      </c>
      <c r="F69" s="301">
        <v>19109</v>
      </c>
      <c r="G69" s="301">
        <v>8170</v>
      </c>
      <c r="H69" s="301">
        <v>77802</v>
      </c>
      <c r="I69" s="301">
        <v>140081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2381</v>
      </c>
      <c r="F70" s="264">
        <v>464</v>
      </c>
      <c r="G70" s="264">
        <v>301</v>
      </c>
      <c r="H70" s="264">
        <v>6516</v>
      </c>
      <c r="I70" s="264">
        <v>24312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2337</v>
      </c>
      <c r="F71" s="264">
        <v>153</v>
      </c>
      <c r="G71" s="264">
        <v>144</v>
      </c>
      <c r="H71" s="264">
        <v>35144</v>
      </c>
      <c r="I71" s="264">
        <v>27034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3765</v>
      </c>
      <c r="F72" s="264">
        <v>1553</v>
      </c>
      <c r="G72" s="264">
        <v>156</v>
      </c>
      <c r="H72" s="264">
        <v>1233</v>
      </c>
      <c r="I72" s="264">
        <v>413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3480</v>
      </c>
      <c r="F73" s="264">
        <v>277</v>
      </c>
      <c r="G73" s="264">
        <v>105</v>
      </c>
      <c r="H73" s="264">
        <v>3114</v>
      </c>
      <c r="I73" s="264">
        <v>1123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20620</v>
      </c>
      <c r="F74" s="264">
        <v>12659</v>
      </c>
      <c r="G74" s="264">
        <v>6925</v>
      </c>
      <c r="H74" s="264">
        <v>20875</v>
      </c>
      <c r="I74" s="264">
        <v>19082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5824</v>
      </c>
      <c r="F78" s="264">
        <v>3653</v>
      </c>
      <c r="G78" s="264">
        <v>385</v>
      </c>
      <c r="H78" s="264">
        <v>3136</v>
      </c>
      <c r="I78" s="264">
        <v>5982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0</v>
      </c>
      <c r="H79" s="264">
        <v>7284</v>
      </c>
      <c r="I79" s="264">
        <v>61799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500</v>
      </c>
      <c r="I80" s="264">
        <v>336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1166</v>
      </c>
      <c r="F81" s="264">
        <v>350</v>
      </c>
      <c r="G81" s="264">
        <v>154</v>
      </c>
      <c r="H81" s="264">
        <v>0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449</v>
      </c>
      <c r="F84" s="301">
        <v>1451</v>
      </c>
      <c r="G84" s="301">
        <v>1370</v>
      </c>
      <c r="H84" s="301">
        <v>9931</v>
      </c>
      <c r="I84" s="301">
        <v>102385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449</v>
      </c>
      <c r="F91" s="264">
        <v>449</v>
      </c>
      <c r="G91" s="264">
        <v>449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9931</v>
      </c>
      <c r="I92" s="264">
        <v>102385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1001</v>
      </c>
      <c r="G96" s="264">
        <v>921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129183</v>
      </c>
      <c r="F98" s="301">
        <v>122878</v>
      </c>
      <c r="G98" s="301">
        <v>114847</v>
      </c>
      <c r="H98" s="301">
        <v>110247</v>
      </c>
      <c r="I98" s="301">
        <v>105786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129183</v>
      </c>
      <c r="F99" s="301">
        <v>122878</v>
      </c>
      <c r="G99" s="301">
        <v>114847</v>
      </c>
      <c r="H99" s="301">
        <v>110247</v>
      </c>
      <c r="I99" s="301">
        <v>105786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89624</v>
      </c>
      <c r="F100" s="264">
        <v>89624</v>
      </c>
      <c r="G100" s="264">
        <v>89624</v>
      </c>
      <c r="H100" s="264">
        <v>89624</v>
      </c>
      <c r="I100" s="264">
        <v>89624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89624</v>
      </c>
      <c r="F101" s="264">
        <v>89624</v>
      </c>
      <c r="G101" s="264">
        <v>89624</v>
      </c>
      <c r="H101" s="264">
        <v>89624</v>
      </c>
      <c r="I101" s="264">
        <v>89624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4939</v>
      </c>
      <c r="F103" s="264">
        <v>4939</v>
      </c>
      <c r="G103" s="264">
        <v>4939</v>
      </c>
      <c r="H103" s="264">
        <v>4939</v>
      </c>
      <c r="I103" s="264">
        <v>4939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7028</v>
      </c>
      <c r="F109" s="264">
        <v>7028</v>
      </c>
      <c r="G109" s="264">
        <v>7028</v>
      </c>
      <c r="H109" s="264">
        <v>7028</v>
      </c>
      <c r="I109" s="264">
        <v>7028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27593</v>
      </c>
      <c r="F112" s="264">
        <v>21288</v>
      </c>
      <c r="G112" s="264">
        <v>13256</v>
      </c>
      <c r="H112" s="264">
        <v>8657</v>
      </c>
      <c r="I112" s="264">
        <v>4196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12498</v>
      </c>
      <c r="F113" s="264">
        <v>19673</v>
      </c>
      <c r="G113" s="264">
        <v>12904</v>
      </c>
      <c r="H113" s="264">
        <v>8522</v>
      </c>
      <c r="I113" s="264">
        <v>4058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15094</v>
      </c>
      <c r="F114" s="264">
        <v>1615</v>
      </c>
      <c r="G114" s="264">
        <v>352</v>
      </c>
      <c r="H114" s="264">
        <v>135</v>
      </c>
      <c r="I114" s="264">
        <v>138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169205</v>
      </c>
      <c r="F119" s="301">
        <v>143438</v>
      </c>
      <c r="G119" s="301">
        <v>124387</v>
      </c>
      <c r="H119" s="301">
        <v>197980</v>
      </c>
      <c r="I119" s="301">
        <v>348252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29901</v>
      </c>
      <c r="F3" s="264">
        <v>55849</v>
      </c>
      <c r="G3" s="264">
        <v>419</v>
      </c>
      <c r="H3" s="264">
        <v>79802</v>
      </c>
      <c r="I3" s="264">
        <v>47142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29901</v>
      </c>
      <c r="F5" s="301">
        <v>55849</v>
      </c>
      <c r="G5" s="301">
        <v>419</v>
      </c>
      <c r="H5" s="301">
        <v>79802</v>
      </c>
      <c r="I5" s="301">
        <v>47142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-1785</v>
      </c>
      <c r="F6" s="264">
        <v>42996</v>
      </c>
      <c r="G6" s="264">
        <v>205</v>
      </c>
      <c r="H6" s="264">
        <v>77070</v>
      </c>
      <c r="I6" s="264">
        <v>44505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31686</v>
      </c>
      <c r="F7" s="301">
        <v>12853</v>
      </c>
      <c r="G7" s="301">
        <v>214</v>
      </c>
      <c r="H7" s="301">
        <v>2732</v>
      </c>
      <c r="I7" s="301">
        <v>2637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5741</v>
      </c>
      <c r="F8" s="264">
        <v>5414</v>
      </c>
      <c r="G8" s="264">
        <v>5938</v>
      </c>
      <c r="H8" s="264">
        <v>2094</v>
      </c>
      <c r="I8" s="264">
        <v>1463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409</v>
      </c>
      <c r="F9" s="264">
        <v>0</v>
      </c>
      <c r="G9" s="264">
        <v>6</v>
      </c>
      <c r="H9" s="264">
        <v>0</v>
      </c>
      <c r="I9" s="264">
        <v>204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409</v>
      </c>
      <c r="F10" s="264">
        <v>0</v>
      </c>
      <c r="G10" s="264">
        <v>0</v>
      </c>
      <c r="H10" s="264">
        <v>0</v>
      </c>
      <c r="I10" s="264">
        <v>204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-209</v>
      </c>
      <c r="F12" s="264">
        <v>0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17152</v>
      </c>
      <c r="F13" s="264">
        <v>12841</v>
      </c>
      <c r="G13" s="264">
        <v>5986</v>
      </c>
      <c r="H13" s="264">
        <v>4653</v>
      </c>
      <c r="I13" s="264">
        <v>3544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20075</v>
      </c>
      <c r="F14" s="301">
        <v>5426</v>
      </c>
      <c r="G14" s="301">
        <v>160</v>
      </c>
      <c r="H14" s="301">
        <v>174</v>
      </c>
      <c r="I14" s="301">
        <v>353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642</v>
      </c>
      <c r="F15" s="264">
        <v>478</v>
      </c>
      <c r="G15" s="264">
        <v>461</v>
      </c>
      <c r="H15" s="264">
        <v>15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1215</v>
      </c>
      <c r="F16" s="264">
        <v>156</v>
      </c>
      <c r="G16" s="264">
        <v>50</v>
      </c>
      <c r="H16" s="264">
        <v>4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-573</v>
      </c>
      <c r="F17" s="301">
        <v>322</v>
      </c>
      <c r="G17" s="301">
        <v>411</v>
      </c>
      <c r="H17" s="301">
        <v>12</v>
      </c>
      <c r="I17" s="301">
        <v>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19501</v>
      </c>
      <c r="F18" s="301">
        <v>5747</v>
      </c>
      <c r="G18" s="301">
        <v>570</v>
      </c>
      <c r="H18" s="301">
        <v>185</v>
      </c>
      <c r="I18" s="301">
        <v>353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87</v>
      </c>
      <c r="F19" s="264">
        <v>1147</v>
      </c>
      <c r="G19" s="264">
        <v>91</v>
      </c>
      <c r="H19" s="264">
        <v>51</v>
      </c>
      <c r="I19" s="264">
        <v>84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4026</v>
      </c>
      <c r="F20" s="264">
        <v>20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15388</v>
      </c>
      <c r="F21" s="301">
        <v>4581</v>
      </c>
      <c r="G21" s="301">
        <v>479</v>
      </c>
      <c r="H21" s="301">
        <v>135</v>
      </c>
      <c r="I21" s="301">
        <v>269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15388</v>
      </c>
      <c r="F22" s="264">
        <v>4581</v>
      </c>
      <c r="G22" s="264">
        <v>479</v>
      </c>
      <c r="H22" s="264">
        <v>135</v>
      </c>
      <c r="I22" s="264">
        <v>269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1684</v>
      </c>
      <c r="F24" s="264">
        <v>167</v>
      </c>
      <c r="G24" s="264">
        <v>39</v>
      </c>
      <c r="H24" s="264">
        <v>15</v>
      </c>
      <c r="I24" s="264">
        <v>15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