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C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C6" i="10"/>
  <c r="C21" i="10" s="1"/>
  <c r="C32" i="10" s="1"/>
  <c r="Q5" i="10"/>
  <c r="P5" i="10"/>
  <c r="O5" i="10"/>
  <c r="J5" i="10"/>
  <c r="I5" i="10"/>
  <c r="H5" i="10"/>
  <c r="G5" i="10"/>
  <c r="F5" i="10"/>
  <c r="E5" i="10"/>
  <c r="F3" i="10"/>
  <c r="G3" i="10" s="1"/>
  <c r="H3" i="10" s="1"/>
  <c r="I3" i="10" s="1"/>
  <c r="J3" i="10" s="1"/>
  <c r="K3" i="10" s="1"/>
  <c r="L3" i="10" s="1"/>
  <c r="M3" i="10" s="1"/>
  <c r="N3" i="10" s="1"/>
  <c r="D3" i="10"/>
  <c r="E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I4" i="8" s="1"/>
  <c r="H5" i="8"/>
  <c r="H4" i="8" s="1"/>
  <c r="G5" i="8"/>
  <c r="G4" i="8" s="1"/>
  <c r="F5" i="8"/>
  <c r="F4" i="8" s="1"/>
  <c r="E5" i="8"/>
  <c r="D5" i="8"/>
  <c r="D4" i="8" s="1"/>
  <c r="C5" i="8"/>
  <c r="C4" i="8" s="1"/>
  <c r="J4" i="8"/>
  <c r="E4" i="8"/>
  <c r="J3" i="8"/>
  <c r="K3" i="8" s="1"/>
  <c r="L3" i="8" s="1"/>
  <c r="M3" i="8" s="1"/>
  <c r="N3" i="8" s="1"/>
  <c r="E3" i="8"/>
  <c r="F3" i="8" s="1"/>
  <c r="G3" i="8" s="1"/>
  <c r="H3" i="8" s="1"/>
  <c r="I3" i="8" s="1"/>
  <c r="D3" i="8"/>
  <c r="N74" i="6"/>
  <c r="N69" i="6" s="1"/>
  <c r="N68" i="6" s="1"/>
  <c r="N78" i="6" s="1"/>
  <c r="M74" i="6"/>
  <c r="L74" i="6"/>
  <c r="K74" i="6"/>
  <c r="J74" i="6"/>
  <c r="I74" i="6"/>
  <c r="I69" i="6" s="1"/>
  <c r="I68" i="6" s="1"/>
  <c r="I78" i="6" s="1"/>
  <c r="H74" i="6"/>
  <c r="G74" i="6"/>
  <c r="F74" i="6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Y73" i="6"/>
  <c r="M69" i="6"/>
  <c r="L69" i="6"/>
  <c r="K69" i="6"/>
  <c r="J69" i="6"/>
  <c r="H69" i="6"/>
  <c r="G69" i="6"/>
  <c r="F69" i="6"/>
  <c r="F68" i="6" s="1"/>
  <c r="F78" i="6" s="1"/>
  <c r="M68" i="6"/>
  <c r="M78" i="6" s="1"/>
  <c r="L68" i="6"/>
  <c r="L78" i="6" s="1"/>
  <c r="K68" i="6"/>
  <c r="K78" i="6" s="1"/>
  <c r="J68" i="6"/>
  <c r="J78" i="6" s="1"/>
  <c r="H68" i="6"/>
  <c r="H78" i="6" s="1"/>
  <c r="G68" i="6"/>
  <c r="N62" i="6"/>
  <c r="M62" i="6"/>
  <c r="L62" i="6"/>
  <c r="K62" i="6"/>
  <c r="K50" i="6" s="1"/>
  <c r="J62" i="6"/>
  <c r="I62" i="6"/>
  <c r="I50" i="6" s="1"/>
  <c r="H62" i="6"/>
  <c r="H50" i="6" s="1"/>
  <c r="G62" i="6"/>
  <c r="F62" i="6"/>
  <c r="E62" i="6"/>
  <c r="D62" i="6"/>
  <c r="D50" i="6" s="1"/>
  <c r="C62" i="6"/>
  <c r="C50" i="6" s="1"/>
  <c r="W61" i="6"/>
  <c r="W63" i="6" s="1"/>
  <c r="W70" i="6" s="1"/>
  <c r="W72" i="6" s="1"/>
  <c r="W73" i="6" s="1"/>
  <c r="W59" i="6"/>
  <c r="W57" i="6"/>
  <c r="W55" i="6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J50" i="6"/>
  <c r="G50" i="6"/>
  <c r="F50" i="6"/>
  <c r="E50" i="6"/>
  <c r="W44" i="6"/>
  <c r="W45" i="6" s="1"/>
  <c r="W46" i="6" s="1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W38" i="6"/>
  <c r="W39" i="6" s="1"/>
  <c r="W40" i="6" s="1"/>
  <c r="W42" i="6" s="1"/>
  <c r="W43" i="6" s="1"/>
  <c r="N38" i="6"/>
  <c r="M38" i="6"/>
  <c r="L38" i="6"/>
  <c r="K38" i="6"/>
  <c r="J38" i="6"/>
  <c r="I38" i="6"/>
  <c r="H38" i="6"/>
  <c r="G38" i="6"/>
  <c r="F38" i="6"/>
  <c r="E38" i="6"/>
  <c r="D38" i="6"/>
  <c r="C38" i="6"/>
  <c r="C24" i="6" s="1"/>
  <c r="K35" i="6"/>
  <c r="J35" i="6"/>
  <c r="J31" i="6" s="1"/>
  <c r="J24" i="6" s="1"/>
  <c r="I35" i="6"/>
  <c r="H35" i="6"/>
  <c r="G35" i="6"/>
  <c r="N32" i="6"/>
  <c r="N31" i="6" s="1"/>
  <c r="M32" i="6"/>
  <c r="M31" i="6" s="1"/>
  <c r="L32" i="6"/>
  <c r="L31" i="6" s="1"/>
  <c r="K32" i="6"/>
  <c r="J32" i="6"/>
  <c r="I32" i="6"/>
  <c r="I31" i="6" s="1"/>
  <c r="I24" i="6" s="1"/>
  <c r="I48" i="6" s="1"/>
  <c r="H32" i="6"/>
  <c r="G32" i="6"/>
  <c r="G31" i="6" s="1"/>
  <c r="K31" i="6"/>
  <c r="F31" i="6"/>
  <c r="F24" i="6" s="1"/>
  <c r="E31" i="6"/>
  <c r="E24" i="6" s="1"/>
  <c r="E48" i="6" s="1"/>
  <c r="D31" i="6"/>
  <c r="D24" i="6" s="1"/>
  <c r="C31" i="6"/>
  <c r="W29" i="6"/>
  <c r="W30" i="6" s="1"/>
  <c r="W31" i="6" s="1"/>
  <c r="W32" i="6" s="1"/>
  <c r="W33" i="6" s="1"/>
  <c r="W34" i="6" s="1"/>
  <c r="W35" i="6" s="1"/>
  <c r="W36" i="6" s="1"/>
  <c r="W37" i="6" s="1"/>
  <c r="N25" i="6"/>
  <c r="M25" i="6"/>
  <c r="M24" i="6" s="1"/>
  <c r="M48" i="6" s="1"/>
  <c r="L25" i="6"/>
  <c r="K25" i="6"/>
  <c r="K24" i="6" s="1"/>
  <c r="J25" i="6"/>
  <c r="I25" i="6"/>
  <c r="H25" i="6"/>
  <c r="G25" i="6"/>
  <c r="J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8" i="4"/>
  <c r="G19" i="4" s="1"/>
  <c r="H12" i="4"/>
  <c r="G12" i="4"/>
  <c r="G13" i="4" s="1"/>
  <c r="G9" i="4"/>
  <c r="H9" i="4" s="1"/>
  <c r="H18" i="4" s="1"/>
  <c r="H19" i="4" s="1"/>
  <c r="G6" i="4"/>
  <c r="H6" i="4" s="1"/>
  <c r="I6" i="4" s="1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J63" i="2"/>
  <c r="I63" i="2"/>
  <c r="C63" i="2"/>
  <c r="J61" i="2"/>
  <c r="I61" i="2"/>
  <c r="H61" i="2"/>
  <c r="H63" i="2" s="1"/>
  <c r="G61" i="2"/>
  <c r="F61" i="2"/>
  <c r="E61" i="2"/>
  <c r="D61" i="2"/>
  <c r="C61" i="2"/>
  <c r="M60" i="2"/>
  <c r="L60" i="2"/>
  <c r="K60" i="2"/>
  <c r="J60" i="2"/>
  <c r="I60" i="2"/>
  <c r="H60" i="2"/>
  <c r="G60" i="2"/>
  <c r="G63" i="2" s="1"/>
  <c r="F60" i="2"/>
  <c r="E60" i="2"/>
  <c r="D60" i="2"/>
  <c r="C60" i="2"/>
  <c r="L59" i="2"/>
  <c r="K59" i="2"/>
  <c r="J58" i="2"/>
  <c r="I58" i="2"/>
  <c r="H58" i="2"/>
  <c r="G58" i="2"/>
  <c r="F58" i="2"/>
  <c r="E58" i="2"/>
  <c r="D58" i="2"/>
  <c r="C58" i="2"/>
  <c r="K57" i="2"/>
  <c r="K64" i="2" s="1"/>
  <c r="J57" i="2"/>
  <c r="I57" i="2"/>
  <c r="H57" i="2"/>
  <c r="G57" i="2"/>
  <c r="F57" i="2"/>
  <c r="E57" i="2"/>
  <c r="D57" i="2"/>
  <c r="C57" i="2"/>
  <c r="J56" i="2"/>
  <c r="I56" i="2"/>
  <c r="H56" i="2"/>
  <c r="G56" i="2"/>
  <c r="V50" i="2" s="1"/>
  <c r="F56" i="2"/>
  <c r="E56" i="2"/>
  <c r="D56" i="2"/>
  <c r="C56" i="2"/>
  <c r="J55" i="2"/>
  <c r="I55" i="2"/>
  <c r="H55" i="2"/>
  <c r="G55" i="2"/>
  <c r="F55" i="2"/>
  <c r="E55" i="2"/>
  <c r="T50" i="2" s="1"/>
  <c r="D55" i="2"/>
  <c r="C55" i="2"/>
  <c r="AB54" i="2"/>
  <c r="AA54" i="2"/>
  <c r="Z54" i="2"/>
  <c r="W54" i="2"/>
  <c r="R54" i="2"/>
  <c r="J54" i="2"/>
  <c r="I54" i="2"/>
  <c r="H54" i="2"/>
  <c r="G54" i="2"/>
  <c r="F54" i="2"/>
  <c r="E54" i="2"/>
  <c r="D54" i="2"/>
  <c r="D64" i="2" s="1"/>
  <c r="D68" i="2" s="1"/>
  <c r="C54" i="2"/>
  <c r="W53" i="2"/>
  <c r="J53" i="2"/>
  <c r="Z49" i="2" s="1"/>
  <c r="I53" i="2"/>
  <c r="H53" i="2"/>
  <c r="H64" i="2" s="1"/>
  <c r="W60" i="2" s="1"/>
  <c r="G53" i="2"/>
  <c r="F53" i="2"/>
  <c r="F64" i="2" s="1"/>
  <c r="F68" i="2" s="1"/>
  <c r="E53" i="2"/>
  <c r="E64" i="2" s="1"/>
  <c r="E68" i="2" s="1"/>
  <c r="D53" i="2"/>
  <c r="C53" i="2"/>
  <c r="C64" i="2" s="1"/>
  <c r="C68" i="2" s="1"/>
  <c r="U51" i="2"/>
  <c r="S51" i="2"/>
  <c r="D51" i="2"/>
  <c r="J50" i="2"/>
  <c r="I50" i="2"/>
  <c r="H50" i="2"/>
  <c r="G50" i="2"/>
  <c r="F50" i="2"/>
  <c r="E50" i="2"/>
  <c r="D50" i="2"/>
  <c r="C50" i="2"/>
  <c r="X49" i="2"/>
  <c r="V49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X51" i="2" s="1"/>
  <c r="H45" i="2"/>
  <c r="W51" i="2" s="1"/>
  <c r="G45" i="2"/>
  <c r="V51" i="2" s="1"/>
  <c r="F45" i="2"/>
  <c r="E45" i="2"/>
  <c r="T51" i="2" s="1"/>
  <c r="D45" i="2"/>
  <c r="C45" i="2"/>
  <c r="J44" i="2"/>
  <c r="I44" i="2"/>
  <c r="X48" i="2" s="1"/>
  <c r="H44" i="2"/>
  <c r="W48" i="2" s="1"/>
  <c r="G44" i="2"/>
  <c r="V48" i="2" s="1"/>
  <c r="F44" i="2"/>
  <c r="U48" i="2" s="1"/>
  <c r="E44" i="2"/>
  <c r="T48" i="2" s="1"/>
  <c r="D44" i="2"/>
  <c r="S48" i="2" s="1"/>
  <c r="C44" i="2"/>
  <c r="Z43" i="2"/>
  <c r="U43" i="2"/>
  <c r="T43" i="2"/>
  <c r="J43" i="2"/>
  <c r="Y52" i="2" s="1"/>
  <c r="I43" i="2"/>
  <c r="X52" i="2" s="1"/>
  <c r="H43" i="2"/>
  <c r="W47" i="2" s="1"/>
  <c r="G43" i="2"/>
  <c r="V52" i="2" s="1"/>
  <c r="F43" i="2"/>
  <c r="U47" i="2" s="1"/>
  <c r="E43" i="2"/>
  <c r="T52" i="2" s="1"/>
  <c r="D43" i="2"/>
  <c r="S52" i="2" s="1"/>
  <c r="C43" i="2"/>
  <c r="R52" i="2" s="1"/>
  <c r="J42" i="2"/>
  <c r="I42" i="2"/>
  <c r="H42" i="2"/>
  <c r="G42" i="2"/>
  <c r="F42" i="2"/>
  <c r="F51" i="2" s="1"/>
  <c r="E42" i="2"/>
  <c r="E51" i="2" s="1"/>
  <c r="D42" i="2"/>
  <c r="C42" i="2"/>
  <c r="C51" i="2" s="1"/>
  <c r="AB40" i="2"/>
  <c r="S40" i="2"/>
  <c r="M40" i="2"/>
  <c r="L40" i="2"/>
  <c r="K40" i="2"/>
  <c r="J40" i="2"/>
  <c r="I40" i="2"/>
  <c r="X18" i="2" s="1"/>
  <c r="X40" i="2" s="1"/>
  <c r="H40" i="2"/>
  <c r="G40" i="2"/>
  <c r="F40" i="2"/>
  <c r="U18" i="2" s="1"/>
  <c r="U40" i="2" s="1"/>
  <c r="E40" i="2"/>
  <c r="T18" i="2" s="1"/>
  <c r="T40" i="2" s="1"/>
  <c r="D40" i="2"/>
  <c r="C40" i="2"/>
  <c r="R18" i="2" s="1"/>
  <c r="R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Y54" i="2" s="1"/>
  <c r="X27" i="2"/>
  <c r="X54" i="2" s="1"/>
  <c r="W27" i="2"/>
  <c r="V27" i="2"/>
  <c r="U27" i="2"/>
  <c r="U55" i="2" s="1"/>
  <c r="T27" i="2"/>
  <c r="T55" i="2" s="1"/>
  <c r="S27" i="2"/>
  <c r="S55" i="2" s="1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J22" i="2"/>
  <c r="J25" i="2" s="1"/>
  <c r="E22" i="2"/>
  <c r="D22" i="2"/>
  <c r="D25" i="2" s="1"/>
  <c r="AB21" i="2"/>
  <c r="AA21" i="2"/>
  <c r="Z21" i="2"/>
  <c r="Y21" i="2"/>
  <c r="X21" i="2"/>
  <c r="W21" i="2"/>
  <c r="V21" i="2"/>
  <c r="U21" i="2"/>
  <c r="T21" i="2"/>
  <c r="S21" i="2"/>
  <c r="R21" i="2"/>
  <c r="K21" i="2"/>
  <c r="Z51" i="2" s="1"/>
  <c r="J21" i="2"/>
  <c r="Y51" i="2" s="1"/>
  <c r="I21" i="2"/>
  <c r="H21" i="2"/>
  <c r="H22" i="2" s="1"/>
  <c r="G21" i="2"/>
  <c r="F21" i="2"/>
  <c r="E21" i="2"/>
  <c r="D21" i="2"/>
  <c r="C21" i="2"/>
  <c r="C22" i="2" s="1"/>
  <c r="M20" i="2"/>
  <c r="L20" i="2"/>
  <c r="K20" i="2"/>
  <c r="Z52" i="2" s="1"/>
  <c r="J20" i="2"/>
  <c r="Y53" i="2" s="1"/>
  <c r="I20" i="2"/>
  <c r="X53" i="2" s="1"/>
  <c r="H20" i="2"/>
  <c r="G20" i="2"/>
  <c r="V53" i="2" s="1"/>
  <c r="F20" i="2"/>
  <c r="U53" i="2" s="1"/>
  <c r="E20" i="2"/>
  <c r="D20" i="2"/>
  <c r="C20" i="2"/>
  <c r="AB18" i="2"/>
  <c r="AA18" i="2"/>
  <c r="AA40" i="2" s="1"/>
  <c r="Z18" i="2"/>
  <c r="Z40" i="2" s="1"/>
  <c r="Y18" i="2"/>
  <c r="Y40" i="2" s="1"/>
  <c r="W18" i="2"/>
  <c r="W40" i="2" s="1"/>
  <c r="V18" i="2"/>
  <c r="V40" i="2" s="1"/>
  <c r="S18" i="2"/>
  <c r="D18" i="2"/>
  <c r="C18" i="2"/>
  <c r="C14" i="2"/>
  <c r="J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H54" i="1" s="1"/>
  <c r="G51" i="1"/>
  <c r="F51" i="1"/>
  <c r="E51" i="1"/>
  <c r="D51" i="1"/>
  <c r="C51" i="1"/>
  <c r="C54" i="1" s="1"/>
  <c r="H49" i="1"/>
  <c r="G48" i="1"/>
  <c r="J47" i="1"/>
  <c r="I47" i="1"/>
  <c r="H47" i="1"/>
  <c r="G47" i="1"/>
  <c r="F47" i="1"/>
  <c r="E47" i="1"/>
  <c r="D47" i="1"/>
  <c r="C47" i="1"/>
  <c r="J46" i="1"/>
  <c r="I46" i="1"/>
  <c r="I48" i="1" s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I49" i="1" s="1"/>
  <c r="H41" i="1"/>
  <c r="G41" i="1"/>
  <c r="F41" i="1"/>
  <c r="E41" i="1"/>
  <c r="D41" i="1"/>
  <c r="C41" i="1"/>
  <c r="P40" i="1"/>
  <c r="J40" i="1"/>
  <c r="J49" i="1" s="1"/>
  <c r="I40" i="1"/>
  <c r="H40" i="1"/>
  <c r="G40" i="1"/>
  <c r="F40" i="1"/>
  <c r="F49" i="1" s="1"/>
  <c r="E40" i="1"/>
  <c r="D40" i="1"/>
  <c r="C40" i="1"/>
  <c r="P37" i="1"/>
  <c r="J37" i="1"/>
  <c r="I37" i="1"/>
  <c r="H37" i="1"/>
  <c r="G37" i="1"/>
  <c r="F37" i="1"/>
  <c r="E37" i="1"/>
  <c r="D37" i="1"/>
  <c r="C37" i="1"/>
  <c r="U36" i="1"/>
  <c r="S36" i="1"/>
  <c r="R36" i="1"/>
  <c r="J36" i="1"/>
  <c r="I36" i="1"/>
  <c r="H36" i="1"/>
  <c r="G36" i="1"/>
  <c r="F36" i="1"/>
  <c r="E36" i="1"/>
  <c r="D36" i="1"/>
  <c r="C36" i="1"/>
  <c r="R35" i="1"/>
  <c r="Q35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N31" i="1"/>
  <c r="J31" i="1"/>
  <c r="I31" i="1"/>
  <c r="H31" i="1"/>
  <c r="G31" i="1"/>
  <c r="F31" i="1"/>
  <c r="E31" i="1"/>
  <c r="D31" i="1"/>
  <c r="C31" i="1"/>
  <c r="S30" i="1"/>
  <c r="R30" i="1"/>
  <c r="J30" i="1"/>
  <c r="I30" i="1"/>
  <c r="H30" i="1"/>
  <c r="G30" i="1"/>
  <c r="F30" i="1"/>
  <c r="E30" i="1"/>
  <c r="D30" i="1"/>
  <c r="C30" i="1"/>
  <c r="J29" i="1"/>
  <c r="I29" i="1"/>
  <c r="I38" i="1" s="1"/>
  <c r="H29" i="1"/>
  <c r="H38" i="1" s="1"/>
  <c r="G29" i="1"/>
  <c r="F29" i="1"/>
  <c r="E29" i="1"/>
  <c r="D29" i="1"/>
  <c r="D38" i="1" s="1"/>
  <c r="C29" i="1"/>
  <c r="C38" i="1" s="1"/>
  <c r="C27" i="1"/>
  <c r="C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G21" i="3" s="1"/>
  <c r="F21" i="1"/>
  <c r="E21" i="1"/>
  <c r="D21" i="1"/>
  <c r="D21" i="3" s="1"/>
  <c r="C21" i="1"/>
  <c r="C21" i="3" s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U17" i="1"/>
  <c r="T17" i="1"/>
  <c r="S17" i="1"/>
  <c r="R17" i="1"/>
  <c r="Q17" i="1"/>
  <c r="P17" i="1"/>
  <c r="O17" i="1"/>
  <c r="N17" i="1"/>
  <c r="J17" i="1"/>
  <c r="I17" i="1"/>
  <c r="H17" i="1"/>
  <c r="G17" i="1"/>
  <c r="G17" i="3" s="1"/>
  <c r="F17" i="1"/>
  <c r="E17" i="1"/>
  <c r="D17" i="1"/>
  <c r="D17" i="3" s="1"/>
  <c r="C17" i="1"/>
  <c r="C17" i="3" s="1"/>
  <c r="U16" i="1"/>
  <c r="T16" i="1"/>
  <c r="S16" i="1"/>
  <c r="R16" i="1"/>
  <c r="Q16" i="1"/>
  <c r="P16" i="1"/>
  <c r="O16" i="1"/>
  <c r="N16" i="1"/>
  <c r="J16" i="1"/>
  <c r="I16" i="1"/>
  <c r="H16" i="1"/>
  <c r="G16" i="1"/>
  <c r="G16" i="3" s="1"/>
  <c r="F16" i="1"/>
  <c r="E16" i="1"/>
  <c r="D16" i="1"/>
  <c r="D16" i="3" s="1"/>
  <c r="C16" i="1"/>
  <c r="U14" i="1"/>
  <c r="T14" i="1"/>
  <c r="S14" i="1"/>
  <c r="R14" i="1"/>
  <c r="R41" i="1" s="1"/>
  <c r="Q14" i="1"/>
  <c r="Q42" i="1" s="1"/>
  <c r="P14" i="1"/>
  <c r="P41" i="1" s="1"/>
  <c r="O14" i="1"/>
  <c r="O42" i="1" s="1"/>
  <c r="N14" i="1"/>
  <c r="J14" i="1"/>
  <c r="I14" i="1"/>
  <c r="H14" i="1"/>
  <c r="G14" i="1"/>
  <c r="G14" i="3" s="1"/>
  <c r="F14" i="1"/>
  <c r="E14" i="1"/>
  <c r="D14" i="1"/>
  <c r="D14" i="3" s="1"/>
  <c r="C14" i="1"/>
  <c r="C14" i="3" s="1"/>
  <c r="J13" i="1"/>
  <c r="I13" i="1"/>
  <c r="H13" i="1"/>
  <c r="G13" i="1"/>
  <c r="G13" i="3" s="1"/>
  <c r="F13" i="1"/>
  <c r="F13" i="3" s="1"/>
  <c r="E13" i="1"/>
  <c r="E13" i="3" s="1"/>
  <c r="D13" i="1"/>
  <c r="D13" i="3" s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J10" i="3" s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C9" i="1"/>
  <c r="C12" i="1" s="1"/>
  <c r="J8" i="1"/>
  <c r="U37" i="1" s="1"/>
  <c r="I8" i="1"/>
  <c r="H8" i="1"/>
  <c r="G8" i="1"/>
  <c r="G8" i="3" s="1"/>
  <c r="F8" i="1"/>
  <c r="E8" i="1"/>
  <c r="D8" i="1"/>
  <c r="D8" i="3" s="1"/>
  <c r="C8" i="1"/>
  <c r="U7" i="1"/>
  <c r="T7" i="1"/>
  <c r="S7" i="1"/>
  <c r="R7" i="1"/>
  <c r="Q7" i="1"/>
  <c r="P7" i="1"/>
  <c r="O7" i="1"/>
  <c r="N7" i="1"/>
  <c r="J7" i="1"/>
  <c r="U40" i="1" s="1"/>
  <c r="I7" i="1"/>
  <c r="I9" i="1" s="1"/>
  <c r="H7" i="1"/>
  <c r="H9" i="1" s="1"/>
  <c r="G7" i="1"/>
  <c r="F7" i="1"/>
  <c r="F9" i="1" s="1"/>
  <c r="E7" i="1"/>
  <c r="E9" i="1" s="1"/>
  <c r="D7" i="1"/>
  <c r="C7" i="1"/>
  <c r="R5" i="1"/>
  <c r="O5" i="1"/>
  <c r="N5" i="1"/>
  <c r="J5" i="1"/>
  <c r="J5" i="3" s="1"/>
  <c r="I5" i="1"/>
  <c r="I5" i="3" s="1"/>
  <c r="H5" i="1"/>
  <c r="H5" i="3" s="1"/>
  <c r="G5" i="1"/>
  <c r="G5" i="3" s="1"/>
  <c r="F5" i="1"/>
  <c r="F5" i="3" s="1"/>
  <c r="E5" i="1"/>
  <c r="E5" i="3" s="1"/>
  <c r="D5" i="1"/>
  <c r="D5" i="3" s="1"/>
  <c r="C5" i="1"/>
  <c r="C5" i="3" s="1"/>
  <c r="C38" i="3" l="1"/>
  <c r="D38" i="3"/>
  <c r="I9" i="3"/>
  <c r="T74" i="1"/>
  <c r="I12" i="1"/>
  <c r="T31" i="1"/>
  <c r="R44" i="2"/>
  <c r="C25" i="2"/>
  <c r="F9" i="3"/>
  <c r="F12" i="1"/>
  <c r="Q74" i="1"/>
  <c r="Q75" i="1" s="1"/>
  <c r="Q31" i="1"/>
  <c r="C12" i="3"/>
  <c r="N64" i="1"/>
  <c r="C15" i="1"/>
  <c r="C15" i="3" s="1"/>
  <c r="C25" i="1"/>
  <c r="H38" i="3"/>
  <c r="H56" i="1"/>
  <c r="I38" i="3"/>
  <c r="E9" i="3"/>
  <c r="E12" i="1"/>
  <c r="P74" i="1"/>
  <c r="P31" i="1"/>
  <c r="H54" i="3"/>
  <c r="H55" i="1"/>
  <c r="S46" i="1"/>
  <c r="H9" i="3"/>
  <c r="S74" i="1"/>
  <c r="S75" i="1" s="1"/>
  <c r="S76" i="1" s="1"/>
  <c r="H12" i="1"/>
  <c r="S31" i="1"/>
  <c r="D38" i="2"/>
  <c r="S74" i="2"/>
  <c r="D29" i="2"/>
  <c r="D31" i="2" s="1"/>
  <c r="E25" i="2"/>
  <c r="T44" i="2"/>
  <c r="D9" i="1"/>
  <c r="J38" i="1"/>
  <c r="D34" i="3"/>
  <c r="D27" i="1"/>
  <c r="T30" i="1"/>
  <c r="J32" i="3"/>
  <c r="Y74" i="2"/>
  <c r="J29" i="2"/>
  <c r="J31" i="2" s="1"/>
  <c r="D9" i="2" s="1"/>
  <c r="J38" i="2"/>
  <c r="D82" i="2"/>
  <c r="D69" i="2"/>
  <c r="P5" i="1"/>
  <c r="T37" i="1"/>
  <c r="I8" i="3"/>
  <c r="T36" i="1"/>
  <c r="I13" i="3"/>
  <c r="E14" i="3"/>
  <c r="T41" i="1"/>
  <c r="I16" i="3"/>
  <c r="E17" i="3"/>
  <c r="E21" i="3"/>
  <c r="E27" i="1"/>
  <c r="P38" i="1"/>
  <c r="U30" i="1"/>
  <c r="H33" i="3"/>
  <c r="D35" i="3"/>
  <c r="C36" i="3"/>
  <c r="C37" i="3"/>
  <c r="S40" i="1"/>
  <c r="E82" i="2"/>
  <c r="E69" i="2"/>
  <c r="H8" i="3"/>
  <c r="S41" i="1"/>
  <c r="S42" i="1"/>
  <c r="D30" i="3"/>
  <c r="C35" i="3"/>
  <c r="U35" i="1"/>
  <c r="S37" i="1"/>
  <c r="Q40" i="1"/>
  <c r="O41" i="1"/>
  <c r="T42" i="1"/>
  <c r="K65" i="2"/>
  <c r="M65" i="2"/>
  <c r="L65" i="2"/>
  <c r="Q5" i="1"/>
  <c r="J8" i="3"/>
  <c r="J13" i="3"/>
  <c r="F14" i="3"/>
  <c r="U42" i="1"/>
  <c r="U41" i="1"/>
  <c r="J16" i="3"/>
  <c r="F17" i="3"/>
  <c r="F21" i="3"/>
  <c r="F27" i="1"/>
  <c r="C31" i="3"/>
  <c r="I33" i="3"/>
  <c r="D37" i="3"/>
  <c r="T40" i="1"/>
  <c r="Q41" i="1"/>
  <c r="H44" i="3"/>
  <c r="F82" i="2"/>
  <c r="F69" i="2"/>
  <c r="F16" i="3"/>
  <c r="H32" i="3"/>
  <c r="H49" i="3"/>
  <c r="J48" i="1"/>
  <c r="C18" i="1"/>
  <c r="C18" i="3" s="1"/>
  <c r="C22" i="3"/>
  <c r="G27" i="1"/>
  <c r="C29" i="3"/>
  <c r="D31" i="3"/>
  <c r="H34" i="3"/>
  <c r="G51" i="2"/>
  <c r="V67" i="2"/>
  <c r="W52" i="2"/>
  <c r="I32" i="3"/>
  <c r="R37" i="1"/>
  <c r="R42" i="1"/>
  <c r="C69" i="2"/>
  <c r="C82" i="2"/>
  <c r="H16" i="3"/>
  <c r="C23" i="3"/>
  <c r="C24" i="3"/>
  <c r="C7" i="3"/>
  <c r="C11" i="3"/>
  <c r="D10" i="3"/>
  <c r="H14" i="3"/>
  <c r="H17" i="3"/>
  <c r="D18" i="1"/>
  <c r="D18" i="3" s="1"/>
  <c r="H21" i="3"/>
  <c r="D22" i="3"/>
  <c r="H27" i="1"/>
  <c r="D29" i="3"/>
  <c r="H30" i="3"/>
  <c r="E31" i="3"/>
  <c r="I34" i="3"/>
  <c r="D49" i="1"/>
  <c r="C48" i="1"/>
  <c r="I54" i="1"/>
  <c r="U34" i="1" s="1"/>
  <c r="H51" i="2"/>
  <c r="R51" i="2"/>
  <c r="D48" i="6"/>
  <c r="J22" i="3"/>
  <c r="C9" i="3"/>
  <c r="N74" i="1"/>
  <c r="N75" i="1" s="1"/>
  <c r="C30" i="3"/>
  <c r="AB53" i="2"/>
  <c r="AB50" i="2"/>
  <c r="AB55" i="2"/>
  <c r="AB52" i="2"/>
  <c r="AB47" i="2"/>
  <c r="C10" i="3"/>
  <c r="S5" i="1"/>
  <c r="E23" i="3"/>
  <c r="E11" i="3"/>
  <c r="E24" i="3"/>
  <c r="E7" i="3"/>
  <c r="I17" i="3"/>
  <c r="E18" i="1"/>
  <c r="E18" i="3" s="1"/>
  <c r="I21" i="3"/>
  <c r="E22" i="3"/>
  <c r="I27" i="1"/>
  <c r="E38" i="1"/>
  <c r="E34" i="3" s="1"/>
  <c r="I30" i="3"/>
  <c r="T38" i="1"/>
  <c r="C32" i="3"/>
  <c r="H35" i="3"/>
  <c r="J55" i="1"/>
  <c r="J46" i="3" s="1"/>
  <c r="U46" i="1"/>
  <c r="W44" i="2"/>
  <c r="H25" i="2"/>
  <c r="W59" i="2"/>
  <c r="W67" i="2"/>
  <c r="J24" i="3"/>
  <c r="J7" i="3"/>
  <c r="J23" i="3"/>
  <c r="J11" i="3"/>
  <c r="J18" i="3"/>
  <c r="AA52" i="2"/>
  <c r="AA55" i="2"/>
  <c r="AA47" i="2"/>
  <c r="AA43" i="2"/>
  <c r="AA53" i="2"/>
  <c r="AA50" i="2"/>
  <c r="L21" i="2"/>
  <c r="L22" i="2"/>
  <c r="H51" i="3"/>
  <c r="H13" i="3"/>
  <c r="D23" i="3"/>
  <c r="D11" i="3"/>
  <c r="D7" i="3"/>
  <c r="D24" i="3"/>
  <c r="O40" i="1"/>
  <c r="T5" i="1"/>
  <c r="U5" i="1"/>
  <c r="F10" i="3"/>
  <c r="J21" i="3"/>
  <c r="J27" i="1"/>
  <c r="F38" i="1"/>
  <c r="F34" i="3" s="1"/>
  <c r="J30" i="3"/>
  <c r="U38" i="1"/>
  <c r="U39" i="1" s="1"/>
  <c r="D32" i="3"/>
  <c r="O34" i="1"/>
  <c r="I35" i="3"/>
  <c r="H36" i="3"/>
  <c r="H37" i="3"/>
  <c r="N38" i="1"/>
  <c r="E48" i="1"/>
  <c r="Z34" i="2"/>
  <c r="AB43" i="2"/>
  <c r="F8" i="3"/>
  <c r="Q36" i="1"/>
  <c r="Q37" i="1"/>
  <c r="C34" i="3"/>
  <c r="S38" i="1"/>
  <c r="F33" i="3"/>
  <c r="G9" i="1"/>
  <c r="E10" i="3"/>
  <c r="I14" i="3"/>
  <c r="E15" i="1"/>
  <c r="E15" i="3" s="1"/>
  <c r="F23" i="3"/>
  <c r="F11" i="3"/>
  <c r="Q76" i="1"/>
  <c r="F24" i="3"/>
  <c r="F7" i="3"/>
  <c r="J9" i="1"/>
  <c r="J14" i="3"/>
  <c r="F15" i="1"/>
  <c r="F15" i="3" s="1"/>
  <c r="J17" i="3"/>
  <c r="F18" i="1"/>
  <c r="F18" i="3" s="1"/>
  <c r="F22" i="3"/>
  <c r="G24" i="3"/>
  <c r="G7" i="3"/>
  <c r="G11" i="3"/>
  <c r="R40" i="1"/>
  <c r="G23" i="3"/>
  <c r="C8" i="3"/>
  <c r="G10" i="3"/>
  <c r="C13" i="3"/>
  <c r="N42" i="1"/>
  <c r="N41" i="1"/>
  <c r="C16" i="3"/>
  <c r="G18" i="1"/>
  <c r="G18" i="3" s="1"/>
  <c r="G22" i="3"/>
  <c r="N27" i="1"/>
  <c r="G38" i="1"/>
  <c r="G30" i="3" s="1"/>
  <c r="O30" i="1"/>
  <c r="H31" i="3"/>
  <c r="J35" i="3"/>
  <c r="I36" i="3"/>
  <c r="O38" i="1"/>
  <c r="F48" i="1"/>
  <c r="R48" i="2"/>
  <c r="J48" i="6"/>
  <c r="J79" i="6" s="1"/>
  <c r="Q24" i="6"/>
  <c r="H45" i="3"/>
  <c r="H18" i="1"/>
  <c r="H18" i="3" s="1"/>
  <c r="H22" i="3"/>
  <c r="H29" i="3"/>
  <c r="P30" i="1"/>
  <c r="I31" i="3"/>
  <c r="F32" i="3"/>
  <c r="C33" i="3"/>
  <c r="R34" i="1"/>
  <c r="O35" i="1"/>
  <c r="J36" i="3"/>
  <c r="Q38" i="1"/>
  <c r="Q39" i="1" s="1"/>
  <c r="H42" i="3"/>
  <c r="C49" i="1"/>
  <c r="H24" i="3"/>
  <c r="H7" i="3"/>
  <c r="H23" i="3"/>
  <c r="H11" i="3"/>
  <c r="S35" i="1"/>
  <c r="H10" i="3"/>
  <c r="I24" i="3"/>
  <c r="I7" i="3"/>
  <c r="I23" i="3"/>
  <c r="T35" i="1"/>
  <c r="I11" i="3"/>
  <c r="E8" i="3"/>
  <c r="P36" i="1"/>
  <c r="I10" i="3"/>
  <c r="P42" i="1"/>
  <c r="E16" i="3"/>
  <c r="I18" i="1"/>
  <c r="I18" i="3" s="1"/>
  <c r="I22" i="3"/>
  <c r="I29" i="3"/>
  <c r="Q30" i="1"/>
  <c r="J31" i="3"/>
  <c r="D33" i="3"/>
  <c r="S34" i="1"/>
  <c r="P35" i="1"/>
  <c r="O36" i="1"/>
  <c r="O37" i="1"/>
  <c r="R38" i="1"/>
  <c r="R39" i="1" s="1"/>
  <c r="H46" i="3"/>
  <c r="H48" i="1"/>
  <c r="E49" i="1"/>
  <c r="N76" i="1"/>
  <c r="M21" i="2"/>
  <c r="X47" i="2"/>
  <c r="C48" i="6"/>
  <c r="S83" i="2"/>
  <c r="S84" i="2" s="1"/>
  <c r="S85" i="2" s="1"/>
  <c r="S44" i="2"/>
  <c r="I22" i="2"/>
  <c r="Y44" i="2"/>
  <c r="U50" i="2"/>
  <c r="X55" i="2"/>
  <c r="R60" i="2"/>
  <c r="Y67" i="2"/>
  <c r="Y59" i="2"/>
  <c r="S60" i="2"/>
  <c r="H68" i="2"/>
  <c r="Y83" i="2"/>
  <c r="H31" i="6"/>
  <c r="V55" i="2"/>
  <c r="I51" i="2"/>
  <c r="I80" i="2" s="1"/>
  <c r="Y55" i="2"/>
  <c r="C80" i="2"/>
  <c r="K48" i="6"/>
  <c r="K79" i="6" s="1"/>
  <c r="I79" i="6"/>
  <c r="J34" i="3"/>
  <c r="D36" i="3"/>
  <c r="H41" i="3"/>
  <c r="H53" i="3"/>
  <c r="D54" i="1"/>
  <c r="K22" i="2"/>
  <c r="W55" i="2"/>
  <c r="V43" i="2"/>
  <c r="W50" i="2"/>
  <c r="S49" i="2"/>
  <c r="Z55" i="2"/>
  <c r="D80" i="2"/>
  <c r="L24" i="6"/>
  <c r="L48" i="6" s="1"/>
  <c r="E54" i="1"/>
  <c r="Q34" i="1" s="1"/>
  <c r="W43" i="2"/>
  <c r="R47" i="2"/>
  <c r="R49" i="2"/>
  <c r="Y50" i="2"/>
  <c r="E80" i="2"/>
  <c r="F54" i="1"/>
  <c r="X43" i="2"/>
  <c r="Z48" i="2"/>
  <c r="S47" i="2"/>
  <c r="Y48" i="2"/>
  <c r="T49" i="2"/>
  <c r="Z50" i="2"/>
  <c r="Z53" i="2"/>
  <c r="S54" i="2"/>
  <c r="F81" i="2"/>
  <c r="F63" i="2"/>
  <c r="I9" i="4"/>
  <c r="I18" i="4" s="1"/>
  <c r="I19" i="4" s="1"/>
  <c r="N24" i="6"/>
  <c r="N48" i="6" s="1"/>
  <c r="G49" i="1"/>
  <c r="G54" i="1"/>
  <c r="R55" i="1" s="1"/>
  <c r="Y43" i="2"/>
  <c r="T47" i="2"/>
  <c r="U49" i="2"/>
  <c r="G64" i="2"/>
  <c r="G68" i="2" s="1"/>
  <c r="T54" i="2"/>
  <c r="K63" i="2"/>
  <c r="V59" i="2"/>
  <c r="Y68" i="2"/>
  <c r="V47" i="2"/>
  <c r="U52" i="2"/>
  <c r="U54" i="2"/>
  <c r="M59" i="2"/>
  <c r="M57" i="2" s="1"/>
  <c r="M64" i="2" s="1"/>
  <c r="L57" i="2"/>
  <c r="L64" i="2" s="1"/>
  <c r="T60" i="2"/>
  <c r="H13" i="4"/>
  <c r="I12" i="4"/>
  <c r="I13" i="4" s="1"/>
  <c r="W49" i="2"/>
  <c r="I64" i="2"/>
  <c r="I68" i="2" s="1"/>
  <c r="V54" i="2"/>
  <c r="X50" i="2"/>
  <c r="U60" i="2"/>
  <c r="G78" i="6"/>
  <c r="J80" i="2"/>
  <c r="J64" i="2"/>
  <c r="F22" i="2"/>
  <c r="R55" i="2"/>
  <c r="Y47" i="2"/>
  <c r="Y49" i="2"/>
  <c r="R50" i="2"/>
  <c r="R53" i="2"/>
  <c r="R59" i="2"/>
  <c r="R67" i="2"/>
  <c r="G24" i="6"/>
  <c r="G48" i="6" s="1"/>
  <c r="F48" i="6"/>
  <c r="C78" i="6"/>
  <c r="J33" i="3"/>
  <c r="I37" i="3"/>
  <c r="H43" i="3"/>
  <c r="H47" i="3"/>
  <c r="D48" i="1"/>
  <c r="P34" i="1" s="1"/>
  <c r="H52" i="3"/>
  <c r="G22" i="2"/>
  <c r="Z47" i="2"/>
  <c r="S50" i="2"/>
  <c r="S53" i="2"/>
  <c r="L63" i="2"/>
  <c r="X60" i="2"/>
  <c r="H24" i="6"/>
  <c r="H48" i="6" s="1"/>
  <c r="H79" i="6" s="1"/>
  <c r="D21" i="10"/>
  <c r="J37" i="3"/>
  <c r="H40" i="3"/>
  <c r="T53" i="2"/>
  <c r="J51" i="2"/>
  <c r="S43" i="2"/>
  <c r="X67" i="2"/>
  <c r="X59" i="2"/>
  <c r="F80" i="2"/>
  <c r="D63" i="2"/>
  <c r="C81" i="2"/>
  <c r="E63" i="2"/>
  <c r="D81" i="2"/>
  <c r="E81" i="2"/>
  <c r="G29" i="3" l="1"/>
  <c r="L25" i="2"/>
  <c r="AA44" i="2"/>
  <c r="J82" i="2"/>
  <c r="S67" i="2"/>
  <c r="S68" i="2"/>
  <c r="S59" i="2"/>
  <c r="Y84" i="2"/>
  <c r="Y85" i="2" s="1"/>
  <c r="J47" i="3"/>
  <c r="T39" i="1"/>
  <c r="N56" i="1"/>
  <c r="N57" i="1"/>
  <c r="N55" i="1"/>
  <c r="N53" i="1"/>
  <c r="N48" i="1"/>
  <c r="N45" i="1"/>
  <c r="N47" i="1"/>
  <c r="H27" i="3"/>
  <c r="S27" i="1"/>
  <c r="F35" i="3"/>
  <c r="G34" i="3"/>
  <c r="T74" i="2"/>
  <c r="E38" i="2"/>
  <c r="E29" i="2"/>
  <c r="H58" i="3"/>
  <c r="H50" i="3"/>
  <c r="H55" i="3"/>
  <c r="T53" i="1"/>
  <c r="R53" i="1"/>
  <c r="T55" i="1"/>
  <c r="C49" i="3"/>
  <c r="E38" i="3"/>
  <c r="J44" i="3"/>
  <c r="G79" i="6"/>
  <c r="G31" i="3"/>
  <c r="E29" i="3"/>
  <c r="J40" i="3"/>
  <c r="F30" i="3"/>
  <c r="D27" i="3"/>
  <c r="O27" i="1"/>
  <c r="P75" i="1"/>
  <c r="P76" i="1" s="1"/>
  <c r="J49" i="3"/>
  <c r="AB48" i="2"/>
  <c r="AB51" i="2"/>
  <c r="AB49" i="2"/>
  <c r="G38" i="3"/>
  <c r="G56" i="1"/>
  <c r="P55" i="1"/>
  <c r="P45" i="1"/>
  <c r="P53" i="1"/>
  <c r="F27" i="3"/>
  <c r="Q27" i="1"/>
  <c r="E12" i="3"/>
  <c r="P64" i="1"/>
  <c r="E25" i="1"/>
  <c r="N46" i="1"/>
  <c r="I12" i="3"/>
  <c r="T64" i="1"/>
  <c r="I15" i="1"/>
  <c r="I15" i="3" s="1"/>
  <c r="I25" i="1"/>
  <c r="G54" i="3"/>
  <c r="G55" i="1"/>
  <c r="R46" i="1"/>
  <c r="G35" i="3"/>
  <c r="J43" i="3"/>
  <c r="G49" i="3"/>
  <c r="G9" i="3"/>
  <c r="G12" i="1"/>
  <c r="R74" i="1"/>
  <c r="R31" i="1"/>
  <c r="I27" i="3"/>
  <c r="T27" i="1"/>
  <c r="E32" i="3"/>
  <c r="W74" i="2"/>
  <c r="H29" i="2"/>
  <c r="H38" i="2"/>
  <c r="G27" i="3"/>
  <c r="R27" i="1"/>
  <c r="J45" i="3"/>
  <c r="J42" i="3"/>
  <c r="C55" i="1"/>
  <c r="C48" i="3" s="1"/>
  <c r="T75" i="1"/>
  <c r="T76" i="1" s="1"/>
  <c r="F25" i="2"/>
  <c r="U44" i="2"/>
  <c r="O39" i="1"/>
  <c r="G25" i="2"/>
  <c r="V44" i="2"/>
  <c r="K25" i="2"/>
  <c r="Z44" i="2"/>
  <c r="S39" i="1"/>
  <c r="F38" i="3"/>
  <c r="F37" i="3"/>
  <c r="V60" i="2"/>
  <c r="P39" i="1"/>
  <c r="J38" i="3"/>
  <c r="J56" i="1"/>
  <c r="S19" i="2"/>
  <c r="S23" i="2" s="1"/>
  <c r="S75" i="2"/>
  <c r="S45" i="2"/>
  <c r="D39" i="2"/>
  <c r="S69" i="2" s="1"/>
  <c r="J81" i="2"/>
  <c r="M63" i="2"/>
  <c r="O55" i="1"/>
  <c r="O45" i="1"/>
  <c r="O53" i="1"/>
  <c r="J68" i="2"/>
  <c r="J69" i="2" s="1"/>
  <c r="Y60" i="2"/>
  <c r="D55" i="1"/>
  <c r="D54" i="3" s="1"/>
  <c r="O46" i="1"/>
  <c r="J9" i="3"/>
  <c r="U74" i="1"/>
  <c r="U75" i="1" s="1"/>
  <c r="U76" i="1" s="1"/>
  <c r="U31" i="1"/>
  <c r="J12" i="1"/>
  <c r="F29" i="3"/>
  <c r="G37" i="3"/>
  <c r="M22" i="2"/>
  <c r="H69" i="2"/>
  <c r="H82" i="2"/>
  <c r="H81" i="2"/>
  <c r="H80" i="2"/>
  <c r="F36" i="3"/>
  <c r="E30" i="3"/>
  <c r="J29" i="3"/>
  <c r="F12" i="3"/>
  <c r="Q64" i="1"/>
  <c r="F25" i="1"/>
  <c r="Q48" i="1" s="1"/>
  <c r="J27" i="3"/>
  <c r="U27" i="1"/>
  <c r="G36" i="3"/>
  <c r="I55" i="1"/>
  <c r="T46" i="1"/>
  <c r="J48" i="3"/>
  <c r="U55" i="1"/>
  <c r="U53" i="1"/>
  <c r="U45" i="1"/>
  <c r="E27" i="3"/>
  <c r="P27" i="1"/>
  <c r="G33" i="3"/>
  <c r="H12" i="3"/>
  <c r="S64" i="1"/>
  <c r="H15" i="1"/>
  <c r="H15" i="3" s="1"/>
  <c r="H25" i="1"/>
  <c r="I82" i="2"/>
  <c r="I69" i="2"/>
  <c r="I81" i="2"/>
  <c r="G82" i="2"/>
  <c r="G69" i="2"/>
  <c r="G81" i="2"/>
  <c r="G80" i="2"/>
  <c r="Y45" i="2"/>
  <c r="Y75" i="2"/>
  <c r="Y19" i="2"/>
  <c r="Y23" i="2" s="1"/>
  <c r="J39" i="2"/>
  <c r="D9" i="3"/>
  <c r="O74" i="1"/>
  <c r="D12" i="1"/>
  <c r="O31" i="1"/>
  <c r="R74" i="2"/>
  <c r="C29" i="2"/>
  <c r="C38" i="2"/>
  <c r="J58" i="3"/>
  <c r="J50" i="3"/>
  <c r="J55" i="3"/>
  <c r="T67" i="2"/>
  <c r="T68" i="2"/>
  <c r="T59" i="2"/>
  <c r="F55" i="1"/>
  <c r="Q46" i="1"/>
  <c r="AA49" i="2"/>
  <c r="AA48" i="2"/>
  <c r="AA51" i="2"/>
  <c r="E37" i="3"/>
  <c r="J51" i="3"/>
  <c r="C25" i="3"/>
  <c r="N65" i="1"/>
  <c r="N6" i="1"/>
  <c r="C26" i="1"/>
  <c r="C26" i="3" s="1"/>
  <c r="N32" i="1"/>
  <c r="T45" i="1"/>
  <c r="E55" i="1"/>
  <c r="P46" i="1"/>
  <c r="X44" i="2"/>
  <c r="I25" i="2"/>
  <c r="J54" i="3"/>
  <c r="U59" i="2"/>
  <c r="U67" i="2"/>
  <c r="J53" i="3"/>
  <c r="J52" i="3"/>
  <c r="S55" i="1"/>
  <c r="S53" i="1"/>
  <c r="S45" i="1"/>
  <c r="H48" i="3"/>
  <c r="T34" i="1"/>
  <c r="G32" i="3"/>
  <c r="F48" i="3"/>
  <c r="Q55" i="1"/>
  <c r="Q45" i="1"/>
  <c r="Q53" i="1"/>
  <c r="F31" i="3"/>
  <c r="J41" i="3"/>
  <c r="R45" i="1"/>
  <c r="E36" i="3"/>
  <c r="E33" i="3"/>
  <c r="E35" i="3"/>
  <c r="O75" i="1" l="1"/>
  <c r="O76" i="1" s="1"/>
  <c r="G12" i="3"/>
  <c r="R64" i="1"/>
  <c r="G25" i="1"/>
  <c r="G15" i="1"/>
  <c r="G15" i="3" s="1"/>
  <c r="E55" i="3"/>
  <c r="E50" i="3"/>
  <c r="E58" i="3"/>
  <c r="E47" i="3"/>
  <c r="E53" i="3"/>
  <c r="E43" i="3"/>
  <c r="E41" i="3"/>
  <c r="E44" i="3"/>
  <c r="E40" i="3"/>
  <c r="E46" i="3"/>
  <c r="E42" i="3"/>
  <c r="E51" i="3"/>
  <c r="E45" i="3"/>
  <c r="E52" i="3"/>
  <c r="E54" i="3"/>
  <c r="E49" i="3"/>
  <c r="Y61" i="2"/>
  <c r="Y69" i="2"/>
  <c r="Z74" i="2"/>
  <c r="K38" i="2"/>
  <c r="K29" i="2"/>
  <c r="E48" i="3"/>
  <c r="S61" i="2"/>
  <c r="S65" i="1"/>
  <c r="H25" i="3"/>
  <c r="H26" i="1"/>
  <c r="S32" i="1"/>
  <c r="S6" i="1"/>
  <c r="E25" i="3"/>
  <c r="P6" i="1"/>
  <c r="P65" i="1"/>
  <c r="E26" i="1"/>
  <c r="P32" i="1"/>
  <c r="P56" i="1"/>
  <c r="Y62" i="2"/>
  <c r="Y70" i="2"/>
  <c r="Y25" i="2"/>
  <c r="Y46" i="2"/>
  <c r="D48" i="3"/>
  <c r="F55" i="3"/>
  <c r="F50" i="3"/>
  <c r="F58" i="3"/>
  <c r="F49" i="3"/>
  <c r="F52" i="3"/>
  <c r="F44" i="3"/>
  <c r="F42" i="3"/>
  <c r="F40" i="3"/>
  <c r="F46" i="3"/>
  <c r="F53" i="3"/>
  <c r="F45" i="3"/>
  <c r="F43" i="3"/>
  <c r="F47" i="3"/>
  <c r="F41" i="3"/>
  <c r="F51" i="3"/>
  <c r="V74" i="2"/>
  <c r="G29" i="2"/>
  <c r="G38" i="2"/>
  <c r="S56" i="1"/>
  <c r="F54" i="3"/>
  <c r="I58" i="3"/>
  <c r="I50" i="3"/>
  <c r="I55" i="3"/>
  <c r="I46" i="3"/>
  <c r="I49" i="3"/>
  <c r="I48" i="3"/>
  <c r="I53" i="3"/>
  <c r="I41" i="3"/>
  <c r="I43" i="3"/>
  <c r="I56" i="1"/>
  <c r="I44" i="3"/>
  <c r="I40" i="3"/>
  <c r="I47" i="3"/>
  <c r="I52" i="3"/>
  <c r="I42" i="3"/>
  <c r="I45" i="3"/>
  <c r="I51" i="3"/>
  <c r="H31" i="2"/>
  <c r="W83" i="2"/>
  <c r="W84" i="2" s="1"/>
  <c r="W85" i="2" s="1"/>
  <c r="D55" i="3"/>
  <c r="D58" i="3"/>
  <c r="D50" i="3"/>
  <c r="D42" i="3"/>
  <c r="D52" i="3"/>
  <c r="D46" i="3"/>
  <c r="D53" i="3"/>
  <c r="D56" i="1"/>
  <c r="D43" i="3"/>
  <c r="D45" i="3"/>
  <c r="D47" i="3"/>
  <c r="D40" i="3"/>
  <c r="D41" i="3"/>
  <c r="D44" i="3"/>
  <c r="D51" i="3"/>
  <c r="F56" i="1"/>
  <c r="W75" i="2"/>
  <c r="W45" i="2"/>
  <c r="W19" i="2"/>
  <c r="W23" i="2" s="1"/>
  <c r="H39" i="2"/>
  <c r="W68" i="2"/>
  <c r="N11" i="1"/>
  <c r="N8" i="1"/>
  <c r="I54" i="3"/>
  <c r="D49" i="3"/>
  <c r="G58" i="3"/>
  <c r="G50" i="3"/>
  <c r="G55" i="3"/>
  <c r="G52" i="3"/>
  <c r="G53" i="3"/>
  <c r="G42" i="3"/>
  <c r="G44" i="3"/>
  <c r="G47" i="3"/>
  <c r="G41" i="3"/>
  <c r="G48" i="3"/>
  <c r="G45" i="3"/>
  <c r="G43" i="3"/>
  <c r="G46" i="3"/>
  <c r="G51" i="3"/>
  <c r="G40" i="3"/>
  <c r="E31" i="2"/>
  <c r="T83" i="2"/>
  <c r="T84" i="2" s="1"/>
  <c r="T85" i="2" s="1"/>
  <c r="R19" i="2"/>
  <c r="R23" i="2" s="1"/>
  <c r="C39" i="2"/>
  <c r="R75" i="2"/>
  <c r="R45" i="2"/>
  <c r="R68" i="2"/>
  <c r="E39" i="2"/>
  <c r="T75" i="2"/>
  <c r="T45" i="2"/>
  <c r="T19" i="2"/>
  <c r="T23" i="2" s="1"/>
  <c r="S48" i="1"/>
  <c r="C31" i="2"/>
  <c r="R83" i="2"/>
  <c r="R84" i="2" s="1"/>
  <c r="R85" i="2" s="1"/>
  <c r="M25" i="2"/>
  <c r="AB44" i="2"/>
  <c r="U74" i="2"/>
  <c r="F38" i="2"/>
  <c r="F29" i="2"/>
  <c r="T65" i="1"/>
  <c r="I25" i="3"/>
  <c r="I26" i="1"/>
  <c r="T32" i="1"/>
  <c r="T6" i="1"/>
  <c r="T48" i="1"/>
  <c r="T56" i="1"/>
  <c r="E56" i="1"/>
  <c r="AA74" i="2"/>
  <c r="L29" i="2"/>
  <c r="L38" i="2"/>
  <c r="X74" i="2"/>
  <c r="I38" i="2"/>
  <c r="I29" i="2"/>
  <c r="F25" i="3"/>
  <c r="Q32" i="1"/>
  <c r="Q65" i="1"/>
  <c r="F26" i="1"/>
  <c r="Q6" i="1"/>
  <c r="S70" i="2"/>
  <c r="S46" i="2"/>
  <c r="S62" i="2"/>
  <c r="S25" i="2"/>
  <c r="Q56" i="1"/>
  <c r="D12" i="3"/>
  <c r="O64" i="1"/>
  <c r="D25" i="1"/>
  <c r="D15" i="1"/>
  <c r="D15" i="3" s="1"/>
  <c r="J12" i="3"/>
  <c r="U64" i="1"/>
  <c r="J15" i="1"/>
  <c r="J15" i="3" s="1"/>
  <c r="J25" i="1"/>
  <c r="C55" i="3"/>
  <c r="C58" i="3"/>
  <c r="C50" i="3"/>
  <c r="C56" i="1"/>
  <c r="C40" i="3"/>
  <c r="C42" i="3"/>
  <c r="C43" i="3"/>
  <c r="C44" i="3"/>
  <c r="C41" i="3"/>
  <c r="C52" i="3"/>
  <c r="C47" i="3"/>
  <c r="C54" i="3"/>
  <c r="C51" i="3"/>
  <c r="C53" i="3"/>
  <c r="C45" i="3"/>
  <c r="C46" i="3"/>
  <c r="R75" i="1"/>
  <c r="R76" i="1" s="1"/>
  <c r="P48" i="1"/>
  <c r="Z45" i="2" l="1"/>
  <c r="Z75" i="2"/>
  <c r="K39" i="2"/>
  <c r="Z61" i="2" s="1"/>
  <c r="Z19" i="2"/>
  <c r="J25" i="3"/>
  <c r="U65" i="1"/>
  <c r="U32" i="1"/>
  <c r="J26" i="1"/>
  <c r="U6" i="1"/>
  <c r="U48" i="1"/>
  <c r="U56" i="1"/>
  <c r="AB74" i="2"/>
  <c r="M29" i="2"/>
  <c r="M38" i="2"/>
  <c r="R69" i="2"/>
  <c r="R61" i="2"/>
  <c r="W69" i="2"/>
  <c r="W61" i="2"/>
  <c r="E26" i="3"/>
  <c r="P47" i="1"/>
  <c r="P57" i="1"/>
  <c r="Q8" i="1"/>
  <c r="Q11" i="1"/>
  <c r="R70" i="2"/>
  <c r="R62" i="2"/>
  <c r="R46" i="2"/>
  <c r="R25" i="2"/>
  <c r="W70" i="2"/>
  <c r="W25" i="2"/>
  <c r="W46" i="2"/>
  <c r="W62" i="2"/>
  <c r="P11" i="1"/>
  <c r="P8" i="1"/>
  <c r="F26" i="3"/>
  <c r="Q57" i="1"/>
  <c r="Q47" i="1"/>
  <c r="T8" i="1"/>
  <c r="T11" i="1"/>
  <c r="S8" i="1"/>
  <c r="S11" i="1" s="1"/>
  <c r="N49" i="1"/>
  <c r="N58" i="1"/>
  <c r="N33" i="1"/>
  <c r="N13" i="1"/>
  <c r="N66" i="1"/>
  <c r="D25" i="3"/>
  <c r="O6" i="1"/>
  <c r="O65" i="1"/>
  <c r="D26" i="1"/>
  <c r="O32" i="1"/>
  <c r="O48" i="1"/>
  <c r="O56" i="1"/>
  <c r="I26" i="3"/>
  <c r="T47" i="1"/>
  <c r="T57" i="1"/>
  <c r="T70" i="2"/>
  <c r="T62" i="2"/>
  <c r="T46" i="2"/>
  <c r="T25" i="2"/>
  <c r="V75" i="2"/>
  <c r="G39" i="2"/>
  <c r="V45" i="2"/>
  <c r="V19" i="2"/>
  <c r="V23" i="2" s="1"/>
  <c r="V68" i="2"/>
  <c r="H26" i="3"/>
  <c r="S57" i="1"/>
  <c r="S47" i="1"/>
  <c r="K31" i="2"/>
  <c r="E9" i="2" s="1"/>
  <c r="K66" i="2" s="1"/>
  <c r="K30" i="2"/>
  <c r="Z22" i="2" s="1"/>
  <c r="Z83" i="2"/>
  <c r="Z84" i="2" s="1"/>
  <c r="Z85" i="2" s="1"/>
  <c r="I31" i="2"/>
  <c r="X83" i="2"/>
  <c r="X84" i="2" s="1"/>
  <c r="X85" i="2" s="1"/>
  <c r="G31" i="2"/>
  <c r="V83" i="2"/>
  <c r="V84" i="2" s="1"/>
  <c r="V85" i="2" s="1"/>
  <c r="Y76" i="2"/>
  <c r="Y64" i="2"/>
  <c r="Y71" i="2"/>
  <c r="Y72" i="2"/>
  <c r="Y63" i="2"/>
  <c r="Y31" i="2"/>
  <c r="Y35" i="2" s="1"/>
  <c r="L30" i="2"/>
  <c r="AA22" i="2" s="1"/>
  <c r="AA83" i="2"/>
  <c r="AA84" i="2" s="1"/>
  <c r="AA85" i="2" s="1"/>
  <c r="X75" i="2"/>
  <c r="X45" i="2"/>
  <c r="X19" i="2"/>
  <c r="X23" i="2" s="1"/>
  <c r="I39" i="2"/>
  <c r="X68" i="2"/>
  <c r="F31" i="2"/>
  <c r="U83" i="2"/>
  <c r="U84" i="2" s="1"/>
  <c r="U85" i="2" s="1"/>
  <c r="T61" i="2"/>
  <c r="T69" i="2"/>
  <c r="G25" i="3"/>
  <c r="R65" i="1"/>
  <c r="G26" i="1"/>
  <c r="R6" i="1"/>
  <c r="R32" i="1"/>
  <c r="R56" i="1"/>
  <c r="R48" i="1"/>
  <c r="S64" i="2"/>
  <c r="S71" i="2"/>
  <c r="S72" i="2"/>
  <c r="S76" i="2"/>
  <c r="S63" i="2"/>
  <c r="S31" i="2"/>
  <c r="S35" i="2" s="1"/>
  <c r="AA75" i="2"/>
  <c r="L39" i="2"/>
  <c r="AA61" i="2" s="1"/>
  <c r="AA19" i="2"/>
  <c r="AA45" i="2"/>
  <c r="U75" i="2"/>
  <c r="F39" i="2"/>
  <c r="U45" i="2"/>
  <c r="U19" i="2"/>
  <c r="U23" i="2" s="1"/>
  <c r="U68" i="2"/>
  <c r="S49" i="1" l="1"/>
  <c r="S13" i="1"/>
  <c r="S33" i="1"/>
  <c r="S58" i="1"/>
  <c r="S66" i="1"/>
  <c r="X70" i="2"/>
  <c r="X46" i="2"/>
  <c r="X62" i="2"/>
  <c r="X25" i="2"/>
  <c r="AA23" i="2"/>
  <c r="R8" i="1"/>
  <c r="R11" i="1" s="1"/>
  <c r="G26" i="3"/>
  <c r="R47" i="1"/>
  <c r="R57" i="1"/>
  <c r="T71" i="2"/>
  <c r="T72" i="2"/>
  <c r="T63" i="2"/>
  <c r="T64" i="2"/>
  <c r="T76" i="2"/>
  <c r="T31" i="2"/>
  <c r="T35" i="2" s="1"/>
  <c r="O8" i="1"/>
  <c r="O11" i="1" s="1"/>
  <c r="Q66" i="1"/>
  <c r="Q58" i="1"/>
  <c r="Q33" i="1"/>
  <c r="Q49" i="1"/>
  <c r="Q13" i="1"/>
  <c r="L31" i="2"/>
  <c r="F9" i="2" s="1"/>
  <c r="L66" i="2" s="1"/>
  <c r="U8" i="1"/>
  <c r="U11" i="1" s="1"/>
  <c r="K68" i="2"/>
  <c r="Z59" i="2"/>
  <c r="Z60" i="2"/>
  <c r="P49" i="1"/>
  <c r="P66" i="1"/>
  <c r="P58" i="1"/>
  <c r="P33" i="1"/>
  <c r="P13" i="1"/>
  <c r="U62" i="2"/>
  <c r="U25" i="2"/>
  <c r="U70" i="2"/>
  <c r="U46" i="2"/>
  <c r="W76" i="2"/>
  <c r="W63" i="2"/>
  <c r="W64" i="2"/>
  <c r="W71" i="2"/>
  <c r="W72" i="2"/>
  <c r="W31" i="2"/>
  <c r="W35" i="2" s="1"/>
  <c r="N59" i="1"/>
  <c r="N50" i="1"/>
  <c r="N15" i="1"/>
  <c r="J26" i="3"/>
  <c r="U47" i="1"/>
  <c r="U57" i="1"/>
  <c r="Z23" i="2"/>
  <c r="U69" i="2"/>
  <c r="U61" i="2"/>
  <c r="X69" i="2"/>
  <c r="X61" i="2"/>
  <c r="V70" i="2"/>
  <c r="V25" i="2"/>
  <c r="V46" i="2"/>
  <c r="V62" i="2"/>
  <c r="R64" i="2"/>
  <c r="R71" i="2"/>
  <c r="R72" i="2"/>
  <c r="R63" i="2"/>
  <c r="R31" i="2"/>
  <c r="R35" i="2" s="1"/>
  <c r="T33" i="1"/>
  <c r="T13" i="1"/>
  <c r="T58" i="1"/>
  <c r="T49" i="1"/>
  <c r="T66" i="1"/>
  <c r="AB75" i="2"/>
  <c r="AB45" i="2"/>
  <c r="M39" i="2"/>
  <c r="AB61" i="2" s="1"/>
  <c r="AB19" i="2"/>
  <c r="V61" i="2"/>
  <c r="V69" i="2"/>
  <c r="D26" i="3"/>
  <c r="O57" i="1"/>
  <c r="O47" i="1"/>
  <c r="M30" i="2"/>
  <c r="AB22" i="2" s="1"/>
  <c r="AB83" i="2"/>
  <c r="AB84" i="2" s="1"/>
  <c r="AB85" i="2" s="1"/>
  <c r="R66" i="1" l="1"/>
  <c r="R58" i="1"/>
  <c r="R33" i="1"/>
  <c r="R13" i="1"/>
  <c r="R49" i="1"/>
  <c r="O49" i="1"/>
  <c r="O66" i="1"/>
  <c r="O58" i="1"/>
  <c r="O33" i="1"/>
  <c r="O13" i="1"/>
  <c r="U49" i="1"/>
  <c r="U58" i="1"/>
  <c r="U33" i="1"/>
  <c r="U13" i="1"/>
  <c r="U66" i="1"/>
  <c r="AA62" i="2"/>
  <c r="AA25" i="2"/>
  <c r="AA46" i="2"/>
  <c r="T50" i="1"/>
  <c r="T59" i="1"/>
  <c r="T67" i="1"/>
  <c r="T15" i="1"/>
  <c r="X76" i="2"/>
  <c r="X64" i="2"/>
  <c r="X71" i="2"/>
  <c r="X72" i="2"/>
  <c r="X31" i="2"/>
  <c r="X35" i="2" s="1"/>
  <c r="X63" i="2"/>
  <c r="AB23" i="2"/>
  <c r="U71" i="2"/>
  <c r="U72" i="2"/>
  <c r="U63" i="2"/>
  <c r="U76" i="2"/>
  <c r="U31" i="2"/>
  <c r="U35" i="2" s="1"/>
  <c r="U64" i="2"/>
  <c r="Z62" i="2"/>
  <c r="Z25" i="2"/>
  <c r="Z46" i="2"/>
  <c r="AA59" i="2"/>
  <c r="AA60" i="2"/>
  <c r="L68" i="2"/>
  <c r="N51" i="1"/>
  <c r="N60" i="1"/>
  <c r="N18" i="1"/>
  <c r="Q67" i="1"/>
  <c r="Q59" i="1"/>
  <c r="Q50" i="1"/>
  <c r="Q15" i="1"/>
  <c r="P59" i="1"/>
  <c r="P67" i="1"/>
  <c r="P50" i="1"/>
  <c r="P15" i="1"/>
  <c r="V72" i="2"/>
  <c r="V63" i="2"/>
  <c r="V64" i="2"/>
  <c r="V76" i="2"/>
  <c r="V71" i="2"/>
  <c r="V31" i="2"/>
  <c r="V35" i="2" s="1"/>
  <c r="S50" i="1"/>
  <c r="S59" i="1"/>
  <c r="S15" i="1"/>
  <c r="S67" i="1"/>
  <c r="M31" i="2"/>
  <c r="G9" i="2" s="1"/>
  <c r="M66" i="2" s="1"/>
  <c r="AB62" i="2" l="1"/>
  <c r="AB25" i="2"/>
  <c r="AB46" i="2"/>
  <c r="N21" i="1"/>
  <c r="N24" i="1" s="1"/>
  <c r="N25" i="1" s="1"/>
  <c r="N52" i="1"/>
  <c r="N61" i="1"/>
  <c r="P51" i="1"/>
  <c r="P18" i="1"/>
  <c r="P60" i="1"/>
  <c r="AA63" i="2"/>
  <c r="AA76" i="2"/>
  <c r="AA31" i="2"/>
  <c r="AA35" i="2" s="1"/>
  <c r="AA64" i="2"/>
  <c r="M68" i="2"/>
  <c r="AB60" i="2"/>
  <c r="AB59" i="2"/>
  <c r="Z76" i="2"/>
  <c r="Z31" i="2"/>
  <c r="Z35" i="2" s="1"/>
  <c r="K42" i="2" s="1"/>
  <c r="Z72" i="2" s="1"/>
  <c r="Z63" i="2"/>
  <c r="Z64" i="2"/>
  <c r="T60" i="1"/>
  <c r="T51" i="1"/>
  <c r="T18" i="1"/>
  <c r="O59" i="1"/>
  <c r="O67" i="1"/>
  <c r="O50" i="1"/>
  <c r="O15" i="1"/>
  <c r="S60" i="1"/>
  <c r="S51" i="1"/>
  <c r="S18" i="1"/>
  <c r="Q51" i="1"/>
  <c r="Q18" i="1"/>
  <c r="Q60" i="1"/>
  <c r="U59" i="1"/>
  <c r="U67" i="1"/>
  <c r="U50" i="1"/>
  <c r="U15" i="1"/>
  <c r="R50" i="1"/>
  <c r="R67" i="1"/>
  <c r="R15" i="1"/>
  <c r="R59" i="1"/>
  <c r="K51" i="2" l="1"/>
  <c r="L42" i="2"/>
  <c r="Z67" i="2"/>
  <c r="Z68" i="2"/>
  <c r="Z69" i="2"/>
  <c r="Z70" i="2"/>
  <c r="R60" i="1"/>
  <c r="R18" i="1"/>
  <c r="R51" i="1"/>
  <c r="O51" i="1"/>
  <c r="O60" i="1"/>
  <c r="O18" i="1"/>
  <c r="U51" i="1"/>
  <c r="U60" i="1"/>
  <c r="U18" i="1"/>
  <c r="S21" i="1"/>
  <c r="S24" i="1" s="1"/>
  <c r="S25" i="1" s="1"/>
  <c r="S61" i="1"/>
  <c r="S52" i="1"/>
  <c r="Z71" i="2"/>
  <c r="P61" i="1"/>
  <c r="P52" i="1"/>
  <c r="P21" i="1"/>
  <c r="P24" i="1" s="1"/>
  <c r="P25" i="1" s="1"/>
  <c r="T61" i="1"/>
  <c r="T52" i="1"/>
  <c r="T21" i="1"/>
  <c r="T24" i="1" s="1"/>
  <c r="T25" i="1" s="1"/>
  <c r="AB63" i="2"/>
  <c r="AB76" i="2"/>
  <c r="AB31" i="2"/>
  <c r="AB35" i="2" s="1"/>
  <c r="AB64" i="2"/>
  <c r="Q61" i="1"/>
  <c r="Q52" i="1"/>
  <c r="Q21" i="1"/>
  <c r="Q24" i="1" s="1"/>
  <c r="Q25" i="1" s="1"/>
  <c r="R61" i="1" l="1"/>
  <c r="R52" i="1"/>
  <c r="R21" i="1"/>
  <c r="R24" i="1" s="1"/>
  <c r="R25" i="1" s="1"/>
  <c r="U61" i="1"/>
  <c r="U52" i="1"/>
  <c r="U21" i="1"/>
  <c r="U24" i="1" s="1"/>
  <c r="U25" i="1" s="1"/>
  <c r="L51" i="2"/>
  <c r="M42" i="2"/>
  <c r="AA68" i="2"/>
  <c r="AA69" i="2"/>
  <c r="AA67" i="2"/>
  <c r="AA70" i="2"/>
  <c r="AA72" i="2"/>
  <c r="AA71" i="2"/>
  <c r="O61" i="1"/>
  <c r="O52" i="1"/>
  <c r="O21" i="1"/>
  <c r="O24" i="1" s="1"/>
  <c r="O25" i="1" s="1"/>
  <c r="K80" i="2"/>
  <c r="K82" i="2"/>
  <c r="K69" i="2"/>
  <c r="K81" i="2"/>
  <c r="L82" i="2" l="1"/>
  <c r="L69" i="2"/>
  <c r="L81" i="2"/>
  <c r="L80" i="2"/>
  <c r="M51" i="2"/>
  <c r="AB69" i="2"/>
  <c r="AB68" i="2"/>
  <c r="AB67" i="2"/>
  <c r="AB70" i="2"/>
  <c r="AB71" i="2"/>
  <c r="AB72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<sst xmlns="http://schemas.openxmlformats.org/spreadsheetml/2006/main" count="963" uniqueCount="624">
  <si>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</si>
  <si>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HD6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</si>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</sst>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8185</v>
      </c>
      <c r="O6" s="187">
        <f t="shared" si="1"/>
        <v>36384</v>
      </c>
      <c r="P6" s="187">
        <f t="shared" si="1"/>
        <v>13953</v>
      </c>
      <c r="Q6" s="187">
        <f t="shared" si="1"/>
        <v>106104</v>
      </c>
      <c r="R6" s="187">
        <f t="shared" si="1"/>
        <v>87373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285665</v>
      </c>
      <c r="D7" s="123">
        <f>SUMIF(PL.data!$D$3:$D$25, FSA!$A7, PL.data!F$3:F$25)</f>
        <v>301162</v>
      </c>
      <c r="E7" s="123">
        <f>SUMIF(PL.data!$D$3:$D$25, FSA!$A7, PL.data!G$3:G$25)</f>
        <v>141161</v>
      </c>
      <c r="F7" s="123">
        <f>SUMIF(PL.data!$D$3:$D$25, FSA!$A7, PL.data!H$3:H$25)</f>
        <v>440185</v>
      </c>
      <c r="G7" s="123">
        <f>SUMIF(PL.data!$D$3:$D$25, FSA!$A7, PL.data!I$3:I$25)</f>
        <v>382339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-253357</v>
      </c>
      <c r="D8" s="123">
        <f>-SUMIF(PL.data!$D$3:$D$25, FSA!$A8, PL.data!F$3:F$25)</f>
        <v>-247447</v>
      </c>
      <c r="E8" s="123">
        <f>-SUMIF(PL.data!$D$3:$D$25, FSA!$A8, PL.data!G$3:G$25)</f>
        <v>-110743</v>
      </c>
      <c r="F8" s="123">
        <f>-SUMIF(PL.data!$D$3:$D$25, FSA!$A8, PL.data!H$3:H$25)</f>
        <v>-312238</v>
      </c>
      <c r="G8" s="123">
        <f>-SUMIF(PL.data!$D$3:$D$25, FSA!$A8, PL.data!I$3:I$25)</f>
        <v>-274825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8753</v>
      </c>
      <c r="O8" s="190">
        <f>CF.data!F12-FSA!O7-FSA!O6</f>
        <v>-4743</v>
      </c>
      <c r="P8" s="190">
        <f>CF.data!G12-FSA!P7-FSA!P6</f>
        <v>3058</v>
      </c>
      <c r="Q8" s="190">
        <f>CF.data!H12-FSA!Q7-FSA!Q6</f>
        <v>1532</v>
      </c>
      <c r="R8" s="190">
        <f>CF.data!I12-FSA!R7-FSA!R6</f>
        <v>-6498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32308</v>
      </c>
      <c r="D9" s="187">
        <f t="shared" si="3"/>
        <v>53715</v>
      </c>
      <c r="E9" s="187">
        <f t="shared" si="3"/>
        <v>30418</v>
      </c>
      <c r="F9" s="187">
        <f t="shared" si="3"/>
        <v>127947</v>
      </c>
      <c r="G9" s="187">
        <f t="shared" si="3"/>
        <v>107514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-6694</v>
      </c>
      <c r="O9" s="190">
        <f>SUMIF(CF.data!$D$4:$D$43, $L9, CF.data!F$4:F$43)</f>
        <v>-6741</v>
      </c>
      <c r="P9" s="190">
        <f>SUMIF(CF.data!$D$4:$D$43, $L9, CF.data!G$4:G$43)</f>
        <v>-5971</v>
      </c>
      <c r="Q9" s="190">
        <f>SUMIF(CF.data!$D$4:$D$43, $L9, CF.data!H$4:H$43)</f>
        <v>-18267</v>
      </c>
      <c r="R9" s="190">
        <f>SUMIF(CF.data!$D$4:$D$43, $L9, CF.data!I$4:I$43)</f>
        <v>-10125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-27016</v>
      </c>
      <c r="D10" s="123">
        <f>-SUMIF(PL.data!$D$3:$D$25, FSA!$A10, PL.data!F$3:F$25)</f>
        <v>-20075</v>
      </c>
      <c r="E10" s="123">
        <f>-SUMIF(PL.data!$D$3:$D$25, FSA!$A10, PL.data!G$3:G$25)</f>
        <v>-18913</v>
      </c>
      <c r="F10" s="123">
        <f>-SUMIF(PL.data!$D$3:$D$25, FSA!$A10, PL.data!H$3:H$25)</f>
        <v>-24012</v>
      </c>
      <c r="G10" s="123">
        <f>-SUMIF(PL.data!$D$3:$D$25, FSA!$A10, PL.data!I$3:I$25)</f>
        <v>-21599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-17026</v>
      </c>
      <c r="O10" s="190">
        <f>SUMIF(CF.data!$D$4:$D$43, $L10, CF.data!F$4:F$43)</f>
        <v>-2010</v>
      </c>
      <c r="P10" s="190">
        <f>SUMIF(CF.data!$D$4:$D$43, $L10, CF.data!G$4:G$43)</f>
        <v>-4125</v>
      </c>
      <c r="Q10" s="190">
        <f>SUMIF(CF.data!$D$4:$D$43, $L10, CF.data!H$4:H$43)</f>
        <v>-5855</v>
      </c>
      <c r="R10" s="190">
        <f>SUMIF(CF.data!$D$4:$D$43, $L10, CF.data!I$4:I$43)</f>
        <v>-29288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-6782</v>
      </c>
      <c r="O11" s="187">
        <f t="shared" si="4"/>
        <v>22890</v>
      </c>
      <c r="P11" s="187">
        <f t="shared" si="4"/>
        <v>6915</v>
      </c>
      <c r="Q11" s="187">
        <f t="shared" si="4"/>
        <v>83514</v>
      </c>
      <c r="R11" s="187">
        <f t="shared" si="4"/>
        <v>41462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5292</v>
      </c>
      <c r="D12" s="187">
        <f t="shared" si="5"/>
        <v>33640</v>
      </c>
      <c r="E12" s="187">
        <f t="shared" si="5"/>
        <v>11505</v>
      </c>
      <c r="F12" s="187">
        <f t="shared" si="5"/>
        <v>103935</v>
      </c>
      <c r="G12" s="187">
        <f t="shared" si="5"/>
        <v>85915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53058</v>
      </c>
      <c r="O12" s="190">
        <f>SUMIF(CF.data!$D$4:$D$43, $L12, CF.data!F$4:F$43)</f>
        <v>-37683</v>
      </c>
      <c r="P12" s="190">
        <f>SUMIF(CF.data!$D$4:$D$43, $L12, CF.data!G$4:G$43)</f>
        <v>642</v>
      </c>
      <c r="Q12" s="190">
        <f>SUMIF(CF.data!$D$4:$D$43, $L12, CF.data!H$4:H$43)</f>
        <v>408813</v>
      </c>
      <c r="R12" s="190">
        <f>SUMIF(CF.data!$D$4:$D$43, $L12, CF.data!I$4:I$43)</f>
        <v>157034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-163</v>
      </c>
      <c r="D13" s="123">
        <f>SUMIF(PL.data!$D$3:$D$25, FSA!$A13, PL.data!F$3:F$25)</f>
        <v>-3710</v>
      </c>
      <c r="E13" s="123">
        <f>SUMIF(PL.data!$D$3:$D$25, FSA!$A13, PL.data!G$3:G$25)</f>
        <v>1258</v>
      </c>
      <c r="F13" s="123">
        <f>SUMIF(PL.data!$D$3:$D$25, FSA!$A13, PL.data!H$3:H$25)</f>
        <v>6568</v>
      </c>
      <c r="G13" s="123">
        <f>SUMIF(PL.data!$D$3:$D$25, FSA!$A13, PL.data!I$3:I$25)</f>
        <v>2015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46276</v>
      </c>
      <c r="O13" s="187">
        <f t="shared" si="6"/>
        <v>-14793</v>
      </c>
      <c r="P13" s="187">
        <f t="shared" si="6"/>
        <v>7557</v>
      </c>
      <c r="Q13" s="187">
        <f t="shared" si="6"/>
        <v>492327</v>
      </c>
      <c r="R13" s="187">
        <f t="shared" si="6"/>
        <v>198496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-6694</v>
      </c>
      <c r="D14" s="123">
        <f>-SUMIF(PL.data!$D$3:$D$25, FSA!$A14, PL.data!F$3:F$25)</f>
        <v>-6741</v>
      </c>
      <c r="E14" s="123">
        <f>-SUMIF(PL.data!$D$3:$D$25, FSA!$A14, PL.data!G$3:G$25)</f>
        <v>0</v>
      </c>
      <c r="F14" s="123">
        <f>-SUMIF(PL.data!$D$3:$D$25, FSA!$A14, PL.data!H$3:H$25)</f>
        <v>-17759</v>
      </c>
      <c r="G14" s="123">
        <f>-SUMIF(PL.data!$D$3:$D$25, FSA!$A14, PL.data!I$3:I$25)</f>
        <v>-10125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-8426</v>
      </c>
      <c r="O14" s="190">
        <f>SUMIF(CF.data!$D$4:$D$43, $L14, CF.data!F$4:F$43)</f>
        <v>-16649</v>
      </c>
      <c r="P14" s="190">
        <f>SUMIF(CF.data!$D$4:$D$43, $L14, CF.data!G$4:G$43)</f>
        <v>-40535</v>
      </c>
      <c r="Q14" s="190">
        <f>SUMIF(CF.data!$D$4:$D$43, $L14, CF.data!H$4:H$43)</f>
        <v>-288861</v>
      </c>
      <c r="R14" s="190">
        <f>SUMIF(CF.data!$D$4:$D$43, $L14, CF.data!I$4:I$43)</f>
        <v>-255286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19405</v>
      </c>
      <c r="D15" s="123">
        <f t="shared" si="7"/>
        <v>1035</v>
      </c>
      <c r="E15" s="123">
        <f t="shared" si="7"/>
        <v>-2672</v>
      </c>
      <c r="F15" s="123">
        <f t="shared" si="7"/>
        <v>9777</v>
      </c>
      <c r="G15" s="123">
        <f t="shared" si="7"/>
        <v>7559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37850</v>
      </c>
      <c r="O15" s="187">
        <f t="shared" si="8"/>
        <v>-31442</v>
      </c>
      <c r="P15" s="187">
        <f t="shared" si="8"/>
        <v>-32978</v>
      </c>
      <c r="Q15" s="187">
        <f t="shared" si="8"/>
        <v>203466</v>
      </c>
      <c r="R15" s="187">
        <f t="shared" si="8"/>
        <v>-56790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17840</v>
      </c>
      <c r="D16" s="175">
        <f>SUMIF(PL.data!$D$3:$D$25, FSA!$A16, PL.data!F$3:F$25)</f>
        <v>24224</v>
      </c>
      <c r="E16" s="175">
        <f>SUMIF(PL.data!$D$3:$D$25, FSA!$A16, PL.data!G$3:G$25)</f>
        <v>10091</v>
      </c>
      <c r="F16" s="175">
        <f>SUMIF(PL.data!$D$3:$D$25, FSA!$A16, PL.data!H$3:H$25)</f>
        <v>102521</v>
      </c>
      <c r="G16" s="175">
        <f>SUMIF(PL.data!$D$3:$D$25, FSA!$A16, PL.data!I$3:I$25)</f>
        <v>85364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3747</v>
      </c>
      <c r="O16" s="190">
        <f>SUMIF(CF.data!$D$4:$D$43, $L16, CF.data!F$4:F$43)</f>
        <v>267</v>
      </c>
      <c r="P16" s="190">
        <f>SUMIF(CF.data!$D$4:$D$43, $L16, CF.data!G$4:G$43)</f>
        <v>1498</v>
      </c>
      <c r="Q16" s="190">
        <f>SUMIF(CF.data!$D$4:$D$43, $L16, CF.data!H$4:H$43)</f>
        <v>8626</v>
      </c>
      <c r="R16" s="190">
        <f>SUMIF(CF.data!$D$4:$D$43, $L16, CF.data!I$4:I$43)</f>
        <v>7558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-7113</v>
      </c>
      <c r="D17" s="123">
        <f>-SUMIF(PL.data!$D$3:$D$25, FSA!$A17, PL.data!F$3:F$25)</f>
        <v>-7292</v>
      </c>
      <c r="E17" s="123">
        <f>-SUMIF(PL.data!$D$3:$D$25, FSA!$A17, PL.data!G$3:G$25)</f>
        <v>-4596</v>
      </c>
      <c r="F17" s="123">
        <f>-SUMIF(PL.data!$D$3:$D$25, FSA!$A17, PL.data!H$3:H$25)</f>
        <v>-21377</v>
      </c>
      <c r="G17" s="123">
        <f>-SUMIF(PL.data!$D$3:$D$25, FSA!$A17, PL.data!I$3:I$25)</f>
        <v>-19808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-19499</v>
      </c>
      <c r="O17" s="190">
        <f>SUMIF(CF.data!$D$4:$D$43, $L17, CF.data!F$4:F$43)</f>
        <v>-15286</v>
      </c>
      <c r="P17" s="190">
        <f>SUMIF(CF.data!$D$4:$D$43, $L17, CF.data!G$4:G$43)</f>
        <v>-17515</v>
      </c>
      <c r="Q17" s="190">
        <f>SUMIF(CF.data!$D$4:$D$43, $L17, CF.data!H$4:H$43)</f>
        <v>-31401</v>
      </c>
      <c r="R17" s="190">
        <f>SUMIF(CF.data!$D$4:$D$43, $L17, CF.data!I$4:I$43)</f>
        <v>-25424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10727</v>
      </c>
      <c r="D18" s="187">
        <f t="shared" si="9"/>
        <v>16932</v>
      </c>
      <c r="E18" s="187">
        <f t="shared" si="9"/>
        <v>5495</v>
      </c>
      <c r="F18" s="187">
        <f t="shared" si="9"/>
        <v>81144</v>
      </c>
      <c r="G18" s="187">
        <f t="shared" si="9"/>
        <v>65556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22098</v>
      </c>
      <c r="O18" s="194">
        <f t="shared" si="10"/>
        <v>-46461</v>
      </c>
      <c r="P18" s="194">
        <f t="shared" si="10"/>
        <v>-48995</v>
      </c>
      <c r="Q18" s="194">
        <f t="shared" si="10"/>
        <v>180691</v>
      </c>
      <c r="R18" s="194">
        <f t="shared" si="10"/>
        <v>-74656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-658</v>
      </c>
      <c r="O20" s="190">
        <f>SUMIF(CF.data!$D$4:$D$43, $L20, CF.data!F$4:F$43)</f>
        <v>-5000</v>
      </c>
      <c r="P20" s="190">
        <f>SUMIF(CF.data!$D$4:$D$43, $L20, CF.data!G$4:G$43)</f>
        <v>-23298</v>
      </c>
      <c r="Q20" s="190">
        <f>SUMIF(CF.data!$D$4:$D$43, $L20, CF.data!H$4:H$43)</f>
        <v>-113082</v>
      </c>
      <c r="R20" s="190">
        <f>SUMIF(CF.data!$D$4:$D$43, $L20, CF.data!I$4:I$43)</f>
        <v>158362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2893</v>
      </c>
      <c r="D21" s="196">
        <f>SUMIF(CF.data!$D$4:$D$43, FSA!$A21, CF.data!F$4:F$43)</f>
        <v>2744</v>
      </c>
      <c r="E21" s="196">
        <f>SUMIF(CF.data!$D$4:$D$43, FSA!$A21, CF.data!G$4:G$43)</f>
        <v>2448</v>
      </c>
      <c r="F21" s="196">
        <f>SUMIF(CF.data!$D$4:$D$43, FSA!$A21, CF.data!H$4:H$43)</f>
        <v>2169</v>
      </c>
      <c r="G21" s="196">
        <f>SUMIF(CF.data!$D$4:$D$43, FSA!$A21, CF.data!I$4:I$43)</f>
        <v>1458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21440</v>
      </c>
      <c r="O21" s="198">
        <f t="shared" si="11"/>
        <v>-51461</v>
      </c>
      <c r="P21" s="198">
        <f t="shared" si="11"/>
        <v>-72293</v>
      </c>
      <c r="Q21" s="198">
        <f t="shared" si="11"/>
        <v>67609</v>
      </c>
      <c r="R21" s="198">
        <f t="shared" si="11"/>
        <v>83706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6018</v>
      </c>
      <c r="O22" s="190">
        <f>SUMIF(CF.data!$D$4:$D$43, $L22, CF.data!F$4:F$43)</f>
        <v>55120</v>
      </c>
      <c r="P22" s="190">
        <f>SUMIF(CF.data!$D$4:$D$43, $L22, CF.data!G$4:G$43)</f>
        <v>105727</v>
      </c>
      <c r="Q22" s="190">
        <f>SUMIF(CF.data!$D$4:$D$43, $L22, CF.data!H$4:H$43)</f>
        <v>-117439</v>
      </c>
      <c r="R22" s="190">
        <f>SUMIF(CF.data!$D$4:$D$43, $L22, CF.data!I$4:I$43)</f>
        <v>-46252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-7046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-1892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20412</v>
      </c>
      <c r="O24" s="199">
        <f t="shared" si="12"/>
        <v>3659</v>
      </c>
      <c r="P24" s="199">
        <f t="shared" si="12"/>
        <v>33434</v>
      </c>
      <c r="Q24" s="199">
        <f t="shared" si="12"/>
        <v>-49830</v>
      </c>
      <c r="R24" s="199">
        <f t="shared" si="12"/>
        <v>35562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8185</v>
      </c>
      <c r="D25" s="196">
        <f t="shared" si="13"/>
        <v>36384</v>
      </c>
      <c r="E25" s="196">
        <f t="shared" si="13"/>
        <v>13953</v>
      </c>
      <c r="F25" s="196">
        <f t="shared" si="13"/>
        <v>106104</v>
      </c>
      <c r="G25" s="196">
        <f t="shared" si="13"/>
        <v>87373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-1</v>
      </c>
      <c r="O25" s="200">
        <f>O24-CF.data!F40</f>
        <v>0</v>
      </c>
      <c r="P25" s="200">
        <f>P24-CF.data!G40</f>
        <v>1</v>
      </c>
      <c r="Q25" s="200">
        <f>Q24-CF.data!H40</f>
        <v>-1</v>
      </c>
      <c r="R25" s="200">
        <f>R24-CF.data!I40</f>
        <v>2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8185</v>
      </c>
      <c r="D26" s="196">
        <f t="shared" si="14"/>
        <v>36384</v>
      </c>
      <c r="E26" s="196">
        <f t="shared" si="14"/>
        <v>13953</v>
      </c>
      <c r="F26" s="196">
        <f t="shared" si="14"/>
        <v>106104</v>
      </c>
      <c r="G26" s="196">
        <f t="shared" si="14"/>
        <v>87373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30028</v>
      </c>
      <c r="D29" s="202">
        <f>SUMIF(BS.data!$D$5:$D$116,FSA!$A29,BS.data!F$5:F$116)</f>
        <v>38686</v>
      </c>
      <c r="E29" s="202">
        <f>SUMIF(BS.data!$D$5:$D$116,FSA!$A29,BS.data!G$5:G$116)</f>
        <v>92119</v>
      </c>
      <c r="F29" s="202">
        <f>SUMIF(BS.data!$D$5:$D$116,FSA!$A29,BS.data!H$5:H$116)</f>
        <v>216290</v>
      </c>
      <c r="G29" s="202">
        <f>SUMIF(BS.data!$D$5:$D$116,FSA!$A29,BS.data!I$5:I$116)</f>
        <v>99879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61725</v>
      </c>
      <c r="D30" s="202">
        <f>SUMIF(BS.data!$D$5:$D$116,FSA!$A30,BS.data!F$5:F$116)</f>
        <v>67356</v>
      </c>
      <c r="E30" s="202">
        <f>SUMIF(BS.data!$D$5:$D$116,FSA!$A30,BS.data!G$5:G$116)</f>
        <v>55275</v>
      </c>
      <c r="F30" s="202">
        <f>SUMIF(BS.data!$D$5:$D$116,FSA!$A30,BS.data!H$5:H$116)</f>
        <v>61667</v>
      </c>
      <c r="G30" s="202">
        <f>SUMIF(BS.data!$D$5:$D$116,FSA!$A30,BS.data!I$5:I$116)</f>
        <v>58618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5.42488579279925E-2</v>
      </c>
      <c r="P30" s="204">
        <f t="shared" si="17"/>
        <v>-0.5312788466008328</v>
      </c>
      <c r="Q30" s="204">
        <f t="shared" si="17"/>
        <v>2.1183187991017349</v>
      </c>
      <c r="R30" s="204">
        <f t="shared" si="17"/>
        <v>-0.13141292865499732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140066</v>
      </c>
      <c r="D31" s="202">
        <f>SUMIF(BS.data!$D$5:$D$116,FSA!$A31,BS.data!F$5:F$116)</f>
        <v>66143</v>
      </c>
      <c r="E31" s="202">
        <f>SUMIF(BS.data!$D$5:$D$116,FSA!$A31,BS.data!G$5:G$116)</f>
        <v>63610</v>
      </c>
      <c r="F31" s="202">
        <f>SUMIF(BS.data!$D$5:$D$116,FSA!$A31,BS.data!H$5:H$116)</f>
        <v>53658</v>
      </c>
      <c r="G31" s="202">
        <f>SUMIF(BS.data!$D$5:$D$116,FSA!$A31,BS.data!I$5:I$116)</f>
        <v>50507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0.11309750932035777</v>
      </c>
      <c r="O31" s="205">
        <f t="shared" si="18"/>
        <v>0.17835915553755122</v>
      </c>
      <c r="P31" s="205">
        <f t="shared" si="18"/>
        <v>0.21548444683729925</v>
      </c>
      <c r="Q31" s="205">
        <f t="shared" si="18"/>
        <v>0.29066642434430978</v>
      </c>
      <c r="R31" s="205">
        <f t="shared" si="18"/>
        <v>0.28120071454913048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32277</v>
      </c>
      <c r="D32" s="202">
        <f>SUMIF(BS.data!$D$5:$D$116,FSA!$A32,BS.data!F$5:F$116)</f>
        <v>36074</v>
      </c>
      <c r="E32" s="202">
        <f>SUMIF(BS.data!$D$5:$D$116,FSA!$A32,BS.data!G$5:G$116)</f>
        <v>85443</v>
      </c>
      <c r="F32" s="202">
        <f>SUMIF(BS.data!$D$5:$D$116,FSA!$A32,BS.data!H$5:H$116)</f>
        <v>100334</v>
      </c>
      <c r="G32" s="202">
        <f>SUMIF(BS.data!$D$5:$D$116,FSA!$A32,BS.data!I$5:I$116)</f>
        <v>58884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2.8652442546339245E-2</v>
      </c>
      <c r="O32" s="206">
        <f t="shared" si="19"/>
        <v>0.12081205464168786</v>
      </c>
      <c r="P32" s="206">
        <f t="shared" si="19"/>
        <v>9.8844581718746674E-2</v>
      </c>
      <c r="Q32" s="206">
        <f t="shared" si="19"/>
        <v>0.24104410645524041</v>
      </c>
      <c r="R32" s="206">
        <f t="shared" si="19"/>
        <v>0.22852233227580759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0</v>
      </c>
      <c r="D33" s="202">
        <f>SUMIF(BS.data!$D$5:$D$116,FSA!$A33,BS.data!F$5:F$116)</f>
        <v>0</v>
      </c>
      <c r="E33" s="202">
        <f>SUMIF(BS.data!$D$5:$D$116,FSA!$A33,BS.data!G$5:G$116)</f>
        <v>13191</v>
      </c>
      <c r="F33" s="202">
        <f>SUMIF(BS.data!$D$5:$D$116,FSA!$A33,BS.data!H$5:H$116)</f>
        <v>56655</v>
      </c>
      <c r="G33" s="202">
        <f>SUMIF(BS.data!$D$5:$D$116,FSA!$A33,BS.data!I$5:I$116)</f>
        <v>69431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-2.3741095338945969E-2</v>
      </c>
      <c r="O33" s="205">
        <f t="shared" si="20"/>
        <v>7.6005604956800657E-2</v>
      </c>
      <c r="P33" s="205">
        <f t="shared" si="20"/>
        <v>4.8986618116901977E-2</v>
      </c>
      <c r="Q33" s="205">
        <f t="shared" si="20"/>
        <v>0.189724774810591</v>
      </c>
      <c r="R33" s="205">
        <f t="shared" si="20"/>
        <v>0.1084430309228198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63660</v>
      </c>
      <c r="D34" s="202">
        <f>SUMIF(BS.data!$D$5:$D$116,FSA!$A34,BS.data!F$5:F$116)</f>
        <v>92704</v>
      </c>
      <c r="E34" s="202">
        <f>SUMIF(BS.data!$D$5:$D$116,FSA!$A34,BS.data!G$5:G$116)</f>
        <v>211032</v>
      </c>
      <c r="F34" s="202">
        <f>SUMIF(BS.data!$D$5:$D$116,FSA!$A34,BS.data!H$5:H$116)</f>
        <v>220129</v>
      </c>
      <c r="G34" s="202">
        <f>SUMIF(BS.data!$D$5:$D$116,FSA!$A34,BS.data!I$5:I$116)</f>
        <v>143970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9.9096561942951869E-2</v>
      </c>
      <c r="P34" s="207">
        <f t="shared" si="21"/>
        <v>2.531001063466902E-2</v>
      </c>
      <c r="Q34" s="207">
        <f t="shared" si="21"/>
        <v>0.29105621609980314</v>
      </c>
      <c r="R34" s="207">
        <f t="shared" si="21"/>
        <v>0.24860841356542929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104363</v>
      </c>
      <c r="D35" s="202">
        <f>SUMIF(BS.data!$D$5:$D$116,FSA!$A35,BS.data!F$5:F$116)</f>
        <v>51424</v>
      </c>
      <c r="E35" s="202">
        <f>SUMIF(BS.data!$D$5:$D$116,FSA!$A35,BS.data!G$5:G$116)</f>
        <v>14626</v>
      </c>
      <c r="F35" s="202">
        <f>SUMIF(BS.data!$D$5:$D$116,FSA!$A35,BS.data!H$5:H$116)</f>
        <v>13293</v>
      </c>
      <c r="G35" s="202">
        <f>SUMIF(BS.data!$D$5:$D$116,FSA!$A35,BS.data!I$5:I$116)</f>
        <v>12960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78.221297839700895</v>
      </c>
      <c r="P35" s="131">
        <f t="shared" si="22"/>
        <v>158.54348934904118</v>
      </c>
      <c r="Q35" s="131">
        <f t="shared" si="22"/>
        <v>48.483966968433727</v>
      </c>
      <c r="R35" s="131">
        <f t="shared" si="22"/>
        <v>57.415049210255823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262747</v>
      </c>
      <c r="D36" s="202">
        <f>SUMIF(BS.data!$D$5:$D$116,FSA!$A36,BS.data!F$5:F$116)</f>
        <v>225046</v>
      </c>
      <c r="E36" s="202">
        <f>SUMIF(BS.data!$D$5:$D$116,FSA!$A36,BS.data!G$5:G$116)</f>
        <v>363465</v>
      </c>
      <c r="F36" s="202">
        <f>SUMIF(BS.data!$D$5:$D$116,FSA!$A36,BS.data!H$5:H$116)</f>
        <v>653098</v>
      </c>
      <c r="G36" s="202">
        <f>SUMIF(BS.data!$D$5:$D$116,FSA!$A36,BS.data!I$5:I$116)</f>
        <v>907259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152.08566885029924</v>
      </c>
      <c r="P36" s="131">
        <f t="shared" si="23"/>
        <v>213.82771371553957</v>
      </c>
      <c r="Q36" s="131">
        <f t="shared" si="23"/>
        <v>68.541977594014824</v>
      </c>
      <c r="R36" s="131">
        <f t="shared" si="23"/>
        <v>69.171700172837262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100000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74.599116174372696</v>
      </c>
      <c r="P37" s="131">
        <f t="shared" si="24"/>
        <v>172.36010402463361</v>
      </c>
      <c r="Q37" s="131">
        <f t="shared" si="24"/>
        <v>71.625747026306854</v>
      </c>
      <c r="R37" s="131">
        <f t="shared" si="24"/>
        <v>84.756499590648588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694866</v>
      </c>
      <c r="D38" s="208">
        <f t="shared" si="25"/>
        <v>677433</v>
      </c>
      <c r="E38" s="208">
        <f t="shared" si="25"/>
        <v>898761</v>
      </c>
      <c r="F38" s="208">
        <f t="shared" si="25"/>
        <v>1375124</v>
      </c>
      <c r="G38" s="208">
        <f t="shared" si="25"/>
        <v>1401508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174545</v>
      </c>
      <c r="O38" s="209">
        <f t="shared" si="26"/>
        <v>107464</v>
      </c>
      <c r="P38" s="209">
        <f t="shared" si="26"/>
        <v>163335</v>
      </c>
      <c r="Q38" s="209">
        <f t="shared" si="26"/>
        <v>-462562</v>
      </c>
      <c r="R38" s="209">
        <f t="shared" si="26"/>
        <v>-551727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0.46820149952517248</v>
      </c>
      <c r="P39" s="133">
        <f t="shared" si="27"/>
        <v>0.95918490234554865</v>
      </c>
      <c r="Q39" s="133">
        <f t="shared" si="27"/>
        <v>-0.33988777445846635</v>
      </c>
      <c r="R39" s="133">
        <f t="shared" si="27"/>
        <v>-1.326426286619989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46070</v>
      </c>
      <c r="D40" s="202">
        <f>SUMIF(BS.data!$D$5:$D$116,FSA!$A40,BS.data!F$5:F$116)</f>
        <v>55077</v>
      </c>
      <c r="E40" s="202">
        <f>SUMIF(BS.data!$D$5:$D$116,FSA!$A40,BS.data!G$5:G$116)</f>
        <v>49513</v>
      </c>
      <c r="F40" s="202">
        <f>SUMIF(BS.data!$D$5:$D$116,FSA!$A40,BS.data!H$5:H$116)</f>
        <v>73031</v>
      </c>
      <c r="G40" s="202">
        <f>SUMIF(BS.data!$D$5:$D$116,FSA!$A40,BS.data!I$5:I$116)</f>
        <v>54603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1.2347942672404073</v>
      </c>
      <c r="P40" s="210">
        <f t="shared" si="28"/>
        <v>0.47972255403892194</v>
      </c>
      <c r="Q40" s="210">
        <f t="shared" si="28"/>
        <v>0.86602601117687739</v>
      </c>
      <c r="R40" s="210">
        <f t="shared" si="28"/>
        <v>0.49006605539629711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2998</v>
      </c>
      <c r="D41" s="202">
        <f>SUMIF(BS.data!$D$5:$D$116,FSA!$A41,BS.data!F$5:F$116)</f>
        <v>4560</v>
      </c>
      <c r="E41" s="202">
        <f>SUMIF(BS.data!$D$5:$D$116,FSA!$A41,BS.data!G$5:G$116)</f>
        <v>1644</v>
      </c>
      <c r="F41" s="202">
        <f>SUMIF(BS.data!$D$5:$D$116,FSA!$A41,BS.data!H$5:H$116)</f>
        <v>3715</v>
      </c>
      <c r="G41" s="202">
        <f>SUMIF(BS.data!$D$5:$D$116,FSA!$A41,BS.data!I$5:I$116)</f>
        <v>1966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2.9125475285171101</v>
      </c>
      <c r="O41" s="137">
        <f t="shared" si="29"/>
        <v>6.0674198250728866</v>
      </c>
      <c r="P41" s="137">
        <f t="shared" si="29"/>
        <v>16.55841503267974</v>
      </c>
      <c r="Q41" s="137">
        <f t="shared" si="29"/>
        <v>133.17704011065007</v>
      </c>
      <c r="R41" s="137">
        <f t="shared" si="29"/>
        <v>175.09327846364883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10434</v>
      </c>
      <c r="D42" s="202">
        <f>SUMIF(BS.data!$D$5:$D$116,FSA!$A42,BS.data!F$5:F$116)</f>
        <v>2472</v>
      </c>
      <c r="E42" s="202">
        <f>SUMIF(BS.data!$D$5:$D$116,FSA!$A42,BS.data!G$5:G$116)</f>
        <v>3027</v>
      </c>
      <c r="F42" s="202">
        <f>SUMIF(BS.data!$D$5:$D$116,FSA!$A42,BS.data!H$5:H$116)</f>
        <v>323800</v>
      </c>
      <c r="G42" s="202">
        <f>SUMIF(BS.data!$D$5:$D$116,FSA!$A42,BS.data!I$5:I$116)</f>
        <v>79862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2.949608807519297E-2</v>
      </c>
      <c r="O42" s="138">
        <f t="shared" si="30"/>
        <v>5.528253896573937E-2</v>
      </c>
      <c r="P42" s="138">
        <f t="shared" si="30"/>
        <v>0.28715438400124682</v>
      </c>
      <c r="Q42" s="138">
        <f t="shared" si="30"/>
        <v>0.65622635937162788</v>
      </c>
      <c r="R42" s="138">
        <f t="shared" si="30"/>
        <v>0.66769542212539135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21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334330</v>
      </c>
      <c r="G43" s="202">
        <f>SUMIF(BS.data!$D$5:$D$116,FSA!$A43,BS.data!I$5:I$116)</f>
        <v>652736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355403</v>
      </c>
      <c r="D44" s="202">
        <f>SUMIF(BS.data!$D$5:$D$116,FSA!$A44,BS.data!F$5:F$116)</f>
        <v>250757</v>
      </c>
      <c r="E44" s="202">
        <f>SUMIF(BS.data!$D$5:$D$116,FSA!$A44,BS.data!G$5:G$116)</f>
        <v>392718</v>
      </c>
      <c r="F44" s="202">
        <f>SUMIF(BS.data!$D$5:$D$116,FSA!$A44,BS.data!H$5:H$116)</f>
        <v>236650</v>
      </c>
      <c r="G44" s="202">
        <f>SUMIF(BS.data!$D$5:$D$116,FSA!$A44,BS.data!I$5:I$116)</f>
        <v>218214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9712</v>
      </c>
      <c r="D45" s="202">
        <f>SUMIF(BS.data!$D$5:$D$116,FSA!$A45,BS.data!F$5:F$116)</f>
        <v>6942</v>
      </c>
      <c r="E45" s="202">
        <f>SUMIF(BS.data!$D$5:$D$116,FSA!$A45,BS.data!G$5:G$116)</f>
        <v>9248</v>
      </c>
      <c r="F45" s="202">
        <f>SUMIF(BS.data!$D$5:$D$116,FSA!$A45,BS.data!H$5:H$116)</f>
        <v>16858</v>
      </c>
      <c r="G45" s="202">
        <f>SUMIF(BS.data!$D$5:$D$116,FSA!$A45,BS.data!I$5:I$116)</f>
        <v>9833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0.47618550641846058</v>
      </c>
      <c r="O45" s="136">
        <f t="shared" si="31"/>
        <v>0.66145966948239432</v>
      </c>
      <c r="P45" s="136">
        <f t="shared" si="31"/>
        <v>1.2782502723944376</v>
      </c>
      <c r="Q45" s="136">
        <f t="shared" si="31"/>
        <v>0.50975044961386107</v>
      </c>
      <c r="R45" s="136">
        <f t="shared" si="31"/>
        <v>0.28039367814170008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78827</v>
      </c>
      <c r="D46" s="202">
        <f>SUMIF(BS.data!$D$5:$D$116,FSA!$A46,BS.data!F$5:F$116)</f>
        <v>66751</v>
      </c>
      <c r="E46" s="202">
        <f>SUMIF(BS.data!$D$5:$D$116,FSA!$A46,BS.data!G$5:G$116)</f>
        <v>139381</v>
      </c>
      <c r="F46" s="202">
        <f>SUMIF(BS.data!$D$5:$D$116,FSA!$A46,BS.data!H$5:H$116)</f>
        <v>76088</v>
      </c>
      <c r="G46" s="202">
        <f>SUMIF(BS.data!$D$5:$D$116,FSA!$A46,BS.data!I$5:I$116)</f>
        <v>46008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0.35603887125510192</v>
      </c>
      <c r="O46" s="137">
        <f t="shared" si="32"/>
        <v>0.4644327898115112</v>
      </c>
      <c r="P46" s="137">
        <f t="shared" si="32"/>
        <v>0.275197637586029</v>
      </c>
      <c r="Q46" s="137">
        <f t="shared" si="32"/>
        <v>0.2281833771129084</v>
      </c>
      <c r="R46" s="137">
        <f t="shared" si="32"/>
        <v>0.27158036036216043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7864</v>
      </c>
      <c r="D47" s="202">
        <f>SUMIF(BS.data!$D$5:$D$116,FSA!$A47,BS.data!F$5:F$116)</f>
        <v>75060</v>
      </c>
      <c r="E47" s="202">
        <f>SUMIF(BS.data!$D$5:$D$116,FSA!$A47,BS.data!G$5:G$116)</f>
        <v>108156</v>
      </c>
      <c r="F47" s="202">
        <f>SUMIF(BS.data!$D$5:$D$116,FSA!$A47,BS.data!H$5:H$116)</f>
        <v>54010</v>
      </c>
      <c r="G47" s="202">
        <f>SUMIF(BS.data!$D$5:$D$116,FSA!$A47,BS.data!I$5:I$116)</f>
        <v>37837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10.591447770311545</v>
      </c>
      <c r="O47" s="211">
        <f t="shared" si="33"/>
        <v>3.8976198328935796</v>
      </c>
      <c r="P47" s="211">
        <f t="shared" si="33"/>
        <v>17.740772593707447</v>
      </c>
      <c r="Q47" s="211">
        <f t="shared" si="33"/>
        <v>1.2261366206740556</v>
      </c>
      <c r="R47" s="211">
        <f t="shared" si="33"/>
        <v>0.95962139333661434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86691</v>
      </c>
      <c r="D48" s="208">
        <f t="shared" si="34"/>
        <v>141811</v>
      </c>
      <c r="E48" s="208">
        <f t="shared" si="34"/>
        <v>247537</v>
      </c>
      <c r="F48" s="208">
        <f t="shared" si="34"/>
        <v>130098</v>
      </c>
      <c r="G48" s="208">
        <f t="shared" si="34"/>
        <v>83845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10.591447770311545</v>
      </c>
      <c r="O48" s="174">
        <f t="shared" si="35"/>
        <v>3.8976198328935796</v>
      </c>
      <c r="P48" s="174">
        <f t="shared" si="35"/>
        <v>17.740772593707447</v>
      </c>
      <c r="Q48" s="174">
        <f t="shared" si="35"/>
        <v>1.2261366206740556</v>
      </c>
      <c r="R48" s="174">
        <f t="shared" si="35"/>
        <v>0.95962139333661434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511329</v>
      </c>
      <c r="D49" s="208">
        <f t="shared" si="36"/>
        <v>461619</v>
      </c>
      <c r="E49" s="208">
        <f t="shared" si="36"/>
        <v>703687</v>
      </c>
      <c r="F49" s="208">
        <f t="shared" si="36"/>
        <v>1118482</v>
      </c>
      <c r="G49" s="208">
        <f t="shared" si="36"/>
        <v>1101059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-7.8231881048782453E-2</v>
      </c>
      <c r="O49" s="136">
        <f t="shared" si="37"/>
        <v>0.16141202022410109</v>
      </c>
      <c r="P49" s="136">
        <f t="shared" si="37"/>
        <v>2.7935217765424968E-2</v>
      </c>
      <c r="Q49" s="136">
        <f t="shared" si="37"/>
        <v>0.6419314670479177</v>
      </c>
      <c r="R49" s="136">
        <f t="shared" si="37"/>
        <v>0.49450772258333831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0.53380397042368877</v>
      </c>
      <c r="O50" s="136">
        <f t="shared" si="38"/>
        <v>-0.10431489799803964</v>
      </c>
      <c r="P50" s="136">
        <f t="shared" si="38"/>
        <v>3.0528769436488284E-2</v>
      </c>
      <c r="Q50" s="136">
        <f t="shared" si="38"/>
        <v>3.7842780058110042</v>
      </c>
      <c r="R50" s="136">
        <f t="shared" si="38"/>
        <v>2.3674160653586975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162008</v>
      </c>
      <c r="D51" s="202">
        <f>SUMIF(BS.data!$D$5:$D$116,FSA!$A51,BS.data!F$5:F$116)</f>
        <v>162799</v>
      </c>
      <c r="E51" s="202">
        <f>SUMIF(BS.data!$D$5:$D$116,FSA!$A51,BS.data!G$5:G$116)</f>
        <v>164799</v>
      </c>
      <c r="F51" s="202">
        <f>SUMIF(BS.data!$D$5:$D$116,FSA!$A51,BS.data!H$5:H$116)</f>
        <v>157207</v>
      </c>
      <c r="G51" s="202">
        <f>SUMIF(BS.data!$D$5:$D$116,FSA!$A51,BS.data!I$5:I$116)</f>
        <v>162795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0.43660818308705635</v>
      </c>
      <c r="O51" s="136">
        <f t="shared" si="39"/>
        <v>-0.2217176382650147</v>
      </c>
      <c r="P51" s="136">
        <f t="shared" si="39"/>
        <v>-0.13322452805035206</v>
      </c>
      <c r="Q51" s="136">
        <f t="shared" si="39"/>
        <v>1.5639441036756907</v>
      </c>
      <c r="R51" s="136">
        <f t="shared" si="39"/>
        <v>-0.67732124754010381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18755</v>
      </c>
      <c r="D52" s="202">
        <f>SUMIF(BS.data!$D$5:$D$116,FSA!$A52,BS.data!F$5:F$116)</f>
        <v>18248</v>
      </c>
      <c r="E52" s="202">
        <f>SUMIF(BS.data!$D$5:$D$116,FSA!$A52,BS.data!G$5:G$116)</f>
        <v>65</v>
      </c>
      <c r="F52" s="202">
        <f>SUMIF(BS.data!$D$5:$D$116,FSA!$A52,BS.data!H$5:H$116)</f>
        <v>46289</v>
      </c>
      <c r="G52" s="202">
        <f>SUMIF(BS.data!$D$5:$D$116,FSA!$A52,BS.data!I$5:I$116)</f>
        <v>68502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0.2549053534969028</v>
      </c>
      <c r="O52" s="136">
        <f t="shared" si="40"/>
        <v>-0.32762620671175013</v>
      </c>
      <c r="P52" s="136">
        <f t="shared" si="40"/>
        <v>-0.19793000642328218</v>
      </c>
      <c r="Q52" s="136">
        <f t="shared" si="40"/>
        <v>1.3888837645467262</v>
      </c>
      <c r="R52" s="136">
        <f t="shared" si="40"/>
        <v>-0.89040491382908937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1290</v>
      </c>
      <c r="D53" s="202">
        <f>SUMIF(BS.data!$D$5:$D$116,FSA!$A53,BS.data!F$5:F$116)</f>
        <v>33344</v>
      </c>
      <c r="E53" s="202">
        <f>SUMIF(BS.data!$D$5:$D$116,FSA!$A53,BS.data!G$5:G$116)</f>
        <v>28789</v>
      </c>
      <c r="F53" s="202">
        <f>SUMIF(BS.data!$D$5:$D$116,FSA!$A53,BS.data!H$5:H$116)</f>
        <v>51723</v>
      </c>
      <c r="G53" s="202">
        <f>SUMIF(BS.data!$D$5:$D$116,FSA!$A53,BS.data!I$5:I$116)</f>
        <v>67729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0.32257836454023159</v>
      </c>
      <c r="O53" s="172">
        <f t="shared" si="41"/>
        <v>0.3981196062908125</v>
      </c>
      <c r="P53" s="172">
        <f t="shared" si="41"/>
        <v>0.56106666062240762</v>
      </c>
      <c r="Q53" s="172">
        <f t="shared" si="41"/>
        <v>0.33763887915664248</v>
      </c>
      <c r="R53" s="172">
        <f t="shared" si="41"/>
        <v>0.21899020819022594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182053</v>
      </c>
      <c r="D54" s="212">
        <f t="shared" si="42"/>
        <v>214391</v>
      </c>
      <c r="E54" s="212">
        <f t="shared" si="42"/>
        <v>193653</v>
      </c>
      <c r="F54" s="212">
        <f t="shared" si="42"/>
        <v>255219</v>
      </c>
      <c r="G54" s="212">
        <f t="shared" si="42"/>
        <v>299026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693382</v>
      </c>
      <c r="D55" s="208">
        <f t="shared" si="43"/>
        <v>676010</v>
      </c>
      <c r="E55" s="208">
        <f t="shared" si="43"/>
        <v>897340</v>
      </c>
      <c r="F55" s="208">
        <f t="shared" si="43"/>
        <v>1373701</v>
      </c>
      <c r="G55" s="208">
        <f t="shared" si="43"/>
        <v>1400085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0.31124452769248517</v>
      </c>
      <c r="O55" s="137">
        <f t="shared" si="44"/>
        <v>0.48101366195409323</v>
      </c>
      <c r="P55" s="137">
        <f t="shared" si="44"/>
        <v>0.80255921674335018</v>
      </c>
      <c r="Q55" s="137">
        <f t="shared" si="44"/>
        <v>-0.33771780314161565</v>
      </c>
      <c r="R55" s="137">
        <f t="shared" si="44"/>
        <v>-5.3620755385819292E-2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1484</v>
      </c>
      <c r="D56" s="191">
        <f t="shared" si="45"/>
        <v>1423</v>
      </c>
      <c r="E56" s="191">
        <f t="shared" si="45"/>
        <v>1421</v>
      </c>
      <c r="F56" s="191">
        <f t="shared" si="45"/>
        <v>1423</v>
      </c>
      <c r="G56" s="191">
        <f t="shared" si="45"/>
        <v>1423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6.9227855833842398</v>
      </c>
      <c r="O56" s="211">
        <f t="shared" si="46"/>
        <v>2.8343502638522429</v>
      </c>
      <c r="P56" s="211">
        <f t="shared" si="46"/>
        <v>11.138679853794883</v>
      </c>
      <c r="Q56" s="211">
        <f t="shared" si="46"/>
        <v>-0.81233506748096207</v>
      </c>
      <c r="R56" s="211">
        <f t="shared" si="46"/>
        <v>-0.18351206894578417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6.9227855833842398</v>
      </c>
      <c r="O57" s="211">
        <f t="shared" si="47"/>
        <v>2.8343502638522429</v>
      </c>
      <c r="P57" s="211">
        <f t="shared" si="47"/>
        <v>11.138679853794883</v>
      </c>
      <c r="Q57" s="211">
        <f t="shared" si="47"/>
        <v>-0.81233506748096207</v>
      </c>
      <c r="R57" s="211">
        <f t="shared" si="47"/>
        <v>-0.18351206894578417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-0.11969009759455024</v>
      </c>
      <c r="O58" s="136">
        <f t="shared" si="48"/>
        <v>0.22196363636363636</v>
      </c>
      <c r="P58" s="136">
        <f t="shared" si="48"/>
        <v>4.4492915878469673E-2</v>
      </c>
      <c r="Q58" s="136">
        <f t="shared" si="48"/>
        <v>-0.96892983107480968</v>
      </c>
      <c r="R58" s="136">
        <f t="shared" si="48"/>
        <v>-2.5858800049893977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0.81668813864426526</v>
      </c>
      <c r="O59" s="136">
        <f t="shared" si="49"/>
        <v>-0.14344727272727273</v>
      </c>
      <c r="P59" s="136">
        <f t="shared" si="49"/>
        <v>4.8623711539203952E-2</v>
      </c>
      <c r="Q59" s="136">
        <f t="shared" si="49"/>
        <v>-5.7119802301837757</v>
      </c>
      <c r="R59" s="136">
        <f t="shared" si="49"/>
        <v>-12.379693152051889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0.66798439899052287</v>
      </c>
      <c r="O60" s="136">
        <f t="shared" si="50"/>
        <v>-0.30489212121212123</v>
      </c>
      <c r="P60" s="136">
        <f t="shared" si="50"/>
        <v>-0.21218906432974302</v>
      </c>
      <c r="Q60" s="136">
        <f t="shared" si="50"/>
        <v>-2.3606135140152218</v>
      </c>
      <c r="R60" s="136">
        <f t="shared" si="50"/>
        <v>3.541848571784957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0.38998994052556341</v>
      </c>
      <c r="O61" s="136">
        <f t="shared" si="51"/>
        <v>-0.45053090909090909</v>
      </c>
      <c r="P61" s="136">
        <f t="shared" si="51"/>
        <v>-0.31524662523002484</v>
      </c>
      <c r="Q61" s="136">
        <f t="shared" si="51"/>
        <v>-2.0963778540931872</v>
      </c>
      <c r="R61" s="136">
        <f t="shared" si="51"/>
        <v>4.6561057752276414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0.79055870929190319</v>
      </c>
      <c r="O64" s="211">
        <f t="shared" si="52"/>
        <v>4.9903575137219995</v>
      </c>
      <c r="P64" s="211" t="e">
        <f t="shared" si="52"/>
        <v>#DIV/0!</v>
      </c>
      <c r="Q64" s="211">
        <f t="shared" si="52"/>
        <v>5.8525254800382909</v>
      </c>
      <c r="R64" s="211">
        <f t="shared" si="52"/>
        <v>8.4854320987654326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1.2227367792052584</v>
      </c>
      <c r="O65" s="216">
        <f t="shared" si="53"/>
        <v>5.3974187805963503</v>
      </c>
      <c r="P65" s="216" t="e">
        <f t="shared" si="53"/>
        <v>#DIV/0!</v>
      </c>
      <c r="Q65" s="216">
        <f t="shared" si="53"/>
        <v>5.974660735401768</v>
      </c>
      <c r="R65" s="216">
        <f t="shared" si="53"/>
        <v>8.6294320987654327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-1.3146100985957573E-2</v>
      </c>
      <c r="O66" s="140">
        <f t="shared" si="54"/>
        <v>4.3956386292834893</v>
      </c>
      <c r="P66" s="140">
        <f t="shared" si="54"/>
        <v>2.1580974711103669</v>
      </c>
      <c r="Q66" s="140">
        <f t="shared" si="54"/>
        <v>5.5718508786336018</v>
      </c>
      <c r="R66" s="140">
        <f t="shared" si="54"/>
        <v>5.0950123456790122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-1.1944815309301291</v>
      </c>
      <c r="P67" s="211">
        <f t="shared" si="55"/>
        <v>2.2656171495561881</v>
      </c>
      <c r="Q67" s="211">
        <f t="shared" si="55"/>
        <v>27.951716209558221</v>
      </c>
      <c r="R67" s="211">
        <f t="shared" si="55"/>
        <v>20.604543209876542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14468</v>
      </c>
      <c r="O74" s="218">
        <f t="shared" si="56"/>
        <v>29491</v>
      </c>
      <c r="P74" s="218">
        <f t="shared" si="56"/>
        <v>20327</v>
      </c>
      <c r="Q74" s="218">
        <f t="shared" si="56"/>
        <v>25426</v>
      </c>
      <c r="R74" s="218">
        <f t="shared" si="56"/>
        <v>22150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127925.00990466758</v>
      </c>
      <c r="O75" s="219">
        <f t="shared" si="57"/>
        <v>165346.1517639393</v>
      </c>
      <c r="P75" s="219">
        <f t="shared" si="57"/>
        <v>94331.634131106577</v>
      </c>
      <c r="Q75" s="219">
        <f t="shared" si="57"/>
        <v>87474.843568039883</v>
      </c>
      <c r="R75" s="219">
        <f t="shared" si="57"/>
        <v>78769.358874193131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0.552185217283645</v>
      </c>
      <c r="O76" s="138">
        <f t="shared" si="58"/>
        <v>0.45097272642651032</v>
      </c>
      <c r="P76" s="138">
        <f t="shared" si="58"/>
        <v>0.33174436189098561</v>
      </c>
      <c r="Q76" s="138">
        <f t="shared" si="58"/>
        <v>0.80127709129561464</v>
      </c>
      <c r="R76" s="138">
        <f t="shared" si="58"/>
        <v>0.79398031884219722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17840</v>
      </c>
      <c r="F4" s="264">
        <v>24224</v>
      </c>
      <c r="G4" s="264">
        <v>10091</v>
      </c>
      <c r="H4" s="264">
        <v>102521</v>
      </c>
      <c r="I4" s="264">
        <v>85364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2893</v>
      </c>
      <c r="F6" s="264">
        <v>2744</v>
      </c>
      <c r="G6" s="264">
        <v>2448</v>
      </c>
      <c r="H6" s="264">
        <v>2169</v>
      </c>
      <c r="I6" s="264">
        <v>1458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9039</v>
      </c>
      <c r="F7" s="264">
        <v>-1800</v>
      </c>
      <c r="G7" s="264"/>
      <c r="H7" s="264">
        <v>-3579</v>
      </c>
      <c r="I7" s="264">
        <v>-8514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-19529</v>
      </c>
      <c r="F9" s="264">
        <v>-267</v>
      </c>
      <c r="G9" s="264">
        <v>-1498</v>
      </c>
      <c r="H9" s="264">
        <v>-11234</v>
      </c>
      <c r="I9" s="264">
        <v>-7558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6694</v>
      </c>
      <c r="F10" s="264">
        <v>6741</v>
      </c>
      <c r="G10" s="264">
        <v>5971</v>
      </c>
      <c r="H10" s="264">
        <v>17759</v>
      </c>
      <c r="I10" s="264">
        <v>10125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16938</v>
      </c>
      <c r="F12" s="301">
        <v>31641</v>
      </c>
      <c r="G12" s="301">
        <v>17011</v>
      </c>
      <c r="H12" s="301">
        <v>107636</v>
      </c>
      <c r="I12" s="301">
        <v>80875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35706</v>
      </c>
      <c r="F13" s="264">
        <v>27209</v>
      </c>
      <c r="G13" s="264">
        <v>-113519</v>
      </c>
      <c r="H13" s="264">
        <v>-129874</v>
      </c>
      <c r="I13" s="264">
        <v>127561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107426</v>
      </c>
      <c r="F14" s="264">
        <v>72489</v>
      </c>
      <c r="G14" s="264">
        <v>2533</v>
      </c>
      <c r="H14" s="264">
        <v>9951</v>
      </c>
      <c r="I14" s="264">
        <v>3152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-89420</v>
      </c>
      <c r="F15" s="264">
        <v>-125467</v>
      </c>
      <c r="G15" s="264">
        <v>131415</v>
      </c>
      <c r="H15" s="264">
        <v>571884</v>
      </c>
      <c r="I15" s="264">
        <v>41959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72</v>
      </c>
      <c r="F16" s="264">
        <v>-11176</v>
      </c>
      <c r="G16" s="264">
        <v>-16075</v>
      </c>
      <c r="H16" s="264">
        <v>-40677</v>
      </c>
      <c r="I16" s="264">
        <v>-11167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-6694</v>
      </c>
      <c r="F18" s="264">
        <v>-6741</v>
      </c>
      <c r="G18" s="264">
        <v>-5971</v>
      </c>
      <c r="H18" s="264">
        <v>-18267</v>
      </c>
      <c r="I18" s="264">
        <v>-10125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-17026</v>
      </c>
      <c r="F19" s="264">
        <v>-2010</v>
      </c>
      <c r="G19" s="264">
        <v>-4125</v>
      </c>
      <c r="H19" s="264">
        <v>-5855</v>
      </c>
      <c r="I19" s="264">
        <v>-29288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256</v>
      </c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-982</v>
      </c>
      <c r="F21" s="264">
        <v>-738</v>
      </c>
      <c r="G21" s="264">
        <v>-3712</v>
      </c>
      <c r="H21" s="264">
        <v>-2471</v>
      </c>
      <c r="I21" s="264">
        <v>-4471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46276</v>
      </c>
      <c r="F22" s="301">
        <v>-14793</v>
      </c>
      <c r="G22" s="301">
        <v>7556</v>
      </c>
      <c r="H22" s="301">
        <v>492328</v>
      </c>
      <c r="I22" s="301">
        <v>198495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-8550</v>
      </c>
      <c r="F24" s="264">
        <v>-16649</v>
      </c>
      <c r="G24" s="264">
        <v>-40535</v>
      </c>
      <c r="H24" s="264">
        <v>-291469</v>
      </c>
      <c r="I24" s="264">
        <v>-255286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124</v>
      </c>
      <c r="F25" s="264"/>
      <c r="G25" s="264"/>
      <c r="H25" s="264">
        <v>2608</v>
      </c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/>
      <c r="F26" s="264">
        <v>-5000</v>
      </c>
      <c r="G26" s="264">
        <v>-23300</v>
      </c>
      <c r="H26" s="264">
        <v>-271330</v>
      </c>
      <c r="I26" s="264">
        <v>-15638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/>
      <c r="F27" s="264"/>
      <c r="G27" s="264">
        <v>552</v>
      </c>
      <c r="H27" s="264">
        <v>155448</v>
      </c>
      <c r="I27" s="264">
        <v>174000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-5000</v>
      </c>
      <c r="F28" s="264"/>
      <c r="G28" s="264">
        <v>-550</v>
      </c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4342</v>
      </c>
      <c r="F29" s="264"/>
      <c r="G29" s="264"/>
      <c r="H29" s="264">
        <v>2800</v>
      </c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3747</v>
      </c>
      <c r="F30" s="264">
        <v>267</v>
      </c>
      <c r="G30" s="264">
        <v>1498</v>
      </c>
      <c r="H30" s="264">
        <v>8626</v>
      </c>
      <c r="I30" s="264">
        <v>7558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-5337</v>
      </c>
      <c r="F31" s="301">
        <v>-21382</v>
      </c>
      <c r="G31" s="301">
        <v>-62335</v>
      </c>
      <c r="H31" s="301">
        <v>-393316</v>
      </c>
      <c r="I31" s="301">
        <v>-89366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-7046</v>
      </c>
      <c r="F33" s="264"/>
      <c r="G33" s="264"/>
      <c r="H33" s="264"/>
      <c r="I33" s="264">
        <v>-1892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131449</v>
      </c>
      <c r="F35" s="264">
        <v>127200</v>
      </c>
      <c r="G35" s="264">
        <v>166722</v>
      </c>
      <c r="H35" s="264">
        <v>132708</v>
      </c>
      <c r="I35" s="264">
        <v>38712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-125431</v>
      </c>
      <c r="F36" s="264">
        <v>-72080</v>
      </c>
      <c r="G36" s="264">
        <v>-60995</v>
      </c>
      <c r="H36" s="264">
        <v>-250147</v>
      </c>
      <c r="I36" s="264">
        <v>-84964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-19499</v>
      </c>
      <c r="F38" s="264">
        <v>-15286</v>
      </c>
      <c r="G38" s="264">
        <v>-17515</v>
      </c>
      <c r="H38" s="264">
        <v>-31401</v>
      </c>
      <c r="I38" s="264">
        <v>-25424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-20526</v>
      </c>
      <c r="F39" s="301">
        <v>39834</v>
      </c>
      <c r="G39" s="301">
        <v>88212</v>
      </c>
      <c r="H39" s="301">
        <v>-148840</v>
      </c>
      <c r="I39" s="301">
        <v>-73568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20413</v>
      </c>
      <c r="F40" s="301">
        <v>3659</v>
      </c>
      <c r="G40" s="301">
        <v>33433</v>
      </c>
      <c r="H40" s="301">
        <v>-49829</v>
      </c>
      <c r="I40" s="301">
        <v>35560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9615</v>
      </c>
      <c r="F41" s="301">
        <v>30028</v>
      </c>
      <c r="G41" s="301">
        <v>33686</v>
      </c>
      <c r="H41" s="301">
        <v>67119</v>
      </c>
      <c r="I41" s="301">
        <v>17290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30028</v>
      </c>
      <c r="F43" s="301">
        <v>33686</v>
      </c>
      <c r="G43" s="301">
        <v>67119</v>
      </c>
      <c r="H43" s="301">
        <v>17290</v>
      </c>
      <c r="I43" s="301">
        <v>52851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-0.88690249067964222</v>
      </c>
      <c r="D8" s="136">
        <f>FSA!D8/FSA!D$7</f>
        <v>-0.82164084446244878</v>
      </c>
      <c r="E8" s="136">
        <f>FSA!E8/FSA!E$7</f>
        <v>-0.78451555316270072</v>
      </c>
      <c r="F8" s="136">
        <f>FSA!F8/FSA!F$7</f>
        <v>-0.70933357565569022</v>
      </c>
      <c r="G8" s="136">
        <f>FSA!G8/FSA!G$7</f>
        <v>-0.71879928545086946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0.11309750932035777</v>
      </c>
      <c r="D9" s="142">
        <f>FSA!D9/FSA!D$7</f>
        <v>0.17835915553755122</v>
      </c>
      <c r="E9" s="142">
        <f>FSA!E9/FSA!E$7</f>
        <v>0.21548444683729925</v>
      </c>
      <c r="F9" s="142">
        <f>FSA!F9/FSA!F$7</f>
        <v>0.29066642434430978</v>
      </c>
      <c r="G9" s="142">
        <f>FSA!G9/FSA!G$7</f>
        <v>0.28120071454913048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-9.457231372411741E-2</v>
      </c>
      <c r="D10" s="136">
        <f>FSA!D10/FSA!D$7</f>
        <v>-6.6658476168972178E-2</v>
      </c>
      <c r="E10" s="136">
        <f>FSA!E10/FSA!E$7</f>
        <v>-0.13398176550180291</v>
      </c>
      <c r="F10" s="136">
        <f>FSA!F10/FSA!F$7</f>
        <v>-5.4549791564910209E-2</v>
      </c>
      <c r="G10" s="136">
        <f>FSA!G10/FSA!G$7</f>
        <v>-5.6491752083883677E-2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1.852519559624035E-2</v>
      </c>
      <c r="D12" s="142">
        <f>FSA!D12/FSA!D$7</f>
        <v>0.11170067936857904</v>
      </c>
      <c r="E12" s="142">
        <f>FSA!E12/FSA!E$7</f>
        <v>8.1502681335496346E-2</v>
      </c>
      <c r="F12" s="142">
        <f>FSA!F12/FSA!F$7</f>
        <v>0.23611663277939957</v>
      </c>
      <c r="G12" s="142">
        <f>FSA!G12/FSA!G$7</f>
        <v>0.2247089624652468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-5.7059842822886953E-4</v>
      </c>
      <c r="D13" s="136">
        <f>FSA!D13/FSA!D$7</f>
        <v>-1.2318951262111421E-2</v>
      </c>
      <c r="E13" s="136">
        <f>FSA!E13/FSA!E$7</f>
        <v>8.911809919170309E-3</v>
      </c>
      <c r="F13" s="136">
        <f>FSA!F13/FSA!F$7</f>
        <v>1.4920999125367743E-2</v>
      </c>
      <c r="G13" s="136">
        <f>FSA!G13/FSA!G$7</f>
        <v>5.2701921593141165E-3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-2.3433042199779461E-2</v>
      </c>
      <c r="D14" s="136">
        <f>FSA!D14/FSA!D$7</f>
        <v>-2.2383302010213772E-2</v>
      </c>
      <c r="E14" s="136">
        <f>FSA!E14/FSA!E$7</f>
        <v>0</v>
      </c>
      <c r="F14" s="136">
        <f>FSA!F14/FSA!F$7</f>
        <v>-4.0344400649726816E-2</v>
      </c>
      <c r="G14" s="136">
        <f>FSA!G14/FSA!G$7</f>
        <v>-2.6481734795561006E-2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6.7929217790068788E-2</v>
      </c>
      <c r="D15" s="136">
        <f>FSA!D15/FSA!D$7</f>
        <v>3.4366885596456391E-3</v>
      </c>
      <c r="E15" s="136">
        <f>FSA!E15/FSA!E$7</f>
        <v>-1.8928740941194806E-2</v>
      </c>
      <c r="F15" s="136">
        <f>FSA!F15/FSA!F$7</f>
        <v>2.2211115780864862E-2</v>
      </c>
      <c r="G15" s="136">
        <f>FSA!G15/FSA!G$7</f>
        <v>1.9770413167372412E-2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6.2450772758300806E-2</v>
      </c>
      <c r="D16" s="142">
        <f>FSA!D16/FSA!D$7</f>
        <v>8.0435114655899489E-2</v>
      </c>
      <c r="E16" s="142">
        <f>FSA!E16/FSA!E$7</f>
        <v>7.1485750313471846E-2</v>
      </c>
      <c r="F16" s="142">
        <f>FSA!F16/FSA!F$7</f>
        <v>0.23290434703590535</v>
      </c>
      <c r="G16" s="142">
        <f>FSA!G16/FSA!G$7</f>
        <v>0.22326783299637232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-2.489979521467453E-2</v>
      </c>
      <c r="D17" s="136">
        <f>FSA!D17/FSA!D$7</f>
        <v>-2.4212882103319809E-2</v>
      </c>
      <c r="E17" s="136">
        <f>FSA!E17/FSA!E$7</f>
        <v>-3.2558567876396452E-2</v>
      </c>
      <c r="F17" s="136">
        <f>FSA!F17/FSA!F$7</f>
        <v>-4.8563672092415688E-2</v>
      </c>
      <c r="G17" s="136">
        <f>FSA!G17/FSA!G$7</f>
        <v>-5.1807427440046662E-2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3.7550977543626275E-2</v>
      </c>
      <c r="D18" s="142">
        <f>FSA!D18/FSA!D$7</f>
        <v>5.6222232552579673E-2</v>
      </c>
      <c r="E18" s="142">
        <f>FSA!E18/FSA!E$7</f>
        <v>3.8927182437075394E-2</v>
      </c>
      <c r="F18" s="142">
        <f>FSA!F18/FSA!F$7</f>
        <v>0.18434067494348966</v>
      </c>
      <c r="G18" s="142">
        <f>FSA!G18/FSA!G$7</f>
        <v>0.17146040555632566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1.0127246950098891E-2</v>
      </c>
      <c r="D21" s="136">
        <f>FSA!D21/FSA!D$7</f>
        <v>9.1113752731088252E-3</v>
      </c>
      <c r="E21" s="136">
        <f>FSA!E21/FSA!E$7</f>
        <v>1.7341900383250331E-2</v>
      </c>
      <c r="F21" s="136">
        <f>FSA!F21/FSA!F$7</f>
        <v>4.9274736758408398E-3</v>
      </c>
      <c r="G21" s="136">
        <f>FSA!G21/FSA!G$7</f>
        <v>3.8133698105607852E-3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2.8652442546339245E-2</v>
      </c>
      <c r="D25" s="136">
        <f>FSA!D25/FSA!D$7</f>
        <v>0.12081205464168786</v>
      </c>
      <c r="E25" s="136">
        <f>FSA!E25/FSA!E$7</f>
        <v>9.8844581718746674E-2</v>
      </c>
      <c r="F25" s="136">
        <f>FSA!F25/FSA!F$7</f>
        <v>0.24104410645524041</v>
      </c>
      <c r="G25" s="136">
        <f>FSA!G25/FSA!G$7</f>
        <v>0.22852233227580759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2.8652442546339245E-2</v>
      </c>
      <c r="D26" s="136">
        <f>FSA!D26/FSA!D$7</f>
        <v>0.12081205464168786</v>
      </c>
      <c r="E26" s="136">
        <f>FSA!E26/FSA!E$7</f>
        <v>9.8844581718746674E-2</v>
      </c>
      <c r="F26" s="136">
        <f>FSA!F26/FSA!F$7</f>
        <v>0.24104410645524041</v>
      </c>
      <c r="G26" s="136">
        <f>FSA!G26/FSA!G$7</f>
        <v>0.22852233227580759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4.3214087320433005E-2</v>
      </c>
      <c r="D29" s="136">
        <f>FSA!D29/FSA!D$38</f>
        <v>5.7106754468707603E-2</v>
      </c>
      <c r="E29" s="136">
        <f>FSA!E29/FSA!E$38</f>
        <v>0.10249554664699514</v>
      </c>
      <c r="F29" s="136">
        <f>FSA!F29/FSA!F$38</f>
        <v>0.15728763369703386</v>
      </c>
      <c r="G29" s="136">
        <f>FSA!G29/FSA!G$38</f>
        <v>7.1265379862262654E-2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8.8830076590306617E-2</v>
      </c>
      <c r="D30" s="136">
        <f>FSA!D30/FSA!D$38</f>
        <v>9.9428282944586402E-2</v>
      </c>
      <c r="E30" s="136">
        <f>FSA!E30/FSA!E$38</f>
        <v>6.1501333502455048E-2</v>
      </c>
      <c r="F30" s="136">
        <f>FSA!F30/FSA!F$38</f>
        <v>4.4844683097669737E-2</v>
      </c>
      <c r="G30" s="136">
        <f>FSA!G30/FSA!G$38</f>
        <v>4.1824948555413168E-2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0.20157267732195847</v>
      </c>
      <c r="D31" s="136">
        <f>FSA!D31/FSA!D$38</f>
        <v>9.7637699964424521E-2</v>
      </c>
      <c r="E31" s="136">
        <f>FSA!E31/FSA!E$38</f>
        <v>7.0775211652486028E-2</v>
      </c>
      <c r="F31" s="136">
        <f>FSA!F31/FSA!F$38</f>
        <v>3.9020481062071496E-2</v>
      </c>
      <c r="G31" s="136">
        <f>FSA!G31/FSA!G$38</f>
        <v>3.603761091624165E-2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4.6450682577648061E-2</v>
      </c>
      <c r="D32" s="136">
        <f>FSA!D32/FSA!D$38</f>
        <v>5.3251022610354089E-2</v>
      </c>
      <c r="E32" s="136">
        <f>FSA!E32/FSA!E$38</f>
        <v>9.5067542984174885E-2</v>
      </c>
      <c r="F32" s="136">
        <f>FSA!F32/FSA!F$38</f>
        <v>7.2963601827907884E-2</v>
      </c>
      <c r="G32" s="136">
        <f>FSA!G32/FSA!G$38</f>
        <v>4.2014744118478095E-2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0</v>
      </c>
      <c r="D33" s="136">
        <f>FSA!D33/FSA!D$38</f>
        <v>0</v>
      </c>
      <c r="E33" s="136">
        <f>FSA!E33/FSA!E$38</f>
        <v>1.4676871826881674E-2</v>
      </c>
      <c r="F33" s="136">
        <f>FSA!F33/FSA!F$38</f>
        <v>4.1199920879862469E-2</v>
      </c>
      <c r="G33" s="136">
        <f>FSA!G33/FSA!G$38</f>
        <v>4.9540209545717896E-2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9.1614786160209308E-2</v>
      </c>
      <c r="D34" s="136">
        <f>FSA!D34/FSA!D$38</f>
        <v>0.13684600543522385</v>
      </c>
      <c r="E34" s="136">
        <f>FSA!E34/FSA!E$38</f>
        <v>0.23480324580172038</v>
      </c>
      <c r="F34" s="136">
        <f>FSA!F34/FSA!F$38</f>
        <v>0.16007938193210211</v>
      </c>
      <c r="G34" s="136">
        <f>FSA!G34/FSA!G$38</f>
        <v>0.1027250647160059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0.1501915477228703</v>
      </c>
      <c r="D35" s="136">
        <f>FSA!D35/FSA!D$38</f>
        <v>7.591009000152045E-2</v>
      </c>
      <c r="E35" s="136">
        <f>FSA!E35/FSA!E$38</f>
        <v>1.6273514315819221E-2</v>
      </c>
      <c r="F35" s="136">
        <f>FSA!F35/FSA!F$38</f>
        <v>9.6667645972290505E-3</v>
      </c>
      <c r="G35" s="136">
        <f>FSA!G35/FSA!G$38</f>
        <v>9.2471823207573561E-3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0.37812614230657421</v>
      </c>
      <c r="D36" s="136">
        <f>FSA!D36/FSA!D$38</f>
        <v>0.33220407036563027</v>
      </c>
      <c r="E36" s="136">
        <f>FSA!E36/FSA!E$38</f>
        <v>0.40440673326946763</v>
      </c>
      <c r="F36" s="136">
        <f>FSA!F36/FSA!F$38</f>
        <v>0.47493753290612339</v>
      </c>
      <c r="G36" s="136">
        <f>FSA!G36/FSA!G$38</f>
        <v>0.64734485996512325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0</v>
      </c>
      <c r="D37" s="136">
        <f>FSA!D37/FSA!D$38</f>
        <v>0.14761607420955283</v>
      </c>
      <c r="E37" s="136">
        <f>FSA!E37/FSA!E$38</f>
        <v>0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6.6442451635606345E-2</v>
      </c>
      <c r="D40" s="136">
        <f>FSA!D40/FSA!D$55</f>
        <v>8.1473646839543792E-2</v>
      </c>
      <c r="E40" s="136">
        <f>FSA!E40/FSA!E$55</f>
        <v>5.517752468406624E-2</v>
      </c>
      <c r="F40" s="136">
        <f>FSA!F40/FSA!F$55</f>
        <v>5.3163679723607978E-2</v>
      </c>
      <c r="G40" s="136">
        <f>FSA!G40/FSA!G$55</f>
        <v>3.8999775013659886E-2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4.3237349686031656E-3</v>
      </c>
      <c r="D41" s="136">
        <f>FSA!D41/FSA!D$55</f>
        <v>6.7454623452315792E-3</v>
      </c>
      <c r="E41" s="136">
        <f>FSA!E41/FSA!E$55</f>
        <v>1.8320814852787126E-3</v>
      </c>
      <c r="F41" s="136">
        <f>FSA!F41/FSA!F$55</f>
        <v>2.7043730768194826E-3</v>
      </c>
      <c r="G41" s="136">
        <f>FSA!G41/FSA!G$55</f>
        <v>1.4042004592578307E-3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1.5047982208941104E-2</v>
      </c>
      <c r="D42" s="136">
        <f>FSA!D42/FSA!D$55</f>
        <v>3.6567506397834353E-3</v>
      </c>
      <c r="E42" s="136">
        <f>FSA!E42/FSA!E$55</f>
        <v>3.3733033186974836E-3</v>
      </c>
      <c r="F42" s="136">
        <f>FSA!F42/FSA!F$55</f>
        <v>0.23571359415185691</v>
      </c>
      <c r="G42" s="136">
        <f>FSA!G42/FSA!G$55</f>
        <v>5.7040822521489766E-2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3.028633567066927E-5</v>
      </c>
      <c r="D43" s="136">
        <f>FSA!D43/FSA!D$55</f>
        <v>0</v>
      </c>
      <c r="E43" s="136">
        <f>FSA!E43/FSA!E$55</f>
        <v>0</v>
      </c>
      <c r="F43" s="136">
        <f>FSA!F43/FSA!F$55</f>
        <v>0.24337901770472614</v>
      </c>
      <c r="G43" s="136">
        <f>FSA!G43/FSA!G$55</f>
        <v>0.46621169428998954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0.51256450268394627</v>
      </c>
      <c r="D44" s="136">
        <f>FSA!D44/FSA!D$55</f>
        <v>0.37093682046123577</v>
      </c>
      <c r="E44" s="136">
        <f>FSA!E44/FSA!E$55</f>
        <v>0.43764682283192546</v>
      </c>
      <c r="F44" s="136">
        <f>FSA!F44/FSA!F$55</f>
        <v>0.17227184081543218</v>
      </c>
      <c r="G44" s="136">
        <f>FSA!G44/FSA!G$55</f>
        <v>0.15585768006942435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1.4006709144454283E-2</v>
      </c>
      <c r="D45" s="136">
        <f>FSA!D45/FSA!D$55</f>
        <v>1.026907885978018E-2</v>
      </c>
      <c r="E45" s="136">
        <f>FSA!E45/FSA!E$55</f>
        <v>1.0306015557090958E-2</v>
      </c>
      <c r="F45" s="136">
        <f>FSA!F45/FSA!F$55</f>
        <v>1.2271957289104397E-2</v>
      </c>
      <c r="G45" s="136">
        <f>FSA!G45/FSA!G$55</f>
        <v>7.0231450233378687E-3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0.11368480866246888</v>
      </c>
      <c r="D46" s="136">
        <f>FSA!D46/FSA!D$55</f>
        <v>9.87426221505599E-2</v>
      </c>
      <c r="E46" s="136">
        <f>FSA!E46/FSA!E$55</f>
        <v>0.15532685492678361</v>
      </c>
      <c r="F46" s="136">
        <f>FSA!F46/FSA!F$55</f>
        <v>5.5389054823429554E-2</v>
      </c>
      <c r="G46" s="136">
        <f>FSA!G46/FSA!G$55</f>
        <v>3.2860862019091698E-2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1.1341511605435388E-2</v>
      </c>
      <c r="D47" s="136">
        <f>FSA!D47/FSA!D$55</f>
        <v>0.1110338604458514</v>
      </c>
      <c r="E47" s="136">
        <f>FSA!E47/FSA!E$55</f>
        <v>0.12052956515924844</v>
      </c>
      <c r="F47" s="136">
        <f>FSA!F47/FSA!F$55</f>
        <v>3.9317143978201949E-2</v>
      </c>
      <c r="G47" s="136">
        <f>FSA!G47/FSA!G$55</f>
        <v>2.7024787780741882E-2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0.12502632026790428</v>
      </c>
      <c r="D48" s="136">
        <f>FSA!D48/FSA!D$55</f>
        <v>0.2097764825964113</v>
      </c>
      <c r="E48" s="136">
        <f>FSA!E48/FSA!E$55</f>
        <v>0.27585642008603206</v>
      </c>
      <c r="F48" s="136">
        <f>FSA!F48/FSA!F$55</f>
        <v>9.4706198801631503E-2</v>
      </c>
      <c r="G48" s="136">
        <f>FSA!G48/FSA!G$55</f>
        <v>5.988564979983358E-2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0.73744198724512611</v>
      </c>
      <c r="D49" s="136">
        <f>FSA!D49/FSA!D$55</f>
        <v>0.68285824174198606</v>
      </c>
      <c r="E49" s="136">
        <f>FSA!E49/FSA!E$55</f>
        <v>0.78419216796309088</v>
      </c>
      <c r="F49" s="136">
        <f>FSA!F49/FSA!F$55</f>
        <v>0.81421066156317856</v>
      </c>
      <c r="G49" s="136">
        <f>FSA!G49/FSA!G$55</f>
        <v>0.78642296717699278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0.23364898425398986</v>
      </c>
      <c r="D51" s="136">
        <f>FSA!D51/FSA!D$55</f>
        <v>0.24082336060117454</v>
      </c>
      <c r="E51" s="136">
        <f>FSA!E51/FSA!E$55</f>
        <v>0.18365279604163418</v>
      </c>
      <c r="F51" s="136">
        <f>FSA!F51/FSA!F$55</f>
        <v>0.1144404786776744</v>
      </c>
      <c r="G51" s="136">
        <f>FSA!G51/FSA!G$55</f>
        <v>0.11627508329851402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2.7048582166828674E-2</v>
      </c>
      <c r="D52" s="136">
        <f>FSA!D52/FSA!D$55</f>
        <v>2.6993683525391637E-2</v>
      </c>
      <c r="E52" s="136">
        <f>FSA!E52/FSA!E$55</f>
        <v>7.2436311765885835E-5</v>
      </c>
      <c r="F52" s="136">
        <f>FSA!F52/FSA!F$55</f>
        <v>3.3696561333215892E-2</v>
      </c>
      <c r="G52" s="136">
        <f>FSA!G52/FSA!G$55</f>
        <v>4.8927029430356012E-2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1.8604463340553981E-3</v>
      </c>
      <c r="D53" s="136">
        <f>FSA!D53/FSA!D$55</f>
        <v>4.9324714131447761E-2</v>
      </c>
      <c r="E53" s="136">
        <f>FSA!E53/FSA!E$55</f>
        <v>3.2082599683509037E-2</v>
      </c>
      <c r="F53" s="136">
        <f>FSA!F53/FSA!F$55</f>
        <v>3.7652298425931117E-2</v>
      </c>
      <c r="G53" s="136">
        <f>FSA!G53/FSA!G$55</f>
        <v>4.8374920094137144E-2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0.26255801275487395</v>
      </c>
      <c r="D54" s="136">
        <f>FSA!D54/FSA!D$55</f>
        <v>0.31714175825801394</v>
      </c>
      <c r="E54" s="136">
        <f>FSA!E54/FSA!E$55</f>
        <v>0.21580783203690909</v>
      </c>
      <c r="F54" s="136">
        <f>FSA!F54/FSA!F$55</f>
        <v>0.18578933843682141</v>
      </c>
      <c r="G54" s="136">
        <f>FSA!G54/FSA!G$55</f>
        <v>0.21357703282300716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327755</v>
      </c>
      <c r="F4" s="299">
        <v>269388</v>
      </c>
      <c r="G4" s="299">
        <v>485682</v>
      </c>
      <c r="H4" s="299">
        <v>687260</v>
      </c>
      <c r="I4" s="299">
        <v>461426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30028</v>
      </c>
      <c r="F5" s="301">
        <v>33686</v>
      </c>
      <c r="G5" s="301">
        <v>67119</v>
      </c>
      <c r="H5" s="301">
        <v>17290</v>
      </c>
      <c r="I5" s="301">
        <v>52851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30028</v>
      </c>
      <c r="F6" s="264">
        <v>23686</v>
      </c>
      <c r="G6" s="264">
        <v>23119</v>
      </c>
      <c r="H6" s="264">
        <v>15290</v>
      </c>
      <c r="I6" s="264">
        <v>20201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/>
      <c r="F7" s="264">
        <v>10000</v>
      </c>
      <c r="G7" s="264">
        <v>44000</v>
      </c>
      <c r="H7" s="264">
        <v>2000</v>
      </c>
      <c r="I7" s="264">
        <v>32650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/>
      <c r="F8" s="301">
        <v>5000</v>
      </c>
      <c r="G8" s="301">
        <v>25000</v>
      </c>
      <c r="H8" s="301">
        <v>199000</v>
      </c>
      <c r="I8" s="301">
        <v>47028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/>
      <c r="F11" s="264">
        <v>5000</v>
      </c>
      <c r="G11" s="264">
        <v>25000</v>
      </c>
      <c r="H11" s="264">
        <v>199000</v>
      </c>
      <c r="I11" s="264">
        <v>47028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151006</v>
      </c>
      <c r="F12" s="301">
        <v>160343</v>
      </c>
      <c r="G12" s="301">
        <v>312637</v>
      </c>
      <c r="H12" s="301">
        <v>350885</v>
      </c>
      <c r="I12" s="301">
        <v>231806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61725</v>
      </c>
      <c r="F13" s="264">
        <v>67356</v>
      </c>
      <c r="G13" s="264">
        <v>55275</v>
      </c>
      <c r="H13" s="264">
        <v>61667</v>
      </c>
      <c r="I13" s="264">
        <v>58618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32277</v>
      </c>
      <c r="F14" s="264">
        <v>36074</v>
      </c>
      <c r="G14" s="264">
        <v>85443</v>
      </c>
      <c r="H14" s="264">
        <v>100334</v>
      </c>
      <c r="I14" s="264">
        <v>58884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40787</v>
      </c>
      <c r="F17" s="264">
        <v>37687</v>
      </c>
      <c r="G17" s="264">
        <v>45237</v>
      </c>
      <c r="H17" s="264">
        <v>54360</v>
      </c>
      <c r="I17" s="264">
        <v>47970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35072</v>
      </c>
      <c r="F18" s="264">
        <v>38079</v>
      </c>
      <c r="G18" s="264">
        <v>126681</v>
      </c>
      <c r="H18" s="264">
        <v>153378</v>
      </c>
      <c r="I18" s="264">
        <v>76673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-18854</v>
      </c>
      <c r="F19" s="264">
        <v>-18854</v>
      </c>
      <c r="G19" s="264"/>
      <c r="H19" s="264">
        <v>-18854</v>
      </c>
      <c r="I19" s="264">
        <v>-10340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140066</v>
      </c>
      <c r="F21" s="301">
        <v>66143</v>
      </c>
      <c r="G21" s="301">
        <v>63610</v>
      </c>
      <c r="H21" s="301">
        <v>53658</v>
      </c>
      <c r="I21" s="301">
        <v>50507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140066</v>
      </c>
      <c r="F22" s="264">
        <v>66143</v>
      </c>
      <c r="G22" s="264">
        <v>63610</v>
      </c>
      <c r="H22" s="264">
        <v>53658</v>
      </c>
      <c r="I22" s="264">
        <v>50507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6655</v>
      </c>
      <c r="F24" s="301">
        <v>4216</v>
      </c>
      <c r="G24" s="301">
        <v>17316</v>
      </c>
      <c r="H24" s="301">
        <v>66427</v>
      </c>
      <c r="I24" s="301">
        <v>79235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/>
      <c r="F25" s="264"/>
      <c r="G25" s="264">
        <v>13191</v>
      </c>
      <c r="H25" s="264">
        <v>56655</v>
      </c>
      <c r="I25" s="264">
        <v>69431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11</v>
      </c>
      <c r="F26" s="264">
        <v>1578</v>
      </c>
      <c r="G26" s="264">
        <v>11</v>
      </c>
      <c r="H26" s="264">
        <v>2441</v>
      </c>
      <c r="I26" s="264">
        <v>3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6644</v>
      </c>
      <c r="F27" s="264">
        <v>2638</v>
      </c>
      <c r="G27" s="264">
        <v>4114</v>
      </c>
      <c r="H27" s="264">
        <v>7331</v>
      </c>
      <c r="I27" s="264">
        <v>9800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367108</v>
      </c>
      <c r="F30" s="301">
        <v>408046</v>
      </c>
      <c r="G30" s="301">
        <v>413081</v>
      </c>
      <c r="H30" s="301">
        <v>687864</v>
      </c>
      <c r="I30" s="301">
        <v>940083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/>
      <c r="F31" s="301"/>
      <c r="G31" s="301">
        <v>20928</v>
      </c>
      <c r="H31" s="301">
        <v>10200</v>
      </c>
      <c r="I31" s="301">
        <v>10200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>
        <v>448</v>
      </c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/>
      <c r="F37" s="264"/>
      <c r="G37" s="264">
        <v>20480</v>
      </c>
      <c r="H37" s="264">
        <v>10200</v>
      </c>
      <c r="I37" s="264">
        <v>10200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8542</v>
      </c>
      <c r="F39" s="301">
        <v>106396</v>
      </c>
      <c r="G39" s="301">
        <v>4489</v>
      </c>
      <c r="H39" s="301">
        <v>2653</v>
      </c>
      <c r="I39" s="301">
        <v>3629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8542</v>
      </c>
      <c r="F40" s="264">
        <v>6396</v>
      </c>
      <c r="G40" s="264">
        <v>4489</v>
      </c>
      <c r="H40" s="264">
        <v>2653</v>
      </c>
      <c r="I40" s="264">
        <v>3629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/>
      <c r="F41" s="264">
        <v>100000</v>
      </c>
      <c r="G41" s="264"/>
      <c r="H41" s="264"/>
      <c r="I41" s="264"/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/>
      <c r="F46" s="264">
        <v>100000</v>
      </c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9140</v>
      </c>
      <c r="F49" s="301">
        <v>9359</v>
      </c>
      <c r="G49" s="301">
        <v>9026</v>
      </c>
      <c r="H49" s="301">
        <v>8693</v>
      </c>
      <c r="I49" s="301">
        <v>8360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9691</v>
      </c>
      <c r="F50" s="264">
        <v>10262</v>
      </c>
      <c r="G50" s="264">
        <v>10262</v>
      </c>
      <c r="H50" s="264">
        <v>10262</v>
      </c>
      <c r="I50" s="264">
        <v>10262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-552</v>
      </c>
      <c r="F51" s="264">
        <v>-904</v>
      </c>
      <c r="G51" s="264">
        <v>-1236</v>
      </c>
      <c r="H51" s="264">
        <v>-1569</v>
      </c>
      <c r="I51" s="264">
        <v>-1902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254205</v>
      </c>
      <c r="F52" s="301">
        <v>218650</v>
      </c>
      <c r="G52" s="301">
        <v>358976</v>
      </c>
      <c r="H52" s="301">
        <v>650445</v>
      </c>
      <c r="I52" s="301">
        <v>903630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254205</v>
      </c>
      <c r="F54" s="264">
        <v>218650</v>
      </c>
      <c r="G54" s="264">
        <v>358976</v>
      </c>
      <c r="H54" s="264">
        <v>650445</v>
      </c>
      <c r="I54" s="264">
        <v>903630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95223</v>
      </c>
      <c r="F55" s="301">
        <v>42065</v>
      </c>
      <c r="G55" s="301">
        <v>5600</v>
      </c>
      <c r="H55" s="301">
        <v>4600</v>
      </c>
      <c r="I55" s="301">
        <v>4600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62358</v>
      </c>
      <c r="F57" s="264">
        <v>7400</v>
      </c>
      <c r="G57" s="264">
        <v>5600</v>
      </c>
      <c r="H57" s="264">
        <v>4600</v>
      </c>
      <c r="I57" s="264">
        <v>4600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34665</v>
      </c>
      <c r="F58" s="264">
        <v>34665</v>
      </c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-1800</v>
      </c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/>
      <c r="F61" s="301">
        <v>31576</v>
      </c>
      <c r="G61" s="301">
        <v>14061</v>
      </c>
      <c r="H61" s="301">
        <v>1515</v>
      </c>
      <c r="I61" s="301">
        <v>1306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/>
      <c r="F62" s="264">
        <v>11176</v>
      </c>
      <c r="G62" s="264">
        <v>2903</v>
      </c>
      <c r="H62" s="264">
        <v>1515</v>
      </c>
      <c r="I62" s="264">
        <v>1306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>
        <v>20400</v>
      </c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/>
      <c r="F66" s="264"/>
      <c r="G66" s="264">
        <v>11158</v>
      </c>
      <c r="H66" s="264">
        <v>9758</v>
      </c>
      <c r="I66" s="264">
        <v>8358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694863</v>
      </c>
      <c r="F67" s="301">
        <v>677433</v>
      </c>
      <c r="G67" s="301">
        <v>898763</v>
      </c>
      <c r="H67" s="301">
        <v>1375124</v>
      </c>
      <c r="I67" s="301">
        <v>1401510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511329</v>
      </c>
      <c r="F68" s="301">
        <v>461619</v>
      </c>
      <c r="G68" s="301">
        <v>703685</v>
      </c>
      <c r="H68" s="301">
        <v>1118481</v>
      </c>
      <c r="I68" s="301">
        <v>1101061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215832</v>
      </c>
      <c r="F69" s="301">
        <v>197951</v>
      </c>
      <c r="G69" s="301">
        <v>318535</v>
      </c>
      <c r="H69" s="301">
        <v>934918</v>
      </c>
      <c r="I69" s="301">
        <v>945017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46070</v>
      </c>
      <c r="F70" s="264">
        <v>55077</v>
      </c>
      <c r="G70" s="264">
        <v>49513</v>
      </c>
      <c r="H70" s="264">
        <v>73031</v>
      </c>
      <c r="I70" s="264">
        <v>54603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10434</v>
      </c>
      <c r="F71" s="264">
        <v>2472</v>
      </c>
      <c r="G71" s="264">
        <v>3027</v>
      </c>
      <c r="H71" s="264">
        <v>323800</v>
      </c>
      <c r="I71" s="264">
        <v>79862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9712</v>
      </c>
      <c r="F72" s="264">
        <v>6582</v>
      </c>
      <c r="G72" s="264">
        <v>8888</v>
      </c>
      <c r="H72" s="264">
        <v>16858</v>
      </c>
      <c r="I72" s="264">
        <v>7941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1538</v>
      </c>
      <c r="F73" s="264">
        <v>1542</v>
      </c>
      <c r="G73" s="264">
        <v>1542</v>
      </c>
      <c r="H73" s="264">
        <v>1895</v>
      </c>
      <c r="I73" s="264">
        <v>1859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1460</v>
      </c>
      <c r="F74" s="264">
        <v>3018</v>
      </c>
      <c r="G74" s="264">
        <v>102</v>
      </c>
      <c r="H74" s="264">
        <v>1820</v>
      </c>
      <c r="I74" s="264">
        <v>107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21</v>
      </c>
      <c r="F77" s="264"/>
      <c r="G77" s="264"/>
      <c r="H77" s="264">
        <v>334330</v>
      </c>
      <c r="I77" s="264">
        <v>652736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64002</v>
      </c>
      <c r="F78" s="264">
        <v>60918</v>
      </c>
      <c r="G78" s="264">
        <v>114696</v>
      </c>
      <c r="H78" s="264">
        <v>98292</v>
      </c>
      <c r="I78" s="264">
        <v>90980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78827</v>
      </c>
      <c r="F79" s="264">
        <v>66751</v>
      </c>
      <c r="G79" s="264">
        <v>139381</v>
      </c>
      <c r="H79" s="264">
        <v>76088</v>
      </c>
      <c r="I79" s="264">
        <v>46008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3769</v>
      </c>
      <c r="F81" s="264">
        <v>1592</v>
      </c>
      <c r="G81" s="264">
        <v>1387</v>
      </c>
      <c r="H81" s="264">
        <v>8805</v>
      </c>
      <c r="I81" s="264">
        <v>10919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295497</v>
      </c>
      <c r="F84" s="301">
        <v>263668</v>
      </c>
      <c r="G84" s="301">
        <v>385150</v>
      </c>
      <c r="H84" s="301">
        <v>183563</v>
      </c>
      <c r="I84" s="301">
        <v>156044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196275</v>
      </c>
      <c r="F90" s="264">
        <v>64462</v>
      </c>
      <c r="G90" s="264">
        <v>173336</v>
      </c>
      <c r="H90" s="264">
        <v>29916</v>
      </c>
      <c r="I90" s="264">
        <v>30091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91357</v>
      </c>
      <c r="F91" s="264">
        <v>117377</v>
      </c>
      <c r="G91" s="264">
        <v>96891</v>
      </c>
      <c r="H91" s="264">
        <v>96808</v>
      </c>
      <c r="I91" s="264">
        <v>83414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7864</v>
      </c>
      <c r="F92" s="264">
        <v>75060</v>
      </c>
      <c r="G92" s="264">
        <v>108156</v>
      </c>
      <c r="H92" s="264">
        <v>54010</v>
      </c>
      <c r="I92" s="264">
        <v>37837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>
        <v>360</v>
      </c>
      <c r="G95" s="264">
        <v>360</v>
      </c>
      <c r="H95" s="264"/>
      <c r="I95" s="264">
        <v>1892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>
        <v>6408</v>
      </c>
      <c r="G96" s="264">
        <v>6408</v>
      </c>
      <c r="H96" s="264">
        <v>2829</v>
      </c>
      <c r="I96" s="264">
        <v>2810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183535</v>
      </c>
      <c r="F98" s="301">
        <v>215814</v>
      </c>
      <c r="G98" s="301">
        <v>195078</v>
      </c>
      <c r="H98" s="301">
        <v>256643</v>
      </c>
      <c r="I98" s="301">
        <v>300449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183535</v>
      </c>
      <c r="F99" s="301">
        <v>215814</v>
      </c>
      <c r="G99" s="301">
        <v>195078</v>
      </c>
      <c r="H99" s="301">
        <v>256643</v>
      </c>
      <c r="I99" s="301">
        <v>300449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144000</v>
      </c>
      <c r="F100" s="264">
        <v>144000</v>
      </c>
      <c r="G100" s="264">
        <v>144000</v>
      </c>
      <c r="H100" s="264">
        <v>144000</v>
      </c>
      <c r="I100" s="264">
        <v>144000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144000</v>
      </c>
      <c r="F101" s="264">
        <v>144000</v>
      </c>
      <c r="G101" s="264">
        <v>144000</v>
      </c>
      <c r="H101" s="264">
        <v>144000</v>
      </c>
      <c r="I101" s="264">
        <v>144000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1303</v>
      </c>
      <c r="F103" s="264">
        <v>1303</v>
      </c>
      <c r="G103" s="264">
        <v>1303</v>
      </c>
      <c r="H103" s="264">
        <v>1303</v>
      </c>
      <c r="I103" s="264">
        <v>1303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16012</v>
      </c>
      <c r="F109" s="264">
        <v>16803</v>
      </c>
      <c r="G109" s="264">
        <v>18110</v>
      </c>
      <c r="H109" s="264">
        <v>10369</v>
      </c>
      <c r="I109" s="264">
        <v>15957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693</v>
      </c>
      <c r="F111" s="264">
        <v>693</v>
      </c>
      <c r="G111" s="264">
        <v>1386</v>
      </c>
      <c r="H111" s="264">
        <v>1535</v>
      </c>
      <c r="I111" s="264">
        <v>1535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18755</v>
      </c>
      <c r="F112" s="264">
        <v>18248</v>
      </c>
      <c r="G112" s="264">
        <v>65</v>
      </c>
      <c r="H112" s="264">
        <v>46289</v>
      </c>
      <c r="I112" s="264">
        <v>68502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8337</v>
      </c>
      <c r="F113" s="264">
        <v>2530</v>
      </c>
      <c r="G113" s="264"/>
      <c r="H113" s="264">
        <v>65</v>
      </c>
      <c r="I113" s="264">
        <v>18951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10418</v>
      </c>
      <c r="F114" s="264">
        <v>15718</v>
      </c>
      <c r="G114" s="264">
        <v>65</v>
      </c>
      <c r="H114" s="264">
        <v>46223</v>
      </c>
      <c r="I114" s="264">
        <v>49551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1290</v>
      </c>
      <c r="F115" s="264">
        <v>33344</v>
      </c>
      <c r="G115" s="264">
        <v>28789</v>
      </c>
      <c r="H115" s="264">
        <v>51723</v>
      </c>
      <c r="I115" s="264">
        <v>67729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694863</v>
      </c>
      <c r="F119" s="301">
        <v>677433</v>
      </c>
      <c r="G119" s="301">
        <v>898763</v>
      </c>
      <c r="H119" s="301">
        <v>1375124</v>
      </c>
      <c r="I119" s="301">
        <v>1401510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285665</v>
      </c>
      <c r="F3" s="264">
        <v>301162</v>
      </c>
      <c r="G3" s="264">
        <v>141161</v>
      </c>
      <c r="H3" s="264">
        <v>440185</v>
      </c>
      <c r="I3" s="264">
        <v>382339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285665</v>
      </c>
      <c r="F5" s="301">
        <v>301162</v>
      </c>
      <c r="G5" s="301">
        <v>141161</v>
      </c>
      <c r="H5" s="301">
        <v>440185</v>
      </c>
      <c r="I5" s="301">
        <v>382339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253357</v>
      </c>
      <c r="F6" s="264">
        <v>247447</v>
      </c>
      <c r="G6" s="264">
        <v>110743</v>
      </c>
      <c r="H6" s="264">
        <v>312238</v>
      </c>
      <c r="I6" s="264">
        <v>274825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32308</v>
      </c>
      <c r="F7" s="301">
        <v>53715</v>
      </c>
      <c r="G7" s="301">
        <v>30418</v>
      </c>
      <c r="H7" s="301">
        <v>127947</v>
      </c>
      <c r="I7" s="301">
        <v>107514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19405</v>
      </c>
      <c r="F8" s="264">
        <v>267</v>
      </c>
      <c r="G8" s="264">
        <v>1498</v>
      </c>
      <c r="H8" s="264">
        <v>8277</v>
      </c>
      <c r="I8" s="264">
        <v>7558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6694</v>
      </c>
      <c r="F9" s="264">
        <v>6741</v>
      </c>
      <c r="G9" s="264">
        <v>5971</v>
      </c>
      <c r="H9" s="264">
        <v>16259</v>
      </c>
      <c r="I9" s="264">
        <v>10125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6694</v>
      </c>
      <c r="F10" s="264">
        <v>6741</v>
      </c>
      <c r="G10" s="264"/>
      <c r="H10" s="264">
        <v>17759</v>
      </c>
      <c r="I10" s="264">
        <v>10125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/>
      <c r="F12" s="264"/>
      <c r="G12" s="264"/>
      <c r="H12" s="264">
        <v>2163</v>
      </c>
      <c r="I12" s="264">
        <v>3259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27016</v>
      </c>
      <c r="F13" s="264">
        <v>20075</v>
      </c>
      <c r="G13" s="264">
        <v>18913</v>
      </c>
      <c r="H13" s="264">
        <v>21849</v>
      </c>
      <c r="I13" s="264">
        <v>18340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18003</v>
      </c>
      <c r="F14" s="301">
        <v>27165</v>
      </c>
      <c r="G14" s="301">
        <v>7033</v>
      </c>
      <c r="H14" s="301">
        <v>95953</v>
      </c>
      <c r="I14" s="301">
        <v>83348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6571</v>
      </c>
      <c r="F15" s="264">
        <v>4946</v>
      </c>
      <c r="G15" s="264">
        <v>19752</v>
      </c>
      <c r="H15" s="264">
        <v>9295</v>
      </c>
      <c r="I15" s="264">
        <v>3184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6735</v>
      </c>
      <c r="F16" s="264">
        <v>8656</v>
      </c>
      <c r="G16" s="264">
        <v>18494</v>
      </c>
      <c r="H16" s="264">
        <v>2727</v>
      </c>
      <c r="I16" s="264">
        <v>1168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-163</v>
      </c>
      <c r="F17" s="301">
        <v>-3710</v>
      </c>
      <c r="G17" s="301">
        <v>1258</v>
      </c>
      <c r="H17" s="301">
        <v>6568</v>
      </c>
      <c r="I17" s="301">
        <v>2015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17840</v>
      </c>
      <c r="F18" s="301">
        <v>24224</v>
      </c>
      <c r="G18" s="301">
        <v>10091</v>
      </c>
      <c r="H18" s="301">
        <v>102521</v>
      </c>
      <c r="I18" s="301">
        <v>85364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7113</v>
      </c>
      <c r="F19" s="264">
        <v>6932</v>
      </c>
      <c r="G19" s="264">
        <v>4236</v>
      </c>
      <c r="H19" s="264">
        <v>21377</v>
      </c>
      <c r="I19" s="264">
        <v>17916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/>
      <c r="F20" s="264">
        <v>360</v>
      </c>
      <c r="G20" s="264">
        <v>360</v>
      </c>
      <c r="H20" s="264"/>
      <c r="I20" s="264">
        <v>1892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10727</v>
      </c>
      <c r="F21" s="301">
        <v>16931</v>
      </c>
      <c r="G21" s="301">
        <v>5494</v>
      </c>
      <c r="H21" s="301">
        <v>81144</v>
      </c>
      <c r="I21" s="301">
        <v>65556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10437</v>
      </c>
      <c r="F22" s="264">
        <v>16230</v>
      </c>
      <c r="G22" s="264">
        <v>2624</v>
      </c>
      <c r="H22" s="264">
        <v>58210</v>
      </c>
      <c r="I22" s="264">
        <v>49551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290</v>
      </c>
      <c r="F23" s="264">
        <v>702</v>
      </c>
      <c r="G23" s="264">
        <v>2870</v>
      </c>
      <c r="H23" s="264">
        <v>22934</v>
      </c>
      <c r="I23" s="264">
        <v>16005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554</v>
      </c>
      <c r="F24" s="264">
        <v>1083</v>
      </c>
      <c r="G24" s="264">
        <v>86</v>
      </c>
      <c r="H24" s="264">
        <v>3636</v>
      </c>
      <c r="I24" s="264">
        <v>3441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