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G3" i="10"/>
  <c r="H3" i="10" s="1"/>
  <c r="I3" i="10" s="1"/>
  <c r="J3" i="10" s="1"/>
  <c r="K3" i="10" s="1"/>
  <c r="L3" i="10" s="1"/>
  <c r="M3" i="10" s="1"/>
  <c r="N3" i="10" s="1"/>
  <c r="D3" i="10"/>
  <c r="E3" i="10" s="1"/>
  <c r="F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J23" i="2" s="1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G21" i="2" s="1"/>
  <c r="F8" i="8"/>
  <c r="E8" i="8"/>
  <c r="D8" i="8"/>
  <c r="C8" i="8"/>
  <c r="Q7" i="8"/>
  <c r="P7" i="8"/>
  <c r="O7" i="8"/>
  <c r="J7" i="8"/>
  <c r="I7" i="8"/>
  <c r="H7" i="8"/>
  <c r="G7" i="8"/>
  <c r="F7" i="8"/>
  <c r="F20" i="2" s="1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I4" i="8" s="1"/>
  <c r="H5" i="8"/>
  <c r="H4" i="8" s="1"/>
  <c r="G5" i="8"/>
  <c r="G4" i="8" s="1"/>
  <c r="F5" i="8"/>
  <c r="E5" i="8"/>
  <c r="E4" i="8" s="1"/>
  <c r="D5" i="8"/>
  <c r="D4" i="8" s="1"/>
  <c r="C5" i="8"/>
  <c r="C4" i="8" s="1"/>
  <c r="F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H78" i="6"/>
  <c r="N74" i="6"/>
  <c r="M74" i="6"/>
  <c r="L74" i="6"/>
  <c r="K74" i="6"/>
  <c r="J74" i="6"/>
  <c r="J69" i="6" s="1"/>
  <c r="J68" i="6" s="1"/>
  <c r="I74" i="6"/>
  <c r="H74" i="6"/>
  <c r="G74" i="6"/>
  <c r="F74" i="6"/>
  <c r="F69" i="6" s="1"/>
  <c r="F6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N69" i="6"/>
  <c r="M69" i="6"/>
  <c r="L69" i="6"/>
  <c r="K69" i="6"/>
  <c r="I69" i="6"/>
  <c r="I68" i="6" s="1"/>
  <c r="I78" i="6" s="1"/>
  <c r="H69" i="6"/>
  <c r="G69" i="6"/>
  <c r="N68" i="6"/>
  <c r="N78" i="6" s="1"/>
  <c r="M68" i="6"/>
  <c r="L68" i="6"/>
  <c r="L78" i="6" s="1"/>
  <c r="K68" i="6"/>
  <c r="K78" i="6" s="1"/>
  <c r="H68" i="6"/>
  <c r="G68" i="6"/>
  <c r="G78" i="6" s="1"/>
  <c r="N62" i="6"/>
  <c r="M62" i="6"/>
  <c r="M50" i="6" s="1"/>
  <c r="L62" i="6"/>
  <c r="L50" i="6" s="1"/>
  <c r="K62" i="6"/>
  <c r="K50" i="6" s="1"/>
  <c r="J62" i="6"/>
  <c r="J50" i="6" s="1"/>
  <c r="J78" i="6" s="1"/>
  <c r="I62" i="6"/>
  <c r="I50" i="6" s="1"/>
  <c r="H62" i="6"/>
  <c r="G62" i="6"/>
  <c r="G50" i="6" s="1"/>
  <c r="F62" i="6"/>
  <c r="E62" i="6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F51" i="6"/>
  <c r="F50" i="6" s="1"/>
  <c r="E51" i="6"/>
  <c r="D51" i="6"/>
  <c r="C51" i="6"/>
  <c r="N50" i="6"/>
  <c r="H50" i="6"/>
  <c r="E50" i="6"/>
  <c r="D50" i="6"/>
  <c r="C50" i="6"/>
  <c r="N44" i="6"/>
  <c r="M44" i="6"/>
  <c r="L44" i="6"/>
  <c r="K44" i="6"/>
  <c r="J44" i="6"/>
  <c r="I44" i="6"/>
  <c r="H44" i="6"/>
  <c r="G44" i="6"/>
  <c r="F44" i="6"/>
  <c r="F24" i="6" s="1"/>
  <c r="F48" i="6" s="1"/>
  <c r="E44" i="6"/>
  <c r="E24" i="6" s="1"/>
  <c r="E48" i="6" s="1"/>
  <c r="D44" i="6"/>
  <c r="C44" i="6"/>
  <c r="N40" i="6"/>
  <c r="M40" i="6"/>
  <c r="L40" i="6"/>
  <c r="K40" i="6"/>
  <c r="J40" i="6"/>
  <c r="I40" i="6"/>
  <c r="I24" i="6" s="1"/>
  <c r="I48" i="6" s="1"/>
  <c r="I79" i="6" s="1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D24" i="6" s="1"/>
  <c r="C38" i="6"/>
  <c r="K35" i="6"/>
  <c r="J35" i="6"/>
  <c r="I35" i="6"/>
  <c r="H35" i="6"/>
  <c r="G35" i="6"/>
  <c r="W32" i="6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32" i="6"/>
  <c r="M32" i="6"/>
  <c r="M31" i="6" s="1"/>
  <c r="M24" i="6" s="1"/>
  <c r="L32" i="6"/>
  <c r="K32" i="6"/>
  <c r="J32" i="6"/>
  <c r="J31" i="6" s="1"/>
  <c r="I32" i="6"/>
  <c r="I31" i="6" s="1"/>
  <c r="H32" i="6"/>
  <c r="G32" i="6"/>
  <c r="N31" i="6"/>
  <c r="L31" i="6"/>
  <c r="H31" i="6"/>
  <c r="G31" i="6"/>
  <c r="G24" i="6" s="1"/>
  <c r="G48" i="6" s="1"/>
  <c r="G79" i="6" s="1"/>
  <c r="F31" i="6"/>
  <c r="E31" i="6"/>
  <c r="D31" i="6"/>
  <c r="C31" i="6"/>
  <c r="W29" i="6"/>
  <c r="W30" i="6" s="1"/>
  <c r="W31" i="6" s="1"/>
  <c r="N25" i="6"/>
  <c r="N24" i="6" s="1"/>
  <c r="N48" i="6" s="1"/>
  <c r="M25" i="6"/>
  <c r="L25" i="6"/>
  <c r="L24" i="6" s="1"/>
  <c r="L48" i="6" s="1"/>
  <c r="K25" i="6"/>
  <c r="J25" i="6"/>
  <c r="I25" i="6"/>
  <c r="H25" i="6"/>
  <c r="H24" i="6" s="1"/>
  <c r="H48" i="6" s="1"/>
  <c r="H79" i="6" s="1"/>
  <c r="G25" i="6"/>
  <c r="C24" i="6"/>
  <c r="K23" i="6"/>
  <c r="E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J3" i="6"/>
  <c r="J23" i="6" s="1"/>
  <c r="I3" i="6"/>
  <c r="I23" i="6" s="1"/>
  <c r="H3" i="6"/>
  <c r="H23" i="6" s="1"/>
  <c r="G3" i="6"/>
  <c r="G23" i="6" s="1"/>
  <c r="F3" i="6"/>
  <c r="F23" i="6" s="1"/>
  <c r="E3" i="6"/>
  <c r="D3" i="6"/>
  <c r="D23" i="6" s="1"/>
  <c r="C3" i="6"/>
  <c r="C23" i="6" s="1"/>
  <c r="C48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H18" i="4"/>
  <c r="H19" i="4" s="1"/>
  <c r="G12" i="4"/>
  <c r="G9" i="4"/>
  <c r="H9" i="4" s="1"/>
  <c r="I9" i="4" s="1"/>
  <c r="I18" i="4" s="1"/>
  <c r="I1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V60" i="2" s="1"/>
  <c r="F66" i="2"/>
  <c r="E66" i="2"/>
  <c r="D66" i="2"/>
  <c r="C66" i="2"/>
  <c r="J65" i="2"/>
  <c r="I65" i="2"/>
  <c r="H65" i="2"/>
  <c r="G65" i="2"/>
  <c r="F65" i="2"/>
  <c r="E65" i="2"/>
  <c r="D65" i="2"/>
  <c r="C65" i="2"/>
  <c r="F64" i="2"/>
  <c r="F68" i="2" s="1"/>
  <c r="K63" i="2"/>
  <c r="I63" i="2"/>
  <c r="D63" i="2"/>
  <c r="J61" i="2"/>
  <c r="J63" i="2" s="1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AA55" i="2"/>
  <c r="X55" i="2"/>
  <c r="U55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Y53" i="2"/>
  <c r="J53" i="2"/>
  <c r="Z49" i="2" s="1"/>
  <c r="I53" i="2"/>
  <c r="H53" i="2"/>
  <c r="G53" i="2"/>
  <c r="G64" i="2" s="1"/>
  <c r="F53" i="2"/>
  <c r="E53" i="2"/>
  <c r="D53" i="2"/>
  <c r="T49" i="2" s="1"/>
  <c r="C53" i="2"/>
  <c r="Z52" i="2"/>
  <c r="W51" i="2"/>
  <c r="S51" i="2"/>
  <c r="E51" i="2"/>
  <c r="AA50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X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V51" i="2" s="1"/>
  <c r="F45" i="2"/>
  <c r="U51" i="2" s="1"/>
  <c r="E45" i="2"/>
  <c r="D45" i="2"/>
  <c r="C45" i="2"/>
  <c r="J44" i="2"/>
  <c r="I44" i="2"/>
  <c r="H44" i="2"/>
  <c r="W48" i="2" s="1"/>
  <c r="G44" i="2"/>
  <c r="F44" i="2"/>
  <c r="U48" i="2" s="1"/>
  <c r="E44" i="2"/>
  <c r="D44" i="2"/>
  <c r="S48" i="2" s="1"/>
  <c r="C44" i="2"/>
  <c r="J43" i="2"/>
  <c r="Y47" i="2" s="1"/>
  <c r="I43" i="2"/>
  <c r="H43" i="2"/>
  <c r="G43" i="2"/>
  <c r="F43" i="2"/>
  <c r="E43" i="2"/>
  <c r="T47" i="2" s="1"/>
  <c r="D43" i="2"/>
  <c r="S47" i="2" s="1"/>
  <c r="C43" i="2"/>
  <c r="J42" i="2"/>
  <c r="I42" i="2"/>
  <c r="H42" i="2"/>
  <c r="H51" i="2" s="1"/>
  <c r="G42" i="2"/>
  <c r="F42" i="2"/>
  <c r="E42" i="2"/>
  <c r="D42" i="2"/>
  <c r="D51" i="2" s="1"/>
  <c r="C42" i="2"/>
  <c r="M40" i="2"/>
  <c r="L40" i="2"/>
  <c r="K40" i="2"/>
  <c r="J40" i="2"/>
  <c r="Y18" i="2" s="1"/>
  <c r="Y40" i="2" s="1"/>
  <c r="I40" i="2"/>
  <c r="H40" i="2"/>
  <c r="G40" i="2"/>
  <c r="V18" i="2" s="1"/>
  <c r="V40" i="2" s="1"/>
  <c r="F40" i="2"/>
  <c r="E40" i="2"/>
  <c r="D40" i="2"/>
  <c r="S18" i="2" s="1"/>
  <c r="S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R54" i="2" s="1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Y54" i="2" s="1"/>
  <c r="X27" i="2"/>
  <c r="X54" i="2" s="1"/>
  <c r="W27" i="2"/>
  <c r="V27" i="2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AB21" i="2"/>
  <c r="AA21" i="2"/>
  <c r="Z21" i="2"/>
  <c r="Y21" i="2"/>
  <c r="X21" i="2"/>
  <c r="W21" i="2"/>
  <c r="V21" i="2"/>
  <c r="U21" i="2"/>
  <c r="T21" i="2"/>
  <c r="S21" i="2"/>
  <c r="R21" i="2"/>
  <c r="L21" i="2"/>
  <c r="K21" i="2"/>
  <c r="Z51" i="2" s="1"/>
  <c r="I21" i="2"/>
  <c r="I22" i="2" s="1"/>
  <c r="H21" i="2"/>
  <c r="W49" i="2" s="1"/>
  <c r="F21" i="2"/>
  <c r="U49" i="2" s="1"/>
  <c r="E21" i="2"/>
  <c r="T51" i="2" s="1"/>
  <c r="D21" i="2"/>
  <c r="C21" i="2"/>
  <c r="M20" i="2"/>
  <c r="AB43" i="2" s="1"/>
  <c r="L20" i="2"/>
  <c r="AA52" i="2" s="1"/>
  <c r="K20" i="2"/>
  <c r="AA43" i="2" s="1"/>
  <c r="J20" i="2"/>
  <c r="I20" i="2"/>
  <c r="X53" i="2" s="1"/>
  <c r="H20" i="2"/>
  <c r="G20" i="2"/>
  <c r="E20" i="2"/>
  <c r="E22" i="2" s="1"/>
  <c r="D20" i="2"/>
  <c r="S50" i="2" s="1"/>
  <c r="C20" i="2"/>
  <c r="AB18" i="2"/>
  <c r="AB40" i="2" s="1"/>
  <c r="AA18" i="2"/>
  <c r="AA40" i="2" s="1"/>
  <c r="Z18" i="2"/>
  <c r="Z40" i="2" s="1"/>
  <c r="X18" i="2"/>
  <c r="X40" i="2" s="1"/>
  <c r="W18" i="2"/>
  <c r="W40" i="2" s="1"/>
  <c r="U18" i="2"/>
  <c r="U40" i="2" s="1"/>
  <c r="T18" i="2"/>
  <c r="T40" i="2" s="1"/>
  <c r="D18" i="2"/>
  <c r="C18" i="2" s="1"/>
  <c r="C40" i="2" s="1"/>
  <c r="R18" i="2" s="1"/>
  <c r="R40" i="2" s="1"/>
  <c r="C14" i="2"/>
  <c r="I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7" i="1"/>
  <c r="I47" i="1"/>
  <c r="H47" i="1"/>
  <c r="G47" i="1"/>
  <c r="F47" i="1"/>
  <c r="E47" i="1"/>
  <c r="D47" i="1"/>
  <c r="C47" i="1"/>
  <c r="J46" i="1"/>
  <c r="J48" i="1" s="1"/>
  <c r="I46" i="1"/>
  <c r="H46" i="1"/>
  <c r="H48" i="1" s="1"/>
  <c r="G46" i="1"/>
  <c r="G48" i="1" s="1"/>
  <c r="F46" i="1"/>
  <c r="E46" i="1"/>
  <c r="E48" i="1" s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O38" i="1" s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R35" i="1" s="1"/>
  <c r="E30" i="1"/>
  <c r="D30" i="1"/>
  <c r="C30" i="1"/>
  <c r="J29" i="1"/>
  <c r="I29" i="1"/>
  <c r="H29" i="1"/>
  <c r="G29" i="1"/>
  <c r="F29" i="1"/>
  <c r="E29" i="1"/>
  <c r="D29" i="1"/>
  <c r="C29" i="1"/>
  <c r="C38" i="1" s="1"/>
  <c r="R27" i="1"/>
  <c r="G27" i="1"/>
  <c r="G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G21" i="3" s="1"/>
  <c r="F21" i="1"/>
  <c r="F21" i="3" s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C18" i="1"/>
  <c r="U17" i="1"/>
  <c r="T17" i="1"/>
  <c r="S17" i="1"/>
  <c r="R17" i="1"/>
  <c r="Q17" i="1"/>
  <c r="P17" i="1"/>
  <c r="O17" i="1"/>
  <c r="N17" i="1"/>
  <c r="J17" i="1"/>
  <c r="I17" i="1"/>
  <c r="H17" i="1"/>
  <c r="G17" i="1"/>
  <c r="G17" i="3" s="1"/>
  <c r="F17" i="1"/>
  <c r="E17" i="1"/>
  <c r="E17" i="3" s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E18" i="1" s="1"/>
  <c r="E18" i="3" s="1"/>
  <c r="D16" i="1"/>
  <c r="D16" i="3" s="1"/>
  <c r="C16" i="1"/>
  <c r="U14" i="1"/>
  <c r="U41" i="1" s="1"/>
  <c r="T14" i="1"/>
  <c r="S14" i="1"/>
  <c r="R14" i="1"/>
  <c r="Q14" i="1"/>
  <c r="P14" i="1"/>
  <c r="O14" i="1"/>
  <c r="O41" i="1" s="1"/>
  <c r="N14" i="1"/>
  <c r="N41" i="1" s="1"/>
  <c r="J14" i="1"/>
  <c r="I14" i="1"/>
  <c r="H14" i="1"/>
  <c r="G14" i="1"/>
  <c r="G14" i="3" s="1"/>
  <c r="F14" i="1"/>
  <c r="F14" i="3" s="1"/>
  <c r="E14" i="1"/>
  <c r="E14" i="3" s="1"/>
  <c r="D14" i="1"/>
  <c r="D14" i="3" s="1"/>
  <c r="C14" i="1"/>
  <c r="J13" i="1"/>
  <c r="I13" i="1"/>
  <c r="H13" i="1"/>
  <c r="G13" i="1"/>
  <c r="G13" i="3" s="1"/>
  <c r="F13" i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J10" i="3" s="1"/>
  <c r="I10" i="1"/>
  <c r="I10" i="3" s="1"/>
  <c r="H10" i="1"/>
  <c r="G10" i="1"/>
  <c r="G10" i="3" s="1"/>
  <c r="F10" i="1"/>
  <c r="E10" i="1"/>
  <c r="E10" i="3" s="1"/>
  <c r="D10" i="1"/>
  <c r="D10" i="3" s="1"/>
  <c r="C10" i="1"/>
  <c r="U9" i="1"/>
  <c r="T9" i="1"/>
  <c r="S9" i="1"/>
  <c r="R9" i="1"/>
  <c r="Q9" i="1"/>
  <c r="P9" i="1"/>
  <c r="O9" i="1"/>
  <c r="N9" i="1"/>
  <c r="C9" i="1"/>
  <c r="J8" i="1"/>
  <c r="U36" i="1" s="1"/>
  <c r="I8" i="1"/>
  <c r="H8" i="1"/>
  <c r="G8" i="1"/>
  <c r="F8" i="1"/>
  <c r="F9" i="1" s="1"/>
  <c r="E8" i="1"/>
  <c r="D8" i="1"/>
  <c r="D9" i="1" s="1"/>
  <c r="C8" i="1"/>
  <c r="U7" i="1"/>
  <c r="T7" i="1"/>
  <c r="S7" i="1"/>
  <c r="R7" i="1"/>
  <c r="Q7" i="1"/>
  <c r="P7" i="1"/>
  <c r="O7" i="1"/>
  <c r="N7" i="1"/>
  <c r="J7" i="1"/>
  <c r="U30" i="1" s="1"/>
  <c r="I7" i="1"/>
  <c r="H7" i="1"/>
  <c r="S40" i="1" s="1"/>
  <c r="G7" i="1"/>
  <c r="F7" i="1"/>
  <c r="E7" i="1"/>
  <c r="D7" i="1"/>
  <c r="O35" i="1" s="1"/>
  <c r="C7" i="1"/>
  <c r="R5" i="1"/>
  <c r="Q5" i="1"/>
  <c r="P5" i="1"/>
  <c r="O5" i="1"/>
  <c r="J5" i="1"/>
  <c r="I5" i="1"/>
  <c r="I5" i="3" s="1"/>
  <c r="H5" i="1"/>
  <c r="H5" i="3" s="1"/>
  <c r="G5" i="1"/>
  <c r="G5" i="3" s="1"/>
  <c r="F5" i="1"/>
  <c r="F5" i="3" s="1"/>
  <c r="E5" i="1"/>
  <c r="E5" i="3" s="1"/>
  <c r="D5" i="1"/>
  <c r="C5" i="1"/>
  <c r="C5" i="3" s="1"/>
  <c r="D9" i="3" l="1"/>
  <c r="O74" i="1"/>
  <c r="O31" i="1"/>
  <c r="D12" i="1"/>
  <c r="F9" i="3"/>
  <c r="Q31" i="1"/>
  <c r="F12" i="1"/>
  <c r="Q74" i="1"/>
  <c r="Q75" i="1" s="1"/>
  <c r="Q76" i="1" s="1"/>
  <c r="C38" i="3"/>
  <c r="I8" i="3"/>
  <c r="T37" i="1"/>
  <c r="T36" i="1"/>
  <c r="S5" i="1"/>
  <c r="E23" i="3"/>
  <c r="E11" i="3"/>
  <c r="E24" i="3"/>
  <c r="E7" i="3"/>
  <c r="J9" i="1"/>
  <c r="F10" i="3"/>
  <c r="D13" i="3"/>
  <c r="P41" i="1"/>
  <c r="P42" i="1"/>
  <c r="F16" i="3"/>
  <c r="C21" i="3"/>
  <c r="C30" i="3"/>
  <c r="I49" i="1"/>
  <c r="W54" i="2"/>
  <c r="W55" i="2"/>
  <c r="G51" i="2"/>
  <c r="J5" i="3"/>
  <c r="J27" i="1"/>
  <c r="D5" i="3"/>
  <c r="D27" i="1"/>
  <c r="F11" i="3"/>
  <c r="F23" i="3"/>
  <c r="F24" i="3"/>
  <c r="F7" i="3"/>
  <c r="Q35" i="1"/>
  <c r="E13" i="3"/>
  <c r="Q41" i="1"/>
  <c r="Q42" i="1"/>
  <c r="G18" i="1"/>
  <c r="G18" i="3" s="1"/>
  <c r="G16" i="3"/>
  <c r="C17" i="3"/>
  <c r="D21" i="3"/>
  <c r="C31" i="3"/>
  <c r="P35" i="1"/>
  <c r="C37" i="3"/>
  <c r="N38" i="1"/>
  <c r="O39" i="1" s="1"/>
  <c r="C24" i="3"/>
  <c r="C7" i="3"/>
  <c r="C11" i="3"/>
  <c r="C23" i="3"/>
  <c r="N42" i="1"/>
  <c r="H9" i="1"/>
  <c r="T5" i="1"/>
  <c r="U5" i="1"/>
  <c r="H10" i="3"/>
  <c r="F13" i="3"/>
  <c r="C14" i="3"/>
  <c r="R42" i="1"/>
  <c r="R41" i="1"/>
  <c r="H16" i="3"/>
  <c r="D17" i="3"/>
  <c r="E21" i="3"/>
  <c r="P38" i="1"/>
  <c r="P39" i="1" s="1"/>
  <c r="C22" i="3"/>
  <c r="C33" i="3"/>
  <c r="C34" i="3"/>
  <c r="C36" i="3"/>
  <c r="E37" i="3"/>
  <c r="Q38" i="1"/>
  <c r="Q39" i="1" s="1"/>
  <c r="P40" i="1"/>
  <c r="F48" i="1"/>
  <c r="R34" i="1" s="1"/>
  <c r="H13" i="3"/>
  <c r="T42" i="1"/>
  <c r="T41" i="1"/>
  <c r="J16" i="3"/>
  <c r="F17" i="3"/>
  <c r="D22" i="3"/>
  <c r="C27" i="1"/>
  <c r="C29" i="3"/>
  <c r="G30" i="3"/>
  <c r="G38" i="1"/>
  <c r="F31" i="3"/>
  <c r="C35" i="3"/>
  <c r="R38" i="1"/>
  <c r="Q40" i="1"/>
  <c r="R55" i="1"/>
  <c r="R53" i="1"/>
  <c r="I24" i="3"/>
  <c r="I7" i="3"/>
  <c r="I23" i="3"/>
  <c r="I11" i="3"/>
  <c r="T40" i="1"/>
  <c r="T30" i="1"/>
  <c r="T35" i="1"/>
  <c r="C18" i="3"/>
  <c r="H21" i="3"/>
  <c r="E22" i="3"/>
  <c r="E27" i="1"/>
  <c r="D38" i="1"/>
  <c r="D31" i="3" s="1"/>
  <c r="S38" i="1"/>
  <c r="S39" i="1" s="1"/>
  <c r="G31" i="3"/>
  <c r="E34" i="3"/>
  <c r="E36" i="3"/>
  <c r="G37" i="3"/>
  <c r="G8" i="3"/>
  <c r="R36" i="1"/>
  <c r="J13" i="3"/>
  <c r="I21" i="3"/>
  <c r="F22" i="3"/>
  <c r="F27" i="1"/>
  <c r="E29" i="3"/>
  <c r="E38" i="1"/>
  <c r="E31" i="3" s="1"/>
  <c r="T38" i="1"/>
  <c r="T39" i="1" s="1"/>
  <c r="F33" i="3"/>
  <c r="F34" i="3"/>
  <c r="H37" i="3"/>
  <c r="J49" i="1"/>
  <c r="H11" i="3"/>
  <c r="H24" i="3"/>
  <c r="H7" i="3"/>
  <c r="H23" i="3"/>
  <c r="S35" i="1"/>
  <c r="I16" i="3"/>
  <c r="H17" i="3"/>
  <c r="D18" i="1"/>
  <c r="D18" i="3" s="1"/>
  <c r="N5" i="1"/>
  <c r="H8" i="3"/>
  <c r="S36" i="1"/>
  <c r="E9" i="1"/>
  <c r="H14" i="3"/>
  <c r="D15" i="1"/>
  <c r="D15" i="3" s="1"/>
  <c r="I17" i="3"/>
  <c r="J21" i="3"/>
  <c r="F29" i="3"/>
  <c r="U38" i="1"/>
  <c r="U39" i="1" s="1"/>
  <c r="G32" i="3"/>
  <c r="G33" i="3"/>
  <c r="G34" i="3"/>
  <c r="C49" i="1"/>
  <c r="N74" i="1"/>
  <c r="N75" i="1" s="1"/>
  <c r="N76" i="1" s="1"/>
  <c r="C9" i="3"/>
  <c r="C12" i="1"/>
  <c r="I14" i="3"/>
  <c r="J17" i="3"/>
  <c r="F18" i="1"/>
  <c r="F18" i="3" s="1"/>
  <c r="H22" i="3"/>
  <c r="H27" i="1"/>
  <c r="P30" i="1"/>
  <c r="J31" i="3"/>
  <c r="H32" i="3"/>
  <c r="G35" i="3"/>
  <c r="H36" i="3"/>
  <c r="C48" i="1"/>
  <c r="E25" i="2"/>
  <c r="T44" i="2"/>
  <c r="V47" i="2"/>
  <c r="V52" i="2"/>
  <c r="S42" i="1"/>
  <c r="S41" i="1"/>
  <c r="E8" i="3"/>
  <c r="P37" i="1"/>
  <c r="P36" i="1"/>
  <c r="J23" i="3"/>
  <c r="J11" i="3"/>
  <c r="J24" i="3"/>
  <c r="J7" i="3"/>
  <c r="U40" i="1"/>
  <c r="U35" i="1"/>
  <c r="J8" i="3"/>
  <c r="G9" i="1"/>
  <c r="C10" i="3"/>
  <c r="J14" i="3"/>
  <c r="H18" i="1"/>
  <c r="H18" i="3" s="1"/>
  <c r="I22" i="3"/>
  <c r="I27" i="1"/>
  <c r="H38" i="1"/>
  <c r="Q30" i="1"/>
  <c r="N31" i="1"/>
  <c r="H35" i="3"/>
  <c r="R37" i="1"/>
  <c r="D69" i="2"/>
  <c r="D82" i="2"/>
  <c r="W47" i="2"/>
  <c r="F8" i="3"/>
  <c r="Q37" i="1"/>
  <c r="Q36" i="1"/>
  <c r="I13" i="3"/>
  <c r="I18" i="1"/>
  <c r="I18" i="3" s="1"/>
  <c r="J22" i="3"/>
  <c r="I38" i="1"/>
  <c r="I34" i="3" s="1"/>
  <c r="R30" i="1"/>
  <c r="J32" i="3"/>
  <c r="J33" i="3"/>
  <c r="S37" i="1"/>
  <c r="D55" i="1"/>
  <c r="D8" i="3"/>
  <c r="O37" i="1"/>
  <c r="D24" i="3"/>
  <c r="D7" i="3"/>
  <c r="D23" i="3"/>
  <c r="D11" i="3"/>
  <c r="O40" i="1"/>
  <c r="O30" i="1"/>
  <c r="I9" i="1"/>
  <c r="O42" i="1"/>
  <c r="E16" i="3"/>
  <c r="J18" i="1"/>
  <c r="J18" i="3" s="1"/>
  <c r="J29" i="3"/>
  <c r="J38" i="1"/>
  <c r="S30" i="1"/>
  <c r="O36" i="1"/>
  <c r="U37" i="1"/>
  <c r="U42" i="1"/>
  <c r="V50" i="2"/>
  <c r="X44" i="2"/>
  <c r="V43" i="2"/>
  <c r="Y52" i="2"/>
  <c r="H63" i="2"/>
  <c r="H81" i="2"/>
  <c r="H80" i="2"/>
  <c r="F38" i="1"/>
  <c r="F32" i="3" s="1"/>
  <c r="I47" i="3"/>
  <c r="W43" i="2"/>
  <c r="X43" i="2"/>
  <c r="R50" i="2"/>
  <c r="J30" i="3"/>
  <c r="C32" i="3"/>
  <c r="D35" i="3"/>
  <c r="J37" i="3"/>
  <c r="D49" i="1"/>
  <c r="L65" i="2"/>
  <c r="K65" i="2"/>
  <c r="M65" i="2"/>
  <c r="AA51" i="2"/>
  <c r="AA48" i="2"/>
  <c r="AA49" i="2"/>
  <c r="D22" i="2"/>
  <c r="R55" i="2"/>
  <c r="Z34" i="2"/>
  <c r="Y59" i="2"/>
  <c r="Y67" i="2"/>
  <c r="G11" i="3"/>
  <c r="G23" i="3"/>
  <c r="C8" i="3"/>
  <c r="C13" i="3"/>
  <c r="C16" i="3"/>
  <c r="G22" i="3"/>
  <c r="G29" i="3"/>
  <c r="H31" i="3"/>
  <c r="D32" i="3"/>
  <c r="H34" i="3"/>
  <c r="E35" i="3"/>
  <c r="I40" i="3"/>
  <c r="F49" i="1"/>
  <c r="D52" i="3"/>
  <c r="Y43" i="2"/>
  <c r="J21" i="2"/>
  <c r="Y49" i="2" s="1"/>
  <c r="S55" i="2"/>
  <c r="S54" i="2"/>
  <c r="R47" i="2"/>
  <c r="S49" i="2"/>
  <c r="D64" i="2"/>
  <c r="D68" i="2" s="1"/>
  <c r="T50" i="2"/>
  <c r="X67" i="2"/>
  <c r="G7" i="3"/>
  <c r="E32" i="3"/>
  <c r="F35" i="3"/>
  <c r="G49" i="1"/>
  <c r="Z43" i="2"/>
  <c r="Z50" i="2"/>
  <c r="Z53" i="2"/>
  <c r="Z55" i="2"/>
  <c r="F22" i="2"/>
  <c r="T55" i="2"/>
  <c r="S52" i="2"/>
  <c r="R48" i="2"/>
  <c r="R51" i="2"/>
  <c r="X49" i="2"/>
  <c r="U50" i="2"/>
  <c r="H12" i="4"/>
  <c r="G13" i="4"/>
  <c r="D36" i="3"/>
  <c r="H49" i="1"/>
  <c r="I51" i="3"/>
  <c r="G22" i="2"/>
  <c r="U54" i="2"/>
  <c r="C51" i="2"/>
  <c r="E82" i="2"/>
  <c r="U60" i="2"/>
  <c r="AB52" i="2"/>
  <c r="AB55" i="2"/>
  <c r="M21" i="2"/>
  <c r="AB50" i="2"/>
  <c r="AB53" i="2"/>
  <c r="AB47" i="2"/>
  <c r="H22" i="2"/>
  <c r="V55" i="2"/>
  <c r="V54" i="2"/>
  <c r="U52" i="2"/>
  <c r="T48" i="2"/>
  <c r="Z47" i="2"/>
  <c r="W50" i="2"/>
  <c r="S67" i="2"/>
  <c r="S59" i="2"/>
  <c r="G24" i="3"/>
  <c r="D30" i="3"/>
  <c r="E33" i="3"/>
  <c r="J35" i="3"/>
  <c r="G36" i="3"/>
  <c r="D37" i="3"/>
  <c r="R40" i="1"/>
  <c r="D47" i="3"/>
  <c r="F54" i="1"/>
  <c r="K22" i="2"/>
  <c r="F51" i="2"/>
  <c r="F81" i="2" s="1"/>
  <c r="W52" i="2"/>
  <c r="V48" i="2"/>
  <c r="D43" i="3"/>
  <c r="G54" i="1"/>
  <c r="S34" i="1" s="1"/>
  <c r="C22" i="2"/>
  <c r="R53" i="2"/>
  <c r="X52" i="2"/>
  <c r="J64" i="2"/>
  <c r="U53" i="2"/>
  <c r="I42" i="3"/>
  <c r="I44" i="3"/>
  <c r="I48" i="1"/>
  <c r="I55" i="1"/>
  <c r="T46" i="1"/>
  <c r="I54" i="3"/>
  <c r="S53" i="2"/>
  <c r="S43" i="2"/>
  <c r="H82" i="2"/>
  <c r="X48" i="2"/>
  <c r="X51" i="2"/>
  <c r="V53" i="2"/>
  <c r="H33" i="3"/>
  <c r="D34" i="3"/>
  <c r="J36" i="3"/>
  <c r="E49" i="1"/>
  <c r="D48" i="1"/>
  <c r="O34" i="1" s="1"/>
  <c r="J54" i="1"/>
  <c r="U45" i="1" s="1"/>
  <c r="T53" i="2"/>
  <c r="T43" i="2"/>
  <c r="I25" i="2"/>
  <c r="I51" i="2"/>
  <c r="U43" i="2"/>
  <c r="Z48" i="2"/>
  <c r="W53" i="2"/>
  <c r="Y55" i="2"/>
  <c r="C64" i="2"/>
  <c r="M78" i="6"/>
  <c r="F78" i="6"/>
  <c r="J51" i="2"/>
  <c r="AA47" i="2"/>
  <c r="E64" i="2"/>
  <c r="E68" i="2" s="1"/>
  <c r="E69" i="2" s="1"/>
  <c r="C63" i="2"/>
  <c r="X59" i="2"/>
  <c r="R52" i="2"/>
  <c r="AA53" i="2"/>
  <c r="T54" i="2"/>
  <c r="D80" i="2"/>
  <c r="D81" i="2"/>
  <c r="G68" i="2"/>
  <c r="X50" i="2"/>
  <c r="E80" i="2"/>
  <c r="K31" i="6"/>
  <c r="K24" i="6" s="1"/>
  <c r="T52" i="2"/>
  <c r="H64" i="2"/>
  <c r="H68" i="2" s="1"/>
  <c r="H69" i="2" s="1"/>
  <c r="Y50" i="2"/>
  <c r="F80" i="2"/>
  <c r="F63" i="2"/>
  <c r="D48" i="6"/>
  <c r="I53" i="3"/>
  <c r="E54" i="1"/>
  <c r="Q34" i="1" s="1"/>
  <c r="L22" i="2"/>
  <c r="R49" i="2"/>
  <c r="I64" i="2"/>
  <c r="I68" i="2" s="1"/>
  <c r="K57" i="2"/>
  <c r="K64" i="2" s="1"/>
  <c r="L59" i="2"/>
  <c r="G81" i="2"/>
  <c r="M48" i="6"/>
  <c r="H54" i="1"/>
  <c r="S53" i="1" s="1"/>
  <c r="U47" i="2"/>
  <c r="V49" i="2"/>
  <c r="J24" i="6"/>
  <c r="J48" i="6" s="1"/>
  <c r="J79" i="6" s="1"/>
  <c r="C78" i="6"/>
  <c r="G18" i="4"/>
  <c r="G19" i="4" s="1"/>
  <c r="E63" i="2"/>
  <c r="E81" i="2"/>
  <c r="G63" i="2"/>
  <c r="G25" i="2" l="1"/>
  <c r="V44" i="2"/>
  <c r="D58" i="3"/>
  <c r="D50" i="3"/>
  <c r="D55" i="3"/>
  <c r="I36" i="3"/>
  <c r="V59" i="2"/>
  <c r="V67" i="2"/>
  <c r="L63" i="2"/>
  <c r="L57" i="2"/>
  <c r="L64" i="2" s="1"/>
  <c r="M59" i="2"/>
  <c r="W60" i="2"/>
  <c r="X74" i="2"/>
  <c r="I29" i="2"/>
  <c r="I38" i="2"/>
  <c r="T60" i="2"/>
  <c r="D53" i="3"/>
  <c r="X60" i="2"/>
  <c r="I31" i="3"/>
  <c r="D49" i="3"/>
  <c r="I9" i="3"/>
  <c r="T74" i="1"/>
  <c r="T31" i="1"/>
  <c r="I12" i="1"/>
  <c r="D54" i="3"/>
  <c r="I29" i="3"/>
  <c r="F36" i="3"/>
  <c r="P45" i="1"/>
  <c r="I33" i="3"/>
  <c r="T34" i="1"/>
  <c r="C27" i="3"/>
  <c r="N27" i="1"/>
  <c r="G82" i="2"/>
  <c r="G69" i="2"/>
  <c r="G80" i="2"/>
  <c r="U67" i="2"/>
  <c r="U59" i="2"/>
  <c r="J80" i="2"/>
  <c r="J82" i="2"/>
  <c r="J81" i="2"/>
  <c r="D45" i="3"/>
  <c r="I58" i="3"/>
  <c r="I50" i="3"/>
  <c r="I55" i="3"/>
  <c r="F82" i="2"/>
  <c r="F69" i="2"/>
  <c r="I32" i="3"/>
  <c r="H49" i="3"/>
  <c r="S60" i="2"/>
  <c r="I43" i="3"/>
  <c r="S45" i="1"/>
  <c r="F12" i="3"/>
  <c r="Q64" i="1"/>
  <c r="F15" i="1"/>
  <c r="F15" i="3" s="1"/>
  <c r="F25" i="1"/>
  <c r="R67" i="2"/>
  <c r="R59" i="2"/>
  <c r="Y60" i="2"/>
  <c r="J68" i="2"/>
  <c r="J69" i="2" s="1"/>
  <c r="U46" i="1"/>
  <c r="J55" i="1"/>
  <c r="J56" i="1" s="1"/>
  <c r="K25" i="2"/>
  <c r="Z44" i="2"/>
  <c r="D46" i="3"/>
  <c r="S44" i="2"/>
  <c r="D25" i="2"/>
  <c r="D41" i="3"/>
  <c r="H38" i="3"/>
  <c r="E29" i="2"/>
  <c r="T74" i="2"/>
  <c r="E38" i="2"/>
  <c r="H27" i="3"/>
  <c r="S27" i="1"/>
  <c r="H30" i="3"/>
  <c r="H54" i="3"/>
  <c r="S46" i="1"/>
  <c r="H55" i="1"/>
  <c r="H56" i="1" s="1"/>
  <c r="I48" i="3"/>
  <c r="T55" i="1"/>
  <c r="T53" i="1"/>
  <c r="T45" i="1"/>
  <c r="F55" i="1"/>
  <c r="F56" i="1" s="1"/>
  <c r="Q46" i="1"/>
  <c r="I45" i="3"/>
  <c r="D51" i="3"/>
  <c r="H29" i="3"/>
  <c r="U53" i="1"/>
  <c r="I30" i="3"/>
  <c r="D38" i="3"/>
  <c r="D56" i="1"/>
  <c r="R39" i="1"/>
  <c r="H9" i="3"/>
  <c r="S31" i="1"/>
  <c r="S74" i="1"/>
  <c r="S75" i="1" s="1"/>
  <c r="S76" i="1" s="1"/>
  <c r="H12" i="1"/>
  <c r="T67" i="2"/>
  <c r="T59" i="2"/>
  <c r="AA44" i="2"/>
  <c r="L25" i="2"/>
  <c r="Q24" i="6"/>
  <c r="K48" i="6"/>
  <c r="K79" i="6" s="1"/>
  <c r="R44" i="2"/>
  <c r="C25" i="2"/>
  <c r="H25" i="2"/>
  <c r="W44" i="2"/>
  <c r="E54" i="3"/>
  <c r="E55" i="1"/>
  <c r="E49" i="3" s="1"/>
  <c r="P46" i="1"/>
  <c r="C68" i="2"/>
  <c r="R60" i="2"/>
  <c r="I46" i="3"/>
  <c r="G54" i="3"/>
  <c r="R46" i="1"/>
  <c r="G55" i="1"/>
  <c r="G49" i="3" s="1"/>
  <c r="I52" i="3"/>
  <c r="D44" i="3"/>
  <c r="F38" i="3"/>
  <c r="J38" i="3"/>
  <c r="I35" i="3"/>
  <c r="I27" i="3"/>
  <c r="T27" i="1"/>
  <c r="C48" i="3"/>
  <c r="N45" i="1"/>
  <c r="N55" i="1"/>
  <c r="N53" i="1"/>
  <c r="U55" i="1"/>
  <c r="E38" i="3"/>
  <c r="E56" i="1"/>
  <c r="D29" i="3"/>
  <c r="F37" i="3"/>
  <c r="F30" i="3"/>
  <c r="E30" i="3"/>
  <c r="D12" i="3"/>
  <c r="D25" i="1"/>
  <c r="O64" i="1"/>
  <c r="I37" i="3"/>
  <c r="J34" i="3"/>
  <c r="E9" i="3"/>
  <c r="P74" i="1"/>
  <c r="P31" i="1"/>
  <c r="E12" i="1"/>
  <c r="S55" i="1"/>
  <c r="E27" i="3"/>
  <c r="P27" i="1"/>
  <c r="I69" i="2"/>
  <c r="I81" i="2"/>
  <c r="I82" i="2"/>
  <c r="I80" i="2"/>
  <c r="O55" i="1"/>
  <c r="O53" i="1"/>
  <c r="D48" i="3"/>
  <c r="O45" i="1"/>
  <c r="O48" i="1"/>
  <c r="O56" i="1"/>
  <c r="D42" i="3"/>
  <c r="F25" i="2"/>
  <c r="U44" i="2"/>
  <c r="F27" i="3"/>
  <c r="Q27" i="1"/>
  <c r="R45" i="1"/>
  <c r="D33" i="3"/>
  <c r="I49" i="3"/>
  <c r="J9" i="3"/>
  <c r="U74" i="1"/>
  <c r="U75" i="1" s="1"/>
  <c r="U76" i="1" s="1"/>
  <c r="U31" i="1"/>
  <c r="J12" i="1"/>
  <c r="P55" i="1"/>
  <c r="O75" i="1"/>
  <c r="O76" i="1" s="1"/>
  <c r="C82" i="2"/>
  <c r="C81" i="2"/>
  <c r="C69" i="2"/>
  <c r="N64" i="1"/>
  <c r="C25" i="1"/>
  <c r="N48" i="1" s="1"/>
  <c r="C15" i="1"/>
  <c r="C15" i="3" s="1"/>
  <c r="C12" i="3"/>
  <c r="C55" i="1"/>
  <c r="N46" i="1"/>
  <c r="J49" i="3"/>
  <c r="Q56" i="1"/>
  <c r="Q45" i="1"/>
  <c r="Q55" i="1"/>
  <c r="Q48" i="1"/>
  <c r="Q53" i="1"/>
  <c r="P53" i="1"/>
  <c r="D27" i="3"/>
  <c r="O27" i="1"/>
  <c r="I41" i="3"/>
  <c r="C80" i="2"/>
  <c r="AB48" i="2"/>
  <c r="AB49" i="2"/>
  <c r="AB51" i="2"/>
  <c r="M22" i="2"/>
  <c r="Y51" i="2"/>
  <c r="Y48" i="2"/>
  <c r="J22" i="2"/>
  <c r="W59" i="2"/>
  <c r="W67" i="2"/>
  <c r="O46" i="1"/>
  <c r="D40" i="3"/>
  <c r="G38" i="3"/>
  <c r="G56" i="1"/>
  <c r="P34" i="1"/>
  <c r="H13" i="4"/>
  <c r="I12" i="4"/>
  <c r="I13" i="4" s="1"/>
  <c r="I38" i="3"/>
  <c r="I56" i="1"/>
  <c r="G9" i="3"/>
  <c r="R74" i="1"/>
  <c r="R75" i="1" s="1"/>
  <c r="R76" i="1" s="1"/>
  <c r="G12" i="1"/>
  <c r="R31" i="1"/>
  <c r="J27" i="3"/>
  <c r="U27" i="1"/>
  <c r="U34" i="1"/>
  <c r="P75" i="1" l="1"/>
  <c r="P76" i="1" s="1"/>
  <c r="AA74" i="2"/>
  <c r="L29" i="2"/>
  <c r="L38" i="2"/>
  <c r="X45" i="2"/>
  <c r="X75" i="2"/>
  <c r="I39" i="2"/>
  <c r="X19" i="2"/>
  <c r="X23" i="2" s="1"/>
  <c r="X68" i="2"/>
  <c r="F54" i="3"/>
  <c r="G12" i="3"/>
  <c r="R64" i="1"/>
  <c r="G25" i="1"/>
  <c r="G15" i="1"/>
  <c r="G15" i="3" s="1"/>
  <c r="T19" i="2"/>
  <c r="T23" i="2" s="1"/>
  <c r="T75" i="2"/>
  <c r="T45" i="2"/>
  <c r="E39" i="2"/>
  <c r="Z74" i="2"/>
  <c r="K29" i="2"/>
  <c r="K38" i="2"/>
  <c r="F25" i="3"/>
  <c r="F26" i="1"/>
  <c r="Q65" i="1"/>
  <c r="Q6" i="1"/>
  <c r="Q32" i="1"/>
  <c r="I31" i="2"/>
  <c r="X83" i="2"/>
  <c r="X84" i="2" s="1"/>
  <c r="X85" i="2" s="1"/>
  <c r="F48" i="3"/>
  <c r="E55" i="3"/>
  <c r="E58" i="3"/>
  <c r="E50" i="3"/>
  <c r="E42" i="3"/>
  <c r="E41" i="3"/>
  <c r="E53" i="3"/>
  <c r="E43" i="3"/>
  <c r="E51" i="3"/>
  <c r="E46" i="3"/>
  <c r="E44" i="3"/>
  <c r="E52" i="3"/>
  <c r="E48" i="3"/>
  <c r="E47" i="3"/>
  <c r="E45" i="3"/>
  <c r="E40" i="3"/>
  <c r="I12" i="3"/>
  <c r="T64" i="1"/>
  <c r="I25" i="1"/>
  <c r="I15" i="1"/>
  <c r="I15" i="3" s="1"/>
  <c r="E31" i="2"/>
  <c r="T83" i="2"/>
  <c r="T84" i="2" s="1"/>
  <c r="T85" i="2" s="1"/>
  <c r="U74" i="2"/>
  <c r="F29" i="2"/>
  <c r="F38" i="2"/>
  <c r="T75" i="1"/>
  <c r="T76" i="1" s="1"/>
  <c r="M57" i="2"/>
  <c r="M64" i="2" s="1"/>
  <c r="M63" i="2"/>
  <c r="F55" i="3"/>
  <c r="F58" i="3"/>
  <c r="F50" i="3"/>
  <c r="F46" i="3"/>
  <c r="F42" i="3"/>
  <c r="F40" i="3"/>
  <c r="F43" i="3"/>
  <c r="F53" i="3"/>
  <c r="F41" i="3"/>
  <c r="F45" i="3"/>
  <c r="F47" i="3"/>
  <c r="F52" i="3"/>
  <c r="F44" i="3"/>
  <c r="F51" i="3"/>
  <c r="AB44" i="2"/>
  <c r="M25" i="2"/>
  <c r="J55" i="3"/>
  <c r="J58" i="3"/>
  <c r="J50" i="3"/>
  <c r="J45" i="3"/>
  <c r="J48" i="3"/>
  <c r="J40" i="3"/>
  <c r="J52" i="3"/>
  <c r="J46" i="3"/>
  <c r="J53" i="3"/>
  <c r="J43" i="3"/>
  <c r="J51" i="3"/>
  <c r="J42" i="3"/>
  <c r="J44" i="3"/>
  <c r="J41" i="3"/>
  <c r="J47" i="3"/>
  <c r="C58" i="3"/>
  <c r="C50" i="3"/>
  <c r="C55" i="3"/>
  <c r="C52" i="3"/>
  <c r="C40" i="3"/>
  <c r="C41" i="3"/>
  <c r="C42" i="3"/>
  <c r="C43" i="3"/>
  <c r="C47" i="3"/>
  <c r="C45" i="3"/>
  <c r="C44" i="3"/>
  <c r="C51" i="3"/>
  <c r="C46" i="3"/>
  <c r="C54" i="3"/>
  <c r="C53" i="3"/>
  <c r="C56" i="1"/>
  <c r="J12" i="3"/>
  <c r="U64" i="1"/>
  <c r="J25" i="1"/>
  <c r="J15" i="1"/>
  <c r="J15" i="3" s="1"/>
  <c r="O65" i="1"/>
  <c r="D25" i="3"/>
  <c r="O32" i="1"/>
  <c r="D26" i="1"/>
  <c r="O6" i="1"/>
  <c r="W74" i="2"/>
  <c r="H29" i="2"/>
  <c r="H38" i="2"/>
  <c r="T68" i="2"/>
  <c r="J54" i="3"/>
  <c r="E12" i="3"/>
  <c r="P64" i="1"/>
  <c r="E25" i="1"/>
  <c r="E15" i="1"/>
  <c r="E15" i="3" s="1"/>
  <c r="C49" i="3"/>
  <c r="V74" i="2"/>
  <c r="G38" i="2"/>
  <c r="G29" i="2"/>
  <c r="C25" i="3"/>
  <c r="N6" i="1"/>
  <c r="N65" i="1"/>
  <c r="N32" i="1"/>
  <c r="C26" i="1"/>
  <c r="Y44" i="2"/>
  <c r="J25" i="2"/>
  <c r="G55" i="3"/>
  <c r="G50" i="3"/>
  <c r="G58" i="3"/>
  <c r="G43" i="3"/>
  <c r="G46" i="3"/>
  <c r="G44" i="3"/>
  <c r="G40" i="3"/>
  <c r="G45" i="3"/>
  <c r="G51" i="3"/>
  <c r="G47" i="3"/>
  <c r="G41" i="3"/>
  <c r="G42" i="3"/>
  <c r="G48" i="3"/>
  <c r="G52" i="3"/>
  <c r="G53" i="3"/>
  <c r="N56" i="1"/>
  <c r="R74" i="2"/>
  <c r="C29" i="2"/>
  <c r="C38" i="2"/>
  <c r="H58" i="3"/>
  <c r="H50" i="3"/>
  <c r="H55" i="3"/>
  <c r="H44" i="3"/>
  <c r="H48" i="3"/>
  <c r="H42" i="3"/>
  <c r="H41" i="3"/>
  <c r="H53" i="3"/>
  <c r="H47" i="3"/>
  <c r="H45" i="3"/>
  <c r="H46" i="3"/>
  <c r="H40" i="3"/>
  <c r="H43" i="3"/>
  <c r="H51" i="3"/>
  <c r="H52" i="3"/>
  <c r="S74" i="2"/>
  <c r="D38" i="2"/>
  <c r="D29" i="2"/>
  <c r="F49" i="3"/>
  <c r="H12" i="3"/>
  <c r="S64" i="1"/>
  <c r="H15" i="1"/>
  <c r="H15" i="3" s="1"/>
  <c r="H25" i="1"/>
  <c r="J25" i="3" l="1"/>
  <c r="U65" i="1"/>
  <c r="J26" i="1"/>
  <c r="U32" i="1"/>
  <c r="U6" i="1"/>
  <c r="U56" i="1"/>
  <c r="U48" i="1"/>
  <c r="Q8" i="1"/>
  <c r="Q11" i="1" s="1"/>
  <c r="V75" i="2"/>
  <c r="G39" i="2"/>
  <c r="V19" i="2"/>
  <c r="V23" i="2" s="1"/>
  <c r="V45" i="2"/>
  <c r="V68" i="2"/>
  <c r="I25" i="3"/>
  <c r="T65" i="1"/>
  <c r="T32" i="1"/>
  <c r="I26" i="1"/>
  <c r="T6" i="1"/>
  <c r="T56" i="1"/>
  <c r="T48" i="1"/>
  <c r="F26" i="3"/>
  <c r="Q57" i="1"/>
  <c r="Q47" i="1"/>
  <c r="D31" i="2"/>
  <c r="S83" i="2"/>
  <c r="S84" i="2" s="1"/>
  <c r="S85" i="2" s="1"/>
  <c r="S45" i="2"/>
  <c r="D39" i="2"/>
  <c r="S75" i="2"/>
  <c r="S19" i="2"/>
  <c r="S23" i="2" s="1"/>
  <c r="S68" i="2"/>
  <c r="J38" i="2"/>
  <c r="Y74" i="2"/>
  <c r="J29" i="2"/>
  <c r="W75" i="2"/>
  <c r="W45" i="2"/>
  <c r="W19" i="2"/>
  <c r="W23" i="2" s="1"/>
  <c r="H39" i="2"/>
  <c r="W68" i="2"/>
  <c r="Z45" i="2"/>
  <c r="Z19" i="2"/>
  <c r="K39" i="2"/>
  <c r="Z61" i="2" s="1"/>
  <c r="Z75" i="2"/>
  <c r="G31" i="2"/>
  <c r="V83" i="2"/>
  <c r="V84" i="2" s="1"/>
  <c r="V85" i="2" s="1"/>
  <c r="H31" i="2"/>
  <c r="W83" i="2"/>
  <c r="W84" i="2" s="1"/>
  <c r="W85" i="2" s="1"/>
  <c r="X70" i="2"/>
  <c r="X62" i="2"/>
  <c r="X25" i="2"/>
  <c r="X46" i="2"/>
  <c r="G25" i="3"/>
  <c r="R65" i="1"/>
  <c r="G26" i="1"/>
  <c r="R32" i="1"/>
  <c r="R6" i="1"/>
  <c r="R56" i="1"/>
  <c r="R48" i="1"/>
  <c r="K30" i="2"/>
  <c r="Z22" i="2" s="1"/>
  <c r="Z83" i="2"/>
  <c r="Z84" i="2" s="1"/>
  <c r="Z85" i="2" s="1"/>
  <c r="X61" i="2"/>
  <c r="X69" i="2"/>
  <c r="AB74" i="2"/>
  <c r="M38" i="2"/>
  <c r="M29" i="2"/>
  <c r="C26" i="3"/>
  <c r="N57" i="1"/>
  <c r="N47" i="1"/>
  <c r="D26" i="3"/>
  <c r="O47" i="1"/>
  <c r="O57" i="1"/>
  <c r="F31" i="2"/>
  <c r="U83" i="2"/>
  <c r="U84" i="2" s="1"/>
  <c r="U85" i="2" s="1"/>
  <c r="AA75" i="2"/>
  <c r="L39" i="2"/>
  <c r="AA61" i="2" s="1"/>
  <c r="AA45" i="2"/>
  <c r="AA19" i="2"/>
  <c r="O8" i="1"/>
  <c r="O11" i="1" s="1"/>
  <c r="T61" i="2"/>
  <c r="T69" i="2"/>
  <c r="U45" i="2"/>
  <c r="F39" i="2"/>
  <c r="U75" i="2"/>
  <c r="U19" i="2"/>
  <c r="U23" i="2" s="1"/>
  <c r="U68" i="2"/>
  <c r="R75" i="2"/>
  <c r="R45" i="2"/>
  <c r="C39" i="2"/>
  <c r="R19" i="2"/>
  <c r="R23" i="2" s="1"/>
  <c r="R68" i="2"/>
  <c r="H25" i="3"/>
  <c r="S65" i="1"/>
  <c r="S32" i="1"/>
  <c r="S6" i="1"/>
  <c r="H26" i="1"/>
  <c r="S56" i="1"/>
  <c r="S48" i="1"/>
  <c r="C31" i="2"/>
  <c r="R83" i="2"/>
  <c r="R84" i="2" s="1"/>
  <c r="R85" i="2" s="1"/>
  <c r="N11" i="1"/>
  <c r="N8" i="1"/>
  <c r="E25" i="3"/>
  <c r="P65" i="1"/>
  <c r="P6" i="1"/>
  <c r="P48" i="1"/>
  <c r="P32" i="1"/>
  <c r="E26" i="1"/>
  <c r="P56" i="1"/>
  <c r="T62" i="2"/>
  <c r="T70" i="2"/>
  <c r="T25" i="2"/>
  <c r="T46" i="2"/>
  <c r="L30" i="2"/>
  <c r="AA22" i="2" s="1"/>
  <c r="AA83" i="2"/>
  <c r="AA84" i="2" s="1"/>
  <c r="AA85" i="2" s="1"/>
  <c r="O49" i="1" l="1"/>
  <c r="O33" i="1"/>
  <c r="O13" i="1"/>
  <c r="O66" i="1"/>
  <c r="O58" i="1"/>
  <c r="Q49" i="1"/>
  <c r="Q66" i="1"/>
  <c r="Q58" i="1"/>
  <c r="Q33" i="1"/>
  <c r="Q13" i="1"/>
  <c r="N49" i="1"/>
  <c r="N66" i="1"/>
  <c r="N58" i="1"/>
  <c r="N33" i="1"/>
  <c r="N13" i="1"/>
  <c r="AA23" i="2"/>
  <c r="M31" i="2"/>
  <c r="G9" i="2" s="1"/>
  <c r="M66" i="2" s="1"/>
  <c r="M30" i="2"/>
  <c r="AB22" i="2" s="1"/>
  <c r="AB83" i="2"/>
  <c r="AB84" i="2" s="1"/>
  <c r="AB85" i="2" s="1"/>
  <c r="V62" i="2"/>
  <c r="V70" i="2"/>
  <c r="V46" i="2"/>
  <c r="V25" i="2"/>
  <c r="T71" i="2"/>
  <c r="T76" i="2"/>
  <c r="T64" i="2"/>
  <c r="T31" i="2"/>
  <c r="T35" i="2" s="1"/>
  <c r="T72" i="2"/>
  <c r="T63" i="2"/>
  <c r="AB75" i="2"/>
  <c r="AB45" i="2"/>
  <c r="AB19" i="2"/>
  <c r="AB23" i="2" s="1"/>
  <c r="M39" i="2"/>
  <c r="AB61" i="2" s="1"/>
  <c r="G26" i="3"/>
  <c r="R47" i="1"/>
  <c r="R57" i="1"/>
  <c r="V69" i="2"/>
  <c r="V61" i="2"/>
  <c r="Z23" i="2"/>
  <c r="J31" i="2"/>
  <c r="D9" i="2" s="1"/>
  <c r="Y83" i="2"/>
  <c r="Y84" i="2" s="1"/>
  <c r="Y85" i="2" s="1"/>
  <c r="Y75" i="2"/>
  <c r="J39" i="2"/>
  <c r="Y19" i="2"/>
  <c r="Y23" i="2" s="1"/>
  <c r="Y45" i="2"/>
  <c r="Y68" i="2"/>
  <c r="U62" i="2"/>
  <c r="U70" i="2"/>
  <c r="U25" i="2"/>
  <c r="U46" i="2"/>
  <c r="E26" i="3"/>
  <c r="P57" i="1"/>
  <c r="P47" i="1"/>
  <c r="H26" i="3"/>
  <c r="S47" i="1"/>
  <c r="S57" i="1"/>
  <c r="X63" i="2"/>
  <c r="X64" i="2"/>
  <c r="X71" i="2"/>
  <c r="X76" i="2"/>
  <c r="X72" i="2"/>
  <c r="X31" i="2"/>
  <c r="X35" i="2" s="1"/>
  <c r="T8" i="1"/>
  <c r="T11" i="1" s="1"/>
  <c r="S11" i="1"/>
  <c r="S8" i="1"/>
  <c r="U69" i="2"/>
  <c r="U61" i="2"/>
  <c r="S70" i="2"/>
  <c r="S46" i="2"/>
  <c r="S62" i="2"/>
  <c r="S25" i="2"/>
  <c r="I26" i="3"/>
  <c r="T47" i="1"/>
  <c r="T57" i="1"/>
  <c r="P11" i="1"/>
  <c r="P8" i="1"/>
  <c r="S61" i="2"/>
  <c r="S69" i="2"/>
  <c r="R69" i="2"/>
  <c r="R61" i="2"/>
  <c r="K31" i="2"/>
  <c r="E9" i="2" s="1"/>
  <c r="K66" i="2" s="1"/>
  <c r="U8" i="1"/>
  <c r="U11" i="1" s="1"/>
  <c r="J26" i="3"/>
  <c r="U57" i="1"/>
  <c r="U47" i="1"/>
  <c r="W69" i="2"/>
  <c r="W61" i="2"/>
  <c r="L31" i="2"/>
  <c r="F9" i="2" s="1"/>
  <c r="L66" i="2" s="1"/>
  <c r="R46" i="2"/>
  <c r="R25" i="2"/>
  <c r="R70" i="2"/>
  <c r="R62" i="2"/>
  <c r="R8" i="1"/>
  <c r="R11" i="1" s="1"/>
  <c r="W70" i="2"/>
  <c r="W62" i="2"/>
  <c r="W25" i="2"/>
  <c r="W46" i="2"/>
  <c r="R66" i="1" l="1"/>
  <c r="R58" i="1"/>
  <c r="R13" i="1"/>
  <c r="R49" i="1"/>
  <c r="R33" i="1"/>
  <c r="U66" i="1"/>
  <c r="U58" i="1"/>
  <c r="U49" i="1"/>
  <c r="U33" i="1"/>
  <c r="U13" i="1"/>
  <c r="T49" i="1"/>
  <c r="T66" i="1"/>
  <c r="T58" i="1"/>
  <c r="T33" i="1"/>
  <c r="T13" i="1"/>
  <c r="Z59" i="2"/>
  <c r="K68" i="2"/>
  <c r="Z60" i="2"/>
  <c r="Q59" i="1"/>
  <c r="Q50" i="1"/>
  <c r="Q67" i="1"/>
  <c r="Q15" i="1"/>
  <c r="S64" i="2"/>
  <c r="S76" i="2"/>
  <c r="S63" i="2"/>
  <c r="S71" i="2"/>
  <c r="S31" i="2"/>
  <c r="S35" i="2" s="1"/>
  <c r="S72" i="2"/>
  <c r="Y70" i="2"/>
  <c r="Y46" i="2"/>
  <c r="Y62" i="2"/>
  <c r="Y25" i="2"/>
  <c r="AB46" i="2"/>
  <c r="AB62" i="2"/>
  <c r="AB25" i="2"/>
  <c r="V63" i="2"/>
  <c r="V71" i="2"/>
  <c r="V76" i="2"/>
  <c r="V72" i="2"/>
  <c r="V64" i="2"/>
  <c r="V31" i="2"/>
  <c r="V35" i="2" s="1"/>
  <c r="Y61" i="2"/>
  <c r="Y69" i="2"/>
  <c r="R63" i="2"/>
  <c r="R64" i="2"/>
  <c r="R72" i="2"/>
  <c r="R71" i="2"/>
  <c r="R31" i="2"/>
  <c r="R35" i="2" s="1"/>
  <c r="AA60" i="2"/>
  <c r="L68" i="2"/>
  <c r="AA59" i="2"/>
  <c r="S66" i="1"/>
  <c r="S58" i="1"/>
  <c r="S49" i="1"/>
  <c r="S13" i="1"/>
  <c r="S33" i="1"/>
  <c r="AB60" i="2"/>
  <c r="M68" i="2"/>
  <c r="AB59" i="2"/>
  <c r="P66" i="1"/>
  <c r="P58" i="1"/>
  <c r="P49" i="1"/>
  <c r="P33" i="1"/>
  <c r="P13" i="1"/>
  <c r="AA62" i="2"/>
  <c r="AA25" i="2"/>
  <c r="AA46" i="2"/>
  <c r="W63" i="2"/>
  <c r="W64" i="2"/>
  <c r="W72" i="2"/>
  <c r="W31" i="2"/>
  <c r="W35" i="2" s="1"/>
  <c r="W71" i="2"/>
  <c r="W76" i="2"/>
  <c r="Z46" i="2"/>
  <c r="Z25" i="2"/>
  <c r="Z62" i="2"/>
  <c r="N50" i="1"/>
  <c r="N59" i="1"/>
  <c r="N15" i="1"/>
  <c r="O50" i="1"/>
  <c r="O59" i="1"/>
  <c r="O67" i="1"/>
  <c r="O15" i="1"/>
  <c r="U72" i="2"/>
  <c r="U63" i="2"/>
  <c r="U64" i="2"/>
  <c r="U71" i="2"/>
  <c r="U76" i="2"/>
  <c r="U31" i="2"/>
  <c r="U35" i="2" s="1"/>
  <c r="AB64" i="2" l="1"/>
  <c r="AB31" i="2"/>
  <c r="AB35" i="2" s="1"/>
  <c r="AB76" i="2"/>
  <c r="AB63" i="2"/>
  <c r="N60" i="1"/>
  <c r="N51" i="1"/>
  <c r="N18" i="1"/>
  <c r="Q51" i="1"/>
  <c r="Q60" i="1"/>
  <c r="Q18" i="1"/>
  <c r="U67" i="1"/>
  <c r="U50" i="1"/>
  <c r="U59" i="1"/>
  <c r="U15" i="1"/>
  <c r="S50" i="1"/>
  <c r="S59" i="1"/>
  <c r="S67" i="1"/>
  <c r="S15" i="1"/>
  <c r="Y76" i="2"/>
  <c r="Y64" i="2"/>
  <c r="Y71" i="2"/>
  <c r="Y72" i="2"/>
  <c r="Y63" i="2"/>
  <c r="Y31" i="2"/>
  <c r="Y35" i="2" s="1"/>
  <c r="AA76" i="2"/>
  <c r="AA64" i="2"/>
  <c r="AA63" i="2"/>
  <c r="AA31" i="2"/>
  <c r="AA35" i="2" s="1"/>
  <c r="Z64" i="2"/>
  <c r="Z71" i="2"/>
  <c r="Z72" i="2"/>
  <c r="Z76" i="2"/>
  <c r="Z63" i="2"/>
  <c r="Z31" i="2"/>
  <c r="Z35" i="2" s="1"/>
  <c r="K42" i="2" s="1"/>
  <c r="P50" i="1"/>
  <c r="P59" i="1"/>
  <c r="P67" i="1"/>
  <c r="P15" i="1"/>
  <c r="T59" i="1"/>
  <c r="T50" i="1"/>
  <c r="T67" i="1"/>
  <c r="T15" i="1"/>
  <c r="R67" i="1"/>
  <c r="R59" i="1"/>
  <c r="R50" i="1"/>
  <c r="R15" i="1"/>
  <c r="O60" i="1"/>
  <c r="O51" i="1"/>
  <c r="O18" i="1"/>
  <c r="Q61" i="1" l="1"/>
  <c r="Q52" i="1"/>
  <c r="Q21" i="1"/>
  <c r="Q24" i="1" s="1"/>
  <c r="Q25" i="1" s="1"/>
  <c r="N52" i="1"/>
  <c r="N21" i="1"/>
  <c r="N24" i="1" s="1"/>
  <c r="N25" i="1" s="1"/>
  <c r="N61" i="1"/>
  <c r="S60" i="1"/>
  <c r="S51" i="1"/>
  <c r="S18" i="1"/>
  <c r="T51" i="1"/>
  <c r="T60" i="1"/>
  <c r="T18" i="1"/>
  <c r="U60" i="1"/>
  <c r="U51" i="1"/>
  <c r="U18" i="1"/>
  <c r="P51" i="1"/>
  <c r="P60" i="1"/>
  <c r="P18" i="1"/>
  <c r="O52" i="1"/>
  <c r="O61" i="1"/>
  <c r="O21" i="1"/>
  <c r="O24" i="1" s="1"/>
  <c r="O25" i="1" s="1"/>
  <c r="R51" i="1"/>
  <c r="R60" i="1"/>
  <c r="R18" i="1"/>
  <c r="K51" i="2"/>
  <c r="Z69" i="2"/>
  <c r="Z68" i="2"/>
  <c r="L42" i="2"/>
  <c r="Z67" i="2"/>
  <c r="Z70" i="2"/>
  <c r="T61" i="1" l="1"/>
  <c r="T52" i="1"/>
  <c r="T21" i="1"/>
  <c r="T24" i="1" s="1"/>
  <c r="T25" i="1" s="1"/>
  <c r="S61" i="1"/>
  <c r="S52" i="1"/>
  <c r="S21" i="1"/>
  <c r="S24" i="1" s="1"/>
  <c r="S25" i="1" s="1"/>
  <c r="R61" i="1"/>
  <c r="R52" i="1"/>
  <c r="R21" i="1"/>
  <c r="R24" i="1" s="1"/>
  <c r="R25" i="1" s="1"/>
  <c r="P61" i="1"/>
  <c r="P52" i="1"/>
  <c r="P21" i="1"/>
  <c r="P24" i="1" s="1"/>
  <c r="P25" i="1" s="1"/>
  <c r="L51" i="2"/>
  <c r="M42" i="2"/>
  <c r="AA67" i="2"/>
  <c r="AA68" i="2"/>
  <c r="AA69" i="2"/>
  <c r="AA70" i="2"/>
  <c r="AA71" i="2"/>
  <c r="AA72" i="2"/>
  <c r="U61" i="1"/>
  <c r="U52" i="1"/>
  <c r="U21" i="1"/>
  <c r="U24" i="1" s="1"/>
  <c r="U25" i="1" s="1"/>
  <c r="K80" i="2"/>
  <c r="K69" i="2"/>
  <c r="K82" i="2"/>
  <c r="K81" i="2"/>
  <c r="M51" i="2" l="1"/>
  <c r="AB67" i="2"/>
  <c r="AB69" i="2"/>
  <c r="AB68" i="2"/>
  <c r="AB70" i="2"/>
  <c r="AB72" i="2"/>
  <c r="AB71" i="2"/>
  <c r="L80" i="2"/>
  <c r="L82" i="2"/>
  <c r="L69" i="2"/>
  <c r="L8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<sst xmlns="http://schemas.openxmlformats.org/spreadsheetml/2006/main" count="963" uniqueCount="624">
  <si>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</si>
  <si>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HDC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</si>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</sst>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135783</v>
      </c>
      <c r="O6" s="187">
        <f t="shared" si="1"/>
        <v>196636</v>
      </c>
      <c r="P6" s="187">
        <f t="shared" si="1"/>
        <v>334405</v>
      </c>
      <c r="Q6" s="187">
        <f t="shared" si="1"/>
        <v>438544</v>
      </c>
      <c r="R6" s="187">
        <f t="shared" si="1"/>
        <v>425095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715260</v>
      </c>
      <c r="D7" s="123">
        <f>SUMIF(PL.data!$D$3:$D$25, FSA!$A7, PL.data!F$3:F$25)</f>
        <v>824544</v>
      </c>
      <c r="E7" s="123">
        <f>SUMIF(PL.data!$D$3:$D$25, FSA!$A7, PL.data!G$3:G$25)</f>
        <v>838973</v>
      </c>
      <c r="F7" s="123">
        <f>SUMIF(PL.data!$D$3:$D$25, FSA!$A7, PL.data!H$3:H$25)</f>
        <v>1352323</v>
      </c>
      <c r="G7" s="123">
        <f>SUMIF(PL.data!$D$3:$D$25, FSA!$A7, PL.data!I$3:I$25)</f>
        <v>1298031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-539050</v>
      </c>
      <c r="D8" s="123">
        <f>-SUMIF(PL.data!$D$3:$D$25, FSA!$A8, PL.data!F$3:F$25)</f>
        <v>-585553</v>
      </c>
      <c r="E8" s="123">
        <f>-SUMIF(PL.data!$D$3:$D$25, FSA!$A8, PL.data!G$3:G$25)</f>
        <v>-464359</v>
      </c>
      <c r="F8" s="123">
        <f>-SUMIF(PL.data!$D$3:$D$25, FSA!$A8, PL.data!H$3:H$25)</f>
        <v>-866463</v>
      </c>
      <c r="G8" s="123">
        <f>-SUMIF(PL.data!$D$3:$D$25, FSA!$A8, PL.data!I$3:I$25)</f>
        <v>-818785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3693</v>
      </c>
      <c r="O8" s="190">
        <f>CF.data!F12-FSA!O7-FSA!O6</f>
        <v>-7803</v>
      </c>
      <c r="P8" s="190">
        <f>CF.data!G12-FSA!P7-FSA!P6</f>
        <v>1881</v>
      </c>
      <c r="Q8" s="190">
        <f>CF.data!H12-FSA!Q7-FSA!Q6</f>
        <v>5591</v>
      </c>
      <c r="R8" s="190">
        <f>CF.data!I12-FSA!R7-FSA!R6</f>
        <v>251987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176210</v>
      </c>
      <c r="D9" s="187">
        <f t="shared" si="3"/>
        <v>238991</v>
      </c>
      <c r="E9" s="187">
        <f t="shared" si="3"/>
        <v>374614</v>
      </c>
      <c r="F9" s="187">
        <f t="shared" si="3"/>
        <v>485860</v>
      </c>
      <c r="G9" s="187">
        <f t="shared" si="3"/>
        <v>479246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-17905</v>
      </c>
      <c r="O9" s="190">
        <f>SUMIF(CF.data!$D$4:$D$43, $L9, CF.data!F$4:F$43)</f>
        <v>-16738</v>
      </c>
      <c r="P9" s="190">
        <f>SUMIF(CF.data!$D$4:$D$43, $L9, CF.data!G$4:G$43)</f>
        <v>-37727</v>
      </c>
      <c r="Q9" s="190">
        <f>SUMIF(CF.data!$D$4:$D$43, $L9, CF.data!H$4:H$43)</f>
        <v>-41795</v>
      </c>
      <c r="R9" s="190">
        <f>SUMIF(CF.data!$D$4:$D$43, $L9, CF.data!I$4:I$43)</f>
        <v>-82291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-46684</v>
      </c>
      <c r="D10" s="123">
        <f>-SUMIF(PL.data!$D$3:$D$25, FSA!$A10, PL.data!F$3:F$25)</f>
        <v>-49038</v>
      </c>
      <c r="E10" s="123">
        <f>-SUMIF(PL.data!$D$3:$D$25, FSA!$A10, PL.data!G$3:G$25)</f>
        <v>-52926</v>
      </c>
      <c r="F10" s="123">
        <f>-SUMIF(PL.data!$D$3:$D$25, FSA!$A10, PL.data!H$3:H$25)</f>
        <v>-63073</v>
      </c>
      <c r="G10" s="123">
        <f>-SUMIF(PL.data!$D$3:$D$25, FSA!$A10, PL.data!I$3:I$25)</f>
        <v>-70379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-11649</v>
      </c>
      <c r="O10" s="190">
        <f>SUMIF(CF.data!$D$4:$D$43, $L10, CF.data!F$4:F$43)</f>
        <v>-26124</v>
      </c>
      <c r="P10" s="190">
        <f>SUMIF(CF.data!$D$4:$D$43, $L10, CF.data!G$4:G$43)</f>
        <v>-34688</v>
      </c>
      <c r="Q10" s="190">
        <f>SUMIF(CF.data!$D$4:$D$43, $L10, CF.data!H$4:H$43)</f>
        <v>-66415</v>
      </c>
      <c r="R10" s="190">
        <f>SUMIF(CF.data!$D$4:$D$43, $L10, CF.data!I$4:I$43)</f>
        <v>-19474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109922</v>
      </c>
      <c r="O11" s="187">
        <f t="shared" si="4"/>
        <v>145971</v>
      </c>
      <c r="P11" s="187">
        <f t="shared" si="4"/>
        <v>263871</v>
      </c>
      <c r="Q11" s="187">
        <f t="shared" si="4"/>
        <v>335925</v>
      </c>
      <c r="R11" s="187">
        <f t="shared" si="4"/>
        <v>575317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129526</v>
      </c>
      <c r="D12" s="187">
        <f t="shared" si="5"/>
        <v>189953</v>
      </c>
      <c r="E12" s="187">
        <f t="shared" si="5"/>
        <v>321688</v>
      </c>
      <c r="F12" s="187">
        <f t="shared" si="5"/>
        <v>422787</v>
      </c>
      <c r="G12" s="187">
        <f t="shared" si="5"/>
        <v>408867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-308477</v>
      </c>
      <c r="O12" s="190">
        <f>SUMIF(CF.data!$D$4:$D$43, $L12, CF.data!F$4:F$43)</f>
        <v>-58851</v>
      </c>
      <c r="P12" s="190">
        <f>SUMIF(CF.data!$D$4:$D$43, $L12, CF.data!G$4:G$43)</f>
        <v>13424</v>
      </c>
      <c r="Q12" s="190">
        <f>SUMIF(CF.data!$D$4:$D$43, $L12, CF.data!H$4:H$43)</f>
        <v>-645087</v>
      </c>
      <c r="R12" s="190">
        <f>SUMIF(CF.data!$D$4:$D$43, $L12, CF.data!I$4:I$43)</f>
        <v>-387186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10912</v>
      </c>
      <c r="D13" s="123">
        <f>SUMIF(PL.data!$D$3:$D$25, FSA!$A13, PL.data!F$3:F$25)</f>
        <v>4630</v>
      </c>
      <c r="E13" s="123">
        <f>SUMIF(PL.data!$D$3:$D$25, FSA!$A13, PL.data!G$3:G$25)</f>
        <v>-873</v>
      </c>
      <c r="F13" s="123">
        <f>SUMIF(PL.data!$D$3:$D$25, FSA!$A13, PL.data!H$3:H$25)</f>
        <v>5031</v>
      </c>
      <c r="G13" s="123">
        <f>SUMIF(PL.data!$D$3:$D$25, FSA!$A13, PL.data!I$3:I$25)</f>
        <v>-4749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-198555</v>
      </c>
      <c r="O13" s="187">
        <f t="shared" si="6"/>
        <v>87120</v>
      </c>
      <c r="P13" s="187">
        <f t="shared" si="6"/>
        <v>277295</v>
      </c>
      <c r="Q13" s="187">
        <f t="shared" si="6"/>
        <v>-309162</v>
      </c>
      <c r="R13" s="187">
        <f t="shared" si="6"/>
        <v>188131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-17905</v>
      </c>
      <c r="D14" s="123">
        <f>-SUMIF(PL.data!$D$3:$D$25, FSA!$A14, PL.data!F$3:F$25)</f>
        <v>-16738</v>
      </c>
      <c r="E14" s="123">
        <f>-SUMIF(PL.data!$D$3:$D$25, FSA!$A14, PL.data!G$3:G$25)</f>
        <v>-37727</v>
      </c>
      <c r="F14" s="123">
        <f>-SUMIF(PL.data!$D$3:$D$25, FSA!$A14, PL.data!H$3:H$25)</f>
        <v>-41795</v>
      </c>
      <c r="G14" s="123">
        <f>-SUMIF(PL.data!$D$3:$D$25, FSA!$A14, PL.data!I$3:I$25)</f>
        <v>-82291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5844</v>
      </c>
      <c r="O14" s="190">
        <f>SUMIF(CF.data!$D$4:$D$43, $L14, CF.data!F$4:F$43)</f>
        <v>-3381</v>
      </c>
      <c r="P14" s="190">
        <f>SUMIF(CF.data!$D$4:$D$43, $L14, CF.data!G$4:G$43)</f>
        <v>-310552</v>
      </c>
      <c r="Q14" s="190">
        <f>SUMIF(CF.data!$D$4:$D$43, $L14, CF.data!H$4:H$43)</f>
        <v>-20335</v>
      </c>
      <c r="R14" s="190">
        <f>SUMIF(CF.data!$D$4:$D$43, $L14, CF.data!I$4:I$43)</f>
        <v>-6653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8170</v>
      </c>
      <c r="D15" s="123">
        <f t="shared" si="7"/>
        <v>5836</v>
      </c>
      <c r="E15" s="123">
        <f t="shared" si="7"/>
        <v>5576</v>
      </c>
      <c r="F15" s="123">
        <f t="shared" si="7"/>
        <v>4664</v>
      </c>
      <c r="G15" s="123">
        <f t="shared" si="7"/>
        <v>218501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-192711</v>
      </c>
      <c r="O15" s="187">
        <f t="shared" si="8"/>
        <v>83739</v>
      </c>
      <c r="P15" s="187">
        <f t="shared" si="8"/>
        <v>-33257</v>
      </c>
      <c r="Q15" s="187">
        <f t="shared" si="8"/>
        <v>-329497</v>
      </c>
      <c r="R15" s="187">
        <f t="shared" si="8"/>
        <v>181478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130703</v>
      </c>
      <c r="D16" s="175">
        <f>SUMIF(PL.data!$D$3:$D$25, FSA!$A16, PL.data!F$3:F$25)</f>
        <v>183681</v>
      </c>
      <c r="E16" s="175">
        <f>SUMIF(PL.data!$D$3:$D$25, FSA!$A16, PL.data!G$3:G$25)</f>
        <v>288664</v>
      </c>
      <c r="F16" s="175">
        <f>SUMIF(PL.data!$D$3:$D$25, FSA!$A16, PL.data!H$3:H$25)</f>
        <v>390687</v>
      </c>
      <c r="G16" s="175">
        <f>SUMIF(PL.data!$D$3:$D$25, FSA!$A16, PL.data!I$3:I$25)</f>
        <v>540328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8861</v>
      </c>
      <c r="O16" s="190">
        <f>SUMIF(CF.data!$D$4:$D$43, $L16, CF.data!F$4:F$43)</f>
        <v>7110</v>
      </c>
      <c r="P16" s="190">
        <f>SUMIF(CF.data!$D$4:$D$43, $L16, CF.data!G$4:G$43)</f>
        <v>4020</v>
      </c>
      <c r="Q16" s="190">
        <f>SUMIF(CF.data!$D$4:$D$43, $L16, CF.data!H$4:H$43)</f>
        <v>3534</v>
      </c>
      <c r="R16" s="190">
        <f>SUMIF(CF.data!$D$4:$D$43, $L16, CF.data!I$4:I$43)</f>
        <v>4488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-24730</v>
      </c>
      <c r="D17" s="123">
        <f>-SUMIF(PL.data!$D$3:$D$25, FSA!$A17, PL.data!F$3:F$25)</f>
        <v>-37676</v>
      </c>
      <c r="E17" s="123">
        <f>-SUMIF(PL.data!$D$3:$D$25, FSA!$A17, PL.data!G$3:G$25)</f>
        <v>-57384</v>
      </c>
      <c r="F17" s="123">
        <f>-SUMIF(PL.data!$D$3:$D$25, FSA!$A17, PL.data!H$3:H$25)</f>
        <v>-79438</v>
      </c>
      <c r="G17" s="123">
        <f>-SUMIF(PL.data!$D$3:$D$25, FSA!$A17, PL.data!I$3:I$25)</f>
        <v>-119708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-640</v>
      </c>
      <c r="O17" s="190">
        <f>SUMIF(CF.data!$D$4:$D$43, $L17, CF.data!F$4:F$43)</f>
        <v>-880</v>
      </c>
      <c r="P17" s="190">
        <f>SUMIF(CF.data!$D$4:$D$43, $L17, CF.data!G$4:G$43)</f>
        <v>-800</v>
      </c>
      <c r="Q17" s="190">
        <f>SUMIF(CF.data!$D$4:$D$43, $L17, CF.data!H$4:H$43)</f>
        <v>-1073</v>
      </c>
      <c r="R17" s="190">
        <f>SUMIF(CF.data!$D$4:$D$43, $L17, CF.data!I$4:I$43)</f>
        <v>-1320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105973</v>
      </c>
      <c r="D18" s="187">
        <f t="shared" si="9"/>
        <v>146005</v>
      </c>
      <c r="E18" s="187">
        <f t="shared" si="9"/>
        <v>231280</v>
      </c>
      <c r="F18" s="187">
        <f t="shared" si="9"/>
        <v>311249</v>
      </c>
      <c r="G18" s="187">
        <f t="shared" si="9"/>
        <v>420620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-184490</v>
      </c>
      <c r="O18" s="194">
        <f t="shared" si="10"/>
        <v>89969</v>
      </c>
      <c r="P18" s="194">
        <f t="shared" si="10"/>
        <v>-30037</v>
      </c>
      <c r="Q18" s="194">
        <f t="shared" si="10"/>
        <v>-327036</v>
      </c>
      <c r="R18" s="194">
        <f t="shared" si="10"/>
        <v>184646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100068</v>
      </c>
      <c r="O20" s="190">
        <f>SUMIF(CF.data!$D$4:$D$43, $L20, CF.data!F$4:F$43)</f>
        <v>-426520</v>
      </c>
      <c r="P20" s="190">
        <f>SUMIF(CF.data!$D$4:$D$43, $L20, CF.data!G$4:G$43)</f>
        <v>-88044</v>
      </c>
      <c r="Q20" s="190">
        <f>SUMIF(CF.data!$D$4:$D$43, $L20, CF.data!H$4:H$43)</f>
        <v>-30000</v>
      </c>
      <c r="R20" s="190">
        <f>SUMIF(CF.data!$D$4:$D$43, $L20, CF.data!I$4:I$43)</f>
        <v>-581704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6257</v>
      </c>
      <c r="D21" s="196">
        <f>SUMIF(CF.data!$D$4:$D$43, FSA!$A21, CF.data!F$4:F$43)</f>
        <v>6683</v>
      </c>
      <c r="E21" s="196">
        <f>SUMIF(CF.data!$D$4:$D$43, FSA!$A21, CF.data!G$4:G$43)</f>
        <v>12717</v>
      </c>
      <c r="F21" s="196">
        <f>SUMIF(CF.data!$D$4:$D$43, FSA!$A21, CF.data!H$4:H$43)</f>
        <v>15757</v>
      </c>
      <c r="G21" s="196">
        <f>SUMIF(CF.data!$D$4:$D$43, FSA!$A21, CF.data!I$4:I$43)</f>
        <v>16228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-84422</v>
      </c>
      <c r="O21" s="198">
        <f t="shared" si="11"/>
        <v>-336551</v>
      </c>
      <c r="P21" s="198">
        <f t="shared" si="11"/>
        <v>-118081</v>
      </c>
      <c r="Q21" s="198">
        <f t="shared" si="11"/>
        <v>-357036</v>
      </c>
      <c r="R21" s="198">
        <f t="shared" si="11"/>
        <v>-397058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82971</v>
      </c>
      <c r="O22" s="190">
        <f>SUMIF(CF.data!$D$4:$D$43, $L22, CF.data!F$4:F$43)</f>
        <v>306539</v>
      </c>
      <c r="P22" s="190">
        <f>SUMIF(CF.data!$D$4:$D$43, $L22, CF.data!G$4:G$43)</f>
        <v>102263</v>
      </c>
      <c r="Q22" s="190">
        <f>SUMIF(CF.data!$D$4:$D$43, $L22, CF.data!H$4:H$43)</f>
        <v>328825</v>
      </c>
      <c r="R22" s="190">
        <f>SUMIF(CF.data!$D$4:$D$43, $L22, CF.data!I$4:I$43)</f>
        <v>346915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-7986</v>
      </c>
      <c r="O23" s="190">
        <f>SUMIF(CF.data!$D$4:$D$43, $L23, CF.data!F$4:F$43)</f>
        <v>-8</v>
      </c>
      <c r="P23" s="190">
        <f>SUMIF(CF.data!$D$4:$D$43, $L23, CF.data!G$4:G$43)</f>
        <v>-8161</v>
      </c>
      <c r="Q23" s="190">
        <f>SUMIF(CF.data!$D$4:$D$43, $L23, CF.data!H$4:H$43)</f>
        <v>59974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-9437</v>
      </c>
      <c r="O24" s="199">
        <f t="shared" si="12"/>
        <v>-30020</v>
      </c>
      <c r="P24" s="199">
        <f t="shared" si="12"/>
        <v>-23979</v>
      </c>
      <c r="Q24" s="199">
        <f t="shared" si="12"/>
        <v>31763</v>
      </c>
      <c r="R24" s="199">
        <f t="shared" si="12"/>
        <v>-50143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135783</v>
      </c>
      <c r="D25" s="196">
        <f t="shared" si="13"/>
        <v>196636</v>
      </c>
      <c r="E25" s="196">
        <f t="shared" si="13"/>
        <v>334405</v>
      </c>
      <c r="F25" s="196">
        <f t="shared" si="13"/>
        <v>438544</v>
      </c>
      <c r="G25" s="196">
        <f t="shared" si="13"/>
        <v>425095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1</v>
      </c>
      <c r="O25" s="200">
        <f>O24-CF.data!F40</f>
        <v>1</v>
      </c>
      <c r="P25" s="200">
        <f>P24-CF.data!G40</f>
        <v>-2</v>
      </c>
      <c r="Q25" s="200">
        <f>Q24-CF.data!H40</f>
        <v>0</v>
      </c>
      <c r="R25" s="200">
        <f>R24-CF.data!I40</f>
        <v>-1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135783</v>
      </c>
      <c r="D26" s="196">
        <f t="shared" si="14"/>
        <v>196636</v>
      </c>
      <c r="E26" s="196">
        <f t="shared" si="14"/>
        <v>334405</v>
      </c>
      <c r="F26" s="196">
        <f t="shared" si="14"/>
        <v>438544</v>
      </c>
      <c r="G26" s="196">
        <f t="shared" si="14"/>
        <v>425095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88121</v>
      </c>
      <c r="D29" s="202">
        <f>SUMIF(BS.data!$D$5:$D$116,FSA!$A29,BS.data!F$5:F$116)</f>
        <v>63450</v>
      </c>
      <c r="E29" s="202">
        <f>SUMIF(BS.data!$D$5:$D$116,FSA!$A29,BS.data!G$5:G$116)</f>
        <v>39472</v>
      </c>
      <c r="F29" s="202">
        <f>SUMIF(BS.data!$D$5:$D$116,FSA!$A29,BS.data!H$5:H$116)</f>
        <v>71236</v>
      </c>
      <c r="G29" s="202">
        <f>SUMIF(BS.data!$D$5:$D$116,FSA!$A29,BS.data!I$5:I$116)</f>
        <v>83132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228072</v>
      </c>
      <c r="D30" s="202">
        <f>SUMIF(BS.data!$D$5:$D$116,FSA!$A30,BS.data!F$5:F$116)</f>
        <v>327572</v>
      </c>
      <c r="E30" s="202">
        <f>SUMIF(BS.data!$D$5:$D$116,FSA!$A30,BS.data!G$5:G$116)</f>
        <v>382927</v>
      </c>
      <c r="F30" s="202">
        <f>SUMIF(BS.data!$D$5:$D$116,FSA!$A30,BS.data!H$5:H$116)</f>
        <v>585184</v>
      </c>
      <c r="G30" s="202">
        <f>SUMIF(BS.data!$D$5:$D$116,FSA!$A30,BS.data!I$5:I$116)</f>
        <v>703688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0.15278919553728709</v>
      </c>
      <c r="P30" s="204">
        <f t="shared" si="17"/>
        <v>1.7499369348391358E-2</v>
      </c>
      <c r="Q30" s="204">
        <f t="shared" si="17"/>
        <v>0.61187904735909271</v>
      </c>
      <c r="R30" s="204">
        <f t="shared" si="17"/>
        <v>-4.014721335065663E-2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650472</v>
      </c>
      <c r="D31" s="202">
        <f>SUMIF(BS.data!$D$5:$D$116,FSA!$A31,BS.data!F$5:F$116)</f>
        <v>936718</v>
      </c>
      <c r="E31" s="202">
        <f>SUMIF(BS.data!$D$5:$D$116,FSA!$A31,BS.data!G$5:G$116)</f>
        <v>1606906</v>
      </c>
      <c r="F31" s="202">
        <f>SUMIF(BS.data!$D$5:$D$116,FSA!$A31,BS.data!H$5:H$116)</f>
        <v>1859016</v>
      </c>
      <c r="G31" s="202">
        <f>SUMIF(BS.data!$D$5:$D$116,FSA!$A31,BS.data!I$5:I$116)</f>
        <v>1091526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0.24635796773201354</v>
      </c>
      <c r="O31" s="205">
        <f t="shared" si="18"/>
        <v>0.2898462665424768</v>
      </c>
      <c r="P31" s="205">
        <f t="shared" si="18"/>
        <v>0.44651496532069568</v>
      </c>
      <c r="Q31" s="205">
        <f t="shared" si="18"/>
        <v>0.35927807188075628</v>
      </c>
      <c r="R31" s="205">
        <f t="shared" si="18"/>
        <v>0.36920998034715657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321750</v>
      </c>
      <c r="D32" s="202">
        <f>SUMIF(BS.data!$D$5:$D$116,FSA!$A32,BS.data!F$5:F$116)</f>
        <v>189760</v>
      </c>
      <c r="E32" s="202">
        <f>SUMIF(BS.data!$D$5:$D$116,FSA!$A32,BS.data!G$5:G$116)</f>
        <v>43175</v>
      </c>
      <c r="F32" s="202">
        <f>SUMIF(BS.data!$D$5:$D$116,FSA!$A32,BS.data!H$5:H$116)</f>
        <v>145993</v>
      </c>
      <c r="G32" s="202">
        <f>SUMIF(BS.data!$D$5:$D$116,FSA!$A32,BS.data!I$5:I$116)</f>
        <v>337377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0.18983726197466655</v>
      </c>
      <c r="O32" s="206">
        <f t="shared" si="19"/>
        <v>0.23847848022664647</v>
      </c>
      <c r="P32" s="206">
        <f t="shared" si="19"/>
        <v>0.39858851238359277</v>
      </c>
      <c r="Q32" s="206">
        <f t="shared" si="19"/>
        <v>0.32428938944320257</v>
      </c>
      <c r="R32" s="206">
        <f t="shared" si="19"/>
        <v>0.32749217853810886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1546</v>
      </c>
      <c r="D33" s="202">
        <f>SUMIF(BS.data!$D$5:$D$116,FSA!$A33,BS.data!F$5:F$116)</f>
        <v>759</v>
      </c>
      <c r="E33" s="202">
        <f>SUMIF(BS.data!$D$5:$D$116,FSA!$A33,BS.data!G$5:G$116)</f>
        <v>3332</v>
      </c>
      <c r="F33" s="202">
        <f>SUMIF(BS.data!$D$5:$D$116,FSA!$A33,BS.data!H$5:H$116)</f>
        <v>844</v>
      </c>
      <c r="G33" s="202">
        <f>SUMIF(BS.data!$D$5:$D$116,FSA!$A33,BS.data!I$5:I$116)</f>
        <v>7246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0.15368117887201857</v>
      </c>
      <c r="O33" s="205">
        <f t="shared" si="20"/>
        <v>0.17703239608801957</v>
      </c>
      <c r="P33" s="205">
        <f t="shared" si="20"/>
        <v>0.31451667693716007</v>
      </c>
      <c r="Q33" s="205">
        <f t="shared" si="20"/>
        <v>0.24840589119611217</v>
      </c>
      <c r="R33" s="205">
        <f t="shared" si="20"/>
        <v>0.44322285060988525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36284</v>
      </c>
      <c r="D34" s="202">
        <f>SUMIF(BS.data!$D$5:$D$116,FSA!$A34,BS.data!F$5:F$116)</f>
        <v>49631</v>
      </c>
      <c r="E34" s="202">
        <f>SUMIF(BS.data!$D$5:$D$116,FSA!$A34,BS.data!G$5:G$116)</f>
        <v>83691</v>
      </c>
      <c r="F34" s="202">
        <f>SUMIF(BS.data!$D$5:$D$116,FSA!$A34,BS.data!H$5:H$116)</f>
        <v>51664</v>
      </c>
      <c r="G34" s="202">
        <f>SUMIF(BS.data!$D$5:$D$116,FSA!$A34,BS.data!I$5:I$116)</f>
        <v>53044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0.11523704439253007</v>
      </c>
      <c r="P34" s="207">
        <f t="shared" si="21"/>
        <v>0.15444890411127443</v>
      </c>
      <c r="Q34" s="207">
        <f t="shared" si="21"/>
        <v>0.17354773624140551</v>
      </c>
      <c r="R34" s="207">
        <f t="shared" si="21"/>
        <v>0.19513597829687782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67344</v>
      </c>
      <c r="D35" s="202">
        <f>SUMIF(BS.data!$D$5:$D$116,FSA!$A35,BS.data!F$5:F$116)</f>
        <v>65857</v>
      </c>
      <c r="E35" s="202">
        <f>SUMIF(BS.data!$D$5:$D$116,FSA!$A35,BS.data!G$5:G$116)</f>
        <v>65293</v>
      </c>
      <c r="F35" s="202">
        <f>SUMIF(BS.data!$D$5:$D$116,FSA!$A35,BS.data!H$5:H$116)</f>
        <v>77405</v>
      </c>
      <c r="G35" s="202">
        <f>SUMIF(BS.data!$D$5:$D$116,FSA!$A35,BS.data!I$5:I$116)</f>
        <v>746279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122.98316402763224</v>
      </c>
      <c r="P35" s="131">
        <f t="shared" si="22"/>
        <v>154.5533259115609</v>
      </c>
      <c r="Q35" s="131">
        <f t="shared" si="22"/>
        <v>130.64945098175508</v>
      </c>
      <c r="R35" s="131">
        <f t="shared" si="22"/>
        <v>181.21226688730854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242505</v>
      </c>
      <c r="D36" s="202">
        <f>SUMIF(BS.data!$D$5:$D$116,FSA!$A36,BS.data!F$5:F$116)</f>
        <v>312256</v>
      </c>
      <c r="E36" s="202">
        <f>SUMIF(BS.data!$D$5:$D$116,FSA!$A36,BS.data!G$5:G$116)</f>
        <v>591180</v>
      </c>
      <c r="F36" s="202">
        <f>SUMIF(BS.data!$D$5:$D$116,FSA!$A36,BS.data!H$5:H$116)</f>
        <v>984430</v>
      </c>
      <c r="G36" s="202">
        <f>SUMIF(BS.data!$D$5:$D$116,FSA!$A36,BS.data!I$5:I$116)</f>
        <v>1398500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494.68139519394492</v>
      </c>
      <c r="P36" s="131">
        <f t="shared" si="23"/>
        <v>999.68209941015459</v>
      </c>
      <c r="Q36" s="131">
        <f t="shared" si="23"/>
        <v>730.01474384941992</v>
      </c>
      <c r="R36" s="131">
        <f t="shared" si="23"/>
        <v>657.64995084179611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2352</v>
      </c>
      <c r="D37" s="202">
        <f>SUMIF(BS.data!$D$5:$D$116,FSA!$A37,BS.data!F$5:F$116)</f>
        <v>517323</v>
      </c>
      <c r="E37" s="202">
        <f>SUMIF(BS.data!$D$5:$D$116,FSA!$A37,BS.data!G$5:G$116)</f>
        <v>516306</v>
      </c>
      <c r="F37" s="202">
        <f>SUMIF(BS.data!$D$5:$D$116,FSA!$A37,BS.data!H$5:H$116)</f>
        <v>1110</v>
      </c>
      <c r="G37" s="202">
        <f>SUMIF(BS.data!$D$5:$D$116,FSA!$A37,BS.data!I$5:I$116)</f>
        <v>1047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41.603740395830947</v>
      </c>
      <c r="P37" s="131">
        <f t="shared" si="24"/>
        <v>75.32248217435216</v>
      </c>
      <c r="Q37" s="131">
        <f t="shared" si="24"/>
        <v>59.61148946925605</v>
      </c>
      <c r="R37" s="131">
        <f t="shared" si="24"/>
        <v>67.911615991988128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1638446</v>
      </c>
      <c r="D38" s="208">
        <f t="shared" si="25"/>
        <v>2463326</v>
      </c>
      <c r="E38" s="208">
        <f t="shared" si="25"/>
        <v>3332282</v>
      </c>
      <c r="F38" s="208">
        <f t="shared" si="25"/>
        <v>3776882</v>
      </c>
      <c r="G38" s="208">
        <f t="shared" si="25"/>
        <v>4421839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1110626</v>
      </c>
      <c r="O38" s="209">
        <f t="shared" si="26"/>
        <v>1335058</v>
      </c>
      <c r="P38" s="209">
        <f t="shared" si="26"/>
        <v>1807978</v>
      </c>
      <c r="Q38" s="209">
        <f t="shared" si="26"/>
        <v>2206602</v>
      </c>
      <c r="R38" s="209">
        <f t="shared" si="26"/>
        <v>1880196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1.4830524508091745</v>
      </c>
      <c r="P39" s="133">
        <f t="shared" si="27"/>
        <v>1.8731449045440081</v>
      </c>
      <c r="Q39" s="133">
        <f t="shared" si="27"/>
        <v>1.4843273389567433</v>
      </c>
      <c r="R39" s="133">
        <f t="shared" si="27"/>
        <v>1.5742297371942582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57271</v>
      </c>
      <c r="D40" s="202">
        <f>SUMIF(BS.data!$D$5:$D$116,FSA!$A40,BS.data!F$5:F$116)</f>
        <v>76215</v>
      </c>
      <c r="E40" s="202">
        <f>SUMIF(BS.data!$D$5:$D$116,FSA!$A40,BS.data!G$5:G$116)</f>
        <v>115438</v>
      </c>
      <c r="F40" s="202">
        <f>SUMIF(BS.data!$D$5:$D$116,FSA!$A40,BS.data!H$5:H$116)</f>
        <v>167582</v>
      </c>
      <c r="G40" s="202">
        <f>SUMIF(BS.data!$D$5:$D$116,FSA!$A40,BS.data!I$5:I$116)</f>
        <v>137103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2.972609826573966</v>
      </c>
      <c r="P40" s="210">
        <f t="shared" si="28"/>
        <v>1.8572937097923925</v>
      </c>
      <c r="Q40" s="210">
        <f t="shared" si="28"/>
        <v>1.7165707249890518</v>
      </c>
      <c r="R40" s="210">
        <f t="shared" si="28"/>
        <v>1.08944115018066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8394</v>
      </c>
      <c r="D41" s="202">
        <f>SUMIF(BS.data!$D$5:$D$116,FSA!$A41,BS.data!F$5:F$116)</f>
        <v>10495</v>
      </c>
      <c r="E41" s="202">
        <f>SUMIF(BS.data!$D$5:$D$116,FSA!$A41,BS.data!G$5:G$116)</f>
        <v>22574</v>
      </c>
      <c r="F41" s="202">
        <f>SUMIF(BS.data!$D$5:$D$116,FSA!$A41,BS.data!H$5:H$116)</f>
        <v>16707</v>
      </c>
      <c r="G41" s="202">
        <f>SUMIF(BS.data!$D$5:$D$116,FSA!$A41,BS.data!I$5:I$116)</f>
        <v>28400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-0.93399392680198179</v>
      </c>
      <c r="O41" s="137">
        <f t="shared" si="29"/>
        <v>0.50591051922789165</v>
      </c>
      <c r="P41" s="137">
        <f t="shared" si="29"/>
        <v>24.420224895808762</v>
      </c>
      <c r="Q41" s="137">
        <f t="shared" si="29"/>
        <v>1.2905375388716127</v>
      </c>
      <c r="R41" s="137">
        <f t="shared" si="29"/>
        <v>0.40997042149371454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25549</v>
      </c>
      <c r="D42" s="202">
        <f>SUMIF(BS.data!$D$5:$D$116,FSA!$A42,BS.data!F$5:F$116)</f>
        <v>33041</v>
      </c>
      <c r="E42" s="202">
        <f>SUMIF(BS.data!$D$5:$D$116,FSA!$A42,BS.data!G$5:G$116)</f>
        <v>90348</v>
      </c>
      <c r="F42" s="202">
        <f>SUMIF(BS.data!$D$5:$D$116,FSA!$A42,BS.data!H$5:H$116)</f>
        <v>199852</v>
      </c>
      <c r="G42" s="202">
        <f>SUMIF(BS.data!$D$5:$D$116,FSA!$A42,BS.data!I$5:I$116)</f>
        <v>94064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-8.1704554986997743E-3</v>
      </c>
      <c r="O42" s="138">
        <f t="shared" si="30"/>
        <v>4.100448247758761E-3</v>
      </c>
      <c r="P42" s="138">
        <f t="shared" si="30"/>
        <v>0.37015732329884277</v>
      </c>
      <c r="Q42" s="138">
        <f t="shared" si="30"/>
        <v>1.5037088032962539E-2</v>
      </c>
      <c r="R42" s="138">
        <f t="shared" si="30"/>
        <v>5.1254554012962706E-3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2</v>
      </c>
      <c r="F43" s="202">
        <f>SUMIF(BS.data!$D$5:$D$116,FSA!$A43,BS.data!H$5:H$116)</f>
        <v>294</v>
      </c>
      <c r="G43" s="202">
        <f>SUMIF(BS.data!$D$5:$D$116,FSA!$A43,BS.data!I$5:I$116)</f>
        <v>74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106868</v>
      </c>
      <c r="D44" s="202">
        <f>SUMIF(BS.data!$D$5:$D$116,FSA!$A44,BS.data!F$5:F$116)</f>
        <v>230038</v>
      </c>
      <c r="E44" s="202">
        <f>SUMIF(BS.data!$D$5:$D$116,FSA!$A44,BS.data!G$5:G$116)</f>
        <v>327880</v>
      </c>
      <c r="F44" s="202">
        <f>SUMIF(BS.data!$D$5:$D$116,FSA!$A44,BS.data!H$5:H$116)</f>
        <v>468256</v>
      </c>
      <c r="G44" s="202">
        <f>SUMIF(BS.data!$D$5:$D$116,FSA!$A44,BS.data!I$5:I$116)</f>
        <v>360573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31839</v>
      </c>
      <c r="D45" s="202">
        <f>SUMIF(BS.data!$D$5:$D$116,FSA!$A45,BS.data!F$5:F$116)</f>
        <v>43686</v>
      </c>
      <c r="E45" s="202">
        <f>SUMIF(BS.data!$D$5:$D$116,FSA!$A45,BS.data!G$5:G$116)</f>
        <v>619369</v>
      </c>
      <c r="F45" s="202">
        <f>SUMIF(BS.data!$D$5:$D$116,FSA!$A45,BS.data!H$5:H$116)</f>
        <v>96855</v>
      </c>
      <c r="G45" s="202">
        <f>SUMIF(BS.data!$D$5:$D$116,FSA!$A45,BS.data!I$5:I$116)</f>
        <v>247580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0.75453323584037235</v>
      </c>
      <c r="O45" s="136">
        <f t="shared" si="31"/>
        <v>0.78808771417563217</v>
      </c>
      <c r="P45" s="136">
        <f t="shared" si="31"/>
        <v>0.88827707334840444</v>
      </c>
      <c r="Q45" s="136">
        <f t="shared" si="31"/>
        <v>0.90524192053930685</v>
      </c>
      <c r="R45" s="136">
        <f t="shared" si="31"/>
        <v>0.90691082385613686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308716</v>
      </c>
      <c r="D46" s="202">
        <f>SUMIF(BS.data!$D$5:$D$116,FSA!$A46,BS.data!F$5:F$116)</f>
        <v>430435</v>
      </c>
      <c r="E46" s="202">
        <f>SUMIF(BS.data!$D$5:$D$116,FSA!$A46,BS.data!G$5:G$116)</f>
        <v>554942</v>
      </c>
      <c r="F46" s="202">
        <f>SUMIF(BS.data!$D$5:$D$116,FSA!$A46,BS.data!H$5:H$116)</f>
        <v>521782</v>
      </c>
      <c r="G46" s="202">
        <f>SUMIF(BS.data!$D$5:$D$116,FSA!$A46,BS.data!I$5:I$116)</f>
        <v>721810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0.96067515900700651</v>
      </c>
      <c r="O46" s="137">
        <f t="shared" si="32"/>
        <v>0.88652481183199205</v>
      </c>
      <c r="P46" s="137">
        <f t="shared" si="32"/>
        <v>0.52148943495091193</v>
      </c>
      <c r="Q46" s="137">
        <f t="shared" si="32"/>
        <v>0.64720446455284253</v>
      </c>
      <c r="R46" s="137">
        <f t="shared" si="32"/>
        <v>0.728585507271305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297018</v>
      </c>
      <c r="D47" s="202">
        <f>SUMIF(BS.data!$D$5:$D$116,FSA!$A47,BS.data!F$5:F$116)</f>
        <v>481838</v>
      </c>
      <c r="E47" s="202">
        <f>SUMIF(BS.data!$D$5:$D$116,FSA!$A47,BS.data!G$5:G$116)</f>
        <v>459593</v>
      </c>
      <c r="F47" s="202">
        <f>SUMIF(BS.data!$D$5:$D$116,FSA!$A47,BS.data!H$5:H$116)</f>
        <v>821578</v>
      </c>
      <c r="G47" s="202">
        <f>SUMIF(BS.data!$D$5:$D$116,FSA!$A47,BS.data!I$5:I$116)</f>
        <v>968465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4.4610444606467672</v>
      </c>
      <c r="O47" s="211">
        <f t="shared" si="33"/>
        <v>4.6393997030045364</v>
      </c>
      <c r="P47" s="211">
        <f t="shared" si="33"/>
        <v>3.0338511684932943</v>
      </c>
      <c r="Q47" s="211">
        <f t="shared" si="33"/>
        <v>3.0632274070560763</v>
      </c>
      <c r="R47" s="211">
        <f t="shared" si="33"/>
        <v>3.9762288429645136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605734</v>
      </c>
      <c r="D48" s="208">
        <f t="shared" si="34"/>
        <v>912273</v>
      </c>
      <c r="E48" s="208">
        <f t="shared" si="34"/>
        <v>1014535</v>
      </c>
      <c r="F48" s="208">
        <f t="shared" si="34"/>
        <v>1343360</v>
      </c>
      <c r="G48" s="208">
        <f t="shared" si="34"/>
        <v>1690275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4.4610444606467672</v>
      </c>
      <c r="O48" s="174">
        <f t="shared" si="35"/>
        <v>4.6393997030045364</v>
      </c>
      <c r="P48" s="174">
        <f t="shared" si="35"/>
        <v>3.0338511684932943</v>
      </c>
      <c r="Q48" s="174">
        <f t="shared" si="35"/>
        <v>3.0632274070560763</v>
      </c>
      <c r="R48" s="174">
        <f t="shared" si="35"/>
        <v>3.9762288429645136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835655</v>
      </c>
      <c r="D49" s="208">
        <f t="shared" si="36"/>
        <v>1305748</v>
      </c>
      <c r="E49" s="208">
        <f t="shared" si="36"/>
        <v>2190146</v>
      </c>
      <c r="F49" s="208">
        <f t="shared" si="36"/>
        <v>2292906</v>
      </c>
      <c r="G49" s="208">
        <f t="shared" si="36"/>
        <v>2558069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0.18146909369459202</v>
      </c>
      <c r="O49" s="136">
        <f t="shared" si="37"/>
        <v>0.16000802391389421</v>
      </c>
      <c r="P49" s="136">
        <f t="shared" si="37"/>
        <v>0.26009058337070678</v>
      </c>
      <c r="Q49" s="136">
        <f t="shared" si="37"/>
        <v>0.25006327417818008</v>
      </c>
      <c r="R49" s="136">
        <f t="shared" si="37"/>
        <v>0.34036887488722251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-0.32779239732291732</v>
      </c>
      <c r="O50" s="136">
        <f t="shared" si="38"/>
        <v>9.5497729298137726E-2</v>
      </c>
      <c r="P50" s="136">
        <f t="shared" si="38"/>
        <v>0.27332226093727668</v>
      </c>
      <c r="Q50" s="136">
        <f t="shared" si="38"/>
        <v>-0.23014084087660791</v>
      </c>
      <c r="R50" s="136">
        <f t="shared" si="38"/>
        <v>0.11130200706985549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667372</v>
      </c>
      <c r="D51" s="202">
        <f>SUMIF(BS.data!$D$5:$D$116,FSA!$A51,BS.data!F$5:F$116)</f>
        <v>753051</v>
      </c>
      <c r="E51" s="202">
        <f>SUMIF(BS.data!$D$5:$D$116,FSA!$A51,BS.data!G$5:G$116)</f>
        <v>843075</v>
      </c>
      <c r="F51" s="202">
        <f>SUMIF(BS.data!$D$5:$D$116,FSA!$A51,BS.data!H$5:H$116)</f>
        <v>1090904</v>
      </c>
      <c r="G51" s="202">
        <f>SUMIF(BS.data!$D$5:$D$116,FSA!$A51,BS.data!I$5:I$116)</f>
        <v>1338364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-0.31814459812392898</v>
      </c>
      <c r="O51" s="136">
        <f t="shared" si="39"/>
        <v>9.1791601856023364E-2</v>
      </c>
      <c r="P51" s="136">
        <f t="shared" si="39"/>
        <v>-3.2780534924867058E-2</v>
      </c>
      <c r="Q51" s="136">
        <f t="shared" si="39"/>
        <v>-0.24527825750357313</v>
      </c>
      <c r="R51" s="136">
        <f t="shared" si="39"/>
        <v>0.10736596116016625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117658</v>
      </c>
      <c r="D52" s="202">
        <f>SUMIF(BS.data!$D$5:$D$116,FSA!$A52,BS.data!F$5:F$116)</f>
        <v>165285</v>
      </c>
      <c r="E52" s="202">
        <f>SUMIF(BS.data!$D$5:$D$116,FSA!$A52,BS.data!G$5:G$116)</f>
        <v>278637</v>
      </c>
      <c r="F52" s="202">
        <f>SUMIF(BS.data!$D$5:$D$116,FSA!$A52,BS.data!H$5:H$116)</f>
        <v>370316</v>
      </c>
      <c r="G52" s="202">
        <f>SUMIF(BS.data!$D$5:$D$116,FSA!$A52,BS.data!I$5:I$116)</f>
        <v>502888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-0.30457263419256636</v>
      </c>
      <c r="O52" s="136">
        <f t="shared" si="40"/>
        <v>9.8620697970892485E-2</v>
      </c>
      <c r="P52" s="136">
        <f t="shared" si="40"/>
        <v>-2.9606667093791738E-2</v>
      </c>
      <c r="Q52" s="136">
        <f t="shared" si="40"/>
        <v>-0.24344628394473558</v>
      </c>
      <c r="R52" s="136">
        <f t="shared" si="40"/>
        <v>0.10924021239147476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17763</v>
      </c>
      <c r="D53" s="202">
        <f>SUMIF(BS.data!$D$5:$D$116,FSA!$A53,BS.data!F$5:F$116)</f>
        <v>239242</v>
      </c>
      <c r="E53" s="202">
        <f>SUMIF(BS.data!$D$5:$D$116,FSA!$A53,BS.data!G$5:G$116)</f>
        <v>20426</v>
      </c>
      <c r="F53" s="202">
        <f>SUMIF(BS.data!$D$5:$D$116,FSA!$A53,BS.data!H$5:H$116)</f>
        <v>22759</v>
      </c>
      <c r="G53" s="202">
        <f>SUMIF(BS.data!$D$5:$D$116,FSA!$A53,BS.data!I$5:I$116)</f>
        <v>22520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0.43004784430827381</v>
      </c>
      <c r="O53" s="172">
        <f t="shared" si="41"/>
        <v>0.44074331920510218</v>
      </c>
      <c r="P53" s="172">
        <f t="shared" si="41"/>
        <v>0.47041670202204972</v>
      </c>
      <c r="Q53" s="172">
        <f t="shared" si="41"/>
        <v>0.47513227101525496</v>
      </c>
      <c r="R53" s="172">
        <f t="shared" si="41"/>
        <v>0.47559162836057034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802793</v>
      </c>
      <c r="D54" s="212">
        <f t="shared" si="42"/>
        <v>1157578</v>
      </c>
      <c r="E54" s="212">
        <f t="shared" si="42"/>
        <v>1142138</v>
      </c>
      <c r="F54" s="212">
        <f t="shared" si="42"/>
        <v>1483979</v>
      </c>
      <c r="G54" s="212">
        <f t="shared" si="42"/>
        <v>1863772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1638448</v>
      </c>
      <c r="D55" s="208">
        <f t="shared" si="43"/>
        <v>2463326</v>
      </c>
      <c r="E55" s="208">
        <f t="shared" si="43"/>
        <v>3332284</v>
      </c>
      <c r="F55" s="208">
        <f t="shared" si="43"/>
        <v>3776885</v>
      </c>
      <c r="G55" s="208">
        <f t="shared" si="43"/>
        <v>4421841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0.64476521344854776</v>
      </c>
      <c r="O55" s="137">
        <f t="shared" si="44"/>
        <v>0.73327499313221223</v>
      </c>
      <c r="P55" s="137">
        <f t="shared" si="44"/>
        <v>0.85371732662778055</v>
      </c>
      <c r="Q55" s="137">
        <f t="shared" si="44"/>
        <v>0.85723854582847869</v>
      </c>
      <c r="R55" s="137">
        <f t="shared" si="44"/>
        <v>0.86230665553511909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-2</v>
      </c>
      <c r="D56" s="191">
        <f t="shared" si="45"/>
        <v>0</v>
      </c>
      <c r="E56" s="191">
        <f t="shared" si="45"/>
        <v>-2</v>
      </c>
      <c r="F56" s="191">
        <f t="shared" si="45"/>
        <v>-3</v>
      </c>
      <c r="G56" s="191">
        <f t="shared" si="45"/>
        <v>-2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3.812060419934749</v>
      </c>
      <c r="O56" s="211">
        <f t="shared" si="46"/>
        <v>4.3167222685571307</v>
      </c>
      <c r="P56" s="211">
        <f t="shared" si="46"/>
        <v>2.9158146558813414</v>
      </c>
      <c r="Q56" s="211">
        <f t="shared" si="46"/>
        <v>2.9007898865336204</v>
      </c>
      <c r="R56" s="211">
        <f t="shared" si="46"/>
        <v>3.7806678507157225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3.812060419934749</v>
      </c>
      <c r="O57" s="211">
        <f t="shared" si="47"/>
        <v>4.3167222685571307</v>
      </c>
      <c r="P57" s="211">
        <f t="shared" si="47"/>
        <v>2.9158146558813414</v>
      </c>
      <c r="Q57" s="211">
        <f t="shared" si="47"/>
        <v>2.9007898865336204</v>
      </c>
      <c r="R57" s="211">
        <f t="shared" si="47"/>
        <v>3.7806678507157225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0.21236329072105994</v>
      </c>
      <c r="O58" s="136">
        <f t="shared" si="48"/>
        <v>0.17196871432560146</v>
      </c>
      <c r="P58" s="136">
        <f t="shared" si="48"/>
        <v>0.2706194368979235</v>
      </c>
      <c r="Q58" s="136">
        <f t="shared" si="48"/>
        <v>0.26406623882577485</v>
      </c>
      <c r="R58" s="136">
        <f t="shared" si="48"/>
        <v>0.35797499040222308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-0.38359739805607662</v>
      </c>
      <c r="O59" s="136">
        <f t="shared" si="49"/>
        <v>0.10263623865046069</v>
      </c>
      <c r="P59" s="136">
        <f t="shared" si="49"/>
        <v>0.28438675244573941</v>
      </c>
      <c r="Q59" s="136">
        <f t="shared" si="49"/>
        <v>-0.24302819536460282</v>
      </c>
      <c r="R59" s="136">
        <f t="shared" si="49"/>
        <v>0.11705927848361969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-0.37230710975188025</v>
      </c>
      <c r="O60" s="136">
        <f t="shared" si="50"/>
        <v>9.8653076082999641E-2</v>
      </c>
      <c r="P60" s="136">
        <f t="shared" si="50"/>
        <v>-3.4107539717946431E-2</v>
      </c>
      <c r="Q60" s="136">
        <f t="shared" si="50"/>
        <v>-0.25901327229106597</v>
      </c>
      <c r="R60" s="136">
        <f t="shared" si="50"/>
        <v>0.1129196344071436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-0.35642458748138089</v>
      </c>
      <c r="O61" s="136">
        <f t="shared" si="51"/>
        <v>0.10599265100026743</v>
      </c>
      <c r="P61" s="136">
        <f t="shared" si="51"/>
        <v>-3.0805188998044228E-2</v>
      </c>
      <c r="Q61" s="136">
        <f t="shared" si="51"/>
        <v>-0.25707871245255964</v>
      </c>
      <c r="R61" s="136">
        <f t="shared" si="51"/>
        <v>0.11489083423192585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7.2340686958950018</v>
      </c>
      <c r="O64" s="211">
        <f t="shared" si="52"/>
        <v>11.348607957940017</v>
      </c>
      <c r="P64" s="211">
        <f t="shared" si="52"/>
        <v>8.5267315185410979</v>
      </c>
      <c r="Q64" s="211">
        <f t="shared" si="52"/>
        <v>10.115731546835747</v>
      </c>
      <c r="R64" s="211">
        <f t="shared" si="52"/>
        <v>4.968550631296254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7.583524155263893</v>
      </c>
      <c r="O65" s="216">
        <f t="shared" si="53"/>
        <v>11.747879077548093</v>
      </c>
      <c r="P65" s="216">
        <f t="shared" si="53"/>
        <v>8.8638110636944365</v>
      </c>
      <c r="Q65" s="216">
        <f t="shared" si="53"/>
        <v>10.492738365833233</v>
      </c>
      <c r="R65" s="216">
        <f t="shared" si="53"/>
        <v>5.1657532415452483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7.1391790002792517</v>
      </c>
      <c r="O66" s="140">
        <f t="shared" si="54"/>
        <v>9.7209344007647278</v>
      </c>
      <c r="P66" s="140">
        <f t="shared" si="54"/>
        <v>7.9942216449757471</v>
      </c>
      <c r="Q66" s="140">
        <f t="shared" si="54"/>
        <v>9.0374446704151215</v>
      </c>
      <c r="R66" s="140">
        <f t="shared" si="54"/>
        <v>7.9912505620298697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6.2049229298601984</v>
      </c>
      <c r="P67" s="211">
        <f t="shared" si="55"/>
        <v>8.3500410846343467</v>
      </c>
      <c r="Q67" s="211">
        <f t="shared" si="55"/>
        <v>-6.3971049168560832</v>
      </c>
      <c r="R67" s="211">
        <f t="shared" si="55"/>
        <v>3.2861673816091677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45507</v>
      </c>
      <c r="O74" s="218">
        <f t="shared" si="56"/>
        <v>55310</v>
      </c>
      <c r="P74" s="218">
        <f t="shared" si="56"/>
        <v>85950</v>
      </c>
      <c r="Q74" s="218">
        <f t="shared" si="56"/>
        <v>95173</v>
      </c>
      <c r="R74" s="218">
        <f t="shared" si="56"/>
        <v>-61082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184719.01038533568</v>
      </c>
      <c r="O75" s="219">
        <f t="shared" si="57"/>
        <v>190825.29735429367</v>
      </c>
      <c r="P75" s="219">
        <f t="shared" si="57"/>
        <v>192490.74874404052</v>
      </c>
      <c r="Q75" s="219">
        <f t="shared" si="57"/>
        <v>264900.66455151694</v>
      </c>
      <c r="R75" s="219">
        <f t="shared" si="57"/>
        <v>-165439.7314573309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0.74174564440156632</v>
      </c>
      <c r="O76" s="138">
        <f t="shared" si="58"/>
        <v>0.76856869087120439</v>
      </c>
      <c r="P76" s="138">
        <f t="shared" si="58"/>
        <v>0.77056383370616155</v>
      </c>
      <c r="Q76" s="138">
        <f t="shared" si="58"/>
        <v>0.80411435392911534</v>
      </c>
      <c r="R76" s="138">
        <f t="shared" si="58"/>
        <v>1.1274543762493585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130703</v>
      </c>
      <c r="F4" s="264">
        <v>183681</v>
      </c>
      <c r="G4" s="264">
        <v>288664</v>
      </c>
      <c r="H4" s="264">
        <v>390687</v>
      </c>
      <c r="I4" s="264">
        <v>540328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6257</v>
      </c>
      <c r="F6" s="264">
        <v>6683</v>
      </c>
      <c r="G6" s="264">
        <v>12717</v>
      </c>
      <c r="H6" s="264">
        <v>15757</v>
      </c>
      <c r="I6" s="264">
        <v>16228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3377</v>
      </c>
      <c r="F7" s="264">
        <v>-5837</v>
      </c>
      <c r="G7" s="264">
        <v>1145</v>
      </c>
      <c r="H7" s="264">
        <v>1257</v>
      </c>
      <c r="I7" s="264">
        <v>39649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>
        <v>7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-18766</v>
      </c>
      <c r="F9" s="264">
        <v>-12433</v>
      </c>
      <c r="G9" s="264">
        <v>-3967</v>
      </c>
      <c r="H9" s="264">
        <v>-5362</v>
      </c>
      <c r="I9" s="264">
        <v>-1421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17905</v>
      </c>
      <c r="F10" s="264">
        <v>16738</v>
      </c>
      <c r="G10" s="264">
        <v>37727</v>
      </c>
      <c r="H10" s="264">
        <v>41795</v>
      </c>
      <c r="I10" s="264">
        <v>82291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139476</v>
      </c>
      <c r="F12" s="301">
        <v>188833</v>
      </c>
      <c r="G12" s="301">
        <v>336286</v>
      </c>
      <c r="H12" s="301">
        <v>444135</v>
      </c>
      <c r="I12" s="301">
        <v>677082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-391407</v>
      </c>
      <c r="F13" s="264">
        <v>174465</v>
      </c>
      <c r="G13" s="264">
        <v>-59380</v>
      </c>
      <c r="H13" s="264">
        <v>-254982</v>
      </c>
      <c r="I13" s="264">
        <v>-316502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140998</v>
      </c>
      <c r="F14" s="264">
        <v>-355122</v>
      </c>
      <c r="G14" s="264">
        <v>-651333</v>
      </c>
      <c r="H14" s="264">
        <v>-129725</v>
      </c>
      <c r="I14" s="264">
        <v>339884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-48780</v>
      </c>
      <c r="F15" s="264">
        <v>144356</v>
      </c>
      <c r="G15" s="264">
        <v>756617</v>
      </c>
      <c r="H15" s="264">
        <v>-251049</v>
      </c>
      <c r="I15" s="264">
        <v>-393388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490</v>
      </c>
      <c r="F16" s="264">
        <v>-10176</v>
      </c>
      <c r="G16" s="264">
        <v>-18262</v>
      </c>
      <c r="H16" s="264">
        <v>13085</v>
      </c>
      <c r="I16" s="264">
        <v>8289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>
        <v>-5350</v>
      </c>
      <c r="G17" s="264"/>
      <c r="H17" s="264"/>
      <c r="I17" s="264">
        <v>-101898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-17905</v>
      </c>
      <c r="F18" s="264">
        <v>-16738</v>
      </c>
      <c r="G18" s="264">
        <v>-37727</v>
      </c>
      <c r="H18" s="264">
        <v>-41795</v>
      </c>
      <c r="I18" s="264">
        <v>-82291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-11649</v>
      </c>
      <c r="F19" s="264">
        <v>-26124</v>
      </c>
      <c r="G19" s="264">
        <v>-34688</v>
      </c>
      <c r="H19" s="264">
        <v>-66415</v>
      </c>
      <c r="I19" s="264">
        <v>-19474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>
        <v>1</v>
      </c>
      <c r="I20" s="264">
        <v>13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-9778</v>
      </c>
      <c r="F21" s="264">
        <v>-12374</v>
      </c>
      <c r="G21" s="264">
        <v>-14218</v>
      </c>
      <c r="H21" s="264">
        <v>-22417</v>
      </c>
      <c r="I21" s="264">
        <v>-25482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-198555</v>
      </c>
      <c r="F22" s="301">
        <v>81769</v>
      </c>
      <c r="G22" s="301">
        <v>277296</v>
      </c>
      <c r="H22" s="301">
        <v>-309162</v>
      </c>
      <c r="I22" s="301">
        <v>86234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-5974</v>
      </c>
      <c r="F24" s="264">
        <v>-11099</v>
      </c>
      <c r="G24" s="264">
        <v>-311111</v>
      </c>
      <c r="H24" s="264">
        <v>-20854</v>
      </c>
      <c r="I24" s="264">
        <v>-19529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11818</v>
      </c>
      <c r="F25" s="264">
        <v>7718</v>
      </c>
      <c r="G25" s="264">
        <v>559</v>
      </c>
      <c r="H25" s="264">
        <v>519</v>
      </c>
      <c r="I25" s="264">
        <v>12876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-1680</v>
      </c>
      <c r="F26" s="264"/>
      <c r="G26" s="264"/>
      <c r="H26" s="264">
        <v>-50000</v>
      </c>
      <c r="I26" s="264">
        <v>-10897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/>
      <c r="G27" s="264">
        <v>1680</v>
      </c>
      <c r="H27" s="264">
        <v>50000</v>
      </c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-2045</v>
      </c>
      <c r="F28" s="264">
        <v>-426520</v>
      </c>
      <c r="G28" s="264">
        <v>-89724</v>
      </c>
      <c r="H28" s="264">
        <v>-30000</v>
      </c>
      <c r="I28" s="264">
        <v>-758909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103793</v>
      </c>
      <c r="F29" s="264">
        <v>5350</v>
      </c>
      <c r="G29" s="264"/>
      <c r="H29" s="264"/>
      <c r="I29" s="264">
        <v>290000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8861</v>
      </c>
      <c r="F30" s="264">
        <v>7110</v>
      </c>
      <c r="G30" s="264">
        <v>4020</v>
      </c>
      <c r="H30" s="264">
        <v>3534</v>
      </c>
      <c r="I30" s="264">
        <v>4488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114772</v>
      </c>
      <c r="F31" s="301">
        <v>-417441</v>
      </c>
      <c r="G31" s="301">
        <v>-394575</v>
      </c>
      <c r="H31" s="301">
        <v>-46801</v>
      </c>
      <c r="I31" s="301">
        <v>-481971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>
        <v>2400</v>
      </c>
      <c r="H33" s="264">
        <v>59974</v>
      </c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-7986</v>
      </c>
      <c r="F34" s="264">
        <v>-8</v>
      </c>
      <c r="G34" s="264">
        <v>-10561</v>
      </c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475629</v>
      </c>
      <c r="F35" s="264">
        <v>827389</v>
      </c>
      <c r="G35" s="264">
        <v>583469</v>
      </c>
      <c r="H35" s="264">
        <v>1090057</v>
      </c>
      <c r="I35" s="264">
        <v>1164349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-392658</v>
      </c>
      <c r="F36" s="264">
        <v>-520850</v>
      </c>
      <c r="G36" s="264">
        <v>-481206</v>
      </c>
      <c r="H36" s="264">
        <v>-761232</v>
      </c>
      <c r="I36" s="264">
        <v>-817434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-640</v>
      </c>
      <c r="F38" s="264">
        <v>-880</v>
      </c>
      <c r="G38" s="264">
        <v>-800</v>
      </c>
      <c r="H38" s="264">
        <v>-1073</v>
      </c>
      <c r="I38" s="264">
        <v>-1320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74345</v>
      </c>
      <c r="F39" s="301">
        <v>305651</v>
      </c>
      <c r="G39" s="301">
        <v>93302</v>
      </c>
      <c r="H39" s="301">
        <v>387726</v>
      </c>
      <c r="I39" s="301">
        <v>345595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-9438</v>
      </c>
      <c r="F40" s="301">
        <v>-30021</v>
      </c>
      <c r="G40" s="301">
        <v>-23977</v>
      </c>
      <c r="H40" s="301">
        <v>31763</v>
      </c>
      <c r="I40" s="301">
        <v>-50142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93365</v>
      </c>
      <c r="F41" s="301">
        <v>83927</v>
      </c>
      <c r="G41" s="301">
        <v>53906</v>
      </c>
      <c r="H41" s="301">
        <v>29928</v>
      </c>
      <c r="I41" s="301">
        <v>61691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>
        <v>-7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83927</v>
      </c>
      <c r="F43" s="301">
        <v>53906</v>
      </c>
      <c r="G43" s="301">
        <v>29928</v>
      </c>
      <c r="H43" s="301">
        <v>61691</v>
      </c>
      <c r="I43" s="301">
        <v>11542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-0.75364203226798643</v>
      </c>
      <c r="D8" s="136">
        <f>FSA!D8/FSA!D$7</f>
        <v>-0.7101537334575232</v>
      </c>
      <c r="E8" s="136">
        <f>FSA!E8/FSA!E$7</f>
        <v>-0.55348503467930432</v>
      </c>
      <c r="F8" s="136">
        <f>FSA!F8/FSA!F$7</f>
        <v>-0.64072192811924367</v>
      </c>
      <c r="G8" s="136">
        <f>FSA!G8/FSA!G$7</f>
        <v>-0.63079001965284343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0.24635796773201354</v>
      </c>
      <c r="D9" s="142">
        <f>FSA!D9/FSA!D$7</f>
        <v>0.2898462665424768</v>
      </c>
      <c r="E9" s="142">
        <f>FSA!E9/FSA!E$7</f>
        <v>0.44651496532069568</v>
      </c>
      <c r="F9" s="142">
        <f>FSA!F9/FSA!F$7</f>
        <v>0.35927807188075628</v>
      </c>
      <c r="G9" s="142">
        <f>FSA!G9/FSA!G$7</f>
        <v>0.36920998034715657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-6.5268573665520233E-2</v>
      </c>
      <c r="D10" s="136">
        <f>FSA!D10/FSA!D$7</f>
        <v>-5.947287227849575E-2</v>
      </c>
      <c r="E10" s="136">
        <f>FSA!E10/FSA!E$7</f>
        <v>-6.3084270888336097E-2</v>
      </c>
      <c r="F10" s="136">
        <f>FSA!F10/FSA!F$7</f>
        <v>-4.6640484558792536E-2</v>
      </c>
      <c r="G10" s="136">
        <f>FSA!G10/FSA!G$7</f>
        <v>-5.4219814472843866E-2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0.1810893940664933</v>
      </c>
      <c r="D12" s="142">
        <f>FSA!D12/FSA!D$7</f>
        <v>0.23037339426398107</v>
      </c>
      <c r="E12" s="142">
        <f>FSA!E12/FSA!E$7</f>
        <v>0.38343069443235955</v>
      </c>
      <c r="F12" s="142">
        <f>FSA!F12/FSA!F$7</f>
        <v>0.31263758732196378</v>
      </c>
      <c r="G12" s="142">
        <f>FSA!G12/FSA!G$7</f>
        <v>0.31499016587431272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1.5255990828509912E-2</v>
      </c>
      <c r="D13" s="136">
        <f>FSA!D13/FSA!D$7</f>
        <v>5.615224900065976E-3</v>
      </c>
      <c r="E13" s="136">
        <f>FSA!E13/FSA!E$7</f>
        <v>-1.040557920219125E-3</v>
      </c>
      <c r="F13" s="136">
        <f>FSA!F13/FSA!F$7</f>
        <v>3.7202650550201394E-3</v>
      </c>
      <c r="G13" s="136">
        <f>FSA!G13/FSA!G$7</f>
        <v>-3.6586183226748822E-3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-2.5032855185526941E-2</v>
      </c>
      <c r="D14" s="136">
        <f>FSA!D14/FSA!D$7</f>
        <v>-2.0299705049093803E-2</v>
      </c>
      <c r="E14" s="136">
        <f>FSA!E14/FSA!E$7</f>
        <v>-4.4968074061978155E-2</v>
      </c>
      <c r="F14" s="136">
        <f>FSA!F14/FSA!F$7</f>
        <v>-3.0906077911859814E-2</v>
      </c>
      <c r="G14" s="136">
        <f>FSA!G14/FSA!G$7</f>
        <v>-6.3396790985731463E-2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1.1422419819366383E-2</v>
      </c>
      <c r="D15" s="136">
        <f>FSA!D15/FSA!D$7</f>
        <v>7.0778515155043272E-3</v>
      </c>
      <c r="E15" s="136">
        <f>FSA!E15/FSA!E$7</f>
        <v>6.6462210345267373E-3</v>
      </c>
      <c r="F15" s="136">
        <f>FSA!F15/FSA!F$7</f>
        <v>3.4488801861685412E-3</v>
      </c>
      <c r="G15" s="136">
        <f>FSA!G15/FSA!G$7</f>
        <v>0.16833265153143492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0.18273494952884267</v>
      </c>
      <c r="D16" s="142">
        <f>FSA!D16/FSA!D$7</f>
        <v>0.22276676563045755</v>
      </c>
      <c r="E16" s="142">
        <f>FSA!E16/FSA!E$7</f>
        <v>0.34406828348468904</v>
      </c>
      <c r="F16" s="142">
        <f>FSA!F16/FSA!F$7</f>
        <v>0.28890065465129261</v>
      </c>
      <c r="G16" s="142">
        <f>FSA!G16/FSA!G$7</f>
        <v>0.41626740809734131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-3.457483991835137E-2</v>
      </c>
      <c r="D17" s="136">
        <f>FSA!D17/FSA!D$7</f>
        <v>-4.5693134629564945E-2</v>
      </c>
      <c r="E17" s="136">
        <f>FSA!E17/FSA!E$7</f>
        <v>-6.8397910302238574E-2</v>
      </c>
      <c r="F17" s="136">
        <f>FSA!F17/FSA!F$7</f>
        <v>-5.8741883410989827E-2</v>
      </c>
      <c r="G17" s="136">
        <f>FSA!G17/FSA!G$7</f>
        <v>-9.2222758932567872E-2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0.14816010961049128</v>
      </c>
      <c r="D18" s="142">
        <f>FSA!D18/FSA!D$7</f>
        <v>0.17707363100089263</v>
      </c>
      <c r="E18" s="142">
        <f>FSA!E18/FSA!E$7</f>
        <v>0.27567037318245047</v>
      </c>
      <c r="F18" s="142">
        <f>FSA!F18/FSA!F$7</f>
        <v>0.23015877124030279</v>
      </c>
      <c r="G18" s="142">
        <f>FSA!G18/FSA!G$7</f>
        <v>0.32404464916477344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8.7478679081732513E-3</v>
      </c>
      <c r="D21" s="136">
        <f>FSA!D21/FSA!D$7</f>
        <v>8.1050859626654245E-3</v>
      </c>
      <c r="E21" s="136">
        <f>FSA!E21/FSA!E$7</f>
        <v>1.5157817951233233E-2</v>
      </c>
      <c r="F21" s="136">
        <f>FSA!F21/FSA!F$7</f>
        <v>1.1651802121238787E-2</v>
      </c>
      <c r="G21" s="136">
        <f>FSA!G21/FSA!G$7</f>
        <v>1.2502012663796165E-2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0.18983726197466655</v>
      </c>
      <c r="D25" s="136">
        <f>FSA!D25/FSA!D$7</f>
        <v>0.23847848022664647</v>
      </c>
      <c r="E25" s="136">
        <f>FSA!E25/FSA!E$7</f>
        <v>0.39858851238359277</v>
      </c>
      <c r="F25" s="136">
        <f>FSA!F25/FSA!F$7</f>
        <v>0.32428938944320257</v>
      </c>
      <c r="G25" s="136">
        <f>FSA!G25/FSA!G$7</f>
        <v>0.32749217853810886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0.18983726197466655</v>
      </c>
      <c r="D26" s="136">
        <f>FSA!D26/FSA!D$7</f>
        <v>0.23847848022664647</v>
      </c>
      <c r="E26" s="136">
        <f>FSA!E26/FSA!E$7</f>
        <v>0.39858851238359277</v>
      </c>
      <c r="F26" s="136">
        <f>FSA!F26/FSA!F$7</f>
        <v>0.32428938944320257</v>
      </c>
      <c r="G26" s="136">
        <f>FSA!G26/FSA!G$7</f>
        <v>0.32749217853810886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5.3783280010448922E-2</v>
      </c>
      <c r="D29" s="136">
        <f>FSA!D29/FSA!D$38</f>
        <v>2.5757857465881495E-2</v>
      </c>
      <c r="E29" s="136">
        <f>FSA!E29/FSA!E$38</f>
        <v>1.1845336018980386E-2</v>
      </c>
      <c r="F29" s="136">
        <f>FSA!F29/FSA!F$38</f>
        <v>1.8861060525586979E-2</v>
      </c>
      <c r="G29" s="136">
        <f>FSA!G29/FSA!G$38</f>
        <v>1.8800322671178215E-2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0.13920019335394637</v>
      </c>
      <c r="D30" s="136">
        <f>FSA!D30/FSA!D$38</f>
        <v>0.13297955690801785</v>
      </c>
      <c r="E30" s="136">
        <f>FSA!E30/FSA!E$38</f>
        <v>0.11491434398409259</v>
      </c>
      <c r="F30" s="136">
        <f>FSA!F30/FSA!F$38</f>
        <v>0.15493838568427606</v>
      </c>
      <c r="G30" s="136">
        <f>FSA!G30/FSA!G$38</f>
        <v>0.15913921786840271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0.39700545516910535</v>
      </c>
      <c r="D31" s="136">
        <f>FSA!D31/FSA!D$38</f>
        <v>0.3802655434156908</v>
      </c>
      <c r="E31" s="136">
        <f>FSA!E31/FSA!E$38</f>
        <v>0.48222389341598337</v>
      </c>
      <c r="F31" s="136">
        <f>FSA!F31/FSA!F$38</f>
        <v>0.49220918207134878</v>
      </c>
      <c r="G31" s="136">
        <f>FSA!G31/FSA!G$38</f>
        <v>0.24684887893928295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0.19637510177326564</v>
      </c>
      <c r="D32" s="136">
        <f>FSA!D32/FSA!D$38</f>
        <v>7.7034058829403826E-2</v>
      </c>
      <c r="E32" s="136">
        <f>FSA!E32/FSA!E$38</f>
        <v>1.2956586507384429E-2</v>
      </c>
      <c r="F32" s="136">
        <f>FSA!F32/FSA!F$38</f>
        <v>3.8654371515975346E-2</v>
      </c>
      <c r="G32" s="136">
        <f>FSA!G32/FSA!G$38</f>
        <v>7.6297893252106189E-2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9.4357702359430828E-4</v>
      </c>
      <c r="D33" s="136">
        <f>FSA!D33/FSA!D$38</f>
        <v>3.0811999710959897E-4</v>
      </c>
      <c r="E33" s="136">
        <f>FSA!E33/FSA!E$38</f>
        <v>9.9991537330874165E-4</v>
      </c>
      <c r="F33" s="136">
        <f>FSA!F33/FSA!F$38</f>
        <v>2.2346475214211087E-4</v>
      </c>
      <c r="G33" s="136">
        <f>FSA!G33/FSA!G$38</f>
        <v>1.6386847191858409E-3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2.2145374336413896E-2</v>
      </c>
      <c r="D34" s="136">
        <f>FSA!D34/FSA!D$38</f>
        <v>2.0147962551444673E-2</v>
      </c>
      <c r="E34" s="136">
        <f>FSA!E34/FSA!E$38</f>
        <v>2.5115221340810893E-2</v>
      </c>
      <c r="F34" s="136">
        <f>FSA!F34/FSA!F$38</f>
        <v>1.3679008240130351E-2</v>
      </c>
      <c r="G34" s="136">
        <f>FSA!G34/FSA!G$38</f>
        <v>1.1995913917263835E-2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4.1102361628030465E-2</v>
      </c>
      <c r="D35" s="136">
        <f>FSA!D35/FSA!D$38</f>
        <v>2.673499163326332E-2</v>
      </c>
      <c r="E35" s="136">
        <f>FSA!E35/FSA!E$38</f>
        <v>1.959407997282343E-2</v>
      </c>
      <c r="F35" s="136">
        <f>FSA!F35/FSA!F$38</f>
        <v>2.0494418411801055E-2</v>
      </c>
      <c r="G35" s="136">
        <f>FSA!G35/FSA!G$38</f>
        <v>0.16877118321132903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0.14800915013372426</v>
      </c>
      <c r="D36" s="136">
        <f>FSA!D36/FSA!D$38</f>
        <v>0.12676194705857041</v>
      </c>
      <c r="E36" s="136">
        <f>FSA!E36/FSA!E$38</f>
        <v>0.17740995509983848</v>
      </c>
      <c r="F36" s="136">
        <f>FSA!F36/FSA!F$38</f>
        <v>0.26064621558205947</v>
      </c>
      <c r="G36" s="136">
        <f>FSA!G36/FSA!G$38</f>
        <v>0.31627112610839064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1.4355065714707718E-3</v>
      </c>
      <c r="D37" s="136">
        <f>FSA!D37/FSA!D$38</f>
        <v>0.21000996214061801</v>
      </c>
      <c r="E37" s="136">
        <f>FSA!E37/FSA!E$38</f>
        <v>0.15494066828677766</v>
      </c>
      <c r="F37" s="136">
        <f>FSA!F37/FSA!F$38</f>
        <v>2.9389321667979036E-4</v>
      </c>
      <c r="G37" s="136">
        <f>FSA!G37/FSA!G$38</f>
        <v>2.3677931286055417E-4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3.4954420280655839E-2</v>
      </c>
      <c r="D40" s="136">
        <f>FSA!D40/FSA!D$55</f>
        <v>3.0939875599088389E-2</v>
      </c>
      <c r="E40" s="136">
        <f>FSA!E40/FSA!E$55</f>
        <v>3.4642305397739208E-2</v>
      </c>
      <c r="F40" s="136">
        <f>FSA!F40/FSA!F$55</f>
        <v>4.4370426952369479E-2</v>
      </c>
      <c r="G40" s="136">
        <f>FSA!G40/FSA!G$55</f>
        <v>3.1005863847207531E-2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5.1231409236057535E-3</v>
      </c>
      <c r="D41" s="136">
        <f>FSA!D41/FSA!D$55</f>
        <v>4.26049982828095E-3</v>
      </c>
      <c r="E41" s="136">
        <f>FSA!E41/FSA!E$55</f>
        <v>6.7743325598898533E-3</v>
      </c>
      <c r="F41" s="136">
        <f>FSA!F41/FSA!F$55</f>
        <v>4.4234865504244898E-3</v>
      </c>
      <c r="G41" s="136">
        <f>FSA!G41/FSA!G$55</f>
        <v>6.4226642251496609E-3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1.5593415231975626E-2</v>
      </c>
      <c r="D42" s="136">
        <f>FSA!D42/FSA!D$55</f>
        <v>1.3413165776677548E-2</v>
      </c>
      <c r="E42" s="136">
        <f>FSA!E42/FSA!E$55</f>
        <v>2.7112935151985845E-2</v>
      </c>
      <c r="F42" s="136">
        <f>FSA!F42/FSA!F$55</f>
        <v>5.2914504942565103E-2</v>
      </c>
      <c r="G42" s="136">
        <f>FSA!G42/FSA!G$55</f>
        <v>2.1272587594171749E-2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6.0018893947814776E-7</v>
      </c>
      <c r="F43" s="136">
        <f>FSA!F43/FSA!F$55</f>
        <v>7.7841925290285515E-5</v>
      </c>
      <c r="G43" s="136">
        <f>FSA!G43/FSA!G$55</f>
        <v>1.6735111009192776E-5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6.5225139888479833E-2</v>
      </c>
      <c r="D44" s="136">
        <f>FSA!D44/FSA!D$55</f>
        <v>9.3385122391433373E-2</v>
      </c>
      <c r="E44" s="136">
        <f>FSA!E44/FSA!E$55</f>
        <v>9.8394974738047536E-2</v>
      </c>
      <c r="F44" s="136">
        <f>FSA!F44/FSA!F$55</f>
        <v>0.12397941690043515</v>
      </c>
      <c r="G44" s="136">
        <f>FSA!G44/FSA!G$55</f>
        <v>8.1543637593481988E-2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1.9432414089430975E-2</v>
      </c>
      <c r="D45" s="136">
        <f>FSA!D45/FSA!D$55</f>
        <v>1.7734558885019683E-2</v>
      </c>
      <c r="E45" s="136">
        <f>FSA!E45/FSA!E$55</f>
        <v>0.18586921162782044</v>
      </c>
      <c r="F45" s="136">
        <f>FSA!F45/FSA!F$55</f>
        <v>2.5644148550988448E-2</v>
      </c>
      <c r="G45" s="136">
        <f>FSA!G45/FSA!G$55</f>
        <v>5.5990253833188487E-2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0.18841977285821704</v>
      </c>
      <c r="D46" s="136">
        <f>FSA!D46/FSA!D$55</f>
        <v>0.17473732668757608</v>
      </c>
      <c r="E46" s="136">
        <f>FSA!E46/FSA!E$55</f>
        <v>0.16653502522594113</v>
      </c>
      <c r="F46" s="136">
        <f>FSA!F46/FSA!F$55</f>
        <v>0.13815141313542775</v>
      </c>
      <c r="G46" s="136">
        <f>FSA!G46/FSA!G$55</f>
        <v>0.16323743888574918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0.18128008945050439</v>
      </c>
      <c r="D47" s="136">
        <f>FSA!D47/FSA!D$55</f>
        <v>0.19560464185414356</v>
      </c>
      <c r="E47" s="136">
        <f>FSA!E47/FSA!E$55</f>
        <v>0.13792131763079019</v>
      </c>
      <c r="F47" s="136">
        <f>FSA!F47/FSA!F$55</f>
        <v>0.21752793638143603</v>
      </c>
      <c r="G47" s="136">
        <f>FSA!G47/FSA!G$55</f>
        <v>0.21901850383132274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0.36969986230872143</v>
      </c>
      <c r="D48" s="136">
        <f>FSA!D48/FSA!D$55</f>
        <v>0.37034196854171963</v>
      </c>
      <c r="E48" s="136">
        <f>FSA!E48/FSA!E$55</f>
        <v>0.30445634285673129</v>
      </c>
      <c r="F48" s="136">
        <f>FSA!F48/FSA!F$55</f>
        <v>0.35567934951686375</v>
      </c>
      <c r="G48" s="136">
        <f>FSA!G48/FSA!G$55</f>
        <v>0.38225594271707192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0.51002839272286948</v>
      </c>
      <c r="D49" s="136">
        <f>FSA!D49/FSA!D$55</f>
        <v>0.53007519102221956</v>
      </c>
      <c r="E49" s="136">
        <f>FSA!E49/FSA!E$55</f>
        <v>0.6572507025211537</v>
      </c>
      <c r="F49" s="136">
        <f>FSA!F49/FSA!F$55</f>
        <v>0.60708917533893669</v>
      </c>
      <c r="G49" s="136">
        <f>FSA!G49/FSA!G$55</f>
        <v>0.57850768492128057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0.40731960977705733</v>
      </c>
      <c r="D51" s="136">
        <f>FSA!D51/FSA!D$55</f>
        <v>0.30570496962237237</v>
      </c>
      <c r="E51" s="136">
        <f>FSA!E51/FSA!E$55</f>
        <v>0.25300214507526969</v>
      </c>
      <c r="F51" s="136">
        <f>FSA!F51/FSA!F$55</f>
        <v>0.28883696485331167</v>
      </c>
      <c r="G51" s="136">
        <f>FSA!G51/FSA!G$55</f>
        <v>0.30267121771226058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7.181064031327207E-2</v>
      </c>
      <c r="D52" s="136">
        <f>FSA!D52/FSA!D$55</f>
        <v>6.7098305299420374E-2</v>
      </c>
      <c r="E52" s="136">
        <f>FSA!E52/FSA!E$55</f>
        <v>8.3617422764686325E-2</v>
      </c>
      <c r="F52" s="136">
        <f>FSA!F52/FSA!F$55</f>
        <v>9.8047994577542069E-2</v>
      </c>
      <c r="G52" s="136">
        <f>FSA!G52/FSA!G$55</f>
        <v>0.11372819601609375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1.0841357186801168E-2</v>
      </c>
      <c r="D53" s="136">
        <f>FSA!D53/FSA!D$55</f>
        <v>9.7121534055987724E-2</v>
      </c>
      <c r="E53" s="136">
        <f>FSA!E53/FSA!E$55</f>
        <v>6.129729638890323E-3</v>
      </c>
      <c r="F53" s="136">
        <f>FSA!F53/FSA!F$55</f>
        <v>6.0258652302095511E-3</v>
      </c>
      <c r="G53" s="136">
        <f>FSA!G53/FSA!G$55</f>
        <v>5.0929013503651531E-3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0.48997160727713057</v>
      </c>
      <c r="D54" s="136">
        <f>FSA!D54/FSA!D$55</f>
        <v>0.46992480897778044</v>
      </c>
      <c r="E54" s="136">
        <f>FSA!E54/FSA!E$55</f>
        <v>0.34274929747884636</v>
      </c>
      <c r="F54" s="136">
        <f>FSA!F54/FSA!F$55</f>
        <v>0.39291082466106331</v>
      </c>
      <c r="G54" s="136">
        <f>FSA!G54/FSA!G$55</f>
        <v>0.42149231507871948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1299828</v>
      </c>
      <c r="F4" s="299">
        <v>1530510</v>
      </c>
      <c r="G4" s="299">
        <v>2106247</v>
      </c>
      <c r="H4" s="299">
        <v>2670420</v>
      </c>
      <c r="I4" s="299">
        <v>2270926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83927</v>
      </c>
      <c r="F5" s="301">
        <v>53906</v>
      </c>
      <c r="G5" s="301">
        <v>29928</v>
      </c>
      <c r="H5" s="301">
        <v>61691</v>
      </c>
      <c r="I5" s="301">
        <v>11542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15707</v>
      </c>
      <c r="F6" s="264">
        <v>53906</v>
      </c>
      <c r="G6" s="264">
        <v>29928</v>
      </c>
      <c r="H6" s="264">
        <v>61691</v>
      </c>
      <c r="I6" s="264">
        <v>11542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68220</v>
      </c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4194</v>
      </c>
      <c r="F8" s="301">
        <v>9544</v>
      </c>
      <c r="G8" s="301">
        <v>9544</v>
      </c>
      <c r="H8" s="301">
        <v>9545</v>
      </c>
      <c r="I8" s="301">
        <v>71590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4195</v>
      </c>
      <c r="F9" s="264">
        <v>9545</v>
      </c>
      <c r="G9" s="264">
        <v>9545</v>
      </c>
      <c r="H9" s="264">
        <v>9545</v>
      </c>
      <c r="I9" s="264">
        <v>111442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-1</v>
      </c>
      <c r="F10" s="264">
        <v>-1</v>
      </c>
      <c r="G10" s="264">
        <v>-1</v>
      </c>
      <c r="H10" s="264">
        <v>0</v>
      </c>
      <c r="I10" s="264">
        <v>-40249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/>
      <c r="F11" s="264"/>
      <c r="G11" s="264"/>
      <c r="H11" s="264"/>
      <c r="I11" s="264">
        <v>397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559689</v>
      </c>
      <c r="F12" s="301">
        <v>529583</v>
      </c>
      <c r="G12" s="301">
        <v>455132</v>
      </c>
      <c r="H12" s="301">
        <v>730995</v>
      </c>
      <c r="I12" s="301">
        <v>1088700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228072</v>
      </c>
      <c r="F13" s="264">
        <v>327572</v>
      </c>
      <c r="G13" s="264">
        <v>382927</v>
      </c>
      <c r="H13" s="264">
        <v>585184</v>
      </c>
      <c r="I13" s="264">
        <v>703688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321750</v>
      </c>
      <c r="F14" s="264">
        <v>189760</v>
      </c>
      <c r="G14" s="264">
        <v>43175</v>
      </c>
      <c r="H14" s="264">
        <v>145993</v>
      </c>
      <c r="I14" s="264">
        <v>337377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>
        <v>10500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17791</v>
      </c>
      <c r="F18" s="264">
        <v>15643</v>
      </c>
      <c r="G18" s="264">
        <v>33789</v>
      </c>
      <c r="H18" s="264">
        <v>5916</v>
      </c>
      <c r="I18" s="264">
        <v>43787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-7924</v>
      </c>
      <c r="F19" s="264">
        <v>-3392</v>
      </c>
      <c r="G19" s="264">
        <v>-4760</v>
      </c>
      <c r="H19" s="264">
        <v>-6098</v>
      </c>
      <c r="I19" s="264">
        <v>-6652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650472</v>
      </c>
      <c r="F21" s="301">
        <v>936718</v>
      </c>
      <c r="G21" s="301">
        <v>1606906</v>
      </c>
      <c r="H21" s="301">
        <v>1859016</v>
      </c>
      <c r="I21" s="301">
        <v>1091526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650771</v>
      </c>
      <c r="F22" s="264">
        <v>937017</v>
      </c>
      <c r="G22" s="264">
        <v>1607206</v>
      </c>
      <c r="H22" s="264">
        <v>1859315</v>
      </c>
      <c r="I22" s="264">
        <v>1091825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-299</v>
      </c>
      <c r="F23" s="264">
        <v>-299</v>
      </c>
      <c r="G23" s="264">
        <v>-299</v>
      </c>
      <c r="H23" s="264">
        <v>-299</v>
      </c>
      <c r="I23" s="264">
        <v>-299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1546</v>
      </c>
      <c r="F24" s="301">
        <v>759</v>
      </c>
      <c r="G24" s="301">
        <v>4736</v>
      </c>
      <c r="H24" s="301">
        <v>9173</v>
      </c>
      <c r="I24" s="301">
        <v>7567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1546</v>
      </c>
      <c r="F25" s="264">
        <v>759</v>
      </c>
      <c r="G25" s="264">
        <v>3332</v>
      </c>
      <c r="H25" s="264">
        <v>844</v>
      </c>
      <c r="I25" s="264">
        <v>7246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/>
      <c r="F26" s="264">
        <v>0</v>
      </c>
      <c r="G26" s="264">
        <v>1404</v>
      </c>
      <c r="H26" s="264">
        <v>8329</v>
      </c>
      <c r="I26" s="264">
        <v>264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/>
      <c r="F27" s="264"/>
      <c r="G27" s="264"/>
      <c r="H27" s="264"/>
      <c r="I27" s="264">
        <v>57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338618</v>
      </c>
      <c r="F30" s="301">
        <v>932815</v>
      </c>
      <c r="G30" s="301">
        <v>1226037</v>
      </c>
      <c r="H30" s="301">
        <v>1106462</v>
      </c>
      <c r="I30" s="301">
        <v>2150915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23250</v>
      </c>
      <c r="F31" s="301">
        <v>23250</v>
      </c>
      <c r="G31" s="301">
        <v>23272</v>
      </c>
      <c r="H31" s="301">
        <v>23272</v>
      </c>
      <c r="I31" s="301">
        <v>22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23250</v>
      </c>
      <c r="F37" s="264">
        <v>23250</v>
      </c>
      <c r="G37" s="264">
        <v>23272</v>
      </c>
      <c r="H37" s="264">
        <v>23272</v>
      </c>
      <c r="I37" s="264">
        <v>22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44742</v>
      </c>
      <c r="F39" s="301">
        <v>560589</v>
      </c>
      <c r="G39" s="301">
        <v>851671</v>
      </c>
      <c r="H39" s="301">
        <v>341180</v>
      </c>
      <c r="I39" s="301">
        <v>327580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42391</v>
      </c>
      <c r="F40" s="264">
        <v>43266</v>
      </c>
      <c r="G40" s="264">
        <v>335365</v>
      </c>
      <c r="H40" s="264">
        <v>340069</v>
      </c>
      <c r="I40" s="264">
        <v>326533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2459</v>
      </c>
      <c r="F41" s="264">
        <v>517459</v>
      </c>
      <c r="G41" s="264">
        <v>516613</v>
      </c>
      <c r="H41" s="264">
        <v>1563</v>
      </c>
      <c r="I41" s="264">
        <v>1700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-107</v>
      </c>
      <c r="F42" s="264">
        <v>-136</v>
      </c>
      <c r="G42" s="264">
        <v>-307</v>
      </c>
      <c r="H42" s="264">
        <v>-452</v>
      </c>
      <c r="I42" s="264">
        <v>-653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2352</v>
      </c>
      <c r="F46" s="264">
        <v>517323</v>
      </c>
      <c r="G46" s="264">
        <v>516306</v>
      </c>
      <c r="H46" s="264">
        <v>1110</v>
      </c>
      <c r="I46" s="264">
        <v>1047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41015</v>
      </c>
      <c r="F49" s="301">
        <v>44115</v>
      </c>
      <c r="G49" s="301">
        <v>42921</v>
      </c>
      <c r="H49" s="301">
        <v>53595</v>
      </c>
      <c r="I49" s="301">
        <v>59653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49263</v>
      </c>
      <c r="F50" s="264">
        <v>53544</v>
      </c>
      <c r="G50" s="264">
        <v>53544</v>
      </c>
      <c r="H50" s="264">
        <v>65489</v>
      </c>
      <c r="I50" s="264">
        <v>73103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-8248</v>
      </c>
      <c r="F51" s="264">
        <v>-9430</v>
      </c>
      <c r="G51" s="264">
        <v>-10623</v>
      </c>
      <c r="H51" s="264">
        <v>-11895</v>
      </c>
      <c r="I51" s="264">
        <v>-13450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200114</v>
      </c>
      <c r="F52" s="301">
        <v>268990</v>
      </c>
      <c r="G52" s="301">
        <v>255815</v>
      </c>
      <c r="H52" s="301">
        <v>644361</v>
      </c>
      <c r="I52" s="301">
        <v>1071967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200114</v>
      </c>
      <c r="F53" s="264">
        <v>268990</v>
      </c>
      <c r="G53" s="264">
        <v>250135</v>
      </c>
      <c r="H53" s="264">
        <v>642751</v>
      </c>
      <c r="I53" s="264">
        <v>1070357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/>
      <c r="F54" s="264"/>
      <c r="G54" s="264">
        <v>5680</v>
      </c>
      <c r="H54" s="264">
        <v>1610</v>
      </c>
      <c r="I54" s="264">
        <v>1610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26329</v>
      </c>
      <c r="F55" s="301">
        <v>21742</v>
      </c>
      <c r="G55" s="301">
        <v>22372</v>
      </c>
      <c r="H55" s="301">
        <v>23810</v>
      </c>
      <c r="I55" s="301">
        <v>686626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9099</v>
      </c>
      <c r="F57" s="264">
        <v>8842</v>
      </c>
      <c r="G57" s="264">
        <v>8908</v>
      </c>
      <c r="H57" s="264">
        <v>10346</v>
      </c>
      <c r="I57" s="264">
        <v>673162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15550</v>
      </c>
      <c r="F58" s="264">
        <v>11220</v>
      </c>
      <c r="G58" s="264">
        <v>13464</v>
      </c>
      <c r="H58" s="264">
        <v>13464</v>
      </c>
      <c r="I58" s="264">
        <v>13464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1680</v>
      </c>
      <c r="F60" s="264">
        <v>1680</v>
      </c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3167</v>
      </c>
      <c r="F61" s="301">
        <v>14129</v>
      </c>
      <c r="G61" s="301">
        <v>29986</v>
      </c>
      <c r="H61" s="301">
        <v>20245</v>
      </c>
      <c r="I61" s="301">
        <v>5066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3048</v>
      </c>
      <c r="F62" s="264">
        <v>14011</v>
      </c>
      <c r="G62" s="264">
        <v>29699</v>
      </c>
      <c r="H62" s="264">
        <v>19103</v>
      </c>
      <c r="I62" s="264">
        <v>4412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119</v>
      </c>
      <c r="F63" s="264">
        <v>119</v>
      </c>
      <c r="G63" s="264">
        <v>287</v>
      </c>
      <c r="H63" s="264">
        <v>1142</v>
      </c>
      <c r="I63" s="264">
        <v>654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1638446</v>
      </c>
      <c r="F67" s="301">
        <v>2463325</v>
      </c>
      <c r="G67" s="301">
        <v>3332284</v>
      </c>
      <c r="H67" s="301">
        <v>3776882</v>
      </c>
      <c r="I67" s="301">
        <v>4421841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835654</v>
      </c>
      <c r="F68" s="301">
        <v>1305748</v>
      </c>
      <c r="G68" s="301">
        <v>2190145</v>
      </c>
      <c r="H68" s="301">
        <v>2292905</v>
      </c>
      <c r="I68" s="301">
        <v>2558069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533926</v>
      </c>
      <c r="F69" s="301">
        <v>820320</v>
      </c>
      <c r="G69" s="301">
        <v>1727438</v>
      </c>
      <c r="H69" s="301">
        <v>1469191</v>
      </c>
      <c r="I69" s="301">
        <v>1588033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57271</v>
      </c>
      <c r="F70" s="264">
        <v>76215</v>
      </c>
      <c r="G70" s="264">
        <v>115438</v>
      </c>
      <c r="H70" s="264">
        <v>167582</v>
      </c>
      <c r="I70" s="264">
        <v>137103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25549</v>
      </c>
      <c r="F71" s="264">
        <v>33041</v>
      </c>
      <c r="G71" s="264">
        <v>90348</v>
      </c>
      <c r="H71" s="264">
        <v>199852</v>
      </c>
      <c r="I71" s="264">
        <v>94064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31839</v>
      </c>
      <c r="F72" s="264">
        <v>43686</v>
      </c>
      <c r="G72" s="264">
        <v>619369</v>
      </c>
      <c r="H72" s="264">
        <v>96855</v>
      </c>
      <c r="I72" s="264">
        <v>247580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3625</v>
      </c>
      <c r="F73" s="264">
        <v>5828</v>
      </c>
      <c r="G73" s="264">
        <v>9480</v>
      </c>
      <c r="H73" s="264">
        <v>9105</v>
      </c>
      <c r="I73" s="264">
        <v>10839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4769</v>
      </c>
      <c r="F74" s="264">
        <v>4667</v>
      </c>
      <c r="G74" s="264">
        <v>13094</v>
      </c>
      <c r="H74" s="264">
        <v>7602</v>
      </c>
      <c r="I74" s="264">
        <v>17561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/>
      <c r="F77" s="264"/>
      <c r="G77" s="264">
        <v>2</v>
      </c>
      <c r="H77" s="264">
        <v>294</v>
      </c>
      <c r="I77" s="264">
        <v>74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100057</v>
      </c>
      <c r="F78" s="264">
        <v>224895</v>
      </c>
      <c r="G78" s="264">
        <v>321103</v>
      </c>
      <c r="H78" s="264">
        <v>455602</v>
      </c>
      <c r="I78" s="264">
        <v>335059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308716</v>
      </c>
      <c r="F79" s="264">
        <v>430435</v>
      </c>
      <c r="G79" s="264">
        <v>554942</v>
      </c>
      <c r="H79" s="264">
        <v>521782</v>
      </c>
      <c r="I79" s="264">
        <v>721810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>
        <v>997</v>
      </c>
      <c r="I80" s="264">
        <v>407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2100</v>
      </c>
      <c r="F81" s="264">
        <v>1553</v>
      </c>
      <c r="G81" s="264">
        <v>3662</v>
      </c>
      <c r="H81" s="264">
        <v>9522</v>
      </c>
      <c r="I81" s="264">
        <v>23536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301728</v>
      </c>
      <c r="F84" s="301">
        <v>485428</v>
      </c>
      <c r="G84" s="301">
        <v>462708</v>
      </c>
      <c r="H84" s="301">
        <v>823713</v>
      </c>
      <c r="I84" s="301">
        <v>970035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1542</v>
      </c>
      <c r="F91" s="264">
        <v>1727</v>
      </c>
      <c r="G91" s="264">
        <v>1473</v>
      </c>
      <c r="H91" s="264">
        <v>1571</v>
      </c>
      <c r="I91" s="264">
        <v>1571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297018</v>
      </c>
      <c r="F92" s="264">
        <v>481838</v>
      </c>
      <c r="G92" s="264">
        <v>459593</v>
      </c>
      <c r="H92" s="264">
        <v>821578</v>
      </c>
      <c r="I92" s="264">
        <v>968465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3169</v>
      </c>
      <c r="F96" s="264">
        <v>1863</v>
      </c>
      <c r="G96" s="264">
        <v>1642</v>
      </c>
      <c r="H96" s="264">
        <v>564</v>
      </c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802792</v>
      </c>
      <c r="F98" s="301">
        <v>1157577</v>
      </c>
      <c r="G98" s="301">
        <v>1142139</v>
      </c>
      <c r="H98" s="301">
        <v>1483977</v>
      </c>
      <c r="I98" s="301">
        <v>1863772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802792</v>
      </c>
      <c r="F99" s="301">
        <v>1157577</v>
      </c>
      <c r="G99" s="301">
        <v>1142139</v>
      </c>
      <c r="H99" s="301">
        <v>1483977</v>
      </c>
      <c r="I99" s="301">
        <v>1863772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504313</v>
      </c>
      <c r="F100" s="264">
        <v>579244</v>
      </c>
      <c r="G100" s="264">
        <v>665158</v>
      </c>
      <c r="H100" s="264">
        <v>864697</v>
      </c>
      <c r="I100" s="264">
        <v>1080857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504313</v>
      </c>
      <c r="F101" s="264">
        <v>579244</v>
      </c>
      <c r="G101" s="264">
        <v>665158</v>
      </c>
      <c r="H101" s="264">
        <v>864697</v>
      </c>
      <c r="I101" s="264">
        <v>1080857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92783</v>
      </c>
      <c r="F103" s="264">
        <v>84786</v>
      </c>
      <c r="G103" s="264">
        <v>84786</v>
      </c>
      <c r="H103" s="264">
        <v>99333</v>
      </c>
      <c r="I103" s="264">
        <v>99333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-8218</v>
      </c>
      <c r="F106" s="264">
        <v>-8</v>
      </c>
      <c r="G106" s="264">
        <v>-10569</v>
      </c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78494</v>
      </c>
      <c r="F109" s="264">
        <v>89029</v>
      </c>
      <c r="G109" s="264">
        <v>103700</v>
      </c>
      <c r="H109" s="264">
        <v>126874</v>
      </c>
      <c r="I109" s="264">
        <v>158174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117658</v>
      </c>
      <c r="F112" s="264">
        <v>165285</v>
      </c>
      <c r="G112" s="264">
        <v>278637</v>
      </c>
      <c r="H112" s="264">
        <v>370316</v>
      </c>
      <c r="I112" s="264">
        <v>502888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13014</v>
      </c>
      <c r="F113" s="264">
        <v>20602</v>
      </c>
      <c r="G113" s="264">
        <v>48481</v>
      </c>
      <c r="H113" s="264">
        <v>60976</v>
      </c>
      <c r="I113" s="264">
        <v>83521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104644</v>
      </c>
      <c r="F114" s="264">
        <v>144683</v>
      </c>
      <c r="G114" s="264">
        <v>230156</v>
      </c>
      <c r="H114" s="264">
        <v>309339</v>
      </c>
      <c r="I114" s="264">
        <v>419367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17763</v>
      </c>
      <c r="F115" s="264">
        <v>239242</v>
      </c>
      <c r="G115" s="264">
        <v>20426</v>
      </c>
      <c r="H115" s="264">
        <v>22759</v>
      </c>
      <c r="I115" s="264">
        <v>22520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1638446</v>
      </c>
      <c r="F119" s="301">
        <v>2463325</v>
      </c>
      <c r="G119" s="301">
        <v>3332284</v>
      </c>
      <c r="H119" s="301">
        <v>3776882</v>
      </c>
      <c r="I119" s="301">
        <v>4421841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715923</v>
      </c>
      <c r="F3" s="264">
        <v>824544</v>
      </c>
      <c r="G3" s="264">
        <v>848757</v>
      </c>
      <c r="H3" s="264">
        <v>1410192</v>
      </c>
      <c r="I3" s="264">
        <v>1303390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663</v>
      </c>
      <c r="F4" s="264"/>
      <c r="G4" s="264">
        <v>9784</v>
      </c>
      <c r="H4" s="264">
        <v>57870</v>
      </c>
      <c r="I4" s="264">
        <v>5359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715260</v>
      </c>
      <c r="F5" s="301">
        <v>824544</v>
      </c>
      <c r="G5" s="301">
        <v>838973</v>
      </c>
      <c r="H5" s="301">
        <v>1352323</v>
      </c>
      <c r="I5" s="301">
        <v>1298031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539050</v>
      </c>
      <c r="F6" s="264">
        <v>585553</v>
      </c>
      <c r="G6" s="264">
        <v>464359</v>
      </c>
      <c r="H6" s="264">
        <v>866463</v>
      </c>
      <c r="I6" s="264">
        <v>818785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176211</v>
      </c>
      <c r="F7" s="301">
        <v>238991</v>
      </c>
      <c r="G7" s="301">
        <v>374613</v>
      </c>
      <c r="H7" s="301">
        <v>485860</v>
      </c>
      <c r="I7" s="301">
        <v>479246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8169</v>
      </c>
      <c r="F8" s="264">
        <v>7244</v>
      </c>
      <c r="G8" s="264">
        <v>5579</v>
      </c>
      <c r="H8" s="264">
        <v>5196</v>
      </c>
      <c r="I8" s="264">
        <v>260012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17905</v>
      </c>
      <c r="F9" s="264">
        <v>18146</v>
      </c>
      <c r="G9" s="264">
        <v>37729</v>
      </c>
      <c r="H9" s="264">
        <v>42327</v>
      </c>
      <c r="I9" s="264">
        <v>123802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17905</v>
      </c>
      <c r="F10" s="264">
        <v>16738</v>
      </c>
      <c r="G10" s="264">
        <v>37727</v>
      </c>
      <c r="H10" s="264">
        <v>41795</v>
      </c>
      <c r="I10" s="264">
        <v>82291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212</v>
      </c>
      <c r="F11" s="264">
        <v>-757</v>
      </c>
      <c r="G11" s="264">
        <v>66</v>
      </c>
      <c r="H11" s="264">
        <v>1438</v>
      </c>
      <c r="I11" s="264">
        <v>-7385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13189</v>
      </c>
      <c r="F12" s="264">
        <v>14441</v>
      </c>
      <c r="G12" s="264">
        <v>12705</v>
      </c>
      <c r="H12" s="264">
        <v>22738</v>
      </c>
      <c r="I12" s="264">
        <v>22989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33495</v>
      </c>
      <c r="F13" s="264">
        <v>34597</v>
      </c>
      <c r="G13" s="264">
        <v>40221</v>
      </c>
      <c r="H13" s="264">
        <v>40335</v>
      </c>
      <c r="I13" s="264">
        <v>47390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120003</v>
      </c>
      <c r="F14" s="301">
        <v>178294</v>
      </c>
      <c r="G14" s="301">
        <v>289603</v>
      </c>
      <c r="H14" s="301">
        <v>387094</v>
      </c>
      <c r="I14" s="301">
        <v>537691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10966</v>
      </c>
      <c r="F15" s="264">
        <v>7237</v>
      </c>
      <c r="G15" s="264">
        <v>1265</v>
      </c>
      <c r="H15" s="264">
        <v>7057</v>
      </c>
      <c r="I15" s="264">
        <v>2886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267</v>
      </c>
      <c r="F16" s="264">
        <v>1849</v>
      </c>
      <c r="G16" s="264">
        <v>2203</v>
      </c>
      <c r="H16" s="264">
        <v>3463</v>
      </c>
      <c r="I16" s="264">
        <v>250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10700</v>
      </c>
      <c r="F17" s="301">
        <v>5387</v>
      </c>
      <c r="G17" s="301">
        <v>-939</v>
      </c>
      <c r="H17" s="301">
        <v>3593</v>
      </c>
      <c r="I17" s="301">
        <v>2636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130703</v>
      </c>
      <c r="F18" s="301">
        <v>183681</v>
      </c>
      <c r="G18" s="301">
        <v>288664</v>
      </c>
      <c r="H18" s="301">
        <v>390687</v>
      </c>
      <c r="I18" s="301">
        <v>540328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24730</v>
      </c>
      <c r="F19" s="264">
        <v>37676</v>
      </c>
      <c r="G19" s="264">
        <v>57552</v>
      </c>
      <c r="H19" s="264">
        <v>80293</v>
      </c>
      <c r="I19" s="264">
        <v>119220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/>
      <c r="F20" s="264"/>
      <c r="G20" s="264">
        <v>-168</v>
      </c>
      <c r="H20" s="264">
        <v>-855</v>
      </c>
      <c r="I20" s="264">
        <v>488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105973</v>
      </c>
      <c r="F21" s="301">
        <v>146005</v>
      </c>
      <c r="G21" s="301">
        <v>231281</v>
      </c>
      <c r="H21" s="301">
        <v>311249</v>
      </c>
      <c r="I21" s="301">
        <v>420619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104644</v>
      </c>
      <c r="F22" s="264">
        <v>144683</v>
      </c>
      <c r="G22" s="264">
        <v>230156</v>
      </c>
      <c r="H22" s="264">
        <v>309339</v>
      </c>
      <c r="I22" s="264">
        <v>419367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1329</v>
      </c>
      <c r="F23" s="264">
        <v>1322</v>
      </c>
      <c r="G23" s="264">
        <v>1125</v>
      </c>
      <c r="H23" s="264">
        <v>1910</v>
      </c>
      <c r="I23" s="264">
        <v>1252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2203</v>
      </c>
      <c r="F24" s="264">
        <v>2656</v>
      </c>
      <c r="G24" s="264">
        <v>3716</v>
      </c>
      <c r="H24" s="264">
        <v>3721</v>
      </c>
      <c r="I24" s="264">
        <v>4299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