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F4" i="8" s="1"/>
  <c r="E5" i="8"/>
  <c r="E4" i="8" s="1"/>
  <c r="D5" i="8"/>
  <c r="D4" i="8" s="1"/>
  <c r="C5" i="8"/>
  <c r="C4" i="8" s="1"/>
  <c r="I4" i="8"/>
  <c r="H4" i="8"/>
  <c r="G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D74" i="6"/>
  <c r="D69" i="6" s="1"/>
  <c r="D68" i="6" s="1"/>
  <c r="D78" i="6" s="1"/>
  <c r="C74" i="6"/>
  <c r="N69" i="6"/>
  <c r="J69" i="6"/>
  <c r="I69" i="6"/>
  <c r="H69" i="6"/>
  <c r="G69" i="6"/>
  <c r="C69" i="6"/>
  <c r="N68" i="6"/>
  <c r="N78" i="6" s="1"/>
  <c r="J68" i="6"/>
  <c r="I68" i="6"/>
  <c r="I78" i="6" s="1"/>
  <c r="H68" i="6"/>
  <c r="H78" i="6" s="1"/>
  <c r="G68" i="6"/>
  <c r="G78" i="6" s="1"/>
  <c r="C68" i="6"/>
  <c r="C78" i="6" s="1"/>
  <c r="N62" i="6"/>
  <c r="M62" i="6"/>
  <c r="L62" i="6"/>
  <c r="K62" i="6"/>
  <c r="K50" i="6" s="1"/>
  <c r="J62" i="6"/>
  <c r="J50" i="6" s="1"/>
  <c r="I62" i="6"/>
  <c r="H62" i="6"/>
  <c r="H50" i="6" s="1"/>
  <c r="G62" i="6"/>
  <c r="G50" i="6" s="1"/>
  <c r="F62" i="6"/>
  <c r="F50" i="6" s="1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I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N31" i="6"/>
  <c r="M31" i="6"/>
  <c r="M24" i="6" s="1"/>
  <c r="L31" i="6"/>
  <c r="H31" i="6"/>
  <c r="G31" i="6"/>
  <c r="F31" i="6"/>
  <c r="E31" i="6"/>
  <c r="E24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J24" i="6" s="1"/>
  <c r="I25" i="6"/>
  <c r="I24" i="6" s="1"/>
  <c r="H25" i="6"/>
  <c r="H24" i="6" s="1"/>
  <c r="G25" i="6"/>
  <c r="N24" i="6"/>
  <c r="N48" i="6" s="1"/>
  <c r="G24" i="6"/>
  <c r="G48" i="6" s="1"/>
  <c r="G79" i="6" s="1"/>
  <c r="F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H9" i="4"/>
  <c r="I9" i="4" s="1"/>
  <c r="I18" i="4" s="1"/>
  <c r="I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G53" i="2"/>
  <c r="F53" i="2"/>
  <c r="E53" i="2"/>
  <c r="D53" i="2"/>
  <c r="C53" i="2"/>
  <c r="C64" i="2" s="1"/>
  <c r="C68" i="2" s="1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S51" i="2" s="1"/>
  <c r="C45" i="2"/>
  <c r="J44" i="2"/>
  <c r="I44" i="2"/>
  <c r="H44" i="2"/>
  <c r="W48" i="2" s="1"/>
  <c r="G44" i="2"/>
  <c r="F44" i="2"/>
  <c r="E44" i="2"/>
  <c r="D44" i="2"/>
  <c r="C44" i="2"/>
  <c r="J43" i="2"/>
  <c r="I43" i="2"/>
  <c r="H43" i="2"/>
  <c r="G43" i="2"/>
  <c r="F43" i="2"/>
  <c r="E43" i="2"/>
  <c r="D43" i="2"/>
  <c r="C43" i="2"/>
  <c r="J42" i="2"/>
  <c r="I42" i="2"/>
  <c r="I51" i="2" s="1"/>
  <c r="H42" i="2"/>
  <c r="G42" i="2"/>
  <c r="F42" i="2"/>
  <c r="F51" i="2" s="1"/>
  <c r="E42" i="2"/>
  <c r="D42" i="2"/>
  <c r="D51" i="2" s="1"/>
  <c r="C42" i="2"/>
  <c r="C51" i="2" s="1"/>
  <c r="AA40" i="2"/>
  <c r="M40" i="2"/>
  <c r="L40" i="2"/>
  <c r="K40" i="2"/>
  <c r="J40" i="2"/>
  <c r="I40" i="2"/>
  <c r="H40" i="2"/>
  <c r="G40" i="2"/>
  <c r="F40" i="2"/>
  <c r="U18" i="2" s="1"/>
  <c r="U40" i="2" s="1"/>
  <c r="E40" i="2"/>
  <c r="C40" i="2"/>
  <c r="R18" i="2" s="1"/>
  <c r="R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I29" i="2"/>
  <c r="I31" i="2" s="1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I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C22" i="2"/>
  <c r="AB21" i="2"/>
  <c r="AA21" i="2"/>
  <c r="Z21" i="2"/>
  <c r="Y21" i="2"/>
  <c r="X21" i="2"/>
  <c r="W21" i="2"/>
  <c r="V21" i="2"/>
  <c r="U21" i="2"/>
  <c r="T21" i="2"/>
  <c r="S21" i="2"/>
  <c r="R21" i="2"/>
  <c r="M21" i="2"/>
  <c r="M22" i="2" s="1"/>
  <c r="K21" i="2"/>
  <c r="Z51" i="2" s="1"/>
  <c r="I21" i="2"/>
  <c r="H21" i="2"/>
  <c r="H22" i="2" s="1"/>
  <c r="G21" i="2"/>
  <c r="F21" i="2"/>
  <c r="E21" i="2"/>
  <c r="D21" i="2"/>
  <c r="S49" i="2" s="1"/>
  <c r="C21" i="2"/>
  <c r="R49" i="2" s="1"/>
  <c r="M20" i="2"/>
  <c r="L20" i="2"/>
  <c r="AA43" i="2" s="1"/>
  <c r="K20" i="2"/>
  <c r="Z43" i="2" s="1"/>
  <c r="J20" i="2"/>
  <c r="I20" i="2"/>
  <c r="X43" i="2" s="1"/>
  <c r="H20" i="2"/>
  <c r="G20" i="2"/>
  <c r="G22" i="2" s="1"/>
  <c r="F20" i="2"/>
  <c r="F22" i="2" s="1"/>
  <c r="E20" i="2"/>
  <c r="E22" i="2" s="1"/>
  <c r="D20" i="2"/>
  <c r="D22" i="2" s="1"/>
  <c r="C20" i="2"/>
  <c r="R47" i="2" s="1"/>
  <c r="AB18" i="2"/>
  <c r="AB40" i="2" s="1"/>
  <c r="AA18" i="2"/>
  <c r="Z18" i="2"/>
  <c r="Z40" i="2" s="1"/>
  <c r="Y18" i="2"/>
  <c r="Y40" i="2" s="1"/>
  <c r="X18" i="2"/>
  <c r="X40" i="2" s="1"/>
  <c r="W18" i="2"/>
  <c r="W40" i="2" s="1"/>
  <c r="V18" i="2"/>
  <c r="V40" i="2" s="1"/>
  <c r="T18" i="2"/>
  <c r="T40" i="2" s="1"/>
  <c r="D18" i="2"/>
  <c r="D40" i="2" s="1"/>
  <c r="S18" i="2" s="1"/>
  <c r="S40" i="2" s="1"/>
  <c r="C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G48" i="1"/>
  <c r="E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G49" i="1" s="1"/>
  <c r="F40" i="1"/>
  <c r="F49" i="1" s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T38" i="1" s="1"/>
  <c r="T39" i="1" s="1"/>
  <c r="H30" i="1"/>
  <c r="S38" i="1" s="1"/>
  <c r="G30" i="1"/>
  <c r="R38" i="1" s="1"/>
  <c r="F30" i="1"/>
  <c r="E30" i="1"/>
  <c r="D30" i="1"/>
  <c r="O38" i="1" s="1"/>
  <c r="C30" i="1"/>
  <c r="J29" i="1"/>
  <c r="J38" i="1" s="1"/>
  <c r="I29" i="1"/>
  <c r="H29" i="1"/>
  <c r="G29" i="1"/>
  <c r="G38" i="1" s="1"/>
  <c r="F29" i="1"/>
  <c r="F38" i="1" s="1"/>
  <c r="E29" i="1"/>
  <c r="E38" i="1" s="1"/>
  <c r="D29" i="1"/>
  <c r="D38" i="1" s="1"/>
  <c r="C29" i="1"/>
  <c r="C38" i="1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H18" i="1"/>
  <c r="F18" i="1"/>
  <c r="U17" i="1"/>
  <c r="T17" i="1"/>
  <c r="S17" i="1"/>
  <c r="R17" i="1"/>
  <c r="Q17" i="1"/>
  <c r="P17" i="1"/>
  <c r="O17" i="1"/>
  <c r="N17" i="1"/>
  <c r="J17" i="1"/>
  <c r="J17" i="3" s="1"/>
  <c r="I17" i="1"/>
  <c r="H17" i="1"/>
  <c r="G17" i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U41" i="1" s="1"/>
  <c r="T14" i="1"/>
  <c r="S14" i="1"/>
  <c r="R14" i="1"/>
  <c r="Q14" i="1"/>
  <c r="Q42" i="1" s="1"/>
  <c r="P14" i="1"/>
  <c r="O14" i="1"/>
  <c r="N14" i="1"/>
  <c r="J14" i="1"/>
  <c r="J14" i="3" s="1"/>
  <c r="I14" i="1"/>
  <c r="I14" i="3" s="1"/>
  <c r="H14" i="1"/>
  <c r="G14" i="1"/>
  <c r="F14" i="1"/>
  <c r="E14" i="1"/>
  <c r="D14" i="1"/>
  <c r="C14" i="1"/>
  <c r="J13" i="1"/>
  <c r="J13" i="3" s="1"/>
  <c r="I13" i="1"/>
  <c r="I13" i="3" s="1"/>
  <c r="H13" i="1"/>
  <c r="H13" i="3" s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F10" i="3" s="1"/>
  <c r="E10" i="1"/>
  <c r="E10" i="3" s="1"/>
  <c r="D10" i="1"/>
  <c r="D10" i="3" s="1"/>
  <c r="C10" i="1"/>
  <c r="U9" i="1"/>
  <c r="T9" i="1"/>
  <c r="S9" i="1"/>
  <c r="R9" i="1"/>
  <c r="Q9" i="1"/>
  <c r="P9" i="1"/>
  <c r="O9" i="1"/>
  <c r="N9" i="1"/>
  <c r="I9" i="1"/>
  <c r="H9" i="1"/>
  <c r="H12" i="1" s="1"/>
  <c r="J8" i="1"/>
  <c r="I8" i="1"/>
  <c r="H8" i="1"/>
  <c r="G8" i="1"/>
  <c r="F8" i="1"/>
  <c r="Q37" i="1" s="1"/>
  <c r="E8" i="1"/>
  <c r="P37" i="1" s="1"/>
  <c r="D8" i="1"/>
  <c r="C8" i="1"/>
  <c r="C8" i="3" s="1"/>
  <c r="U7" i="1"/>
  <c r="T7" i="1"/>
  <c r="S7" i="1"/>
  <c r="R7" i="1"/>
  <c r="Q7" i="1"/>
  <c r="P7" i="1"/>
  <c r="O7" i="1"/>
  <c r="N7" i="1"/>
  <c r="J7" i="1"/>
  <c r="U35" i="1" s="1"/>
  <c r="I7" i="1"/>
  <c r="T35" i="1" s="1"/>
  <c r="H7" i="1"/>
  <c r="G7" i="1"/>
  <c r="F7" i="1"/>
  <c r="E7" i="1"/>
  <c r="E9" i="1" s="1"/>
  <c r="D7" i="1"/>
  <c r="D9" i="1" s="1"/>
  <c r="C7" i="1"/>
  <c r="C9" i="1" s="1"/>
  <c r="U5" i="1"/>
  <c r="P5" i="1"/>
  <c r="J5" i="1"/>
  <c r="J5" i="3" s="1"/>
  <c r="I5" i="1"/>
  <c r="T5" i="1" s="1"/>
  <c r="H5" i="1"/>
  <c r="G5" i="1"/>
  <c r="F5" i="1"/>
  <c r="E5" i="1"/>
  <c r="E5" i="3" s="1"/>
  <c r="D5" i="1"/>
  <c r="O5" i="1" s="1"/>
  <c r="C5" i="1"/>
  <c r="N5" i="1" s="1"/>
  <c r="H12" i="3" l="1"/>
  <c r="S64" i="1"/>
  <c r="H25" i="1"/>
  <c r="H15" i="1"/>
  <c r="H15" i="3" s="1"/>
  <c r="D9" i="3"/>
  <c r="D12" i="1"/>
  <c r="O74" i="1"/>
  <c r="O75" i="1" s="1"/>
  <c r="O76" i="1" s="1"/>
  <c r="O31" i="1"/>
  <c r="E9" i="3"/>
  <c r="P74" i="1"/>
  <c r="P75" i="1" s="1"/>
  <c r="P31" i="1"/>
  <c r="E12" i="1"/>
  <c r="C9" i="3"/>
  <c r="N31" i="1"/>
  <c r="C12" i="1"/>
  <c r="C15" i="1" s="1"/>
  <c r="C15" i="3" s="1"/>
  <c r="N74" i="1"/>
  <c r="N75" i="1" s="1"/>
  <c r="E38" i="3"/>
  <c r="C18" i="1"/>
  <c r="C18" i="3" s="1"/>
  <c r="F23" i="3"/>
  <c r="F24" i="3"/>
  <c r="F7" i="3"/>
  <c r="F11" i="3"/>
  <c r="Q30" i="1"/>
  <c r="Q35" i="1"/>
  <c r="Q40" i="1"/>
  <c r="H10" i="3"/>
  <c r="P42" i="1"/>
  <c r="C69" i="2"/>
  <c r="C82" i="2"/>
  <c r="G16" i="3"/>
  <c r="G18" i="1"/>
  <c r="G18" i="3" s="1"/>
  <c r="E25" i="2"/>
  <c r="T44" i="2"/>
  <c r="H24" i="3"/>
  <c r="H7" i="3"/>
  <c r="H11" i="3"/>
  <c r="H23" i="3"/>
  <c r="S35" i="1"/>
  <c r="S40" i="1"/>
  <c r="S30" i="1"/>
  <c r="C14" i="3"/>
  <c r="I16" i="3"/>
  <c r="I18" i="1"/>
  <c r="I18" i="3" s="1"/>
  <c r="E17" i="3"/>
  <c r="E18" i="1"/>
  <c r="E18" i="3" s="1"/>
  <c r="H22" i="3"/>
  <c r="E27" i="1"/>
  <c r="U44" i="2"/>
  <c r="F25" i="2"/>
  <c r="R42" i="1"/>
  <c r="R41" i="1"/>
  <c r="H5" i="3"/>
  <c r="H27" i="1"/>
  <c r="D13" i="3"/>
  <c r="E14" i="3"/>
  <c r="T42" i="1"/>
  <c r="T41" i="1"/>
  <c r="E30" i="3"/>
  <c r="V44" i="2"/>
  <c r="G25" i="2"/>
  <c r="W44" i="2"/>
  <c r="H25" i="2"/>
  <c r="D8" i="3"/>
  <c r="O37" i="1"/>
  <c r="O36" i="1"/>
  <c r="D14" i="3"/>
  <c r="I5" i="3"/>
  <c r="I27" i="1"/>
  <c r="G8" i="3"/>
  <c r="R37" i="1"/>
  <c r="R36" i="1"/>
  <c r="G24" i="3"/>
  <c r="G7" i="3"/>
  <c r="G11" i="3"/>
  <c r="G23" i="3"/>
  <c r="R30" i="1"/>
  <c r="R35" i="1"/>
  <c r="R40" i="1"/>
  <c r="G5" i="3"/>
  <c r="G27" i="1"/>
  <c r="S42" i="1"/>
  <c r="H8" i="3"/>
  <c r="S36" i="1"/>
  <c r="S37" i="1"/>
  <c r="F9" i="1"/>
  <c r="H18" i="3"/>
  <c r="C38" i="3"/>
  <c r="N55" i="1"/>
  <c r="N53" i="1"/>
  <c r="N45" i="1"/>
  <c r="F5" i="3"/>
  <c r="F27" i="1"/>
  <c r="J38" i="3"/>
  <c r="S44" i="2"/>
  <c r="D25" i="2"/>
  <c r="I8" i="3"/>
  <c r="T36" i="1"/>
  <c r="T37" i="1"/>
  <c r="G9" i="1"/>
  <c r="C10" i="3"/>
  <c r="G13" i="3"/>
  <c r="D38" i="3"/>
  <c r="S39" i="1"/>
  <c r="AB44" i="2"/>
  <c r="M25" i="2"/>
  <c r="Q5" i="1"/>
  <c r="U39" i="1"/>
  <c r="J8" i="3"/>
  <c r="U36" i="1"/>
  <c r="U37" i="1"/>
  <c r="C5" i="3"/>
  <c r="C27" i="1"/>
  <c r="R5" i="1"/>
  <c r="J9" i="1"/>
  <c r="N42" i="1"/>
  <c r="D16" i="3"/>
  <c r="O34" i="1"/>
  <c r="D18" i="1"/>
  <c r="D18" i="3" s="1"/>
  <c r="D15" i="1"/>
  <c r="D15" i="3" s="1"/>
  <c r="G38" i="3"/>
  <c r="H9" i="3"/>
  <c r="S74" i="1"/>
  <c r="S31" i="1"/>
  <c r="C23" i="3"/>
  <c r="C24" i="3"/>
  <c r="C7" i="3"/>
  <c r="C11" i="3"/>
  <c r="N76" i="1"/>
  <c r="I9" i="3"/>
  <c r="I12" i="1"/>
  <c r="T74" i="1"/>
  <c r="T31" i="1"/>
  <c r="F38" i="3"/>
  <c r="D23" i="3"/>
  <c r="D24" i="3"/>
  <c r="D7" i="3"/>
  <c r="D11" i="3"/>
  <c r="O40" i="1"/>
  <c r="O30" i="1"/>
  <c r="O35" i="1"/>
  <c r="D5" i="3"/>
  <c r="D27" i="1"/>
  <c r="S5" i="1"/>
  <c r="E23" i="3"/>
  <c r="E24" i="3"/>
  <c r="E7" i="3"/>
  <c r="E11" i="3"/>
  <c r="P40" i="1"/>
  <c r="P30" i="1"/>
  <c r="P76" i="1"/>
  <c r="P35" i="1"/>
  <c r="O42" i="1"/>
  <c r="O41" i="1"/>
  <c r="P34" i="1"/>
  <c r="C21" i="3"/>
  <c r="C30" i="3"/>
  <c r="H32" i="3"/>
  <c r="D33" i="3"/>
  <c r="F36" i="3"/>
  <c r="C37" i="3"/>
  <c r="U42" i="1"/>
  <c r="F54" i="1"/>
  <c r="Y55" i="2"/>
  <c r="Y54" i="2"/>
  <c r="D82" i="2"/>
  <c r="T47" i="2"/>
  <c r="S50" i="2"/>
  <c r="S60" i="2"/>
  <c r="H48" i="6"/>
  <c r="H79" i="6" s="1"/>
  <c r="H16" i="3"/>
  <c r="D17" i="3"/>
  <c r="D21" i="3"/>
  <c r="D30" i="3"/>
  <c r="T30" i="1"/>
  <c r="E33" i="3"/>
  <c r="J35" i="3"/>
  <c r="G36" i="3"/>
  <c r="D37" i="3"/>
  <c r="P38" i="1"/>
  <c r="P39" i="1" s="1"/>
  <c r="N41" i="1"/>
  <c r="G54" i="1"/>
  <c r="S34" i="1" s="1"/>
  <c r="Z53" i="2"/>
  <c r="Z50" i="2"/>
  <c r="Z52" i="2"/>
  <c r="Z55" i="2"/>
  <c r="L21" i="2"/>
  <c r="E51" i="2"/>
  <c r="U52" i="2"/>
  <c r="U47" i="2"/>
  <c r="T52" i="2"/>
  <c r="I48" i="6"/>
  <c r="I79" i="6" s="1"/>
  <c r="U30" i="1"/>
  <c r="J32" i="3"/>
  <c r="F33" i="3"/>
  <c r="H36" i="3"/>
  <c r="E37" i="3"/>
  <c r="Q38" i="1"/>
  <c r="R39" i="1" s="1"/>
  <c r="H54" i="1"/>
  <c r="AA53" i="2"/>
  <c r="AA47" i="2"/>
  <c r="AA50" i="2"/>
  <c r="AA52" i="2"/>
  <c r="AA55" i="2"/>
  <c r="AB51" i="2"/>
  <c r="AB48" i="2"/>
  <c r="AB49" i="2"/>
  <c r="F82" i="2"/>
  <c r="V52" i="2"/>
  <c r="V47" i="2"/>
  <c r="C80" i="2"/>
  <c r="J48" i="6"/>
  <c r="F14" i="3"/>
  <c r="J16" i="3"/>
  <c r="F17" i="3"/>
  <c r="F21" i="3"/>
  <c r="F30" i="3"/>
  <c r="C31" i="3"/>
  <c r="G33" i="3"/>
  <c r="C34" i="3"/>
  <c r="F37" i="3"/>
  <c r="T40" i="1"/>
  <c r="P41" i="1"/>
  <c r="P45" i="1"/>
  <c r="I54" i="1"/>
  <c r="P55" i="1"/>
  <c r="AB47" i="2"/>
  <c r="AB50" i="2"/>
  <c r="AB52" i="2"/>
  <c r="AB43" i="2"/>
  <c r="AB55" i="2"/>
  <c r="AB53" i="2"/>
  <c r="C25" i="2"/>
  <c r="G51" i="2"/>
  <c r="W47" i="2"/>
  <c r="R48" i="2"/>
  <c r="D64" i="2"/>
  <c r="D68" i="2" s="1"/>
  <c r="D69" i="2" s="1"/>
  <c r="D80" i="2"/>
  <c r="M48" i="6"/>
  <c r="L48" i="6"/>
  <c r="G14" i="3"/>
  <c r="G17" i="3"/>
  <c r="G21" i="3"/>
  <c r="C22" i="3"/>
  <c r="C29" i="3"/>
  <c r="G30" i="3"/>
  <c r="D31" i="3"/>
  <c r="H33" i="3"/>
  <c r="D34" i="3"/>
  <c r="J36" i="3"/>
  <c r="G37" i="3"/>
  <c r="U40" i="1"/>
  <c r="Q41" i="1"/>
  <c r="J54" i="1"/>
  <c r="U55" i="1" s="1"/>
  <c r="M65" i="2"/>
  <c r="L65" i="2"/>
  <c r="K65" i="2"/>
  <c r="Z34" i="2"/>
  <c r="H51" i="2"/>
  <c r="X47" i="2"/>
  <c r="T48" i="2"/>
  <c r="R51" i="2"/>
  <c r="S48" i="2"/>
  <c r="T49" i="2"/>
  <c r="W50" i="2"/>
  <c r="E80" i="2"/>
  <c r="H13" i="4"/>
  <c r="I12" i="4"/>
  <c r="I13" i="4" s="1"/>
  <c r="E78" i="6"/>
  <c r="H14" i="3"/>
  <c r="H17" i="3"/>
  <c r="H21" i="3"/>
  <c r="D22" i="3"/>
  <c r="D29" i="3"/>
  <c r="H30" i="3"/>
  <c r="E31" i="3"/>
  <c r="I33" i="3"/>
  <c r="E34" i="3"/>
  <c r="H37" i="3"/>
  <c r="R53" i="1"/>
  <c r="R55" i="1"/>
  <c r="R53" i="2"/>
  <c r="R55" i="2"/>
  <c r="I82" i="2"/>
  <c r="I69" i="2"/>
  <c r="Y52" i="2"/>
  <c r="U48" i="2"/>
  <c r="Y47" i="2"/>
  <c r="U49" i="2"/>
  <c r="F64" i="2"/>
  <c r="F68" i="2" s="1"/>
  <c r="F69" i="2" s="1"/>
  <c r="X50" i="2"/>
  <c r="F80" i="2"/>
  <c r="F78" i="6"/>
  <c r="I17" i="3"/>
  <c r="I21" i="3"/>
  <c r="E22" i="3"/>
  <c r="E29" i="3"/>
  <c r="F31" i="3"/>
  <c r="J33" i="3"/>
  <c r="F34" i="3"/>
  <c r="C35" i="3"/>
  <c r="P36" i="1"/>
  <c r="I37" i="3"/>
  <c r="S41" i="1"/>
  <c r="D48" i="1"/>
  <c r="S53" i="2"/>
  <c r="S54" i="2"/>
  <c r="S55" i="2"/>
  <c r="J51" i="2"/>
  <c r="J81" i="2" s="1"/>
  <c r="S43" i="2"/>
  <c r="V48" i="2"/>
  <c r="T51" i="2"/>
  <c r="Z47" i="2"/>
  <c r="V49" i="2"/>
  <c r="Y50" i="2"/>
  <c r="G80" i="2"/>
  <c r="U60" i="2"/>
  <c r="J78" i="6"/>
  <c r="F18" i="3"/>
  <c r="J21" i="3"/>
  <c r="F22" i="3"/>
  <c r="J27" i="1"/>
  <c r="F29" i="3"/>
  <c r="J30" i="3"/>
  <c r="G31" i="3"/>
  <c r="C32" i="3"/>
  <c r="G34" i="3"/>
  <c r="D35" i="3"/>
  <c r="Q36" i="1"/>
  <c r="J37" i="3"/>
  <c r="T53" i="2"/>
  <c r="T50" i="2"/>
  <c r="T54" i="2"/>
  <c r="T55" i="2"/>
  <c r="T43" i="2"/>
  <c r="U51" i="2"/>
  <c r="H68" i="2"/>
  <c r="W60" i="2"/>
  <c r="R54" i="2"/>
  <c r="H80" i="2"/>
  <c r="G10" i="3"/>
  <c r="C13" i="3"/>
  <c r="C16" i="3"/>
  <c r="G22" i="3"/>
  <c r="G29" i="3"/>
  <c r="H31" i="3"/>
  <c r="D32" i="3"/>
  <c r="H34" i="3"/>
  <c r="E35" i="3"/>
  <c r="H38" i="1"/>
  <c r="U45" i="1"/>
  <c r="F48" i="1"/>
  <c r="U53" i="1"/>
  <c r="U53" i="2"/>
  <c r="U50" i="2"/>
  <c r="X44" i="2"/>
  <c r="X83" i="2"/>
  <c r="X84" i="2" s="1"/>
  <c r="X85" i="2" s="1"/>
  <c r="U55" i="2"/>
  <c r="U54" i="2"/>
  <c r="U43" i="2"/>
  <c r="X48" i="2"/>
  <c r="V51" i="2"/>
  <c r="I68" i="2"/>
  <c r="X60" i="2"/>
  <c r="I80" i="2"/>
  <c r="F48" i="6"/>
  <c r="C48" i="6"/>
  <c r="I31" i="3"/>
  <c r="E32" i="3"/>
  <c r="I34" i="3"/>
  <c r="F35" i="3"/>
  <c r="C36" i="3"/>
  <c r="I38" i="1"/>
  <c r="I30" i="3" s="1"/>
  <c r="C49" i="1"/>
  <c r="C54" i="1"/>
  <c r="V53" i="2"/>
  <c r="V50" i="2"/>
  <c r="W49" i="2"/>
  <c r="W51" i="2"/>
  <c r="X74" i="2"/>
  <c r="V55" i="2"/>
  <c r="V54" i="2"/>
  <c r="V43" i="2"/>
  <c r="Z48" i="2"/>
  <c r="Z49" i="2"/>
  <c r="Q24" i="6"/>
  <c r="K48" i="6"/>
  <c r="I24" i="3"/>
  <c r="I7" i="3"/>
  <c r="I11" i="3"/>
  <c r="I23" i="3"/>
  <c r="E13" i="3"/>
  <c r="E16" i="3"/>
  <c r="I22" i="3"/>
  <c r="I29" i="3"/>
  <c r="J31" i="3"/>
  <c r="F32" i="3"/>
  <c r="J34" i="3"/>
  <c r="G35" i="3"/>
  <c r="D36" i="3"/>
  <c r="H48" i="1"/>
  <c r="D49" i="1"/>
  <c r="D54" i="1"/>
  <c r="W43" i="2"/>
  <c r="W53" i="2"/>
  <c r="K22" i="2"/>
  <c r="W54" i="2"/>
  <c r="I38" i="2"/>
  <c r="R52" i="2"/>
  <c r="R44" i="2"/>
  <c r="X51" i="2"/>
  <c r="Y53" i="2"/>
  <c r="E48" i="6"/>
  <c r="K78" i="6"/>
  <c r="E8" i="3"/>
  <c r="I10" i="3"/>
  <c r="J24" i="3"/>
  <c r="J7" i="3"/>
  <c r="J11" i="3"/>
  <c r="J23" i="3"/>
  <c r="F8" i="3"/>
  <c r="J10" i="3"/>
  <c r="F13" i="3"/>
  <c r="F16" i="3"/>
  <c r="J18" i="1"/>
  <c r="J18" i="3" s="1"/>
  <c r="J22" i="3"/>
  <c r="J29" i="3"/>
  <c r="G32" i="3"/>
  <c r="C33" i="3"/>
  <c r="E36" i="3"/>
  <c r="N38" i="1"/>
  <c r="O39" i="1" s="1"/>
  <c r="I48" i="1"/>
  <c r="U34" i="1" s="1"/>
  <c r="E49" i="1"/>
  <c r="E54" i="1"/>
  <c r="P53" i="1" s="1"/>
  <c r="X53" i="2"/>
  <c r="J21" i="2"/>
  <c r="J22" i="2" s="1"/>
  <c r="L22" i="2"/>
  <c r="X55" i="2"/>
  <c r="X54" i="2"/>
  <c r="S52" i="2"/>
  <c r="S47" i="2"/>
  <c r="Y43" i="2"/>
  <c r="R50" i="2"/>
  <c r="R60" i="2"/>
  <c r="W52" i="2"/>
  <c r="C63" i="2"/>
  <c r="E64" i="2"/>
  <c r="X52" i="2"/>
  <c r="D63" i="2"/>
  <c r="C81" i="2"/>
  <c r="H18" i="4"/>
  <c r="H19" i="4" s="1"/>
  <c r="E63" i="2"/>
  <c r="G64" i="2"/>
  <c r="D81" i="2"/>
  <c r="F63" i="2"/>
  <c r="G63" i="2"/>
  <c r="F81" i="2"/>
  <c r="H63" i="2"/>
  <c r="J64" i="2"/>
  <c r="G81" i="2"/>
  <c r="I63" i="2"/>
  <c r="H81" i="2"/>
  <c r="J63" i="2"/>
  <c r="I81" i="2"/>
  <c r="Y49" i="2"/>
  <c r="M63" i="2"/>
  <c r="J68" i="2" l="1"/>
  <c r="J69" i="2" s="1"/>
  <c r="Y60" i="2"/>
  <c r="C49" i="3"/>
  <c r="AA44" i="2"/>
  <c r="L25" i="2"/>
  <c r="V67" i="2"/>
  <c r="V59" i="2"/>
  <c r="D55" i="1"/>
  <c r="O46" i="1"/>
  <c r="D48" i="3"/>
  <c r="O56" i="1"/>
  <c r="O55" i="1"/>
  <c r="O53" i="1"/>
  <c r="O45" i="1"/>
  <c r="I55" i="1"/>
  <c r="T46" i="1"/>
  <c r="Y67" i="2"/>
  <c r="Y59" i="2"/>
  <c r="U67" i="2"/>
  <c r="U59" i="2"/>
  <c r="H38" i="3"/>
  <c r="R45" i="1"/>
  <c r="J79" i="6"/>
  <c r="H29" i="3"/>
  <c r="S75" i="1"/>
  <c r="S76" i="1" s="1"/>
  <c r="T60" i="2"/>
  <c r="E68" i="2"/>
  <c r="E69" i="2" s="1"/>
  <c r="C27" i="3"/>
  <c r="N27" i="1"/>
  <c r="S59" i="2"/>
  <c r="S67" i="2"/>
  <c r="W67" i="2"/>
  <c r="W68" i="2"/>
  <c r="W59" i="2"/>
  <c r="G82" i="2"/>
  <c r="E82" i="2"/>
  <c r="V60" i="2"/>
  <c r="G68" i="2"/>
  <c r="G69" i="2" s="1"/>
  <c r="E55" i="1"/>
  <c r="P46" i="1"/>
  <c r="D49" i="3"/>
  <c r="I38" i="3"/>
  <c r="H82" i="2"/>
  <c r="H69" i="2"/>
  <c r="R74" i="2"/>
  <c r="C29" i="2"/>
  <c r="C38" i="2"/>
  <c r="I36" i="3"/>
  <c r="Q39" i="1"/>
  <c r="AA51" i="2"/>
  <c r="AA48" i="2"/>
  <c r="AA49" i="2"/>
  <c r="D27" i="3"/>
  <c r="O27" i="1"/>
  <c r="F27" i="3"/>
  <c r="Q27" i="1"/>
  <c r="X67" i="2"/>
  <c r="X68" i="2"/>
  <c r="X59" i="2"/>
  <c r="T59" i="2"/>
  <c r="T67" i="2"/>
  <c r="Y51" i="2"/>
  <c r="H35" i="3"/>
  <c r="S56" i="1"/>
  <c r="S57" i="1"/>
  <c r="S55" i="1"/>
  <c r="S53" i="1"/>
  <c r="S48" i="1"/>
  <c r="S45" i="1"/>
  <c r="S47" i="1"/>
  <c r="Y48" i="2"/>
  <c r="C54" i="3"/>
  <c r="C55" i="1"/>
  <c r="N46" i="1"/>
  <c r="J27" i="3"/>
  <c r="U27" i="1"/>
  <c r="T75" i="1"/>
  <c r="T76" i="1" s="1"/>
  <c r="H27" i="3"/>
  <c r="S27" i="1"/>
  <c r="T34" i="1"/>
  <c r="Q34" i="1"/>
  <c r="I12" i="3"/>
  <c r="T64" i="1"/>
  <c r="I25" i="1"/>
  <c r="T48" i="1" s="1"/>
  <c r="F9" i="3"/>
  <c r="Q74" i="1"/>
  <c r="Q75" i="1" s="1"/>
  <c r="Q76" i="1" s="1"/>
  <c r="Q31" i="1"/>
  <c r="F12" i="1"/>
  <c r="W74" i="2"/>
  <c r="H38" i="2"/>
  <c r="H29" i="2"/>
  <c r="I15" i="1"/>
  <c r="I15" i="3" s="1"/>
  <c r="X75" i="2"/>
  <c r="I39" i="2"/>
  <c r="X69" i="2" s="1"/>
  <c r="X45" i="2"/>
  <c r="X19" i="2"/>
  <c r="X23" i="2" s="1"/>
  <c r="J80" i="2"/>
  <c r="J82" i="2"/>
  <c r="E49" i="3"/>
  <c r="Q55" i="1"/>
  <c r="Q53" i="1"/>
  <c r="Q45" i="1"/>
  <c r="H55" i="1"/>
  <c r="H56" i="1" s="1"/>
  <c r="S46" i="1"/>
  <c r="F55" i="1"/>
  <c r="Q46" i="1"/>
  <c r="I35" i="3"/>
  <c r="G9" i="3"/>
  <c r="G12" i="1"/>
  <c r="R74" i="1"/>
  <c r="R31" i="1"/>
  <c r="T74" i="2"/>
  <c r="E29" i="2"/>
  <c r="E38" i="2"/>
  <c r="D12" i="3"/>
  <c r="O64" i="1"/>
  <c r="D25" i="1"/>
  <c r="O48" i="1" s="1"/>
  <c r="J54" i="3"/>
  <c r="J55" i="1"/>
  <c r="U46" i="1"/>
  <c r="V74" i="2"/>
  <c r="G38" i="2"/>
  <c r="G29" i="2"/>
  <c r="U74" i="2"/>
  <c r="F29" i="2"/>
  <c r="F38" i="2"/>
  <c r="G55" i="1"/>
  <c r="R46" i="1"/>
  <c r="R34" i="1"/>
  <c r="C12" i="3"/>
  <c r="N64" i="1"/>
  <c r="C25" i="1"/>
  <c r="H25" i="3"/>
  <c r="S32" i="1"/>
  <c r="S65" i="1"/>
  <c r="S6" i="1"/>
  <c r="H26" i="1"/>
  <c r="H26" i="3" s="1"/>
  <c r="K25" i="2"/>
  <c r="Z44" i="2"/>
  <c r="AB74" i="2"/>
  <c r="M29" i="2"/>
  <c r="M38" i="2"/>
  <c r="S74" i="2"/>
  <c r="D29" i="2"/>
  <c r="D38" i="2"/>
  <c r="G27" i="3"/>
  <c r="R27" i="1"/>
  <c r="T56" i="1"/>
  <c r="T55" i="1"/>
  <c r="T53" i="1"/>
  <c r="T45" i="1"/>
  <c r="R59" i="2"/>
  <c r="R67" i="2"/>
  <c r="I27" i="3"/>
  <c r="T27" i="1"/>
  <c r="J25" i="2"/>
  <c r="Y44" i="2"/>
  <c r="K79" i="6"/>
  <c r="E81" i="2"/>
  <c r="I32" i="3"/>
  <c r="J9" i="3"/>
  <c r="J12" i="1"/>
  <c r="U74" i="1"/>
  <c r="U75" i="1" s="1"/>
  <c r="U76" i="1" s="1"/>
  <c r="U31" i="1"/>
  <c r="E27" i="3"/>
  <c r="P27" i="1"/>
  <c r="E12" i="3"/>
  <c r="P64" i="1"/>
  <c r="E15" i="1"/>
  <c r="E15" i="3" s="1"/>
  <c r="E25" i="1"/>
  <c r="J12" i="3" l="1"/>
  <c r="J25" i="1"/>
  <c r="U64" i="1"/>
  <c r="J15" i="1"/>
  <c r="J15" i="3" s="1"/>
  <c r="F31" i="2"/>
  <c r="U83" i="2"/>
  <c r="U84" i="2" s="1"/>
  <c r="U85" i="2" s="1"/>
  <c r="H31" i="2"/>
  <c r="W83" i="2"/>
  <c r="W84" i="2" s="1"/>
  <c r="W85" i="2" s="1"/>
  <c r="V75" i="2"/>
  <c r="V19" i="2"/>
  <c r="V23" i="2" s="1"/>
  <c r="G39" i="2"/>
  <c r="V45" i="2"/>
  <c r="W75" i="2"/>
  <c r="W19" i="2"/>
  <c r="W23" i="2" s="1"/>
  <c r="H39" i="2"/>
  <c r="W45" i="2"/>
  <c r="E25" i="3"/>
  <c r="E26" i="1"/>
  <c r="P32" i="1"/>
  <c r="P65" i="1"/>
  <c r="P6" i="1"/>
  <c r="P56" i="1"/>
  <c r="P48" i="1"/>
  <c r="AB45" i="2"/>
  <c r="AB75" i="2"/>
  <c r="AB19" i="2"/>
  <c r="M39" i="2"/>
  <c r="AB61" i="2" s="1"/>
  <c r="R75" i="2"/>
  <c r="R19" i="2"/>
  <c r="R23" i="2" s="1"/>
  <c r="C39" i="2"/>
  <c r="R45" i="2"/>
  <c r="I58" i="3"/>
  <c r="I50" i="3"/>
  <c r="I55" i="3"/>
  <c r="I40" i="3"/>
  <c r="I42" i="3"/>
  <c r="I44" i="3"/>
  <c r="I46" i="3"/>
  <c r="I43" i="3"/>
  <c r="I53" i="3"/>
  <c r="I49" i="3"/>
  <c r="I51" i="3"/>
  <c r="I47" i="3"/>
  <c r="I52" i="3"/>
  <c r="I41" i="3"/>
  <c r="I45" i="3"/>
  <c r="M30" i="2"/>
  <c r="AB22" i="2" s="1"/>
  <c r="AB83" i="2"/>
  <c r="AB84" i="2" s="1"/>
  <c r="AB85" i="2" s="1"/>
  <c r="G12" i="3"/>
  <c r="R64" i="1"/>
  <c r="G25" i="1"/>
  <c r="G15" i="1"/>
  <c r="G15" i="3" s="1"/>
  <c r="F12" i="3"/>
  <c r="Q64" i="1"/>
  <c r="F15" i="1"/>
  <c r="F15" i="3" s="1"/>
  <c r="F25" i="1"/>
  <c r="X61" i="2"/>
  <c r="C31" i="2"/>
  <c r="R83" i="2"/>
  <c r="R84" i="2" s="1"/>
  <c r="R85" i="2" s="1"/>
  <c r="I54" i="3"/>
  <c r="Y74" i="2"/>
  <c r="J38" i="2"/>
  <c r="J29" i="2"/>
  <c r="J58" i="3"/>
  <c r="J50" i="3"/>
  <c r="J55" i="3"/>
  <c r="J43" i="3"/>
  <c r="J47" i="3"/>
  <c r="J48" i="3"/>
  <c r="J49" i="3"/>
  <c r="J53" i="3"/>
  <c r="J42" i="3"/>
  <c r="J52" i="3"/>
  <c r="J41" i="3"/>
  <c r="J44" i="3"/>
  <c r="J40" i="3"/>
  <c r="J56" i="1"/>
  <c r="J46" i="3"/>
  <c r="J45" i="3"/>
  <c r="J51" i="3"/>
  <c r="H48" i="3"/>
  <c r="S75" i="2"/>
  <c r="S19" i="2"/>
  <c r="S23" i="2" s="1"/>
  <c r="D39" i="2"/>
  <c r="S45" i="2"/>
  <c r="U45" i="2"/>
  <c r="U75" i="2"/>
  <c r="U19" i="2"/>
  <c r="U23" i="2" s="1"/>
  <c r="F39" i="2"/>
  <c r="G31" i="2"/>
  <c r="V83" i="2"/>
  <c r="V84" i="2" s="1"/>
  <c r="V85" i="2" s="1"/>
  <c r="S68" i="2"/>
  <c r="C25" i="3"/>
  <c r="C26" i="1"/>
  <c r="N32" i="1"/>
  <c r="N65" i="1"/>
  <c r="N6" i="1"/>
  <c r="N56" i="1"/>
  <c r="N48" i="1"/>
  <c r="D55" i="3"/>
  <c r="D58" i="3"/>
  <c r="D50" i="3"/>
  <c r="D43" i="3"/>
  <c r="D53" i="3"/>
  <c r="D44" i="3"/>
  <c r="D47" i="3"/>
  <c r="D52" i="3"/>
  <c r="D41" i="3"/>
  <c r="D46" i="3"/>
  <c r="D45" i="3"/>
  <c r="D56" i="1"/>
  <c r="D51" i="3"/>
  <c r="D42" i="3"/>
  <c r="D40" i="3"/>
  <c r="R75" i="1"/>
  <c r="R76" i="1" s="1"/>
  <c r="D54" i="3"/>
  <c r="U68" i="2"/>
  <c r="V68" i="2"/>
  <c r="Z74" i="2"/>
  <c r="K29" i="2"/>
  <c r="K38" i="2"/>
  <c r="C55" i="3"/>
  <c r="C58" i="3"/>
  <c r="C50" i="3"/>
  <c r="C48" i="3"/>
  <c r="C44" i="3"/>
  <c r="C52" i="3"/>
  <c r="C51" i="3"/>
  <c r="C43" i="3"/>
  <c r="C41" i="3"/>
  <c r="C56" i="1"/>
  <c r="C40" i="3"/>
  <c r="C45" i="3"/>
  <c r="C53" i="3"/>
  <c r="C46" i="3"/>
  <c r="C47" i="3"/>
  <c r="C42" i="3"/>
  <c r="T75" i="2"/>
  <c r="T19" i="2"/>
  <c r="T23" i="2" s="1"/>
  <c r="E39" i="2"/>
  <c r="T45" i="2"/>
  <c r="E55" i="3"/>
  <c r="E58" i="3"/>
  <c r="E50" i="3"/>
  <c r="E44" i="3"/>
  <c r="E43" i="3"/>
  <c r="E40" i="3"/>
  <c r="E41" i="3"/>
  <c r="E47" i="3"/>
  <c r="E56" i="1"/>
  <c r="E51" i="3"/>
  <c r="E45" i="3"/>
  <c r="E52" i="3"/>
  <c r="E48" i="3"/>
  <c r="E46" i="3"/>
  <c r="E53" i="3"/>
  <c r="E42" i="3"/>
  <c r="D31" i="2"/>
  <c r="S83" i="2"/>
  <c r="S84" i="2" s="1"/>
  <c r="S85" i="2" s="1"/>
  <c r="E54" i="3"/>
  <c r="G58" i="3"/>
  <c r="G50" i="3"/>
  <c r="G55" i="3"/>
  <c r="G52" i="3"/>
  <c r="G40" i="3"/>
  <c r="G53" i="3"/>
  <c r="G56" i="1"/>
  <c r="G42" i="3"/>
  <c r="G49" i="3"/>
  <c r="G44" i="3"/>
  <c r="G43" i="3"/>
  <c r="G46" i="3"/>
  <c r="G41" i="3"/>
  <c r="G47" i="3"/>
  <c r="G51" i="3"/>
  <c r="G45" i="3"/>
  <c r="G48" i="3"/>
  <c r="D25" i="3"/>
  <c r="D26" i="1"/>
  <c r="O32" i="1"/>
  <c r="O65" i="1"/>
  <c r="O6" i="1"/>
  <c r="F55" i="3"/>
  <c r="F58" i="3"/>
  <c r="F50" i="3"/>
  <c r="F41" i="3"/>
  <c r="F46" i="3"/>
  <c r="F51" i="3"/>
  <c r="F49" i="3"/>
  <c r="F40" i="3"/>
  <c r="F43" i="3"/>
  <c r="F53" i="3"/>
  <c r="F52" i="3"/>
  <c r="F42" i="3"/>
  <c r="F45" i="3"/>
  <c r="F56" i="1"/>
  <c r="F44" i="3"/>
  <c r="F47" i="3"/>
  <c r="X62" i="2"/>
  <c r="X70" i="2"/>
  <c r="X25" i="2"/>
  <c r="X46" i="2"/>
  <c r="I25" i="3"/>
  <c r="I26" i="1"/>
  <c r="T32" i="1"/>
  <c r="T65" i="1"/>
  <c r="T6" i="1"/>
  <c r="I56" i="1"/>
  <c r="R68" i="2"/>
  <c r="I48" i="3"/>
  <c r="G54" i="3"/>
  <c r="F54" i="3"/>
  <c r="F48" i="3"/>
  <c r="T68" i="2"/>
  <c r="AA74" i="2"/>
  <c r="L29" i="2"/>
  <c r="L38" i="2"/>
  <c r="H58" i="3"/>
  <c r="H50" i="3"/>
  <c r="H55" i="3"/>
  <c r="H49" i="3"/>
  <c r="H52" i="3"/>
  <c r="H44" i="3"/>
  <c r="H51" i="3"/>
  <c r="H40" i="3"/>
  <c r="H45" i="3"/>
  <c r="H43" i="3"/>
  <c r="H42" i="3"/>
  <c r="H47" i="3"/>
  <c r="H53" i="3"/>
  <c r="H46" i="3"/>
  <c r="H41" i="3"/>
  <c r="S8" i="1"/>
  <c r="S11" i="1"/>
  <c r="E31" i="2"/>
  <c r="T83" i="2"/>
  <c r="T84" i="2" s="1"/>
  <c r="T85" i="2" s="1"/>
  <c r="H54" i="3"/>
  <c r="D26" i="3" l="1"/>
  <c r="O47" i="1"/>
  <c r="O57" i="1"/>
  <c r="S70" i="2"/>
  <c r="S46" i="2"/>
  <c r="S62" i="2"/>
  <c r="S25" i="2"/>
  <c r="C26" i="3"/>
  <c r="N47" i="1"/>
  <c r="N57" i="1"/>
  <c r="M31" i="2"/>
  <c r="G9" i="2" s="1"/>
  <c r="M66" i="2" s="1"/>
  <c r="V61" i="2"/>
  <c r="V69" i="2"/>
  <c r="X76" i="2"/>
  <c r="X63" i="2"/>
  <c r="X64" i="2"/>
  <c r="X71" i="2"/>
  <c r="X72" i="2"/>
  <c r="X31" i="2"/>
  <c r="X35" i="2" s="1"/>
  <c r="V46" i="2"/>
  <c r="V62" i="2"/>
  <c r="V70" i="2"/>
  <c r="V25" i="2"/>
  <c r="T61" i="2"/>
  <c r="T69" i="2"/>
  <c r="F25" i="3"/>
  <c r="Q6" i="1"/>
  <c r="F26" i="1"/>
  <c r="Q32" i="1"/>
  <c r="Q65" i="1"/>
  <c r="Q56" i="1"/>
  <c r="Q48" i="1"/>
  <c r="P8" i="1"/>
  <c r="P11" i="1" s="1"/>
  <c r="T70" i="2"/>
  <c r="T46" i="2"/>
  <c r="T62" i="2"/>
  <c r="T25" i="2"/>
  <c r="U46" i="2"/>
  <c r="U62" i="2"/>
  <c r="U70" i="2"/>
  <c r="U25" i="2"/>
  <c r="R70" i="2"/>
  <c r="R46" i="2"/>
  <c r="R62" i="2"/>
  <c r="R25" i="2"/>
  <c r="S49" i="1"/>
  <c r="S66" i="1"/>
  <c r="S58" i="1"/>
  <c r="S33" i="1"/>
  <c r="S13" i="1"/>
  <c r="U61" i="2"/>
  <c r="U69" i="2"/>
  <c r="E26" i="3"/>
  <c r="P57" i="1"/>
  <c r="P47" i="1"/>
  <c r="T8" i="1"/>
  <c r="T11" i="1" s="1"/>
  <c r="J31" i="2"/>
  <c r="D9" i="2" s="1"/>
  <c r="Y83" i="2"/>
  <c r="Y84" i="2" s="1"/>
  <c r="Y85" i="2" s="1"/>
  <c r="G25" i="3"/>
  <c r="G26" i="1"/>
  <c r="R32" i="1"/>
  <c r="R65" i="1"/>
  <c r="R6" i="1"/>
  <c r="R48" i="1"/>
  <c r="R56" i="1"/>
  <c r="Y45" i="2"/>
  <c r="Y75" i="2"/>
  <c r="J39" i="2"/>
  <c r="Y19" i="2"/>
  <c r="Y23" i="2" s="1"/>
  <c r="Y68" i="2"/>
  <c r="W69" i="2"/>
  <c r="W61" i="2"/>
  <c r="Z45" i="2"/>
  <c r="Z75" i="2"/>
  <c r="K39" i="2"/>
  <c r="Z61" i="2" s="1"/>
  <c r="Z19" i="2"/>
  <c r="Z23" i="2" s="1"/>
  <c r="N11" i="1"/>
  <c r="N8" i="1"/>
  <c r="AB23" i="2"/>
  <c r="W62" i="2"/>
  <c r="W70" i="2"/>
  <c r="W25" i="2"/>
  <c r="W46" i="2"/>
  <c r="J25" i="3"/>
  <c r="J26" i="1"/>
  <c r="U32" i="1"/>
  <c r="U65" i="1"/>
  <c r="U6" i="1"/>
  <c r="U48" i="1"/>
  <c r="U56" i="1"/>
  <c r="R61" i="2"/>
  <c r="R69" i="2"/>
  <c r="O11" i="1"/>
  <c r="O8" i="1"/>
  <c r="AA45" i="2"/>
  <c r="AA75" i="2"/>
  <c r="AA19" i="2"/>
  <c r="L39" i="2"/>
  <c r="AA61" i="2" s="1"/>
  <c r="L30" i="2"/>
  <c r="AA22" i="2" s="1"/>
  <c r="AA83" i="2"/>
  <c r="AA84" i="2" s="1"/>
  <c r="AA85" i="2" s="1"/>
  <c r="I26" i="3"/>
  <c r="T57" i="1"/>
  <c r="T47" i="1"/>
  <c r="K30" i="2"/>
  <c r="Z22" i="2" s="1"/>
  <c r="Z83" i="2"/>
  <c r="Z84" i="2" s="1"/>
  <c r="Z85" i="2" s="1"/>
  <c r="S69" i="2"/>
  <c r="S61" i="2"/>
  <c r="T49" i="1" l="1"/>
  <c r="T13" i="1"/>
  <c r="T66" i="1"/>
  <c r="T58" i="1"/>
  <c r="T33" i="1"/>
  <c r="P66" i="1"/>
  <c r="P58" i="1"/>
  <c r="P33" i="1"/>
  <c r="P49" i="1"/>
  <c r="P13" i="1"/>
  <c r="L31" i="2"/>
  <c r="F9" i="2" s="1"/>
  <c r="L66" i="2" s="1"/>
  <c r="R8" i="1"/>
  <c r="R11" i="1"/>
  <c r="K31" i="2"/>
  <c r="E9" i="2" s="1"/>
  <c r="K66" i="2" s="1"/>
  <c r="W76" i="2"/>
  <c r="W63" i="2"/>
  <c r="W64" i="2"/>
  <c r="W71" i="2"/>
  <c r="W72" i="2"/>
  <c r="W31" i="2"/>
  <c r="W35" i="2" s="1"/>
  <c r="O66" i="1"/>
  <c r="O58" i="1"/>
  <c r="O33" i="1"/>
  <c r="O49" i="1"/>
  <c r="O13" i="1"/>
  <c r="Y46" i="2"/>
  <c r="Y62" i="2"/>
  <c r="Y70" i="2"/>
  <c r="Y25" i="2"/>
  <c r="AB60" i="2"/>
  <c r="AB59" i="2"/>
  <c r="M68" i="2"/>
  <c r="Y61" i="2"/>
  <c r="Y69" i="2"/>
  <c r="R63" i="2"/>
  <c r="R64" i="2"/>
  <c r="R71" i="2"/>
  <c r="R72" i="2"/>
  <c r="R31" i="2"/>
  <c r="R35" i="2" s="1"/>
  <c r="AB62" i="2"/>
  <c r="AB46" i="2"/>
  <c r="AB25" i="2"/>
  <c r="V72" i="2"/>
  <c r="V76" i="2"/>
  <c r="V63" i="2"/>
  <c r="V64" i="2"/>
  <c r="V71" i="2"/>
  <c r="V31" i="2"/>
  <c r="V35" i="2" s="1"/>
  <c r="N66" i="1"/>
  <c r="N58" i="1"/>
  <c r="N33" i="1"/>
  <c r="N49" i="1"/>
  <c r="N13" i="1"/>
  <c r="S64" i="2"/>
  <c r="S71" i="2"/>
  <c r="S72" i="2"/>
  <c r="S76" i="2"/>
  <c r="S63" i="2"/>
  <c r="S31" i="2"/>
  <c r="S35" i="2" s="1"/>
  <c r="Z46" i="2"/>
  <c r="Z62" i="2"/>
  <c r="Z25" i="2"/>
  <c r="U71" i="2"/>
  <c r="U72" i="2"/>
  <c r="U76" i="2"/>
  <c r="U63" i="2"/>
  <c r="U64" i="2"/>
  <c r="U31" i="2"/>
  <c r="U35" i="2" s="1"/>
  <c r="U8" i="1"/>
  <c r="U11" i="1" s="1"/>
  <c r="F26" i="3"/>
  <c r="Q47" i="1"/>
  <c r="Q57" i="1"/>
  <c r="AA23" i="2"/>
  <c r="J26" i="3"/>
  <c r="U57" i="1"/>
  <c r="U47" i="1"/>
  <c r="S59" i="1"/>
  <c r="S67" i="1"/>
  <c r="S50" i="1"/>
  <c r="S15" i="1"/>
  <c r="Q8" i="1"/>
  <c r="Q11" i="1" s="1"/>
  <c r="G26" i="3"/>
  <c r="R47" i="1"/>
  <c r="R57" i="1"/>
  <c r="T64" i="2"/>
  <c r="T71" i="2"/>
  <c r="T72" i="2"/>
  <c r="T76" i="2"/>
  <c r="T63" i="2"/>
  <c r="T31" i="2"/>
  <c r="T35" i="2" s="1"/>
  <c r="U13" i="1" l="1"/>
  <c r="U66" i="1"/>
  <c r="U58" i="1"/>
  <c r="U33" i="1"/>
  <c r="U49" i="1"/>
  <c r="Q33" i="1"/>
  <c r="Q49" i="1"/>
  <c r="Q66" i="1"/>
  <c r="Q58" i="1"/>
  <c r="Q13" i="1"/>
  <c r="T59" i="1"/>
  <c r="T67" i="1"/>
  <c r="T50" i="1"/>
  <c r="T15" i="1"/>
  <c r="R33" i="1"/>
  <c r="R49" i="1"/>
  <c r="R13" i="1"/>
  <c r="R66" i="1"/>
  <c r="R58" i="1"/>
  <c r="P59" i="1"/>
  <c r="P67" i="1"/>
  <c r="P50" i="1"/>
  <c r="P15" i="1"/>
  <c r="Z59" i="2"/>
  <c r="K68" i="2"/>
  <c r="Z60" i="2"/>
  <c r="L68" i="2"/>
  <c r="AA59" i="2"/>
  <c r="AA60" i="2"/>
  <c r="Y76" i="2"/>
  <c r="Y63" i="2"/>
  <c r="Y64" i="2"/>
  <c r="Y71" i="2"/>
  <c r="Y72" i="2"/>
  <c r="Y31" i="2"/>
  <c r="Y35" i="2" s="1"/>
  <c r="Z76" i="2"/>
  <c r="Z63" i="2"/>
  <c r="Z64" i="2"/>
  <c r="Z72" i="2"/>
  <c r="Z31" i="2"/>
  <c r="Z35" i="2" s="1"/>
  <c r="K42" i="2" s="1"/>
  <c r="O59" i="1"/>
  <c r="O67" i="1"/>
  <c r="O50" i="1"/>
  <c r="O15" i="1"/>
  <c r="S51" i="1"/>
  <c r="S60" i="1"/>
  <c r="S18" i="1"/>
  <c r="AA62" i="2"/>
  <c r="AA46" i="2"/>
  <c r="AA25" i="2"/>
  <c r="AB63" i="2"/>
  <c r="AB64" i="2"/>
  <c r="AB76" i="2"/>
  <c r="AB31" i="2"/>
  <c r="AB35" i="2" s="1"/>
  <c r="N59" i="1"/>
  <c r="N50" i="1"/>
  <c r="N15" i="1"/>
  <c r="T51" i="1" l="1"/>
  <c r="T60" i="1"/>
  <c r="T18" i="1"/>
  <c r="P51" i="1"/>
  <c r="P60" i="1"/>
  <c r="P18" i="1"/>
  <c r="S61" i="1"/>
  <c r="S52" i="1"/>
  <c r="S21" i="1"/>
  <c r="S24" i="1" s="1"/>
  <c r="S25" i="1" s="1"/>
  <c r="Q59" i="1"/>
  <c r="Q67" i="1"/>
  <c r="Q50" i="1"/>
  <c r="Q15" i="1"/>
  <c r="U67" i="1"/>
  <c r="U50" i="1"/>
  <c r="U15" i="1"/>
  <c r="U59" i="1"/>
  <c r="O51" i="1"/>
  <c r="O60" i="1"/>
  <c r="O18" i="1"/>
  <c r="N51" i="1"/>
  <c r="N60" i="1"/>
  <c r="N18" i="1"/>
  <c r="K51" i="2"/>
  <c r="Z69" i="2"/>
  <c r="Z68" i="2"/>
  <c r="Z67" i="2"/>
  <c r="Z70" i="2"/>
  <c r="R59" i="1"/>
  <c r="R67" i="1"/>
  <c r="R50" i="1"/>
  <c r="R15" i="1"/>
  <c r="AA63" i="2"/>
  <c r="AA64" i="2"/>
  <c r="AA76" i="2"/>
  <c r="AA31" i="2"/>
  <c r="AA35" i="2" s="1"/>
  <c r="L42" i="2" s="1"/>
  <c r="Z71" i="2"/>
  <c r="L51" i="2" l="1"/>
  <c r="M42" i="2"/>
  <c r="AA67" i="2"/>
  <c r="AA68" i="2"/>
  <c r="AA69" i="2"/>
  <c r="AA70" i="2"/>
  <c r="AA71" i="2"/>
  <c r="AA72" i="2"/>
  <c r="N61" i="1"/>
  <c r="N52" i="1"/>
  <c r="N21" i="1"/>
  <c r="N24" i="1" s="1"/>
  <c r="N25" i="1" s="1"/>
  <c r="T61" i="1"/>
  <c r="T52" i="1"/>
  <c r="T21" i="1"/>
  <c r="T24" i="1" s="1"/>
  <c r="T25" i="1" s="1"/>
  <c r="Q51" i="1"/>
  <c r="Q60" i="1"/>
  <c r="Q18" i="1"/>
  <c r="R51" i="1"/>
  <c r="R60" i="1"/>
  <c r="R18" i="1"/>
  <c r="K81" i="2"/>
  <c r="K82" i="2"/>
  <c r="K69" i="2"/>
  <c r="K80" i="2"/>
  <c r="O61" i="1"/>
  <c r="O52" i="1"/>
  <c r="O21" i="1"/>
  <c r="O24" i="1" s="1"/>
  <c r="O25" i="1" s="1"/>
  <c r="P61" i="1"/>
  <c r="P52" i="1"/>
  <c r="P21" i="1"/>
  <c r="P24" i="1" s="1"/>
  <c r="P25" i="1" s="1"/>
  <c r="U60" i="1"/>
  <c r="U18" i="1"/>
  <c r="U51" i="1"/>
  <c r="U61" i="1" l="1"/>
  <c r="U52" i="1"/>
  <c r="U21" i="1"/>
  <c r="U24" i="1" s="1"/>
  <c r="U25" i="1" s="1"/>
  <c r="R61" i="1"/>
  <c r="R52" i="1"/>
  <c r="R21" i="1"/>
  <c r="R24" i="1" s="1"/>
  <c r="R25" i="1" s="1"/>
  <c r="Q21" i="1"/>
  <c r="Q24" i="1" s="1"/>
  <c r="Q25" i="1" s="1"/>
  <c r="Q61" i="1"/>
  <c r="Q52" i="1"/>
  <c r="M51" i="2"/>
  <c r="AB67" i="2"/>
  <c r="AB68" i="2"/>
  <c r="AB69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<sst xmlns="http://schemas.openxmlformats.org/spreadsheetml/2006/main" count="963" uniqueCount="624">
  <si>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</si>
  <si>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HRB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</si>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</sst>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22748</v>
      </c>
      <c r="O6" s="187">
        <f t="shared" si="1"/>
        <v>22400</v>
      </c>
      <c r="P6" s="187">
        <f t="shared" si="1"/>
        <v>21936</v>
      </c>
      <c r="Q6" s="187">
        <f t="shared" si="1"/>
        <v>23851</v>
      </c>
      <c r="R6" s="187">
        <f t="shared" si="1"/>
        <v>18491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39793</v>
      </c>
      <c r="D7" s="123">
        <f>SUMIF(PL.data!$D$3:$D$25, FSA!$A7, PL.data!F$3:F$25)</f>
        <v>40420</v>
      </c>
      <c r="E7" s="123">
        <f>SUMIF(PL.data!$D$3:$D$25, FSA!$A7, PL.data!G$3:G$25)</f>
        <v>39480</v>
      </c>
      <c r="F7" s="123">
        <f>SUMIF(PL.data!$D$3:$D$25, FSA!$A7, PL.data!H$3:H$25)</f>
        <v>40118</v>
      </c>
      <c r="G7" s="123">
        <f>SUMIF(PL.data!$D$3:$D$25, FSA!$A7, PL.data!I$3:I$25)</f>
        <v>35943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-4598</v>
      </c>
      <c r="D8" s="123">
        <f>-SUMIF(PL.data!$D$3:$D$25, FSA!$A8, PL.data!F$3:F$25)</f>
        <v>-4833</v>
      </c>
      <c r="E8" s="123">
        <f>-SUMIF(PL.data!$D$3:$D$25, FSA!$A8, PL.data!G$3:G$25)</f>
        <v>-4745</v>
      </c>
      <c r="F8" s="123">
        <f>-SUMIF(PL.data!$D$3:$D$25, FSA!$A8, PL.data!H$3:H$25)</f>
        <v>-4824</v>
      </c>
      <c r="G8" s="123">
        <f>-SUMIF(PL.data!$D$3:$D$25, FSA!$A8, PL.data!I$3:I$25)</f>
        <v>-4378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-1321</v>
      </c>
      <c r="O8" s="190">
        <f>CF.data!F12-FSA!O7-FSA!O6</f>
        <v>-833</v>
      </c>
      <c r="P8" s="190">
        <f>CF.data!G12-FSA!P7-FSA!P6</f>
        <v>-816</v>
      </c>
      <c r="Q8" s="190">
        <f>CF.data!H12-FSA!Q7-FSA!Q6</f>
        <v>-722</v>
      </c>
      <c r="R8" s="190">
        <f>CF.data!I12-FSA!R7-FSA!R6</f>
        <v>-653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35195</v>
      </c>
      <c r="D9" s="187">
        <f t="shared" si="3"/>
        <v>35587</v>
      </c>
      <c r="E9" s="187">
        <f t="shared" si="3"/>
        <v>34735</v>
      </c>
      <c r="F9" s="187">
        <f t="shared" si="3"/>
        <v>35294</v>
      </c>
      <c r="G9" s="187">
        <f t="shared" si="3"/>
        <v>31565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-3290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-14910</v>
      </c>
      <c r="D10" s="123">
        <f>-SUMIF(PL.data!$D$3:$D$25, FSA!$A10, PL.data!F$3:F$25)</f>
        <v>-15658</v>
      </c>
      <c r="E10" s="123">
        <f>-SUMIF(PL.data!$D$3:$D$25, FSA!$A10, PL.data!G$3:G$25)</f>
        <v>-15274</v>
      </c>
      <c r="F10" s="123">
        <f>-SUMIF(PL.data!$D$3:$D$25, FSA!$A10, PL.data!H$3:H$25)</f>
        <v>-13887</v>
      </c>
      <c r="G10" s="123">
        <f>-SUMIF(PL.data!$D$3:$D$25, FSA!$A10, PL.data!I$3:I$25)</f>
        <v>-15306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-5800</v>
      </c>
      <c r="O10" s="190">
        <f>SUMIF(CF.data!$D$4:$D$43, $L10, CF.data!F$4:F$43)</f>
        <v>-3790</v>
      </c>
      <c r="P10" s="190">
        <f>SUMIF(CF.data!$D$4:$D$43, $L10, CF.data!G$4:G$43)</f>
        <v>-5410</v>
      </c>
      <c r="Q10" s="190">
        <f>SUMIF(CF.data!$D$4:$D$43, $L10, CF.data!H$4:H$43)</f>
        <v>0</v>
      </c>
      <c r="R10" s="190">
        <f>SUMIF(CF.data!$D$4:$D$43, $L10, CF.data!I$4:I$43)</f>
        <v>-4536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15627</v>
      </c>
      <c r="O11" s="187">
        <f t="shared" si="4"/>
        <v>17777</v>
      </c>
      <c r="P11" s="187">
        <f t="shared" si="4"/>
        <v>15710</v>
      </c>
      <c r="Q11" s="187">
        <f t="shared" si="4"/>
        <v>19839</v>
      </c>
      <c r="R11" s="187">
        <f t="shared" si="4"/>
        <v>13302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20285</v>
      </c>
      <c r="D12" s="187">
        <f t="shared" si="5"/>
        <v>19929</v>
      </c>
      <c r="E12" s="187">
        <f t="shared" si="5"/>
        <v>19461</v>
      </c>
      <c r="F12" s="187">
        <f t="shared" si="5"/>
        <v>21407</v>
      </c>
      <c r="G12" s="187">
        <f t="shared" si="5"/>
        <v>16259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-884</v>
      </c>
      <c r="O12" s="190">
        <f>SUMIF(CF.data!$D$4:$D$43, $L12, CF.data!F$4:F$43)</f>
        <v>139</v>
      </c>
      <c r="P12" s="190">
        <f>SUMIF(CF.data!$D$4:$D$43, $L12, CF.data!G$4:G$43)</f>
        <v>-2678</v>
      </c>
      <c r="Q12" s="190">
        <f>SUMIF(CF.data!$D$4:$D$43, $L12, CF.data!H$4:H$43)</f>
        <v>-4211</v>
      </c>
      <c r="R12" s="190">
        <f>SUMIF(CF.data!$D$4:$D$43, $L12, CF.data!I$4:I$43)</f>
        <v>703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-1309</v>
      </c>
      <c r="D13" s="123">
        <f>SUMIF(PL.data!$D$3:$D$25, FSA!$A13, PL.data!F$3:F$25)</f>
        <v>-833</v>
      </c>
      <c r="E13" s="123">
        <f>SUMIF(PL.data!$D$3:$D$25, FSA!$A13, PL.data!G$3:G$25)</f>
        <v>-816</v>
      </c>
      <c r="F13" s="123">
        <f>SUMIF(PL.data!$D$3:$D$25, FSA!$A13, PL.data!H$3:H$25)</f>
        <v>-723</v>
      </c>
      <c r="G13" s="123">
        <f>SUMIF(PL.data!$D$3:$D$25, FSA!$A13, PL.data!I$3:I$25)</f>
        <v>-625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14743</v>
      </c>
      <c r="O13" s="187">
        <f t="shared" si="6"/>
        <v>17916</v>
      </c>
      <c r="P13" s="187">
        <f t="shared" si="6"/>
        <v>13032</v>
      </c>
      <c r="Q13" s="187">
        <f t="shared" si="6"/>
        <v>15628</v>
      </c>
      <c r="R13" s="187">
        <f t="shared" si="6"/>
        <v>14005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-35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4198</v>
      </c>
      <c r="D15" s="123">
        <f t="shared" si="7"/>
        <v>5331</v>
      </c>
      <c r="E15" s="123">
        <f t="shared" si="7"/>
        <v>7006</v>
      </c>
      <c r="F15" s="123">
        <f t="shared" si="7"/>
        <v>6523</v>
      </c>
      <c r="G15" s="123">
        <f t="shared" si="7"/>
        <v>7019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14743</v>
      </c>
      <c r="O15" s="187">
        <f t="shared" si="8"/>
        <v>17881</v>
      </c>
      <c r="P15" s="187">
        <f t="shared" si="8"/>
        <v>13032</v>
      </c>
      <c r="Q15" s="187">
        <f t="shared" si="8"/>
        <v>15628</v>
      </c>
      <c r="R15" s="187">
        <f t="shared" si="8"/>
        <v>14005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23174</v>
      </c>
      <c r="D16" s="175">
        <f>SUMIF(PL.data!$D$3:$D$25, FSA!$A16, PL.data!F$3:F$25)</f>
        <v>24427</v>
      </c>
      <c r="E16" s="175">
        <f>SUMIF(PL.data!$D$3:$D$25, FSA!$A16, PL.data!G$3:G$25)</f>
        <v>25651</v>
      </c>
      <c r="F16" s="175">
        <f>SUMIF(PL.data!$D$3:$D$25, FSA!$A16, PL.data!H$3:H$25)</f>
        <v>27207</v>
      </c>
      <c r="G16" s="175">
        <f>SUMIF(PL.data!$D$3:$D$25, FSA!$A16, PL.data!I$3:I$25)</f>
        <v>22653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4135</v>
      </c>
      <c r="O16" s="190">
        <f>SUMIF(CF.data!$D$4:$D$43, $L16, CF.data!F$4:F$43)</f>
        <v>5334</v>
      </c>
      <c r="P16" s="190">
        <f>SUMIF(CF.data!$D$4:$D$43, $L16, CF.data!G$4:G$43)</f>
        <v>7268</v>
      </c>
      <c r="Q16" s="190">
        <f>SUMIF(CF.data!$D$4:$D$43, $L16, CF.data!H$4:H$43)</f>
        <v>6058</v>
      </c>
      <c r="R16" s="190">
        <f>SUMIF(CF.data!$D$4:$D$43, $L16, CF.data!I$4:I$43)</f>
        <v>8974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-4833</v>
      </c>
      <c r="D17" s="123">
        <f>-SUMIF(PL.data!$D$3:$D$25, FSA!$A17, PL.data!F$3:F$25)</f>
        <v>-5021</v>
      </c>
      <c r="E17" s="123">
        <f>-SUMIF(PL.data!$D$3:$D$25, FSA!$A17, PL.data!G$3:G$25)</f>
        <v>-3703</v>
      </c>
      <c r="F17" s="123">
        <f>-SUMIF(PL.data!$D$3:$D$25, FSA!$A17, PL.data!H$3:H$25)</f>
        <v>-3912</v>
      </c>
      <c r="G17" s="123">
        <f>-SUMIF(PL.data!$D$3:$D$25, FSA!$A17, PL.data!I$3:I$25)</f>
        <v>-5067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-15449</v>
      </c>
      <c r="O17" s="190">
        <f>SUMIF(CF.data!$D$4:$D$43, $L17, CF.data!F$4:F$43)</f>
        <v>-15451</v>
      </c>
      <c r="P17" s="190">
        <f>SUMIF(CF.data!$D$4:$D$43, $L17, CF.data!G$4:G$43)</f>
        <v>-15984</v>
      </c>
      <c r="Q17" s="190">
        <f>SUMIF(CF.data!$D$4:$D$43, $L17, CF.data!H$4:H$43)</f>
        <v>-19000</v>
      </c>
      <c r="R17" s="190">
        <f>SUMIF(CF.data!$D$4:$D$43, $L17, CF.data!I$4:I$43)</f>
        <v>-18394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18341</v>
      </c>
      <c r="D18" s="187">
        <f t="shared" si="9"/>
        <v>19406</v>
      </c>
      <c r="E18" s="187">
        <f t="shared" si="9"/>
        <v>21948</v>
      </c>
      <c r="F18" s="187">
        <f t="shared" si="9"/>
        <v>23295</v>
      </c>
      <c r="G18" s="187">
        <f t="shared" si="9"/>
        <v>17586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3429</v>
      </c>
      <c r="O18" s="194">
        <f t="shared" si="10"/>
        <v>7764</v>
      </c>
      <c r="P18" s="194">
        <f t="shared" si="10"/>
        <v>4316</v>
      </c>
      <c r="Q18" s="194">
        <f t="shared" si="10"/>
        <v>2686</v>
      </c>
      <c r="R18" s="194">
        <f t="shared" si="10"/>
        <v>4585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-13000</v>
      </c>
      <c r="O20" s="190">
        <f>SUMIF(CF.data!$D$4:$D$43, $L20, CF.data!F$4:F$43)</f>
        <v>-75900</v>
      </c>
      <c r="P20" s="190">
        <f>SUMIF(CF.data!$D$4:$D$43, $L20, CF.data!G$4:G$43)</f>
        <v>-11251</v>
      </c>
      <c r="Q20" s="190">
        <f>SUMIF(CF.data!$D$4:$D$43, $L20, CF.data!H$4:H$43)</f>
        <v>1145</v>
      </c>
      <c r="R20" s="190">
        <f>SUMIF(CF.data!$D$4:$D$43, $L20, CF.data!I$4:I$43)</f>
        <v>-8567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2463</v>
      </c>
      <c r="D21" s="196">
        <f>SUMIF(CF.data!$D$4:$D$43, FSA!$A21, CF.data!F$4:F$43)</f>
        <v>2471</v>
      </c>
      <c r="E21" s="196">
        <f>SUMIF(CF.data!$D$4:$D$43, FSA!$A21, CF.data!G$4:G$43)</f>
        <v>2475</v>
      </c>
      <c r="F21" s="196">
        <f>SUMIF(CF.data!$D$4:$D$43, FSA!$A21, CF.data!H$4:H$43)</f>
        <v>2444</v>
      </c>
      <c r="G21" s="196">
        <f>SUMIF(CF.data!$D$4:$D$43, FSA!$A21, CF.data!I$4:I$43)</f>
        <v>2232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-9571</v>
      </c>
      <c r="O21" s="198">
        <f t="shared" si="11"/>
        <v>-68136</v>
      </c>
      <c r="P21" s="198">
        <f t="shared" si="11"/>
        <v>-6935</v>
      </c>
      <c r="Q21" s="198">
        <f t="shared" si="11"/>
        <v>3831</v>
      </c>
      <c r="R21" s="198">
        <f t="shared" si="11"/>
        <v>-3982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-9571</v>
      </c>
      <c r="O24" s="199">
        <f t="shared" si="12"/>
        <v>-68136</v>
      </c>
      <c r="P24" s="199">
        <f t="shared" si="12"/>
        <v>-6935</v>
      </c>
      <c r="Q24" s="199">
        <f t="shared" si="12"/>
        <v>3831</v>
      </c>
      <c r="R24" s="199">
        <f t="shared" si="12"/>
        <v>-3982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22748</v>
      </c>
      <c r="D25" s="196">
        <f t="shared" si="13"/>
        <v>22400</v>
      </c>
      <c r="E25" s="196">
        <f t="shared" si="13"/>
        <v>21936</v>
      </c>
      <c r="F25" s="196">
        <f t="shared" si="13"/>
        <v>23851</v>
      </c>
      <c r="G25" s="196">
        <f t="shared" si="13"/>
        <v>18491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0</v>
      </c>
      <c r="Q25" s="200">
        <f>Q24-CF.data!H40</f>
        <v>-1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22748</v>
      </c>
      <c r="D26" s="196">
        <f t="shared" si="14"/>
        <v>22400</v>
      </c>
      <c r="E26" s="196">
        <f t="shared" si="14"/>
        <v>21936</v>
      </c>
      <c r="F26" s="196">
        <f t="shared" si="14"/>
        <v>23851</v>
      </c>
      <c r="G26" s="196">
        <f t="shared" si="14"/>
        <v>18491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91658</v>
      </c>
      <c r="D29" s="202">
        <f>SUMIF(BS.data!$D$5:$D$116,FSA!$A29,BS.data!F$5:F$116)</f>
        <v>99420</v>
      </c>
      <c r="E29" s="202">
        <f>SUMIF(BS.data!$D$5:$D$116,FSA!$A29,BS.data!G$5:G$116)</f>
        <v>103736</v>
      </c>
      <c r="F29" s="202">
        <f>SUMIF(BS.data!$D$5:$D$116,FSA!$A29,BS.data!H$5:H$116)</f>
        <v>106423</v>
      </c>
      <c r="G29" s="202">
        <f>SUMIF(BS.data!$D$5:$D$116,FSA!$A29,BS.data!I$5:I$116)</f>
        <v>111007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68</v>
      </c>
      <c r="D30" s="202">
        <f>SUMIF(BS.data!$D$5:$D$116,FSA!$A30,BS.data!F$5:F$116)</f>
        <v>99</v>
      </c>
      <c r="E30" s="202">
        <f>SUMIF(BS.data!$D$5:$D$116,FSA!$A30,BS.data!G$5:G$116)</f>
        <v>5</v>
      </c>
      <c r="F30" s="202">
        <f>SUMIF(BS.data!$D$5:$D$116,FSA!$A30,BS.data!H$5:H$116)</f>
        <v>5</v>
      </c>
      <c r="G30" s="202">
        <f>SUMIF(BS.data!$D$5:$D$116,FSA!$A30,BS.data!I$5:I$116)</f>
        <v>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1.57565400949915E-2</v>
      </c>
      <c r="P30" s="204">
        <f t="shared" si="17"/>
        <v>-2.3255813953488413E-2</v>
      </c>
      <c r="Q30" s="204">
        <f t="shared" si="17"/>
        <v>1.616008105369815E-2</v>
      </c>
      <c r="R30" s="204">
        <f t="shared" si="17"/>
        <v>-0.10406799940176481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0.88445203930339511</v>
      </c>
      <c r="O31" s="205">
        <f t="shared" si="18"/>
        <v>0.88043047996041568</v>
      </c>
      <c r="P31" s="205">
        <f t="shared" si="18"/>
        <v>0.87981256332320157</v>
      </c>
      <c r="Q31" s="205">
        <f t="shared" si="18"/>
        <v>0.87975472356548179</v>
      </c>
      <c r="R31" s="205">
        <f t="shared" si="18"/>
        <v>0.8781960326071836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0</v>
      </c>
      <c r="D32" s="202">
        <f>SUMIF(BS.data!$D$5:$D$116,FSA!$A32,BS.data!F$5:F$116)</f>
        <v>0</v>
      </c>
      <c r="E32" s="202">
        <f>SUMIF(BS.data!$D$5:$D$116,FSA!$A32,BS.data!G$5:G$116)</f>
        <v>10</v>
      </c>
      <c r="F32" s="202">
        <f>SUMIF(BS.data!$D$5:$D$116,FSA!$A32,BS.data!H$5:H$116)</f>
        <v>187</v>
      </c>
      <c r="G32" s="202">
        <f>SUMIF(BS.data!$D$5:$D$116,FSA!$A32,BS.data!I$5:I$116)</f>
        <v>146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0.57165833186741388</v>
      </c>
      <c r="O32" s="206">
        <f t="shared" si="19"/>
        <v>0.55418109846610586</v>
      </c>
      <c r="P32" s="206">
        <f t="shared" si="19"/>
        <v>0.55562310030395134</v>
      </c>
      <c r="Q32" s="206">
        <f t="shared" si="19"/>
        <v>0.59452116257041732</v>
      </c>
      <c r="R32" s="206">
        <f t="shared" si="19"/>
        <v>0.51445344016915673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0.39270726007086676</v>
      </c>
      <c r="O33" s="205">
        <f t="shared" si="20"/>
        <v>0.43980702622464124</v>
      </c>
      <c r="P33" s="205">
        <f t="shared" si="20"/>
        <v>0.39792299898682876</v>
      </c>
      <c r="Q33" s="205">
        <f t="shared" si="20"/>
        <v>0.49451617727703273</v>
      </c>
      <c r="R33" s="205">
        <f t="shared" si="20"/>
        <v>0.37008596945163175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1273</v>
      </c>
      <c r="D34" s="202">
        <f>SUMIF(BS.data!$D$5:$D$116,FSA!$A34,BS.data!F$5:F$116)</f>
        <v>2370</v>
      </c>
      <c r="E34" s="202">
        <f>SUMIF(BS.data!$D$5:$D$116,FSA!$A34,BS.data!G$5:G$116)</f>
        <v>1970</v>
      </c>
      <c r="F34" s="202">
        <f>SUMIF(BS.data!$D$5:$D$116,FSA!$A34,BS.data!H$5:H$116)</f>
        <v>2067</v>
      </c>
      <c r="G34" s="202">
        <f>SUMIF(BS.data!$D$5:$D$116,FSA!$A34,BS.data!I$5:I$116)</f>
        <v>431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0.18237270419590862</v>
      </c>
      <c r="P34" s="207">
        <f t="shared" si="21"/>
        <v>0.18820068087104538</v>
      </c>
      <c r="Q34" s="207">
        <f t="shared" si="21"/>
        <v>0.19613596222470533</v>
      </c>
      <c r="R34" s="207">
        <f t="shared" si="21"/>
        <v>0.16887454245905428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0</v>
      </c>
      <c r="F35" s="202">
        <f>SUMIF(BS.data!$D$5:$D$116,FSA!$A35,BS.data!H$5:H$116)</f>
        <v>0</v>
      </c>
      <c r="G35" s="202">
        <f>SUMIF(BS.data!$D$5:$D$116,FSA!$A35,BS.data!I$5:I$116)</f>
        <v>50419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0.75402028698664036</v>
      </c>
      <c r="P35" s="131">
        <f t="shared" si="22"/>
        <v>0.4807497467071935</v>
      </c>
      <c r="Q35" s="131">
        <f t="shared" si="22"/>
        <v>4.5490802133705564E-2</v>
      </c>
      <c r="R35" s="131">
        <f t="shared" si="22"/>
        <v>2.5387418968923013E-2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60771</v>
      </c>
      <c r="D36" s="202">
        <f>SUMIF(BS.data!$D$5:$D$116,FSA!$A36,BS.data!F$5:F$116)</f>
        <v>58335</v>
      </c>
      <c r="E36" s="202">
        <f>SUMIF(BS.data!$D$5:$D$116,FSA!$A36,BS.data!G$5:G$116)</f>
        <v>55095</v>
      </c>
      <c r="F36" s="202">
        <f>SUMIF(BS.data!$D$5:$D$116,FSA!$A36,BS.data!H$5:H$116)</f>
        <v>52651</v>
      </c>
      <c r="G36" s="202">
        <f>SUMIF(BS.data!$D$5:$D$116,FSA!$A36,BS.data!I$5:I$116)</f>
        <v>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0</v>
      </c>
      <c r="P36" s="131">
        <f t="shared" si="23"/>
        <v>0</v>
      </c>
      <c r="Q36" s="131">
        <f t="shared" si="23"/>
        <v>0</v>
      </c>
      <c r="R36" s="131">
        <f t="shared" si="23"/>
        <v>0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63.929753776122489</v>
      </c>
      <c r="P37" s="131">
        <f t="shared" si="24"/>
        <v>57.192307692307686</v>
      </c>
      <c r="Q37" s="131">
        <f t="shared" si="24"/>
        <v>50.69444444444445</v>
      </c>
      <c r="R37" s="131">
        <f t="shared" si="24"/>
        <v>42.144243947007766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153770</v>
      </c>
      <c r="D38" s="208">
        <f t="shared" si="25"/>
        <v>160224</v>
      </c>
      <c r="E38" s="208">
        <f t="shared" si="25"/>
        <v>160816</v>
      </c>
      <c r="F38" s="208">
        <f t="shared" si="25"/>
        <v>161333</v>
      </c>
      <c r="G38" s="208">
        <f t="shared" si="25"/>
        <v>162003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-8379</v>
      </c>
      <c r="O38" s="209">
        <f t="shared" si="26"/>
        <v>-11692</v>
      </c>
      <c r="P38" s="209">
        <f t="shared" si="26"/>
        <v>-11131</v>
      </c>
      <c r="Q38" s="209">
        <f t="shared" si="26"/>
        <v>-7595</v>
      </c>
      <c r="R38" s="209">
        <f t="shared" si="26"/>
        <v>-11858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-0.24828055418109846</v>
      </c>
      <c r="P39" s="133">
        <f t="shared" si="27"/>
        <v>-0.28904508611955421</v>
      </c>
      <c r="Q39" s="133">
        <f t="shared" si="27"/>
        <v>-0.23338650979610151</v>
      </c>
      <c r="R39" s="133">
        <f t="shared" si="27"/>
        <v>-0.27060901983696406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838</v>
      </c>
      <c r="D40" s="202">
        <f>SUMIF(BS.data!$D$5:$D$116,FSA!$A40,BS.data!F$5:F$116)</f>
        <v>855</v>
      </c>
      <c r="E40" s="202">
        <f>SUMIF(BS.data!$D$5:$D$116,FSA!$A40,BS.data!G$5:G$116)</f>
        <v>632</v>
      </c>
      <c r="F40" s="202">
        <f>SUMIF(BS.data!$D$5:$D$116,FSA!$A40,BS.data!H$5:H$116)</f>
        <v>708</v>
      </c>
      <c r="G40" s="202">
        <f>SUMIF(BS.data!$D$5:$D$116,FSA!$A40,BS.data!I$5:I$116)</f>
        <v>303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0.67872315416519735</v>
      </c>
      <c r="P40" s="210">
        <f t="shared" si="28"/>
        <v>0.69611213964559637</v>
      </c>
      <c r="Q40" s="210">
        <f t="shared" si="28"/>
        <v>0.74467729660497839</v>
      </c>
      <c r="R40" s="210">
        <f t="shared" si="28"/>
        <v>1.3653301931587245</v>
      </c>
      <c r="S40" s="210" t="e">
        <f t="shared" si="28"/>
        <v>#DIV/0!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1328</v>
      </c>
      <c r="D41" s="202">
        <f>SUMIF(BS.data!$D$5:$D$116,FSA!$A41,BS.data!F$5:F$116)</f>
        <v>1155</v>
      </c>
      <c r="E41" s="202">
        <f>SUMIF(BS.data!$D$5:$D$116,FSA!$A41,BS.data!G$5:G$116)</f>
        <v>1064</v>
      </c>
      <c r="F41" s="202">
        <f>SUMIF(BS.data!$D$5:$D$116,FSA!$A41,BS.data!H$5:H$116)</f>
        <v>1326</v>
      </c>
      <c r="G41" s="202">
        <f>SUMIF(BS.data!$D$5:$D$116,FSA!$A41,BS.data!I$5:I$116)</f>
        <v>955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1.4164305949008499E-2</v>
      </c>
      <c r="P41" s="137">
        <f t="shared" si="29"/>
        <v>0</v>
      </c>
      <c r="Q41" s="137">
        <f t="shared" si="29"/>
        <v>0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12</v>
      </c>
      <c r="D42" s="202">
        <f>SUMIF(BS.data!$D$5:$D$116,FSA!$A42,BS.data!F$5:F$116)</f>
        <v>16</v>
      </c>
      <c r="E42" s="202">
        <f>SUMIF(BS.data!$D$5:$D$116,FSA!$A42,BS.data!G$5:G$116)</f>
        <v>16</v>
      </c>
      <c r="F42" s="202">
        <f>SUMIF(BS.data!$D$5:$D$116,FSA!$A42,BS.data!H$5:H$116)</f>
        <v>21</v>
      </c>
      <c r="G42" s="202">
        <f>SUMIF(BS.data!$D$5:$D$116,FSA!$A42,BS.data!I$5:I$116)</f>
        <v>16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8.6590796635329043E-4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6269</v>
      </c>
      <c r="D43" s="202">
        <f>SUMIF(BS.data!$D$5:$D$116,FSA!$A43,BS.data!F$5:F$116)</f>
        <v>9765</v>
      </c>
      <c r="E43" s="202">
        <f>SUMIF(BS.data!$D$5:$D$116,FSA!$A43,BS.data!G$5:G$116)</f>
        <v>9434</v>
      </c>
      <c r="F43" s="202">
        <f>SUMIF(BS.data!$D$5:$D$116,FSA!$A43,BS.data!H$5:H$116)</f>
        <v>5732</v>
      </c>
      <c r="G43" s="202">
        <f>SUMIF(BS.data!$D$5:$D$116,FSA!$A43,BS.data!I$5:I$116)</f>
        <v>10730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10930</v>
      </c>
      <c r="D44" s="202">
        <f>SUMIF(BS.data!$D$5:$D$116,FSA!$A44,BS.data!F$5:F$116)</f>
        <v>11858</v>
      </c>
      <c r="E44" s="202">
        <f>SUMIF(BS.data!$D$5:$D$116,FSA!$A44,BS.data!G$5:G$116)</f>
        <v>11161</v>
      </c>
      <c r="F44" s="202">
        <f>SUMIF(BS.data!$D$5:$D$116,FSA!$A44,BS.data!H$5:H$116)</f>
        <v>13123</v>
      </c>
      <c r="G44" s="202">
        <f>SUMIF(BS.data!$D$5:$D$116,FSA!$A44,BS.data!I$5:I$116)</f>
        <v>19026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1032</v>
      </c>
      <c r="D45" s="202">
        <f>SUMIF(BS.data!$D$5:$D$116,FSA!$A45,BS.data!F$5:F$116)</f>
        <v>2054</v>
      </c>
      <c r="E45" s="202">
        <f>SUMIF(BS.data!$D$5:$D$116,FSA!$A45,BS.data!G$5:G$116)</f>
        <v>436</v>
      </c>
      <c r="F45" s="202">
        <f>SUMIF(BS.data!$D$5:$D$116,FSA!$A45,BS.data!H$5:H$116)</f>
        <v>1064</v>
      </c>
      <c r="G45" s="202">
        <f>SUMIF(BS.data!$D$5:$D$116,FSA!$A45,BS.data!I$5:I$116)</f>
        <v>2047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4.8881198631483741E-2</v>
      </c>
      <c r="O45" s="136">
        <f t="shared" si="31"/>
        <v>4.8439265811932503E-2</v>
      </c>
      <c r="P45" s="136">
        <f t="shared" si="31"/>
        <v>4.7134395595228161E-2</v>
      </c>
      <c r="Q45" s="136">
        <f t="shared" si="31"/>
        <v>4.6679134464447998E-2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4.7755784254807692</v>
      </c>
      <c r="O46" s="137">
        <f t="shared" si="32"/>
        <v>4.019832069678551</v>
      </c>
      <c r="P46" s="137">
        <f t="shared" si="32"/>
        <v>4.5533876648939842</v>
      </c>
      <c r="Q46" s="137">
        <f t="shared" si="32"/>
        <v>4.7232253715988506</v>
      </c>
      <c r="R46" s="137">
        <f t="shared" si="32"/>
        <v>3.8976932611784623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6215</v>
      </c>
      <c r="D47" s="202">
        <f>SUMIF(BS.data!$D$5:$D$116,FSA!$A47,BS.data!F$5:F$116)</f>
        <v>6215</v>
      </c>
      <c r="E47" s="202">
        <f>SUMIF(BS.data!$D$5:$D$116,FSA!$A47,BS.data!G$5:G$116)</f>
        <v>6215</v>
      </c>
      <c r="F47" s="202">
        <f>SUMIF(BS.data!$D$5:$D$116,FSA!$A47,BS.data!H$5:H$116)</f>
        <v>6215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0.27321083172147004</v>
      </c>
      <c r="O47" s="211">
        <f t="shared" si="33"/>
        <v>0.27745535714285713</v>
      </c>
      <c r="P47" s="211">
        <f t="shared" si="33"/>
        <v>0.28332421590080231</v>
      </c>
      <c r="Q47" s="211">
        <f t="shared" si="33"/>
        <v>0.26057607647478093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6215</v>
      </c>
      <c r="D48" s="208">
        <f t="shared" si="34"/>
        <v>6215</v>
      </c>
      <c r="E48" s="208">
        <f t="shared" si="34"/>
        <v>6215</v>
      </c>
      <c r="F48" s="208">
        <f t="shared" si="34"/>
        <v>6215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0.27321083172147004</v>
      </c>
      <c r="O48" s="174">
        <f t="shared" si="35"/>
        <v>0.27745535714285713</v>
      </c>
      <c r="P48" s="174">
        <f t="shared" si="35"/>
        <v>0.28332421590080231</v>
      </c>
      <c r="Q48" s="174">
        <f t="shared" si="35"/>
        <v>0.26057607647478093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26624</v>
      </c>
      <c r="D49" s="208">
        <f t="shared" si="36"/>
        <v>31918</v>
      </c>
      <c r="E49" s="208">
        <f t="shared" si="36"/>
        <v>28958</v>
      </c>
      <c r="F49" s="208">
        <f t="shared" si="36"/>
        <v>28189</v>
      </c>
      <c r="G49" s="208">
        <f t="shared" si="36"/>
        <v>33077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2.5144006436041835</v>
      </c>
      <c r="O49" s="136">
        <f t="shared" si="37"/>
        <v>2.8603378921962994</v>
      </c>
      <c r="P49" s="136">
        <f t="shared" si="37"/>
        <v>2.5277554304102976</v>
      </c>
      <c r="Q49" s="136">
        <f t="shared" si="37"/>
        <v>3.192115848753017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2.3721641190667739</v>
      </c>
      <c r="O50" s="136">
        <f t="shared" si="38"/>
        <v>2.8827031375703944</v>
      </c>
      <c r="P50" s="136">
        <f t="shared" si="38"/>
        <v>2.0968624296057925</v>
      </c>
      <c r="Q50" s="136">
        <f t="shared" si="38"/>
        <v>2.5145615446500402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109512</v>
      </c>
      <c r="D51" s="202">
        <f>SUMIF(BS.data!$D$5:$D$116,FSA!$A51,BS.data!F$5:F$116)</f>
        <v>109718</v>
      </c>
      <c r="E51" s="202">
        <f>SUMIF(BS.data!$D$5:$D$116,FSA!$A51,BS.data!G$5:G$116)</f>
        <v>110228</v>
      </c>
      <c r="F51" s="202">
        <f>SUMIF(BS.data!$D$5:$D$116,FSA!$A51,BS.data!H$5:H$116)</f>
        <v>110366</v>
      </c>
      <c r="G51" s="202">
        <f>SUMIF(BS.data!$D$5:$D$116,FSA!$A51,BS.data!I$5:I$116)</f>
        <v>110856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2.3721641190667739</v>
      </c>
      <c r="O51" s="136">
        <f t="shared" si="39"/>
        <v>2.8770716009654063</v>
      </c>
      <c r="P51" s="136">
        <f t="shared" si="39"/>
        <v>2.0968624296057925</v>
      </c>
      <c r="Q51" s="136">
        <f t="shared" si="39"/>
        <v>2.5145615446500402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17633</v>
      </c>
      <c r="D52" s="202">
        <f>SUMIF(BS.data!$D$5:$D$116,FSA!$A52,BS.data!F$5:F$116)</f>
        <v>18587</v>
      </c>
      <c r="E52" s="202">
        <f>SUMIF(BS.data!$D$5:$D$116,FSA!$A52,BS.data!G$5:G$116)</f>
        <v>21629</v>
      </c>
      <c r="F52" s="202">
        <f>SUMIF(BS.data!$D$5:$D$116,FSA!$A52,BS.data!H$5:H$116)</f>
        <v>22777</v>
      </c>
      <c r="G52" s="202">
        <f>SUMIF(BS.data!$D$5:$D$116,FSA!$A52,BS.data!I$5:I$116)</f>
        <v>18068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0.55172968624296059</v>
      </c>
      <c r="O52" s="136">
        <f t="shared" si="40"/>
        <v>1.2492357200321802</v>
      </c>
      <c r="P52" s="136">
        <f t="shared" si="40"/>
        <v>0.6944489139179405</v>
      </c>
      <c r="Q52" s="136">
        <f t="shared" si="40"/>
        <v>0.43218020917135963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4.6603179364127174E-2</v>
      </c>
      <c r="O53" s="172">
        <f t="shared" si="41"/>
        <v>4.6201308355634851E-2</v>
      </c>
      <c r="P53" s="172">
        <f t="shared" si="41"/>
        <v>4.5012746972594012E-2</v>
      </c>
      <c r="Q53" s="172">
        <f t="shared" si="41"/>
        <v>4.4597367930079367E-2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127145</v>
      </c>
      <c r="D54" s="212">
        <f t="shared" si="42"/>
        <v>128305</v>
      </c>
      <c r="E54" s="212">
        <f t="shared" si="42"/>
        <v>131857</v>
      </c>
      <c r="F54" s="212">
        <f t="shared" si="42"/>
        <v>133143</v>
      </c>
      <c r="G54" s="212">
        <f t="shared" si="42"/>
        <v>128924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153769</v>
      </c>
      <c r="D55" s="208">
        <f t="shared" si="43"/>
        <v>160223</v>
      </c>
      <c r="E55" s="208">
        <f t="shared" si="43"/>
        <v>160815</v>
      </c>
      <c r="F55" s="208">
        <f t="shared" si="43"/>
        <v>161332</v>
      </c>
      <c r="G55" s="208">
        <f t="shared" si="43"/>
        <v>162001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-0.67201226945613279</v>
      </c>
      <c r="O55" s="137">
        <f t="shared" si="44"/>
        <v>-0.72643310860839405</v>
      </c>
      <c r="P55" s="137">
        <f t="shared" si="44"/>
        <v>-0.73959668428676517</v>
      </c>
      <c r="Q55" s="137">
        <f t="shared" si="44"/>
        <v>-0.75263438558542317</v>
      </c>
      <c r="R55" s="137">
        <f t="shared" si="44"/>
        <v>-0.8610266513604915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1</v>
      </c>
      <c r="F56" s="191">
        <f t="shared" si="45"/>
        <v>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-3.7560664673817477</v>
      </c>
      <c r="O56" s="211">
        <f t="shared" si="46"/>
        <v>-4.1609375000000002</v>
      </c>
      <c r="P56" s="211">
        <f t="shared" si="46"/>
        <v>-4.445705689277899</v>
      </c>
      <c r="Q56" s="211">
        <f t="shared" si="46"/>
        <v>-4.201417131357176</v>
      </c>
      <c r="R56" s="211">
        <f t="shared" si="46"/>
        <v>-6.0032989021686225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-3.7560664673817477</v>
      </c>
      <c r="O57" s="211">
        <f t="shared" si="47"/>
        <v>-4.1609375000000002</v>
      </c>
      <c r="P57" s="211">
        <f t="shared" si="47"/>
        <v>-4.445705689277899</v>
      </c>
      <c r="Q57" s="211">
        <f t="shared" si="47"/>
        <v>-4.201417131357176</v>
      </c>
      <c r="R57" s="211">
        <f t="shared" si="47"/>
        <v>-6.0032989021686225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-0.18289385906393738</v>
      </c>
      <c r="O58" s="136">
        <f t="shared" si="48"/>
        <v>-0.19073011104554477</v>
      </c>
      <c r="P58" s="136">
        <f t="shared" si="48"/>
        <v>-0.16109350806492961</v>
      </c>
      <c r="Q58" s="136">
        <f t="shared" si="48"/>
        <v>-0.19797820533290755</v>
      </c>
      <c r="R58" s="136">
        <f t="shared" si="48"/>
        <v>-0.11983028097327196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-0.17254778039160609</v>
      </c>
      <c r="O59" s="136">
        <f t="shared" si="49"/>
        <v>-0.19222144734724533</v>
      </c>
      <c r="P59" s="136">
        <f t="shared" si="49"/>
        <v>-0.13363275602177993</v>
      </c>
      <c r="Q59" s="136">
        <f t="shared" si="49"/>
        <v>-0.15595561232636118</v>
      </c>
      <c r="R59" s="136">
        <f t="shared" si="49"/>
        <v>-0.12616321493239166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-0.17254778039160609</v>
      </c>
      <c r="O60" s="136">
        <f t="shared" si="50"/>
        <v>-0.19184593101228475</v>
      </c>
      <c r="P60" s="136">
        <f t="shared" si="50"/>
        <v>-0.13363275602177993</v>
      </c>
      <c r="Q60" s="136">
        <f t="shared" si="50"/>
        <v>-0.15595561232636118</v>
      </c>
      <c r="R60" s="136">
        <f t="shared" si="50"/>
        <v>-0.12616321493239166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-4.0132017836452372E-2</v>
      </c>
      <c r="O61" s="136">
        <f t="shared" si="51"/>
        <v>-8.3300252132396335E-2</v>
      </c>
      <c r="P61" s="136">
        <f t="shared" si="51"/>
        <v>-4.4257134360804341E-2</v>
      </c>
      <c r="Q61" s="136">
        <f t="shared" si="51"/>
        <v>-2.680424716589494E-2</v>
      </c>
      <c r="R61" s="136">
        <f t="shared" si="51"/>
        <v>-4.1303701568369565E-2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>
        <f t="shared" si="54"/>
        <v>7.0300911854103347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>
        <f t="shared" si="55"/>
        <v>5.7501519756838908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12021</v>
      </c>
      <c r="O74" s="218">
        <f t="shared" si="56"/>
        <v>11160</v>
      </c>
      <c r="P74" s="218">
        <f t="shared" si="56"/>
        <v>9084</v>
      </c>
      <c r="Q74" s="218">
        <f t="shared" si="56"/>
        <v>8087</v>
      </c>
      <c r="R74" s="218">
        <f t="shared" si="56"/>
        <v>8912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13591.466202585594</v>
      </c>
      <c r="O75" s="219">
        <f t="shared" si="57"/>
        <v>12675.617500772754</v>
      </c>
      <c r="P75" s="219">
        <f t="shared" si="57"/>
        <v>10324.926443068951</v>
      </c>
      <c r="Q75" s="219">
        <f t="shared" si="57"/>
        <v>9192.3348444494823</v>
      </c>
      <c r="R75" s="219">
        <f t="shared" si="57"/>
        <v>10148.075906858863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0.65844580196050573</v>
      </c>
      <c r="O76" s="138">
        <f t="shared" si="58"/>
        <v>0.68640233793239103</v>
      </c>
      <c r="P76" s="138">
        <f t="shared" si="58"/>
        <v>0.73847704044911466</v>
      </c>
      <c r="Q76" s="138">
        <f t="shared" si="58"/>
        <v>0.77086756955856517</v>
      </c>
      <c r="R76" s="138">
        <f t="shared" si="58"/>
        <v>0.71766196736892129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23174</v>
      </c>
      <c r="F4" s="264">
        <v>24427</v>
      </c>
      <c r="G4" s="264">
        <v>25651</v>
      </c>
      <c r="H4" s="264">
        <v>27207</v>
      </c>
      <c r="I4" s="264">
        <v>22653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2463</v>
      </c>
      <c r="F6" s="264">
        <v>2471</v>
      </c>
      <c r="G6" s="264">
        <v>2475</v>
      </c>
      <c r="H6" s="264">
        <v>2444</v>
      </c>
      <c r="I6" s="264">
        <v>2232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-75</v>
      </c>
      <c r="F8" s="264">
        <v>4</v>
      </c>
      <c r="G8" s="264">
        <v>262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-4135</v>
      </c>
      <c r="F9" s="264">
        <v>-5334</v>
      </c>
      <c r="G9" s="264">
        <v>-7268</v>
      </c>
      <c r="H9" s="264">
        <v>-6523</v>
      </c>
      <c r="I9" s="264">
        <v>-7047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21427</v>
      </c>
      <c r="F12" s="301">
        <v>21567</v>
      </c>
      <c r="G12" s="301">
        <v>21120</v>
      </c>
      <c r="H12" s="301">
        <v>23129</v>
      </c>
      <c r="I12" s="301">
        <v>17838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146</v>
      </c>
      <c r="F13" s="264">
        <v>-1095</v>
      </c>
      <c r="G13" s="264">
        <v>-34</v>
      </c>
      <c r="H13" s="264">
        <v>-176</v>
      </c>
      <c r="I13" s="264">
        <v>16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0</v>
      </c>
      <c r="F14" s="264">
        <v>0</v>
      </c>
      <c r="G14" s="264">
        <v>0</v>
      </c>
      <c r="H14" s="264">
        <v>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1632</v>
      </c>
      <c r="F15" s="264">
        <v>3947</v>
      </c>
      <c r="G15" s="264">
        <v>-1254</v>
      </c>
      <c r="H15" s="264">
        <v>-1823</v>
      </c>
      <c r="I15" s="264">
        <v>3951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-218</v>
      </c>
      <c r="F16" s="264">
        <v>-35</v>
      </c>
      <c r="G16" s="264">
        <v>518</v>
      </c>
      <c r="H16" s="264">
        <v>196</v>
      </c>
      <c r="I16" s="264">
        <v>-262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0</v>
      </c>
      <c r="G18" s="264">
        <v>0</v>
      </c>
      <c r="H18" s="264">
        <v>-3290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-5800</v>
      </c>
      <c r="F19" s="264">
        <v>-3790</v>
      </c>
      <c r="G19" s="264">
        <v>-5410</v>
      </c>
      <c r="H19" s="264">
        <v>0</v>
      </c>
      <c r="I19" s="264">
        <v>-4536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107</v>
      </c>
      <c r="F20" s="264">
        <v>0</v>
      </c>
      <c r="G20" s="264">
        <v>0</v>
      </c>
      <c r="H20" s="264">
        <v>-2408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-2551</v>
      </c>
      <c r="F21" s="264">
        <v>-2678</v>
      </c>
      <c r="G21" s="264">
        <v>-1908</v>
      </c>
      <c r="H21" s="264">
        <v>0</v>
      </c>
      <c r="I21" s="264">
        <v>-3002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14743</v>
      </c>
      <c r="F22" s="301">
        <v>17917</v>
      </c>
      <c r="G22" s="301">
        <v>13032</v>
      </c>
      <c r="H22" s="301">
        <v>15629</v>
      </c>
      <c r="I22" s="301">
        <v>14004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-35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-62000</v>
      </c>
      <c r="F26" s="264">
        <v>-147900</v>
      </c>
      <c r="G26" s="264">
        <v>-187551</v>
      </c>
      <c r="H26" s="264">
        <v>-183306</v>
      </c>
      <c r="I26" s="264">
        <v>-100573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49000</v>
      </c>
      <c r="F27" s="264">
        <v>72000</v>
      </c>
      <c r="G27" s="264">
        <v>176300</v>
      </c>
      <c r="H27" s="264">
        <v>184451</v>
      </c>
      <c r="I27" s="264">
        <v>92006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4135</v>
      </c>
      <c r="F30" s="264">
        <v>5334</v>
      </c>
      <c r="G30" s="264">
        <v>7268</v>
      </c>
      <c r="H30" s="264">
        <v>6058</v>
      </c>
      <c r="I30" s="264">
        <v>8974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-8865</v>
      </c>
      <c r="F31" s="301">
        <v>-70601</v>
      </c>
      <c r="G31" s="301">
        <v>-3983</v>
      </c>
      <c r="H31" s="301">
        <v>7203</v>
      </c>
      <c r="I31" s="301">
        <v>407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-15449</v>
      </c>
      <c r="F38" s="264">
        <v>-15451</v>
      </c>
      <c r="G38" s="264">
        <v>-15984</v>
      </c>
      <c r="H38" s="264">
        <v>-19000</v>
      </c>
      <c r="I38" s="264">
        <v>-18394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-15449</v>
      </c>
      <c r="F39" s="301">
        <v>-15451</v>
      </c>
      <c r="G39" s="301">
        <v>-15984</v>
      </c>
      <c r="H39" s="301">
        <v>-19000</v>
      </c>
      <c r="I39" s="301">
        <v>-18394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-9571</v>
      </c>
      <c r="F40" s="301">
        <v>-68135</v>
      </c>
      <c r="G40" s="301">
        <v>-6935</v>
      </c>
      <c r="H40" s="301">
        <v>3832</v>
      </c>
      <c r="I40" s="301">
        <v>-3983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88154</v>
      </c>
      <c r="F41" s="301">
        <v>78658</v>
      </c>
      <c r="G41" s="301">
        <v>10520</v>
      </c>
      <c r="H41" s="301">
        <v>3585</v>
      </c>
      <c r="I41" s="301">
        <v>7417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75</v>
      </c>
      <c r="F42" s="301">
        <v>-4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78658</v>
      </c>
      <c r="F43" s="301">
        <v>10520</v>
      </c>
      <c r="G43" s="301">
        <v>3585</v>
      </c>
      <c r="H43" s="301">
        <v>7417</v>
      </c>
      <c r="I43" s="301">
        <v>3434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-0.11554796069660493</v>
      </c>
      <c r="D8" s="136">
        <f>FSA!D8/FSA!D$7</f>
        <v>-0.11956952003958436</v>
      </c>
      <c r="E8" s="136">
        <f>FSA!E8/FSA!E$7</f>
        <v>-0.12018743667679838</v>
      </c>
      <c r="F8" s="136">
        <f>FSA!F8/FSA!F$7</f>
        <v>-0.12024527643451817</v>
      </c>
      <c r="G8" s="136">
        <f>FSA!G8/FSA!G$7</f>
        <v>-0.1218039673928164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0.88445203930339511</v>
      </c>
      <c r="D9" s="142">
        <f>FSA!D9/FSA!D$7</f>
        <v>0.88043047996041568</v>
      </c>
      <c r="E9" s="142">
        <f>FSA!E9/FSA!E$7</f>
        <v>0.87981256332320157</v>
      </c>
      <c r="F9" s="142">
        <f>FSA!F9/FSA!F$7</f>
        <v>0.87975472356548179</v>
      </c>
      <c r="G9" s="142">
        <f>FSA!G9/FSA!G$7</f>
        <v>0.8781960326071836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-0.37468901565601992</v>
      </c>
      <c r="D10" s="136">
        <f>FSA!D10/FSA!D$7</f>
        <v>-0.38738248391885205</v>
      </c>
      <c r="E10" s="136">
        <f>FSA!E10/FSA!E$7</f>
        <v>-0.38687943262411345</v>
      </c>
      <c r="F10" s="136">
        <f>FSA!F10/FSA!F$7</f>
        <v>-0.34615384615384615</v>
      </c>
      <c r="G10" s="136">
        <f>FSA!G10/FSA!G$7</f>
        <v>-0.42584091478173774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0.50976302364737514</v>
      </c>
      <c r="D12" s="142">
        <f>FSA!D12/FSA!D$7</f>
        <v>0.49304799604156357</v>
      </c>
      <c r="E12" s="142">
        <f>FSA!E12/FSA!E$7</f>
        <v>0.49293313069908817</v>
      </c>
      <c r="F12" s="142">
        <f>FSA!F12/FSA!F$7</f>
        <v>0.53360087741163564</v>
      </c>
      <c r="G12" s="142">
        <f>FSA!G12/FSA!G$7</f>
        <v>0.45235511782544585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-3.2895232829894705E-2</v>
      </c>
      <c r="D13" s="136">
        <f>FSA!D13/FSA!D$7</f>
        <v>-2.0608609599208311E-2</v>
      </c>
      <c r="E13" s="136">
        <f>FSA!E13/FSA!E$7</f>
        <v>-2.0668693009118541E-2</v>
      </c>
      <c r="F13" s="136">
        <f>FSA!F13/FSA!F$7</f>
        <v>-1.8021835585024178E-2</v>
      </c>
      <c r="G13" s="136">
        <f>FSA!G13/FSA!G$7</f>
        <v>-1.7388643129399327E-2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0.10549594149724827</v>
      </c>
      <c r="D15" s="136">
        <f>FSA!D15/FSA!D$7</f>
        <v>0.13189015338941118</v>
      </c>
      <c r="E15" s="136">
        <f>FSA!E15/FSA!E$7</f>
        <v>0.17745694022289768</v>
      </c>
      <c r="F15" s="136">
        <f>FSA!F15/FSA!F$7</f>
        <v>0.16259534373597886</v>
      </c>
      <c r="G15" s="136">
        <f>FSA!G15/FSA!G$7</f>
        <v>0.1952814178004062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0.58236373231472871</v>
      </c>
      <c r="D16" s="142">
        <f>FSA!D16/FSA!D$7</f>
        <v>0.6043295398317664</v>
      </c>
      <c r="E16" s="142">
        <f>FSA!E16/FSA!E$7</f>
        <v>0.64972137791286733</v>
      </c>
      <c r="F16" s="142">
        <f>FSA!F16/FSA!F$7</f>
        <v>0.67817438556259035</v>
      </c>
      <c r="G16" s="142">
        <f>FSA!G16/FSA!G$7</f>
        <v>0.63024789249645274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-0.12145352197622697</v>
      </c>
      <c r="D17" s="136">
        <f>FSA!D17/FSA!D$7</f>
        <v>-0.12422068283028204</v>
      </c>
      <c r="E17" s="136">
        <f>FSA!E17/FSA!E$7</f>
        <v>-9.3794326241134748E-2</v>
      </c>
      <c r="F17" s="136">
        <f>FSA!F17/FSA!F$7</f>
        <v>-9.751233860112668E-2</v>
      </c>
      <c r="G17" s="136">
        <f>FSA!G17/FSA!G$7</f>
        <v>-0.14097320757866622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0.46091021033850177</v>
      </c>
      <c r="D18" s="142">
        <f>FSA!D18/FSA!D$7</f>
        <v>0.48010885700148442</v>
      </c>
      <c r="E18" s="142">
        <f>FSA!E18/FSA!E$7</f>
        <v>0.55592705167173251</v>
      </c>
      <c r="F18" s="142">
        <f>FSA!F18/FSA!F$7</f>
        <v>0.58066204696146373</v>
      </c>
      <c r="G18" s="142">
        <f>FSA!G18/FSA!G$7</f>
        <v>0.48927468491778647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6.1895308220038699E-2</v>
      </c>
      <c r="D21" s="136">
        <f>FSA!D21/FSA!D$7</f>
        <v>6.1133102424542306E-2</v>
      </c>
      <c r="E21" s="136">
        <f>FSA!E21/FSA!E$7</f>
        <v>6.2689969604863227E-2</v>
      </c>
      <c r="F21" s="136">
        <f>FSA!F21/FSA!F$7</f>
        <v>6.0920285158781597E-2</v>
      </c>
      <c r="G21" s="136">
        <f>FSA!G21/FSA!G$7</f>
        <v>6.2098322343710877E-2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0.57165833186741388</v>
      </c>
      <c r="D25" s="136">
        <f>FSA!D25/FSA!D$7</f>
        <v>0.55418109846610586</v>
      </c>
      <c r="E25" s="136">
        <f>FSA!E25/FSA!E$7</f>
        <v>0.55562310030395134</v>
      </c>
      <c r="F25" s="136">
        <f>FSA!F25/FSA!F$7</f>
        <v>0.59452116257041732</v>
      </c>
      <c r="G25" s="136">
        <f>FSA!G25/FSA!G$7</f>
        <v>0.51445344016915673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0.57165833186741388</v>
      </c>
      <c r="D26" s="136">
        <f>FSA!D26/FSA!D$7</f>
        <v>0.55418109846610586</v>
      </c>
      <c r="E26" s="136">
        <f>FSA!E26/FSA!E$7</f>
        <v>0.55562310030395134</v>
      </c>
      <c r="F26" s="136">
        <f>FSA!F26/FSA!F$7</f>
        <v>0.59452116257041732</v>
      </c>
      <c r="G26" s="136">
        <f>FSA!G26/FSA!G$7</f>
        <v>0.51445344016915673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0.59607205566755539</v>
      </c>
      <c r="D29" s="136">
        <f>FSA!D29/FSA!D$38</f>
        <v>0.62050629119233069</v>
      </c>
      <c r="E29" s="136">
        <f>FSA!E29/FSA!E$38</f>
        <v>0.64506019301562034</v>
      </c>
      <c r="F29" s="136">
        <f>FSA!F29/FSA!F$38</f>
        <v>0.65964805712408492</v>
      </c>
      <c r="G29" s="136">
        <f>FSA!G29/FSA!G$38</f>
        <v>0.68521570588198988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4.4221889835468559E-4</v>
      </c>
      <c r="D30" s="136">
        <f>FSA!D30/FSA!D$38</f>
        <v>6.1788496105452369E-4</v>
      </c>
      <c r="E30" s="136">
        <f>FSA!E30/FSA!E$38</f>
        <v>3.109143368819023E-5</v>
      </c>
      <c r="F30" s="136">
        <f>FSA!F30/FSA!F$38</f>
        <v>3.099179956983382E-5</v>
      </c>
      <c r="G30" s="136">
        <f>FSA!G30/FSA!G$38</f>
        <v>0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</v>
      </c>
      <c r="D31" s="136">
        <f>FSA!D31/FSA!D$38</f>
        <v>0</v>
      </c>
      <c r="E31" s="136">
        <f>FSA!E31/FSA!E$38</f>
        <v>0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0</v>
      </c>
      <c r="D32" s="136">
        <f>FSA!D32/FSA!D$38</f>
        <v>0</v>
      </c>
      <c r="E32" s="136">
        <f>FSA!E32/FSA!E$38</f>
        <v>6.2182867376380459E-5</v>
      </c>
      <c r="F32" s="136">
        <f>FSA!F32/FSA!F$38</f>
        <v>1.159093303911785E-3</v>
      </c>
      <c r="G32" s="136">
        <f>FSA!G32/FSA!G$38</f>
        <v>9.0121787868125899E-4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8.2785979059634522E-3</v>
      </c>
      <c r="D34" s="136">
        <f>FSA!D34/FSA!D$38</f>
        <v>1.4791791491911324E-2</v>
      </c>
      <c r="E34" s="136">
        <f>FSA!E34/FSA!E$38</f>
        <v>1.2250024873146951E-2</v>
      </c>
      <c r="F34" s="136">
        <f>FSA!F34/FSA!F$38</f>
        <v>1.2812009942169302E-2</v>
      </c>
      <c r="G34" s="136">
        <f>FSA!G34/FSA!G$38</f>
        <v>2.6604445596686483E-3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</v>
      </c>
      <c r="D35" s="136">
        <f>FSA!D35/FSA!D$38</f>
        <v>0</v>
      </c>
      <c r="E35" s="136">
        <f>FSA!E35/FSA!E$38</f>
        <v>0</v>
      </c>
      <c r="F35" s="136">
        <f>FSA!F35/FSA!F$38</f>
        <v>0</v>
      </c>
      <c r="G35" s="136">
        <f>FSA!G35/FSA!G$38</f>
        <v>0.31122263167966024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0.39520712752812642</v>
      </c>
      <c r="D36" s="136">
        <f>FSA!D36/FSA!D$38</f>
        <v>0.36408403235470344</v>
      </c>
      <c r="E36" s="136">
        <f>FSA!E36/FSA!E$38</f>
        <v>0.34259650781016815</v>
      </c>
      <c r="F36" s="136">
        <f>FSA!F36/FSA!F$38</f>
        <v>0.32634984783026411</v>
      </c>
      <c r="G36" s="136">
        <f>FSA!G36/FSA!G$38</f>
        <v>0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5.4497330411201221E-3</v>
      </c>
      <c r="D40" s="136">
        <f>FSA!D40/FSA!D$55</f>
        <v>5.3363125144330094E-3</v>
      </c>
      <c r="E40" s="136">
        <f>FSA!E40/FSA!E$55</f>
        <v>3.9299816559400557E-3</v>
      </c>
      <c r="F40" s="136">
        <f>FSA!F40/FSA!F$55</f>
        <v>4.3884660203803334E-3</v>
      </c>
      <c r="G40" s="136">
        <f>FSA!G40/FSA!G$55</f>
        <v>1.870358824945525E-3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8.6363311200567082E-3</v>
      </c>
      <c r="D41" s="136">
        <f>FSA!D41/FSA!D$55</f>
        <v>7.2087028703744158E-3</v>
      </c>
      <c r="E41" s="136">
        <f>FSA!E41/FSA!E$55</f>
        <v>6.6162982308864225E-3</v>
      </c>
      <c r="F41" s="136">
        <f>FSA!F41/FSA!F$55</f>
        <v>8.2190761907123197E-3</v>
      </c>
      <c r="G41" s="136">
        <f>FSA!G41/FSA!G$55</f>
        <v>5.8950253393497574E-3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7.8039136627018445E-5</v>
      </c>
      <c r="D42" s="136">
        <f>FSA!D42/FSA!D$55</f>
        <v>9.9860818983541692E-5</v>
      </c>
      <c r="E42" s="136">
        <f>FSA!E42/FSA!E$55</f>
        <v>9.9493206479495073E-5</v>
      </c>
      <c r="F42" s="136">
        <f>FSA!F42/FSA!F$55</f>
        <v>1.3016636501128107E-4</v>
      </c>
      <c r="G42" s="136">
        <f>FSA!G42/FSA!G$55</f>
        <v>9.8764822439367659E-5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4.0768945626231554E-2</v>
      </c>
      <c r="D43" s="136">
        <f>FSA!D43/FSA!D$55</f>
        <v>6.0946306085892785E-2</v>
      </c>
      <c r="E43" s="136">
        <f>FSA!E43/FSA!E$55</f>
        <v>5.866368187047228E-2</v>
      </c>
      <c r="F43" s="136">
        <f>FSA!F43/FSA!F$55</f>
        <v>3.5529219249745864E-2</v>
      </c>
      <c r="G43" s="136">
        <f>FSA!G43/FSA!G$55</f>
        <v>6.6234159048400937E-2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7.1080646944442633E-2</v>
      </c>
      <c r="D44" s="136">
        <f>FSA!D44/FSA!D$55</f>
        <v>7.4009349469177338E-2</v>
      </c>
      <c r="E44" s="136">
        <f>FSA!E44/FSA!E$55</f>
        <v>6.9402729844852781E-2</v>
      </c>
      <c r="F44" s="136">
        <f>FSA!F44/FSA!F$55</f>
        <v>8.134158133538294E-2</v>
      </c>
      <c r="G44" s="136">
        <f>FSA!G44/FSA!G$55</f>
        <v>0.11744371948321307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6.7113657499235863E-3</v>
      </c>
      <c r="D45" s="136">
        <f>FSA!D45/FSA!D$55</f>
        <v>1.2819632637012164E-2</v>
      </c>
      <c r="E45" s="136">
        <f>FSA!E45/FSA!E$55</f>
        <v>2.7111898765662407E-3</v>
      </c>
      <c r="F45" s="136">
        <f>FSA!F45/FSA!F$55</f>
        <v>6.5950958272382419E-3</v>
      </c>
      <c r="G45" s="136">
        <f>FSA!G45/FSA!G$55</f>
        <v>1.26357244708366E-2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4.0417769511409969E-2</v>
      </c>
      <c r="D47" s="136">
        <f>FSA!D47/FSA!D$55</f>
        <v>3.8789686873919475E-2</v>
      </c>
      <c r="E47" s="136">
        <f>FSA!E47/FSA!E$55</f>
        <v>3.8646892391878865E-2</v>
      </c>
      <c r="F47" s="136">
        <f>FSA!F47/FSA!F$55</f>
        <v>3.8523045645005333E-2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4.0417769511409969E-2</v>
      </c>
      <c r="D48" s="136">
        <f>FSA!D48/FSA!D$55</f>
        <v>3.8789686873919475E-2</v>
      </c>
      <c r="E48" s="136">
        <f>FSA!E48/FSA!E$55</f>
        <v>3.8646892391878865E-2</v>
      </c>
      <c r="F48" s="136">
        <f>FSA!F48/FSA!F$55</f>
        <v>3.8523045645005333E-2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0.1731428311298116</v>
      </c>
      <c r="D49" s="136">
        <f>FSA!D49/FSA!D$55</f>
        <v>0.19920985126979274</v>
      </c>
      <c r="E49" s="136">
        <f>FSA!E49/FSA!E$55</f>
        <v>0.18007026707707616</v>
      </c>
      <c r="F49" s="136">
        <f>FSA!F49/FSA!F$55</f>
        <v>0.17472665063347631</v>
      </c>
      <c r="G49" s="136">
        <f>FSA!G49/FSA!G$55</f>
        <v>0.20417775198918525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0.71218516085817041</v>
      </c>
      <c r="D51" s="136">
        <f>FSA!D51/FSA!D$55</f>
        <v>0.68478308357726414</v>
      </c>
      <c r="E51" s="136">
        <f>FSA!E51/FSA!E$55</f>
        <v>0.68543357273886141</v>
      </c>
      <c r="F51" s="136">
        <f>FSA!F51/FSA!F$55</f>
        <v>0.6840924305159547</v>
      </c>
      <c r="G51" s="136">
        <f>FSA!G51/FSA!G$55</f>
        <v>0.68429207227115885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0.11467200801201803</v>
      </c>
      <c r="D52" s="136">
        <f>FSA!D52/FSA!D$55</f>
        <v>0.11600706515294308</v>
      </c>
      <c r="E52" s="136">
        <f>FSA!E52/FSA!E$55</f>
        <v>0.13449616018406244</v>
      </c>
      <c r="F52" s="136">
        <f>FSA!F52/FSA!F$55</f>
        <v>0.14118091885056902</v>
      </c>
      <c r="G52" s="136">
        <f>FSA!G52/FSA!G$55</f>
        <v>0.11153017573965593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0.82685716887018845</v>
      </c>
      <c r="D54" s="136">
        <f>FSA!D54/FSA!D$55</f>
        <v>0.80079014873020726</v>
      </c>
      <c r="E54" s="136">
        <f>FSA!E54/FSA!E$55</f>
        <v>0.81992973292292382</v>
      </c>
      <c r="F54" s="136">
        <f>FSA!F54/FSA!F$55</f>
        <v>0.82527334936652375</v>
      </c>
      <c r="G54" s="136">
        <f>FSA!G54/FSA!G$55</f>
        <v>0.7958222480108148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92202</v>
      </c>
      <c r="F4" s="299">
        <v>101059</v>
      </c>
      <c r="G4" s="299">
        <v>105409</v>
      </c>
      <c r="H4" s="299">
        <v>108563</v>
      </c>
      <c r="I4" s="299">
        <v>111204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78658</v>
      </c>
      <c r="F5" s="301">
        <v>10520</v>
      </c>
      <c r="G5" s="301">
        <v>3585</v>
      </c>
      <c r="H5" s="301">
        <v>7417</v>
      </c>
      <c r="I5" s="301">
        <v>3434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14658</v>
      </c>
      <c r="F6" s="264">
        <v>6520</v>
      </c>
      <c r="G6" s="264">
        <v>3585</v>
      </c>
      <c r="H6" s="264">
        <v>7417</v>
      </c>
      <c r="I6" s="264">
        <v>3434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64000</v>
      </c>
      <c r="F7" s="264">
        <v>4000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13000</v>
      </c>
      <c r="F8" s="301">
        <v>88900</v>
      </c>
      <c r="G8" s="301">
        <v>100151</v>
      </c>
      <c r="H8" s="301">
        <v>99006</v>
      </c>
      <c r="I8" s="301">
        <v>107573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13000</v>
      </c>
      <c r="F11" s="264">
        <v>88900</v>
      </c>
      <c r="G11" s="264">
        <v>100151</v>
      </c>
      <c r="H11" s="264">
        <v>99006</v>
      </c>
      <c r="I11" s="264">
        <v>107573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438</v>
      </c>
      <c r="F12" s="301">
        <v>1639</v>
      </c>
      <c r="G12" s="301">
        <v>1499</v>
      </c>
      <c r="H12" s="301">
        <v>2140</v>
      </c>
      <c r="I12" s="301">
        <v>197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68</v>
      </c>
      <c r="F13" s="264">
        <v>99</v>
      </c>
      <c r="G13" s="264">
        <v>5</v>
      </c>
      <c r="H13" s="264">
        <v>5</v>
      </c>
      <c r="I13" s="264">
        <v>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0</v>
      </c>
      <c r="F14" s="264">
        <v>0</v>
      </c>
      <c r="G14" s="264">
        <v>10</v>
      </c>
      <c r="H14" s="264">
        <v>187</v>
      </c>
      <c r="I14" s="264">
        <v>146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370</v>
      </c>
      <c r="F18" s="264">
        <v>1539</v>
      </c>
      <c r="G18" s="264">
        <v>1484</v>
      </c>
      <c r="H18" s="264">
        <v>1949</v>
      </c>
      <c r="I18" s="264">
        <v>51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0</v>
      </c>
      <c r="F21" s="301">
        <v>0</v>
      </c>
      <c r="G21" s="301">
        <v>0</v>
      </c>
      <c r="H21" s="301">
        <v>0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106</v>
      </c>
      <c r="F24" s="301">
        <v>0</v>
      </c>
      <c r="G24" s="301">
        <v>173</v>
      </c>
      <c r="H24" s="301">
        <v>0</v>
      </c>
      <c r="I24" s="301">
        <v>0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106</v>
      </c>
      <c r="F27" s="264">
        <v>0</v>
      </c>
      <c r="G27" s="264">
        <v>173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61567</v>
      </c>
      <c r="F30" s="301">
        <v>59166</v>
      </c>
      <c r="G30" s="301">
        <v>55408</v>
      </c>
      <c r="H30" s="301">
        <v>52768</v>
      </c>
      <c r="I30" s="301">
        <v>50799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60771</v>
      </c>
      <c r="F39" s="301">
        <v>58335</v>
      </c>
      <c r="G39" s="301">
        <v>55095</v>
      </c>
      <c r="H39" s="301">
        <v>52651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60771</v>
      </c>
      <c r="F40" s="264">
        <v>58335</v>
      </c>
      <c r="G40" s="264">
        <v>55095</v>
      </c>
      <c r="H40" s="264">
        <v>52651</v>
      </c>
      <c r="I40" s="264">
        <v>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50419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87928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-37509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797</v>
      </c>
      <c r="F61" s="301">
        <v>831</v>
      </c>
      <c r="G61" s="301">
        <v>313</v>
      </c>
      <c r="H61" s="301">
        <v>118</v>
      </c>
      <c r="I61" s="301">
        <v>380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797</v>
      </c>
      <c r="F62" s="264">
        <v>831</v>
      </c>
      <c r="G62" s="264">
        <v>313</v>
      </c>
      <c r="H62" s="264">
        <v>118</v>
      </c>
      <c r="I62" s="264">
        <v>380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153769</v>
      </c>
      <c r="F67" s="301">
        <v>160225</v>
      </c>
      <c r="G67" s="301">
        <v>160817</v>
      </c>
      <c r="H67" s="301">
        <v>161331</v>
      </c>
      <c r="I67" s="301">
        <v>162003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26624</v>
      </c>
      <c r="F68" s="301">
        <v>31920</v>
      </c>
      <c r="G68" s="301">
        <v>28959</v>
      </c>
      <c r="H68" s="301">
        <v>28189</v>
      </c>
      <c r="I68" s="301">
        <v>33079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9972</v>
      </c>
      <c r="F69" s="301">
        <v>15225</v>
      </c>
      <c r="G69" s="301">
        <v>12097</v>
      </c>
      <c r="H69" s="301">
        <v>10234</v>
      </c>
      <c r="I69" s="301">
        <v>15656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838</v>
      </c>
      <c r="F70" s="264">
        <v>855</v>
      </c>
      <c r="G70" s="264">
        <v>632</v>
      </c>
      <c r="H70" s="264">
        <v>708</v>
      </c>
      <c r="I70" s="264">
        <v>303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12</v>
      </c>
      <c r="F71" s="264">
        <v>16</v>
      </c>
      <c r="G71" s="264">
        <v>16</v>
      </c>
      <c r="H71" s="264">
        <v>21</v>
      </c>
      <c r="I71" s="264">
        <v>16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1032</v>
      </c>
      <c r="F72" s="264">
        <v>2054</v>
      </c>
      <c r="G72" s="264">
        <v>436</v>
      </c>
      <c r="H72" s="264">
        <v>1064</v>
      </c>
      <c r="I72" s="264">
        <v>2047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1090</v>
      </c>
      <c r="F73" s="264">
        <v>917</v>
      </c>
      <c r="G73" s="264">
        <v>826</v>
      </c>
      <c r="H73" s="264">
        <v>1326</v>
      </c>
      <c r="I73" s="264">
        <v>955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238</v>
      </c>
      <c r="F74" s="264">
        <v>238</v>
      </c>
      <c r="G74" s="264">
        <v>238</v>
      </c>
      <c r="H74" s="264">
        <v>0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6269</v>
      </c>
      <c r="F77" s="264">
        <v>9765</v>
      </c>
      <c r="G77" s="264">
        <v>9434</v>
      </c>
      <c r="H77" s="264">
        <v>5732</v>
      </c>
      <c r="I77" s="264">
        <v>10730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378</v>
      </c>
      <c r="F78" s="264">
        <v>1148</v>
      </c>
      <c r="G78" s="264">
        <v>282</v>
      </c>
      <c r="H78" s="264">
        <v>563</v>
      </c>
      <c r="I78" s="264">
        <v>364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115</v>
      </c>
      <c r="F81" s="264">
        <v>231</v>
      </c>
      <c r="G81" s="264">
        <v>232</v>
      </c>
      <c r="H81" s="264">
        <v>820</v>
      </c>
      <c r="I81" s="264">
        <v>1240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16652</v>
      </c>
      <c r="F84" s="301">
        <v>16695</v>
      </c>
      <c r="G84" s="301">
        <v>16862</v>
      </c>
      <c r="H84" s="301">
        <v>17955</v>
      </c>
      <c r="I84" s="301">
        <v>17423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6215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10437</v>
      </c>
      <c r="F91" s="264">
        <v>10479</v>
      </c>
      <c r="G91" s="264">
        <v>10647</v>
      </c>
      <c r="H91" s="264">
        <v>11740</v>
      </c>
      <c r="I91" s="264">
        <v>11207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6215</v>
      </c>
      <c r="F92" s="264">
        <v>6215</v>
      </c>
      <c r="G92" s="264">
        <v>6215</v>
      </c>
      <c r="H92" s="264">
        <v>6215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127145</v>
      </c>
      <c r="F98" s="301">
        <v>128305</v>
      </c>
      <c r="G98" s="301">
        <v>131858</v>
      </c>
      <c r="H98" s="301">
        <v>133142</v>
      </c>
      <c r="I98" s="301">
        <v>128924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127145</v>
      </c>
      <c r="F99" s="301">
        <v>128305</v>
      </c>
      <c r="G99" s="301">
        <v>131858</v>
      </c>
      <c r="H99" s="301">
        <v>133142</v>
      </c>
      <c r="I99" s="301">
        <v>128924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63384</v>
      </c>
      <c r="F100" s="264">
        <v>63384</v>
      </c>
      <c r="G100" s="264">
        <v>63384</v>
      </c>
      <c r="H100" s="264">
        <v>63384</v>
      </c>
      <c r="I100" s="264">
        <v>63384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63384</v>
      </c>
      <c r="F101" s="264">
        <v>63384</v>
      </c>
      <c r="G101" s="264">
        <v>63384</v>
      </c>
      <c r="H101" s="264">
        <v>63384</v>
      </c>
      <c r="I101" s="264">
        <v>63384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46128</v>
      </c>
      <c r="F109" s="264">
        <v>46334</v>
      </c>
      <c r="G109" s="264">
        <v>46844</v>
      </c>
      <c r="H109" s="264">
        <v>46982</v>
      </c>
      <c r="I109" s="264">
        <v>47472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17633</v>
      </c>
      <c r="F112" s="264">
        <v>18587</v>
      </c>
      <c r="G112" s="264">
        <v>21629</v>
      </c>
      <c r="H112" s="264">
        <v>22777</v>
      </c>
      <c r="I112" s="264">
        <v>18068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593</v>
      </c>
      <c r="F113" s="264">
        <v>482</v>
      </c>
      <c r="G113" s="264">
        <v>482</v>
      </c>
      <c r="H113" s="264">
        <v>482</v>
      </c>
      <c r="I113" s="264">
        <v>482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17041</v>
      </c>
      <c r="F114" s="264">
        <v>18106</v>
      </c>
      <c r="G114" s="264">
        <v>21148</v>
      </c>
      <c r="H114" s="264">
        <v>22295</v>
      </c>
      <c r="I114" s="264">
        <v>17586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153769</v>
      </c>
      <c r="F119" s="301">
        <v>160225</v>
      </c>
      <c r="G119" s="301">
        <v>160817</v>
      </c>
      <c r="H119" s="301">
        <v>161331</v>
      </c>
      <c r="I119" s="301">
        <v>162003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39793</v>
      </c>
      <c r="F3" s="264">
        <v>40420</v>
      </c>
      <c r="G3" s="264">
        <v>39480</v>
      </c>
      <c r="H3" s="264">
        <v>40118</v>
      </c>
      <c r="I3" s="264">
        <v>35943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39793</v>
      </c>
      <c r="F5" s="301">
        <v>40420</v>
      </c>
      <c r="G5" s="301">
        <v>39480</v>
      </c>
      <c r="H5" s="301">
        <v>40118</v>
      </c>
      <c r="I5" s="301">
        <v>35943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4598</v>
      </c>
      <c r="F6" s="264">
        <v>4833</v>
      </c>
      <c r="G6" s="264">
        <v>4745</v>
      </c>
      <c r="H6" s="264">
        <v>4824</v>
      </c>
      <c r="I6" s="264">
        <v>4378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35196</v>
      </c>
      <c r="F7" s="301">
        <v>35587</v>
      </c>
      <c r="G7" s="301">
        <v>34735</v>
      </c>
      <c r="H7" s="301">
        <v>35295</v>
      </c>
      <c r="I7" s="301">
        <v>31565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4197</v>
      </c>
      <c r="F8" s="264">
        <v>5334</v>
      </c>
      <c r="G8" s="264">
        <v>7268</v>
      </c>
      <c r="H8" s="264">
        <v>6523</v>
      </c>
      <c r="I8" s="264">
        <v>7047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4</v>
      </c>
      <c r="G9" s="264">
        <v>262</v>
      </c>
      <c r="H9" s="264">
        <v>0</v>
      </c>
      <c r="I9" s="264">
        <v>28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1347</v>
      </c>
      <c r="F12" s="264">
        <v>1437</v>
      </c>
      <c r="G12" s="264">
        <v>1085</v>
      </c>
      <c r="H12" s="264">
        <v>850</v>
      </c>
      <c r="I12" s="264">
        <v>1705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13563</v>
      </c>
      <c r="F13" s="264">
        <v>14221</v>
      </c>
      <c r="G13" s="264">
        <v>14189</v>
      </c>
      <c r="H13" s="264">
        <v>13037</v>
      </c>
      <c r="I13" s="264">
        <v>13601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24483</v>
      </c>
      <c r="F14" s="301">
        <v>25260</v>
      </c>
      <c r="G14" s="301">
        <v>26467</v>
      </c>
      <c r="H14" s="301">
        <v>27930</v>
      </c>
      <c r="I14" s="301">
        <v>23278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13</v>
      </c>
      <c r="F15" s="264">
        <v>2</v>
      </c>
      <c r="G15" s="264">
        <v>35</v>
      </c>
      <c r="H15" s="264">
        <v>168</v>
      </c>
      <c r="I15" s="264">
        <v>27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1322</v>
      </c>
      <c r="F16" s="264">
        <v>835</v>
      </c>
      <c r="G16" s="264">
        <v>851</v>
      </c>
      <c r="H16" s="264">
        <v>891</v>
      </c>
      <c r="I16" s="264">
        <v>651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-1309</v>
      </c>
      <c r="F17" s="301">
        <v>-833</v>
      </c>
      <c r="G17" s="301">
        <v>-816</v>
      </c>
      <c r="H17" s="301">
        <v>-723</v>
      </c>
      <c r="I17" s="301">
        <v>-625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23174</v>
      </c>
      <c r="F18" s="301">
        <v>24427</v>
      </c>
      <c r="G18" s="301">
        <v>25651</v>
      </c>
      <c r="H18" s="301">
        <v>27207</v>
      </c>
      <c r="I18" s="301">
        <v>22653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4833</v>
      </c>
      <c r="F19" s="264">
        <v>5021</v>
      </c>
      <c r="G19" s="264">
        <v>3703</v>
      </c>
      <c r="H19" s="264">
        <v>3912</v>
      </c>
      <c r="I19" s="264">
        <v>5067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18341</v>
      </c>
      <c r="F21" s="301">
        <v>19406</v>
      </c>
      <c r="G21" s="301">
        <v>21948</v>
      </c>
      <c r="H21" s="301">
        <v>23295</v>
      </c>
      <c r="I21" s="301">
        <v>17586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18341</v>
      </c>
      <c r="F22" s="264">
        <v>19406</v>
      </c>
      <c r="G22" s="264">
        <v>21948</v>
      </c>
      <c r="H22" s="264">
        <v>23295</v>
      </c>
      <c r="I22" s="264">
        <v>17586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2894</v>
      </c>
      <c r="F24" s="264">
        <v>3062</v>
      </c>
      <c r="G24" s="264">
        <v>3463</v>
      </c>
      <c r="H24" s="264">
        <v>3308</v>
      </c>
      <c r="I24" s="264">
        <v>2447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