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I26" i="2" s="1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J23" i="2" s="1"/>
  <c r="I14" i="8"/>
  <c r="H14" i="8"/>
  <c r="G14" i="8"/>
  <c r="F14" i="8"/>
  <c r="E14" i="8"/>
  <c r="D14" i="8"/>
  <c r="Q13" i="8"/>
  <c r="P13" i="8"/>
  <c r="O13" i="8"/>
  <c r="J13" i="8"/>
  <c r="I13" i="8"/>
  <c r="H13" i="8"/>
  <c r="H26" i="2" s="1"/>
  <c r="G13" i="8"/>
  <c r="F13" i="8"/>
  <c r="E13" i="8"/>
  <c r="D13" i="8"/>
  <c r="Q12" i="8"/>
  <c r="P12" i="8"/>
  <c r="O12" i="8"/>
  <c r="J12" i="8"/>
  <c r="I12" i="8"/>
  <c r="H12" i="8"/>
  <c r="G12" i="8"/>
  <c r="F12" i="8"/>
  <c r="F27" i="2" s="1"/>
  <c r="E12" i="8"/>
  <c r="D12" i="8"/>
  <c r="D27" i="2" s="1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I21" i="2" s="1"/>
  <c r="H8" i="8"/>
  <c r="G8" i="8"/>
  <c r="F8" i="8"/>
  <c r="E8" i="8"/>
  <c r="D8" i="8"/>
  <c r="D21" i="2" s="1"/>
  <c r="C8" i="8"/>
  <c r="Q7" i="8"/>
  <c r="P7" i="8"/>
  <c r="O7" i="8"/>
  <c r="J7" i="8"/>
  <c r="J20" i="2" s="1"/>
  <c r="I7" i="8"/>
  <c r="H7" i="8"/>
  <c r="H20" i="2" s="1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G4" i="8" s="1"/>
  <c r="F5" i="8"/>
  <c r="F4" i="8" s="1"/>
  <c r="E5" i="8"/>
  <c r="E4" i="8" s="1"/>
  <c r="D5" i="8"/>
  <c r="C5" i="8"/>
  <c r="C4" i="8" s="1"/>
  <c r="D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J79" i="6"/>
  <c r="N74" i="6"/>
  <c r="M74" i="6"/>
  <c r="L74" i="6"/>
  <c r="K74" i="6"/>
  <c r="J74" i="6"/>
  <c r="J69" i="6" s="1"/>
  <c r="J68" i="6" s="1"/>
  <c r="J78" i="6" s="1"/>
  <c r="I74" i="6"/>
  <c r="H74" i="6"/>
  <c r="H69" i="6" s="1"/>
  <c r="H68" i="6" s="1"/>
  <c r="H78" i="6" s="1"/>
  <c r="G74" i="6"/>
  <c r="F74" i="6"/>
  <c r="F69" i="6" s="1"/>
  <c r="F68" i="6" s="1"/>
  <c r="E74" i="6"/>
  <c r="D74" i="6"/>
  <c r="D69" i="6" s="1"/>
  <c r="D68" i="6" s="1"/>
  <c r="C74" i="6"/>
  <c r="C69" i="6" s="1"/>
  <c r="C68" i="6" s="1"/>
  <c r="C78" i="6" s="1"/>
  <c r="N69" i="6"/>
  <c r="M69" i="6"/>
  <c r="M68" i="6" s="1"/>
  <c r="M78" i="6" s="1"/>
  <c r="L69" i="6"/>
  <c r="K69" i="6"/>
  <c r="I69" i="6"/>
  <c r="I68" i="6" s="1"/>
  <c r="I78" i="6" s="1"/>
  <c r="G69" i="6"/>
  <c r="G68" i="6" s="1"/>
  <c r="G78" i="6" s="1"/>
  <c r="E69" i="6"/>
  <c r="E68" i="6" s="1"/>
  <c r="E78" i="6" s="1"/>
  <c r="N68" i="6"/>
  <c r="N78" i="6" s="1"/>
  <c r="L68" i="6"/>
  <c r="L78" i="6" s="1"/>
  <c r="K68" i="6"/>
  <c r="N62" i="6"/>
  <c r="N50" i="6" s="1"/>
  <c r="M62" i="6"/>
  <c r="L62" i="6"/>
  <c r="L50" i="6" s="1"/>
  <c r="K62" i="6"/>
  <c r="J62" i="6"/>
  <c r="J50" i="6" s="1"/>
  <c r="I62" i="6"/>
  <c r="I50" i="6" s="1"/>
  <c r="H62" i="6"/>
  <c r="G62" i="6"/>
  <c r="F62" i="6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M50" i="6" s="1"/>
  <c r="L51" i="6"/>
  <c r="K51" i="6"/>
  <c r="J51" i="6"/>
  <c r="I51" i="6"/>
  <c r="H51" i="6"/>
  <c r="H50" i="6" s="1"/>
  <c r="G51" i="6"/>
  <c r="G50" i="6" s="1"/>
  <c r="F51" i="6"/>
  <c r="F50" i="6" s="1"/>
  <c r="E51" i="6"/>
  <c r="D51" i="6"/>
  <c r="C51" i="6"/>
  <c r="C50" i="6" s="1"/>
  <c r="K50" i="6"/>
  <c r="E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W35" i="6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K35" i="6"/>
  <c r="J35" i="6"/>
  <c r="I35" i="6"/>
  <c r="I31" i="6" s="1"/>
  <c r="H35" i="6"/>
  <c r="G35" i="6"/>
  <c r="G31" i="6" s="1"/>
  <c r="G24" i="6" s="1"/>
  <c r="G48" i="6" s="1"/>
  <c r="G79" i="6" s="1"/>
  <c r="N32" i="6"/>
  <c r="N31" i="6" s="1"/>
  <c r="M32" i="6"/>
  <c r="M31" i="6" s="1"/>
  <c r="L32" i="6"/>
  <c r="K32" i="6"/>
  <c r="J32" i="6"/>
  <c r="I32" i="6"/>
  <c r="H32" i="6"/>
  <c r="H31" i="6" s="1"/>
  <c r="H24" i="6" s="1"/>
  <c r="H48" i="6" s="1"/>
  <c r="H79" i="6" s="1"/>
  <c r="G32" i="6"/>
  <c r="W31" i="6"/>
  <c r="W32" i="6" s="1"/>
  <c r="W33" i="6" s="1"/>
  <c r="W34" i="6" s="1"/>
  <c r="L31" i="6"/>
  <c r="K31" i="6"/>
  <c r="K24" i="6" s="1"/>
  <c r="J31" i="6"/>
  <c r="F31" i="6"/>
  <c r="E31" i="6"/>
  <c r="E24" i="6" s="1"/>
  <c r="E48" i="6" s="1"/>
  <c r="D31" i="6"/>
  <c r="C31" i="6"/>
  <c r="C24" i="6" s="1"/>
  <c r="C48" i="6" s="1"/>
  <c r="W29" i="6"/>
  <c r="W30" i="6" s="1"/>
  <c r="N25" i="6"/>
  <c r="N24" i="6" s="1"/>
  <c r="M25" i="6"/>
  <c r="L25" i="6"/>
  <c r="K25" i="6"/>
  <c r="J25" i="6"/>
  <c r="I25" i="6"/>
  <c r="H25" i="6"/>
  <c r="G25" i="6"/>
  <c r="J24" i="6"/>
  <c r="J48" i="6" s="1"/>
  <c r="F24" i="6"/>
  <c r="J23" i="6"/>
  <c r="G23" i="6"/>
  <c r="F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F3" i="6"/>
  <c r="E3" i="6"/>
  <c r="E23" i="6" s="1"/>
  <c r="D3" i="6"/>
  <c r="D23" i="6" s="1"/>
  <c r="C3" i="6"/>
  <c r="C23" i="6" s="1"/>
  <c r="N2" i="6"/>
  <c r="I2" i="6"/>
  <c r="J2" i="6" s="1"/>
  <c r="K2" i="6" s="1"/>
  <c r="L2" i="6" s="1"/>
  <c r="M2" i="6" s="1"/>
  <c r="F2" i="6"/>
  <c r="G2" i="6" s="1"/>
  <c r="H2" i="6" s="1"/>
  <c r="D2" i="6"/>
  <c r="E2" i="6" s="1"/>
  <c r="H18" i="4"/>
  <c r="H19" i="4" s="1"/>
  <c r="G18" i="4"/>
  <c r="G19" i="4" s="1"/>
  <c r="I13" i="4"/>
  <c r="I12" i="4"/>
  <c r="G12" i="4"/>
  <c r="H12" i="4" s="1"/>
  <c r="H13" i="4" s="1"/>
  <c r="H9" i="4"/>
  <c r="I9" i="4" s="1"/>
  <c r="I18" i="4" s="1"/>
  <c r="I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D64" i="2"/>
  <c r="C63" i="2"/>
  <c r="J61" i="2"/>
  <c r="J63" i="2" s="1"/>
  <c r="I61" i="2"/>
  <c r="I63" i="2" s="1"/>
  <c r="H61" i="2"/>
  <c r="G61" i="2"/>
  <c r="F61" i="2"/>
  <c r="E61" i="2"/>
  <c r="D61" i="2"/>
  <c r="C61" i="2"/>
  <c r="M60" i="2"/>
  <c r="L60" i="2"/>
  <c r="K60" i="2"/>
  <c r="K63" i="2" s="1"/>
  <c r="J60" i="2"/>
  <c r="I60" i="2"/>
  <c r="H60" i="2"/>
  <c r="G60" i="2"/>
  <c r="G63" i="2" s="1"/>
  <c r="F60" i="2"/>
  <c r="E60" i="2"/>
  <c r="D60" i="2"/>
  <c r="D63" i="2" s="1"/>
  <c r="C60" i="2"/>
  <c r="Y59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T50" i="2" s="1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G53" i="2"/>
  <c r="F53" i="2"/>
  <c r="U49" i="2" s="1"/>
  <c r="E53" i="2"/>
  <c r="D53" i="2"/>
  <c r="C53" i="2"/>
  <c r="S49" i="2" s="1"/>
  <c r="U51" i="2"/>
  <c r="S50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S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S51" i="2" s="1"/>
  <c r="C45" i="2"/>
  <c r="J44" i="2"/>
  <c r="I44" i="2"/>
  <c r="X48" i="2" s="1"/>
  <c r="H44" i="2"/>
  <c r="G44" i="2"/>
  <c r="F44" i="2"/>
  <c r="U48" i="2" s="1"/>
  <c r="E44" i="2"/>
  <c r="D44" i="2"/>
  <c r="C44" i="2"/>
  <c r="R48" i="2" s="1"/>
  <c r="AA43" i="2"/>
  <c r="J43" i="2"/>
  <c r="Z47" i="2" s="1"/>
  <c r="I43" i="2"/>
  <c r="H43" i="2"/>
  <c r="G43" i="2"/>
  <c r="F43" i="2"/>
  <c r="E43" i="2"/>
  <c r="D43" i="2"/>
  <c r="C43" i="2"/>
  <c r="J42" i="2"/>
  <c r="J51" i="2" s="1"/>
  <c r="I42" i="2"/>
  <c r="H42" i="2"/>
  <c r="H51" i="2" s="1"/>
  <c r="G42" i="2"/>
  <c r="F42" i="2"/>
  <c r="F51" i="2" s="1"/>
  <c r="E42" i="2"/>
  <c r="D42" i="2"/>
  <c r="C42" i="2"/>
  <c r="C51" i="2" s="1"/>
  <c r="C82" i="2" s="1"/>
  <c r="Z40" i="2"/>
  <c r="V40" i="2"/>
  <c r="T40" i="2"/>
  <c r="M40" i="2"/>
  <c r="AB18" i="2" s="1"/>
  <c r="AB40" i="2" s="1"/>
  <c r="L40" i="2"/>
  <c r="K40" i="2"/>
  <c r="J40" i="2"/>
  <c r="I40" i="2"/>
  <c r="H40" i="2"/>
  <c r="G40" i="2"/>
  <c r="F40" i="2"/>
  <c r="U18" i="2" s="1"/>
  <c r="U40" i="2" s="1"/>
  <c r="E40" i="2"/>
  <c r="D40" i="2"/>
  <c r="S18" i="2" s="1"/>
  <c r="S40" i="2" s="1"/>
  <c r="Z34" i="2"/>
  <c r="Y34" i="2"/>
  <c r="X34" i="2"/>
  <c r="W34" i="2"/>
  <c r="V34" i="2"/>
  <c r="U34" i="2"/>
  <c r="T34" i="2"/>
  <c r="S34" i="2"/>
  <c r="R34" i="2"/>
  <c r="J34" i="2"/>
  <c r="I34" i="2"/>
  <c r="H34" i="2"/>
  <c r="G34" i="2"/>
  <c r="V54" i="2" s="1"/>
  <c r="F34" i="2"/>
  <c r="U54" i="2" s="1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E28" i="2"/>
  <c r="D28" i="2"/>
  <c r="C28" i="2"/>
  <c r="Y27" i="2"/>
  <c r="Y54" i="2" s="1"/>
  <c r="X27" i="2"/>
  <c r="W27" i="2"/>
  <c r="V27" i="2"/>
  <c r="V55" i="2" s="1"/>
  <c r="U27" i="2"/>
  <c r="T27" i="2"/>
  <c r="T54" i="2" s="1"/>
  <c r="S27" i="2"/>
  <c r="R27" i="2"/>
  <c r="J27" i="2"/>
  <c r="I27" i="2"/>
  <c r="H27" i="2"/>
  <c r="G27" i="2"/>
  <c r="E27" i="2"/>
  <c r="C27" i="2"/>
  <c r="J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AB21" i="2"/>
  <c r="AA21" i="2"/>
  <c r="Z21" i="2"/>
  <c r="Y21" i="2"/>
  <c r="X21" i="2"/>
  <c r="W21" i="2"/>
  <c r="V21" i="2"/>
  <c r="U21" i="2"/>
  <c r="T21" i="2"/>
  <c r="S21" i="2"/>
  <c r="R21" i="2"/>
  <c r="K21" i="2"/>
  <c r="H21" i="2"/>
  <c r="W49" i="2" s="1"/>
  <c r="G21" i="2"/>
  <c r="V51" i="2" s="1"/>
  <c r="F21" i="2"/>
  <c r="E21" i="2"/>
  <c r="C21" i="2"/>
  <c r="M20" i="2"/>
  <c r="L20" i="2"/>
  <c r="AA50" i="2" s="1"/>
  <c r="K20" i="2"/>
  <c r="Z55" i="2" s="1"/>
  <c r="I20" i="2"/>
  <c r="G20" i="2"/>
  <c r="F20" i="2"/>
  <c r="U43" i="2" s="1"/>
  <c r="E20" i="2"/>
  <c r="D20" i="2"/>
  <c r="C20" i="2"/>
  <c r="AA18" i="2"/>
  <c r="AA40" i="2" s="1"/>
  <c r="Z18" i="2"/>
  <c r="Y18" i="2"/>
  <c r="Y40" i="2" s="1"/>
  <c r="X18" i="2"/>
  <c r="X40" i="2" s="1"/>
  <c r="W18" i="2"/>
  <c r="W40" i="2" s="1"/>
  <c r="V18" i="2"/>
  <c r="T18" i="2"/>
  <c r="D18" i="2"/>
  <c r="C18" i="2" s="1"/>
  <c r="C40" i="2" s="1"/>
  <c r="R18" i="2" s="1"/>
  <c r="R40" i="2" s="1"/>
  <c r="C14" i="2"/>
  <c r="L65" i="2" s="1"/>
  <c r="J54" i="1"/>
  <c r="G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9" i="1"/>
  <c r="J48" i="1"/>
  <c r="I48" i="1"/>
  <c r="G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T38" i="1" s="1"/>
  <c r="H41" i="1"/>
  <c r="G41" i="1"/>
  <c r="F41" i="1"/>
  <c r="E41" i="1"/>
  <c r="D41" i="1"/>
  <c r="C41" i="1"/>
  <c r="U40" i="1"/>
  <c r="J40" i="1"/>
  <c r="I40" i="1"/>
  <c r="H40" i="1"/>
  <c r="G40" i="1"/>
  <c r="F40" i="1"/>
  <c r="E40" i="1"/>
  <c r="D40" i="1"/>
  <c r="C40" i="1"/>
  <c r="R37" i="1"/>
  <c r="J37" i="1"/>
  <c r="I37" i="1"/>
  <c r="H37" i="1"/>
  <c r="G37" i="1"/>
  <c r="F37" i="1"/>
  <c r="E37" i="1"/>
  <c r="D37" i="1"/>
  <c r="C37" i="1"/>
  <c r="Q36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S38" i="1" s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E38" i="1" s="1"/>
  <c r="D29" i="1"/>
  <c r="C29" i="1"/>
  <c r="C38" i="1" s="1"/>
  <c r="H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J22" i="3" s="1"/>
  <c r="I22" i="1"/>
  <c r="H22" i="1"/>
  <c r="H22" i="3" s="1"/>
  <c r="G22" i="1"/>
  <c r="G22" i="3" s="1"/>
  <c r="F22" i="1"/>
  <c r="E22" i="1"/>
  <c r="D22" i="1"/>
  <c r="C22" i="1"/>
  <c r="J21" i="1"/>
  <c r="J21" i="3" s="1"/>
  <c r="I21" i="1"/>
  <c r="H21" i="1"/>
  <c r="H21" i="3" s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J17" i="3" s="1"/>
  <c r="I17" i="1"/>
  <c r="H17" i="1"/>
  <c r="H17" i="3" s="1"/>
  <c r="G17" i="1"/>
  <c r="G18" i="1" s="1"/>
  <c r="F17" i="1"/>
  <c r="F17" i="3" s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8" i="1" s="1"/>
  <c r="E18" i="3" s="1"/>
  <c r="D16" i="1"/>
  <c r="C16" i="1"/>
  <c r="U14" i="1"/>
  <c r="T14" i="1"/>
  <c r="S14" i="1"/>
  <c r="R14" i="1"/>
  <c r="Q14" i="1"/>
  <c r="Q41" i="1" s="1"/>
  <c r="P14" i="1"/>
  <c r="O14" i="1"/>
  <c r="N14" i="1"/>
  <c r="N41" i="1" s="1"/>
  <c r="J14" i="1"/>
  <c r="J14" i="3" s="1"/>
  <c r="I14" i="1"/>
  <c r="H14" i="1"/>
  <c r="H14" i="3" s="1"/>
  <c r="G14" i="1"/>
  <c r="F14" i="1"/>
  <c r="F14" i="3" s="1"/>
  <c r="E14" i="1"/>
  <c r="D14" i="1"/>
  <c r="C14" i="1"/>
  <c r="J13" i="1"/>
  <c r="J13" i="3" s="1"/>
  <c r="I13" i="1"/>
  <c r="H13" i="1"/>
  <c r="H13" i="3" s="1"/>
  <c r="G13" i="1"/>
  <c r="G13" i="3" s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G10" i="3" s="1"/>
  <c r="F10" i="1"/>
  <c r="F10" i="3" s="1"/>
  <c r="E10" i="1"/>
  <c r="E10" i="3" s="1"/>
  <c r="D10" i="1"/>
  <c r="D10" i="3" s="1"/>
  <c r="C10" i="1"/>
  <c r="U9" i="1"/>
  <c r="T9" i="1"/>
  <c r="S9" i="1"/>
  <c r="R9" i="1"/>
  <c r="Q9" i="1"/>
  <c r="P9" i="1"/>
  <c r="O9" i="1"/>
  <c r="N9" i="1"/>
  <c r="G9" i="1"/>
  <c r="F9" i="1"/>
  <c r="D9" i="1"/>
  <c r="D12" i="1" s="1"/>
  <c r="J8" i="1"/>
  <c r="J9" i="1" s="1"/>
  <c r="I8" i="1"/>
  <c r="H8" i="1"/>
  <c r="H8" i="3" s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R35" i="1" s="1"/>
  <c r="F7" i="1"/>
  <c r="Q35" i="1" s="1"/>
  <c r="E7" i="1"/>
  <c r="D7" i="1"/>
  <c r="C7" i="1"/>
  <c r="U5" i="1"/>
  <c r="T5" i="1"/>
  <c r="S5" i="1"/>
  <c r="J5" i="1"/>
  <c r="J5" i="3" s="1"/>
  <c r="I5" i="1"/>
  <c r="H5" i="1"/>
  <c r="H5" i="3" s="1"/>
  <c r="G5" i="1"/>
  <c r="R5" i="1" s="1"/>
  <c r="F5" i="1"/>
  <c r="Q5" i="1" s="1"/>
  <c r="E5" i="1"/>
  <c r="D5" i="1"/>
  <c r="O5" i="1" s="1"/>
  <c r="C5" i="1"/>
  <c r="D12" i="3" l="1"/>
  <c r="O64" i="1"/>
  <c r="D25" i="1"/>
  <c r="D15" i="1"/>
  <c r="D15" i="3" s="1"/>
  <c r="T39" i="1"/>
  <c r="J9" i="3"/>
  <c r="U74" i="1"/>
  <c r="U31" i="1"/>
  <c r="J12" i="1"/>
  <c r="J15" i="1" s="1"/>
  <c r="J15" i="3" s="1"/>
  <c r="S37" i="1"/>
  <c r="D24" i="3"/>
  <c r="D7" i="3"/>
  <c r="O40" i="1"/>
  <c r="D23" i="3"/>
  <c r="D11" i="3"/>
  <c r="O35" i="1"/>
  <c r="O30" i="1"/>
  <c r="G18" i="3"/>
  <c r="D18" i="1"/>
  <c r="D18" i="3" s="1"/>
  <c r="E22" i="3"/>
  <c r="D38" i="1"/>
  <c r="S36" i="1"/>
  <c r="R55" i="1"/>
  <c r="C7" i="3"/>
  <c r="C11" i="3"/>
  <c r="C23" i="3"/>
  <c r="C24" i="3"/>
  <c r="C9" i="1"/>
  <c r="P41" i="1"/>
  <c r="P42" i="1"/>
  <c r="F22" i="3"/>
  <c r="E38" i="3"/>
  <c r="E23" i="3"/>
  <c r="E11" i="3"/>
  <c r="E7" i="3"/>
  <c r="P35" i="1"/>
  <c r="P30" i="1"/>
  <c r="E9" i="1"/>
  <c r="E24" i="3"/>
  <c r="P40" i="1"/>
  <c r="I17" i="3"/>
  <c r="O31" i="1"/>
  <c r="J8" i="3"/>
  <c r="U37" i="1"/>
  <c r="U36" i="1"/>
  <c r="I5" i="3"/>
  <c r="I27" i="1"/>
  <c r="C38" i="3"/>
  <c r="F24" i="3"/>
  <c r="F7" i="3"/>
  <c r="F11" i="3"/>
  <c r="F23" i="3"/>
  <c r="Q40" i="1"/>
  <c r="F18" i="1"/>
  <c r="F18" i="3" s="1"/>
  <c r="D21" i="3"/>
  <c r="O41" i="1"/>
  <c r="G24" i="3"/>
  <c r="G11" i="3"/>
  <c r="G23" i="3"/>
  <c r="G7" i="3"/>
  <c r="R40" i="1"/>
  <c r="S30" i="1"/>
  <c r="C8" i="3"/>
  <c r="R42" i="1"/>
  <c r="I18" i="1"/>
  <c r="I18" i="3" s="1"/>
  <c r="Q30" i="1"/>
  <c r="O48" i="1"/>
  <c r="O56" i="1"/>
  <c r="J16" i="3"/>
  <c r="J18" i="1"/>
  <c r="J18" i="3" s="1"/>
  <c r="I10" i="3"/>
  <c r="D14" i="3"/>
  <c r="S42" i="1"/>
  <c r="S41" i="1"/>
  <c r="R30" i="1"/>
  <c r="U34" i="1"/>
  <c r="J82" i="2"/>
  <c r="J80" i="2"/>
  <c r="J81" i="2"/>
  <c r="E8" i="3"/>
  <c r="P36" i="1"/>
  <c r="P37" i="1"/>
  <c r="D5" i="3"/>
  <c r="D27" i="1"/>
  <c r="U30" i="1"/>
  <c r="F9" i="3"/>
  <c r="Q74" i="1"/>
  <c r="Q31" i="1"/>
  <c r="U41" i="1"/>
  <c r="U42" i="1"/>
  <c r="J29" i="3"/>
  <c r="J38" i="1"/>
  <c r="U55" i="1"/>
  <c r="C5" i="3"/>
  <c r="N5" i="1"/>
  <c r="C27" i="1"/>
  <c r="I24" i="3"/>
  <c r="I7" i="3"/>
  <c r="I23" i="3"/>
  <c r="I11" i="3"/>
  <c r="T40" i="1"/>
  <c r="T30" i="1"/>
  <c r="T42" i="1"/>
  <c r="T35" i="1"/>
  <c r="D9" i="3"/>
  <c r="O74" i="1"/>
  <c r="O75" i="1" s="1"/>
  <c r="O76" i="1" s="1"/>
  <c r="F12" i="1"/>
  <c r="I29" i="3"/>
  <c r="I38" i="1"/>
  <c r="E16" i="3"/>
  <c r="E5" i="3"/>
  <c r="P5" i="1"/>
  <c r="E27" i="1"/>
  <c r="G9" i="3"/>
  <c r="R74" i="1"/>
  <c r="G12" i="1"/>
  <c r="R31" i="1"/>
  <c r="C10" i="3"/>
  <c r="I21" i="3"/>
  <c r="T41" i="1"/>
  <c r="C30" i="3"/>
  <c r="C34" i="3"/>
  <c r="I49" i="1"/>
  <c r="H9" i="1"/>
  <c r="H32" i="3"/>
  <c r="J49" i="1"/>
  <c r="U46" i="1" s="1"/>
  <c r="F5" i="3"/>
  <c r="F27" i="1"/>
  <c r="D34" i="3"/>
  <c r="G5" i="3"/>
  <c r="G27" i="1"/>
  <c r="I9" i="1"/>
  <c r="I14" i="3"/>
  <c r="H16" i="3"/>
  <c r="S34" i="1"/>
  <c r="H18" i="1"/>
  <c r="H18" i="3" s="1"/>
  <c r="I32" i="3"/>
  <c r="X43" i="2"/>
  <c r="X53" i="2"/>
  <c r="I22" i="2"/>
  <c r="X50" i="2"/>
  <c r="J32" i="3"/>
  <c r="G33" i="3"/>
  <c r="E34" i="3"/>
  <c r="N42" i="1"/>
  <c r="F48" i="1"/>
  <c r="E48" i="1"/>
  <c r="E54" i="1"/>
  <c r="S47" i="2"/>
  <c r="D51" i="2"/>
  <c r="S52" i="2"/>
  <c r="Y43" i="2"/>
  <c r="Y53" i="2"/>
  <c r="J21" i="2"/>
  <c r="J22" i="2" s="1"/>
  <c r="Y55" i="2"/>
  <c r="D30" i="3"/>
  <c r="D35" i="3"/>
  <c r="C36" i="3"/>
  <c r="C37" i="3"/>
  <c r="F54" i="1"/>
  <c r="AB52" i="2"/>
  <c r="AB55" i="2"/>
  <c r="M21" i="2"/>
  <c r="M22" i="2" s="1"/>
  <c r="AB47" i="2"/>
  <c r="AB50" i="2"/>
  <c r="AB43" i="2"/>
  <c r="S55" i="2"/>
  <c r="S54" i="2"/>
  <c r="T47" i="2"/>
  <c r="T52" i="2"/>
  <c r="C13" i="3"/>
  <c r="C16" i="3"/>
  <c r="H11" i="3"/>
  <c r="H23" i="3"/>
  <c r="H7" i="3"/>
  <c r="S35" i="1"/>
  <c r="H24" i="3"/>
  <c r="D8" i="3"/>
  <c r="O37" i="1"/>
  <c r="H10" i="3"/>
  <c r="D13" i="3"/>
  <c r="O42" i="1"/>
  <c r="D16" i="3"/>
  <c r="I22" i="3"/>
  <c r="E30" i="3"/>
  <c r="P38" i="1"/>
  <c r="C31" i="3"/>
  <c r="I33" i="3"/>
  <c r="G34" i="3"/>
  <c r="D36" i="3"/>
  <c r="S40" i="1"/>
  <c r="R41" i="1"/>
  <c r="H48" i="1"/>
  <c r="T53" i="1"/>
  <c r="V48" i="2"/>
  <c r="W51" i="2"/>
  <c r="V59" i="2"/>
  <c r="V67" i="2"/>
  <c r="U45" i="1"/>
  <c r="V47" i="2"/>
  <c r="V52" i="2"/>
  <c r="W48" i="2"/>
  <c r="X59" i="2"/>
  <c r="X67" i="2"/>
  <c r="J33" i="3"/>
  <c r="E37" i="3"/>
  <c r="F8" i="3"/>
  <c r="Q37" i="1"/>
  <c r="J10" i="3"/>
  <c r="F13" i="3"/>
  <c r="Q42" i="1"/>
  <c r="C29" i="3"/>
  <c r="G30" i="3"/>
  <c r="I34" i="3"/>
  <c r="G35" i="3"/>
  <c r="W52" i="2"/>
  <c r="D31" i="3"/>
  <c r="E36" i="3"/>
  <c r="J11" i="3"/>
  <c r="J23" i="3"/>
  <c r="J7" i="3"/>
  <c r="U35" i="1"/>
  <c r="J24" i="3"/>
  <c r="F16" i="3"/>
  <c r="Q34" i="1"/>
  <c r="E31" i="3"/>
  <c r="G38" i="1"/>
  <c r="G36" i="3" s="1"/>
  <c r="G8" i="3"/>
  <c r="R36" i="1"/>
  <c r="C14" i="3"/>
  <c r="G16" i="3"/>
  <c r="C17" i="3"/>
  <c r="C21" i="3"/>
  <c r="D29" i="3"/>
  <c r="H30" i="3"/>
  <c r="F31" i="3"/>
  <c r="C32" i="3"/>
  <c r="J34" i="3"/>
  <c r="G37" i="3"/>
  <c r="D49" i="1"/>
  <c r="R53" i="2"/>
  <c r="C22" i="2"/>
  <c r="E51" i="2"/>
  <c r="E81" i="2" s="1"/>
  <c r="X52" i="2"/>
  <c r="T49" i="2"/>
  <c r="E64" i="2"/>
  <c r="E68" i="2" s="1"/>
  <c r="F78" i="6"/>
  <c r="T60" i="2"/>
  <c r="H27" i="3"/>
  <c r="S27" i="1"/>
  <c r="E29" i="3"/>
  <c r="I30" i="3"/>
  <c r="D32" i="3"/>
  <c r="I35" i="3"/>
  <c r="H37" i="3"/>
  <c r="N38" i="1"/>
  <c r="X54" i="2"/>
  <c r="X55" i="2"/>
  <c r="F82" i="2"/>
  <c r="Y52" i="2"/>
  <c r="Y47" i="2"/>
  <c r="I8" i="3"/>
  <c r="T36" i="1"/>
  <c r="T37" i="1"/>
  <c r="I13" i="3"/>
  <c r="E14" i="3"/>
  <c r="I16" i="3"/>
  <c r="E17" i="3"/>
  <c r="E21" i="3"/>
  <c r="F38" i="1"/>
  <c r="F35" i="3" s="1"/>
  <c r="J30" i="3"/>
  <c r="U38" i="1"/>
  <c r="U39" i="1" s="1"/>
  <c r="H31" i="3"/>
  <c r="E32" i="3"/>
  <c r="I36" i="3"/>
  <c r="O38" i="1"/>
  <c r="O39" i="1" s="1"/>
  <c r="R45" i="1"/>
  <c r="R53" i="1"/>
  <c r="T55" i="1"/>
  <c r="T43" i="2"/>
  <c r="T53" i="2"/>
  <c r="T55" i="2"/>
  <c r="Z49" i="2"/>
  <c r="Z51" i="2"/>
  <c r="E22" i="2"/>
  <c r="G51" i="2"/>
  <c r="D68" i="2"/>
  <c r="S60" i="2"/>
  <c r="F21" i="3"/>
  <c r="C22" i="3"/>
  <c r="J27" i="1"/>
  <c r="G29" i="3"/>
  <c r="I31" i="3"/>
  <c r="C33" i="3"/>
  <c r="R34" i="1"/>
  <c r="J36" i="3"/>
  <c r="J37" i="3"/>
  <c r="Q38" i="1"/>
  <c r="Q39" i="1" s="1"/>
  <c r="C49" i="1"/>
  <c r="U53" i="2"/>
  <c r="F22" i="2"/>
  <c r="H82" i="2"/>
  <c r="H69" i="2"/>
  <c r="Z43" i="2"/>
  <c r="V60" i="2"/>
  <c r="G14" i="3"/>
  <c r="G17" i="3"/>
  <c r="C18" i="1"/>
  <c r="C18" i="3" s="1"/>
  <c r="G21" i="3"/>
  <c r="D22" i="3"/>
  <c r="H29" i="3"/>
  <c r="H38" i="1"/>
  <c r="H35" i="3" s="1"/>
  <c r="J31" i="3"/>
  <c r="G32" i="3"/>
  <c r="D33" i="3"/>
  <c r="O36" i="1"/>
  <c r="R38" i="1"/>
  <c r="E49" i="1"/>
  <c r="U53" i="1"/>
  <c r="H22" i="2"/>
  <c r="R51" i="2"/>
  <c r="I68" i="2"/>
  <c r="X60" i="2"/>
  <c r="W60" i="2"/>
  <c r="H49" i="1"/>
  <c r="H54" i="1"/>
  <c r="F28" i="2"/>
  <c r="T48" i="2"/>
  <c r="T51" i="2"/>
  <c r="U50" i="2"/>
  <c r="AB53" i="2"/>
  <c r="S59" i="2"/>
  <c r="S67" i="2"/>
  <c r="N48" i="6"/>
  <c r="R67" i="2"/>
  <c r="R59" i="2"/>
  <c r="Q24" i="6"/>
  <c r="K48" i="6"/>
  <c r="E33" i="3"/>
  <c r="J35" i="3"/>
  <c r="D37" i="3"/>
  <c r="G49" i="1"/>
  <c r="R46" i="1" s="1"/>
  <c r="I54" i="1"/>
  <c r="G22" i="2"/>
  <c r="U52" i="2"/>
  <c r="Y51" i="2"/>
  <c r="U47" i="2"/>
  <c r="Z50" i="2"/>
  <c r="C80" i="2"/>
  <c r="C81" i="2"/>
  <c r="F64" i="2"/>
  <c r="F68" i="2" s="1"/>
  <c r="F69" i="2" s="1"/>
  <c r="I24" i="6"/>
  <c r="I48" i="6" s="1"/>
  <c r="I79" i="6" s="1"/>
  <c r="W47" i="2"/>
  <c r="H64" i="2"/>
  <c r="H68" i="2" s="1"/>
  <c r="D80" i="2"/>
  <c r="D81" i="2"/>
  <c r="Y67" i="2"/>
  <c r="S53" i="2"/>
  <c r="S43" i="2"/>
  <c r="X47" i="2"/>
  <c r="Y49" i="2"/>
  <c r="M24" i="6"/>
  <c r="M48" i="6" s="1"/>
  <c r="R50" i="2"/>
  <c r="F80" i="2"/>
  <c r="F63" i="2"/>
  <c r="AA55" i="2"/>
  <c r="G81" i="2"/>
  <c r="G80" i="2"/>
  <c r="K65" i="2"/>
  <c r="F48" i="6"/>
  <c r="C35" i="3"/>
  <c r="I37" i="3"/>
  <c r="V43" i="2"/>
  <c r="R55" i="2"/>
  <c r="I51" i="2"/>
  <c r="AA47" i="2"/>
  <c r="V53" i="2"/>
  <c r="H80" i="2"/>
  <c r="H63" i="2"/>
  <c r="M65" i="2"/>
  <c r="L59" i="2"/>
  <c r="K57" i="2"/>
  <c r="K64" i="2" s="1"/>
  <c r="H34" i="3"/>
  <c r="E35" i="3"/>
  <c r="C54" i="1"/>
  <c r="O34" i="1" s="1"/>
  <c r="L21" i="2"/>
  <c r="W43" i="2"/>
  <c r="AA52" i="2"/>
  <c r="R54" i="2"/>
  <c r="V50" i="2"/>
  <c r="Z52" i="2"/>
  <c r="K22" i="2"/>
  <c r="U55" i="2"/>
  <c r="Y48" i="2"/>
  <c r="Z48" i="2"/>
  <c r="C64" i="2"/>
  <c r="C68" i="2" s="1"/>
  <c r="C69" i="2" s="1"/>
  <c r="R49" i="2"/>
  <c r="Z53" i="2"/>
  <c r="W50" i="2"/>
  <c r="R60" i="2"/>
  <c r="F81" i="2"/>
  <c r="W53" i="2"/>
  <c r="D54" i="1"/>
  <c r="P34" i="1" s="1"/>
  <c r="D22" i="2"/>
  <c r="R52" i="2"/>
  <c r="R47" i="2"/>
  <c r="AA53" i="2"/>
  <c r="H81" i="2"/>
  <c r="G13" i="4"/>
  <c r="D21" i="10"/>
  <c r="V49" i="2"/>
  <c r="G64" i="2"/>
  <c r="G68" i="2" s="1"/>
  <c r="K78" i="6"/>
  <c r="W54" i="2"/>
  <c r="J64" i="2"/>
  <c r="W55" i="2"/>
  <c r="Y50" i="2"/>
  <c r="L24" i="6"/>
  <c r="L48" i="6" s="1"/>
  <c r="D78" i="6"/>
  <c r="C21" i="10"/>
  <c r="C32" i="10" s="1"/>
  <c r="E63" i="2"/>
  <c r="AB44" i="2" l="1"/>
  <c r="M25" i="2"/>
  <c r="R75" i="1"/>
  <c r="R76" i="1" s="1"/>
  <c r="H55" i="1"/>
  <c r="S46" i="1"/>
  <c r="O45" i="1"/>
  <c r="U75" i="1"/>
  <c r="U76" i="1" s="1"/>
  <c r="F25" i="2"/>
  <c r="U44" i="2"/>
  <c r="D82" i="2"/>
  <c r="D69" i="2"/>
  <c r="U67" i="2"/>
  <c r="U59" i="2"/>
  <c r="F32" i="3"/>
  <c r="H48" i="3"/>
  <c r="S45" i="1"/>
  <c r="S55" i="1"/>
  <c r="S53" i="1"/>
  <c r="J55" i="1"/>
  <c r="I9" i="3"/>
  <c r="T31" i="1"/>
  <c r="T74" i="1"/>
  <c r="I12" i="1"/>
  <c r="S74" i="1"/>
  <c r="S75" i="1" s="1"/>
  <c r="S76" i="1" s="1"/>
  <c r="H9" i="3"/>
  <c r="S31" i="1"/>
  <c r="H12" i="1"/>
  <c r="E27" i="3"/>
  <c r="P27" i="1"/>
  <c r="J38" i="3"/>
  <c r="J56" i="1"/>
  <c r="O53" i="1"/>
  <c r="E9" i="3"/>
  <c r="P74" i="1"/>
  <c r="P31" i="1"/>
  <c r="E12" i="1"/>
  <c r="L63" i="2"/>
  <c r="L57" i="2"/>
  <c r="L64" i="2" s="1"/>
  <c r="M59" i="2"/>
  <c r="F34" i="3"/>
  <c r="G27" i="3"/>
  <c r="R27" i="1"/>
  <c r="Y60" i="2"/>
  <c r="J68" i="2"/>
  <c r="J69" i="2" s="1"/>
  <c r="AA51" i="2"/>
  <c r="AA48" i="2"/>
  <c r="L22" i="2"/>
  <c r="AA49" i="2"/>
  <c r="H49" i="3"/>
  <c r="W44" i="2"/>
  <c r="H25" i="2"/>
  <c r="R39" i="1"/>
  <c r="J27" i="3"/>
  <c r="U27" i="1"/>
  <c r="H36" i="3"/>
  <c r="H33" i="3"/>
  <c r="X44" i="2"/>
  <c r="I25" i="2"/>
  <c r="C9" i="3"/>
  <c r="N74" i="1"/>
  <c r="C12" i="1"/>
  <c r="N31" i="1"/>
  <c r="S39" i="1"/>
  <c r="F54" i="3"/>
  <c r="Q46" i="1"/>
  <c r="F55" i="1"/>
  <c r="P46" i="1"/>
  <c r="E55" i="1"/>
  <c r="E49" i="3" s="1"/>
  <c r="I27" i="3"/>
  <c r="T27" i="1"/>
  <c r="T34" i="1"/>
  <c r="C55" i="1"/>
  <c r="N53" i="1"/>
  <c r="N46" i="1"/>
  <c r="N45" i="1"/>
  <c r="F29" i="3"/>
  <c r="T59" i="2"/>
  <c r="T67" i="2"/>
  <c r="T44" i="2"/>
  <c r="E25" i="2"/>
  <c r="W67" i="2"/>
  <c r="W59" i="2"/>
  <c r="D49" i="3"/>
  <c r="K79" i="6"/>
  <c r="G31" i="3"/>
  <c r="J25" i="2"/>
  <c r="Y44" i="2"/>
  <c r="E48" i="3"/>
  <c r="P45" i="1"/>
  <c r="P53" i="1"/>
  <c r="P55" i="1"/>
  <c r="F27" i="3"/>
  <c r="Q27" i="1"/>
  <c r="I38" i="3"/>
  <c r="Q75" i="1"/>
  <c r="Q76" i="1" s="1"/>
  <c r="D25" i="3"/>
  <c r="D26" i="1"/>
  <c r="O65" i="1"/>
  <c r="O32" i="1"/>
  <c r="O6" i="1"/>
  <c r="D25" i="2"/>
  <c r="S44" i="2"/>
  <c r="O46" i="1"/>
  <c r="D55" i="1"/>
  <c r="V44" i="2"/>
  <c r="G25" i="2"/>
  <c r="G38" i="3"/>
  <c r="D38" i="3"/>
  <c r="D56" i="1"/>
  <c r="F38" i="3"/>
  <c r="Z44" i="2"/>
  <c r="K25" i="2"/>
  <c r="I81" i="2"/>
  <c r="I69" i="2"/>
  <c r="I82" i="2"/>
  <c r="I80" i="2"/>
  <c r="I54" i="3"/>
  <c r="I55" i="1"/>
  <c r="I49" i="3" s="1"/>
  <c r="T46" i="1"/>
  <c r="T45" i="1"/>
  <c r="U60" i="2"/>
  <c r="N55" i="1"/>
  <c r="H38" i="3"/>
  <c r="H56" i="1"/>
  <c r="G69" i="2"/>
  <c r="G82" i="2"/>
  <c r="F37" i="3"/>
  <c r="F36" i="3"/>
  <c r="P39" i="1"/>
  <c r="F48" i="3"/>
  <c r="Q53" i="1"/>
  <c r="Q55" i="1"/>
  <c r="Q45" i="1"/>
  <c r="Q48" i="1"/>
  <c r="Q56" i="1"/>
  <c r="E82" i="2"/>
  <c r="E80" i="2"/>
  <c r="E69" i="2"/>
  <c r="AB51" i="2"/>
  <c r="AB48" i="2"/>
  <c r="AB49" i="2"/>
  <c r="F12" i="3"/>
  <c r="Q64" i="1"/>
  <c r="F25" i="1"/>
  <c r="F15" i="1"/>
  <c r="F15" i="3" s="1"/>
  <c r="C27" i="3"/>
  <c r="N27" i="1"/>
  <c r="D27" i="3"/>
  <c r="O27" i="1"/>
  <c r="F33" i="3"/>
  <c r="R44" i="2"/>
  <c r="C25" i="2"/>
  <c r="J49" i="3"/>
  <c r="G12" i="3"/>
  <c r="R64" i="1"/>
  <c r="G25" i="1"/>
  <c r="G15" i="1"/>
  <c r="G15" i="3" s="1"/>
  <c r="F30" i="3"/>
  <c r="J12" i="3"/>
  <c r="U64" i="1"/>
  <c r="J25" i="1"/>
  <c r="O55" i="1"/>
  <c r="G55" i="1"/>
  <c r="G56" i="1" s="1"/>
  <c r="G49" i="3" l="1"/>
  <c r="F58" i="3"/>
  <c r="F50" i="3"/>
  <c r="F55" i="3"/>
  <c r="F46" i="3"/>
  <c r="F47" i="3"/>
  <c r="F42" i="3"/>
  <c r="F41" i="3"/>
  <c r="F49" i="3"/>
  <c r="F51" i="3"/>
  <c r="F40" i="3"/>
  <c r="F45" i="3"/>
  <c r="F43" i="3"/>
  <c r="F44" i="3"/>
  <c r="F53" i="3"/>
  <c r="F52" i="3"/>
  <c r="E12" i="3"/>
  <c r="E25" i="1"/>
  <c r="P64" i="1"/>
  <c r="E15" i="1"/>
  <c r="E15" i="3" s="1"/>
  <c r="U74" i="2"/>
  <c r="F38" i="2"/>
  <c r="F29" i="2"/>
  <c r="P75" i="1"/>
  <c r="P76" i="1" s="1"/>
  <c r="T75" i="1"/>
  <c r="T76" i="1" s="1"/>
  <c r="Z74" i="2"/>
  <c r="K38" i="2"/>
  <c r="K29" i="2"/>
  <c r="C58" i="3"/>
  <c r="C55" i="3"/>
  <c r="C50" i="3"/>
  <c r="C48" i="3"/>
  <c r="C44" i="3"/>
  <c r="C52" i="3"/>
  <c r="C42" i="3"/>
  <c r="C40" i="3"/>
  <c r="C41" i="3"/>
  <c r="C53" i="3"/>
  <c r="C45" i="3"/>
  <c r="C51" i="3"/>
  <c r="C56" i="1"/>
  <c r="C46" i="3"/>
  <c r="C43" i="3"/>
  <c r="C47" i="3"/>
  <c r="I12" i="3"/>
  <c r="I25" i="1"/>
  <c r="T64" i="1"/>
  <c r="I15" i="1"/>
  <c r="I15" i="3" s="1"/>
  <c r="G25" i="3"/>
  <c r="R65" i="1"/>
  <c r="R48" i="1"/>
  <c r="R32" i="1"/>
  <c r="R6" i="1"/>
  <c r="G26" i="1"/>
  <c r="R56" i="1"/>
  <c r="F25" i="3"/>
  <c r="F26" i="1"/>
  <c r="Q32" i="1"/>
  <c r="Q6" i="1"/>
  <c r="Q65" i="1"/>
  <c r="D58" i="3"/>
  <c r="D50" i="3"/>
  <c r="D55" i="3"/>
  <c r="D43" i="3"/>
  <c r="D47" i="3"/>
  <c r="D46" i="3"/>
  <c r="D44" i="3"/>
  <c r="D42" i="3"/>
  <c r="D41" i="3"/>
  <c r="D51" i="3"/>
  <c r="D45" i="3"/>
  <c r="D48" i="3"/>
  <c r="D52" i="3"/>
  <c r="D53" i="3"/>
  <c r="D40" i="3"/>
  <c r="I56" i="1"/>
  <c r="E29" i="2"/>
  <c r="T74" i="2"/>
  <c r="E38" i="2"/>
  <c r="C54" i="3"/>
  <c r="N64" i="1"/>
  <c r="C12" i="3"/>
  <c r="C15" i="1"/>
  <c r="C15" i="3" s="1"/>
  <c r="C25" i="1"/>
  <c r="W74" i="2"/>
  <c r="H29" i="2"/>
  <c r="H38" i="2"/>
  <c r="V74" i="2"/>
  <c r="G38" i="2"/>
  <c r="G29" i="2"/>
  <c r="D54" i="3"/>
  <c r="N75" i="1"/>
  <c r="N76" i="1" s="1"/>
  <c r="J55" i="3"/>
  <c r="J58" i="3"/>
  <c r="J50" i="3"/>
  <c r="J48" i="3"/>
  <c r="J53" i="3"/>
  <c r="J42" i="3"/>
  <c r="J43" i="3"/>
  <c r="J52" i="3"/>
  <c r="J45" i="3"/>
  <c r="J44" i="3"/>
  <c r="J54" i="3"/>
  <c r="J46" i="3"/>
  <c r="J47" i="3"/>
  <c r="J51" i="3"/>
  <c r="J40" i="3"/>
  <c r="J41" i="3"/>
  <c r="H58" i="3"/>
  <c r="H55" i="3"/>
  <c r="H50" i="3"/>
  <c r="H44" i="3"/>
  <c r="H45" i="3"/>
  <c r="H51" i="3"/>
  <c r="H53" i="3"/>
  <c r="H40" i="3"/>
  <c r="H43" i="3"/>
  <c r="H41" i="3"/>
  <c r="H47" i="3"/>
  <c r="H42" i="3"/>
  <c r="H46" i="3"/>
  <c r="H52" i="3"/>
  <c r="F56" i="1"/>
  <c r="Y74" i="2"/>
  <c r="J38" i="2"/>
  <c r="J29" i="2"/>
  <c r="C49" i="3"/>
  <c r="H54" i="3"/>
  <c r="C38" i="2"/>
  <c r="C29" i="2"/>
  <c r="R74" i="2"/>
  <c r="M57" i="2"/>
  <c r="M64" i="2" s="1"/>
  <c r="M63" i="2"/>
  <c r="I58" i="3"/>
  <c r="I50" i="3"/>
  <c r="I55" i="3"/>
  <c r="I41" i="3"/>
  <c r="I43" i="3"/>
  <c r="I48" i="3"/>
  <c r="I42" i="3"/>
  <c r="I45" i="3"/>
  <c r="I53" i="3"/>
  <c r="I40" i="3"/>
  <c r="I47" i="3"/>
  <c r="I44" i="3"/>
  <c r="I52" i="3"/>
  <c r="I46" i="3"/>
  <c r="I51" i="3"/>
  <c r="E55" i="3"/>
  <c r="E58" i="3"/>
  <c r="E50" i="3"/>
  <c r="E41" i="3"/>
  <c r="E53" i="3"/>
  <c r="E56" i="1"/>
  <c r="E42" i="3"/>
  <c r="E45" i="3"/>
  <c r="E46" i="3"/>
  <c r="E51" i="3"/>
  <c r="E47" i="3"/>
  <c r="E44" i="3"/>
  <c r="E43" i="3"/>
  <c r="E40" i="3"/>
  <c r="E52" i="3"/>
  <c r="I38" i="2"/>
  <c r="X74" i="2"/>
  <c r="I29" i="2"/>
  <c r="AB74" i="2"/>
  <c r="M38" i="2"/>
  <c r="M29" i="2"/>
  <c r="S64" i="1"/>
  <c r="H12" i="3"/>
  <c r="H25" i="1"/>
  <c r="H15" i="1"/>
  <c r="H15" i="3" s="1"/>
  <c r="D26" i="3"/>
  <c r="O47" i="1"/>
  <c r="O57" i="1"/>
  <c r="G58" i="3"/>
  <c r="G55" i="3"/>
  <c r="G50" i="3"/>
  <c r="G52" i="3"/>
  <c r="G45" i="3"/>
  <c r="G46" i="3"/>
  <c r="G48" i="3"/>
  <c r="G40" i="3"/>
  <c r="G41" i="3"/>
  <c r="G53" i="3"/>
  <c r="G42" i="3"/>
  <c r="G54" i="3"/>
  <c r="G44" i="3"/>
  <c r="G47" i="3"/>
  <c r="G43" i="3"/>
  <c r="G51" i="3"/>
  <c r="S74" i="2"/>
  <c r="D29" i="2"/>
  <c r="D38" i="2"/>
  <c r="J25" i="3"/>
  <c r="U32" i="1"/>
  <c r="U65" i="1"/>
  <c r="J26" i="1"/>
  <c r="U6" i="1"/>
  <c r="U48" i="1"/>
  <c r="U56" i="1"/>
  <c r="O8" i="1"/>
  <c r="O11" i="1" s="1"/>
  <c r="E54" i="3"/>
  <c r="L25" i="2"/>
  <c r="AA44" i="2"/>
  <c r="O66" i="1" l="1"/>
  <c r="O58" i="1"/>
  <c r="O33" i="1"/>
  <c r="O49" i="1"/>
  <c r="O13" i="1"/>
  <c r="J26" i="3"/>
  <c r="U47" i="1"/>
  <c r="U57" i="1"/>
  <c r="C25" i="3"/>
  <c r="C26" i="1"/>
  <c r="N65" i="1"/>
  <c r="N32" i="1"/>
  <c r="N6" i="1"/>
  <c r="N56" i="1"/>
  <c r="N48" i="1"/>
  <c r="H25" i="3"/>
  <c r="S65" i="1"/>
  <c r="S32" i="1"/>
  <c r="S6" i="1"/>
  <c r="H26" i="1"/>
  <c r="S56" i="1"/>
  <c r="S48" i="1"/>
  <c r="I31" i="2"/>
  <c r="X83" i="2"/>
  <c r="X84" i="2" s="1"/>
  <c r="X85" i="2" s="1"/>
  <c r="Q11" i="1"/>
  <c r="Q8" i="1"/>
  <c r="F31" i="2"/>
  <c r="U83" i="2"/>
  <c r="U84" i="2" s="1"/>
  <c r="U85" i="2" s="1"/>
  <c r="AA74" i="2"/>
  <c r="L38" i="2"/>
  <c r="L29" i="2"/>
  <c r="S75" i="2"/>
  <c r="D39" i="2"/>
  <c r="S45" i="2"/>
  <c r="S19" i="2"/>
  <c r="S23" i="2" s="1"/>
  <c r="S68" i="2"/>
  <c r="C31" i="2"/>
  <c r="R83" i="2"/>
  <c r="R84" i="2" s="1"/>
  <c r="R85" i="2" s="1"/>
  <c r="T65" i="1"/>
  <c r="I25" i="3"/>
  <c r="T6" i="1"/>
  <c r="T32" i="1"/>
  <c r="I26" i="1"/>
  <c r="T56" i="1"/>
  <c r="T48" i="1"/>
  <c r="U45" i="2"/>
  <c r="U75" i="2"/>
  <c r="F39" i="2"/>
  <c r="U19" i="2"/>
  <c r="U23" i="2" s="1"/>
  <c r="U68" i="2"/>
  <c r="U8" i="1"/>
  <c r="U11" i="1" s="1"/>
  <c r="W75" i="2"/>
  <c r="W19" i="2"/>
  <c r="W23" i="2" s="1"/>
  <c r="W45" i="2"/>
  <c r="H39" i="2"/>
  <c r="W68" i="2"/>
  <c r="F26" i="3"/>
  <c r="Q47" i="1"/>
  <c r="Q57" i="1"/>
  <c r="T75" i="2"/>
  <c r="E39" i="2"/>
  <c r="T19" i="2"/>
  <c r="T23" i="2" s="1"/>
  <c r="T45" i="2"/>
  <c r="T68" i="2"/>
  <c r="M30" i="2"/>
  <c r="AB22" i="2" s="1"/>
  <c r="AB83" i="2"/>
  <c r="AB84" i="2" s="1"/>
  <c r="AB85" i="2" s="1"/>
  <c r="D31" i="2"/>
  <c r="S83" i="2"/>
  <c r="S84" i="2" s="1"/>
  <c r="S85" i="2" s="1"/>
  <c r="R75" i="2"/>
  <c r="R45" i="2"/>
  <c r="C39" i="2"/>
  <c r="R19" i="2"/>
  <c r="R23" i="2" s="1"/>
  <c r="R68" i="2"/>
  <c r="J31" i="2"/>
  <c r="D9" i="2" s="1"/>
  <c r="Y83" i="2"/>
  <c r="Y84" i="2" s="1"/>
  <c r="Y85" i="2" s="1"/>
  <c r="G31" i="2"/>
  <c r="V83" i="2"/>
  <c r="V84" i="2" s="1"/>
  <c r="V85" i="2" s="1"/>
  <c r="G26" i="3"/>
  <c r="R47" i="1"/>
  <c r="R57" i="1"/>
  <c r="E25" i="3"/>
  <c r="P65" i="1"/>
  <c r="E26" i="1"/>
  <c r="P32" i="1"/>
  <c r="P6" i="1"/>
  <c r="P56" i="1"/>
  <c r="P48" i="1"/>
  <c r="X19" i="2"/>
  <c r="X23" i="2" s="1"/>
  <c r="X45" i="2"/>
  <c r="I39" i="2"/>
  <c r="X75" i="2"/>
  <c r="X68" i="2"/>
  <c r="Y45" i="2"/>
  <c r="J39" i="2"/>
  <c r="Y75" i="2"/>
  <c r="Y19" i="2"/>
  <c r="Y23" i="2" s="1"/>
  <c r="Y68" i="2"/>
  <c r="V19" i="2"/>
  <c r="V23" i="2" s="1"/>
  <c r="G39" i="2"/>
  <c r="V75" i="2"/>
  <c r="V45" i="2"/>
  <c r="V68" i="2"/>
  <c r="E31" i="2"/>
  <c r="T83" i="2"/>
  <c r="T84" i="2" s="1"/>
  <c r="T85" i="2" s="1"/>
  <c r="R11" i="1"/>
  <c r="R8" i="1"/>
  <c r="K30" i="2"/>
  <c r="Z22" i="2" s="1"/>
  <c r="Z83" i="2"/>
  <c r="Z84" i="2" s="1"/>
  <c r="Z85" i="2" s="1"/>
  <c r="K39" i="2"/>
  <c r="Z61" i="2" s="1"/>
  <c r="Z75" i="2"/>
  <c r="Z45" i="2"/>
  <c r="Z19" i="2"/>
  <c r="AB75" i="2"/>
  <c r="AB45" i="2"/>
  <c r="M39" i="2"/>
  <c r="AB61" i="2" s="1"/>
  <c r="AB19" i="2"/>
  <c r="AB23" i="2" s="1"/>
  <c r="H31" i="2"/>
  <c r="W83" i="2"/>
  <c r="W84" i="2" s="1"/>
  <c r="W85" i="2" s="1"/>
  <c r="U58" i="1" l="1"/>
  <c r="U66" i="1"/>
  <c r="U33" i="1"/>
  <c r="U49" i="1"/>
  <c r="U13" i="1"/>
  <c r="C26" i="3"/>
  <c r="N47" i="1"/>
  <c r="N57" i="1"/>
  <c r="S70" i="2"/>
  <c r="S62" i="2"/>
  <c r="S46" i="2"/>
  <c r="S25" i="2"/>
  <c r="S61" i="2"/>
  <c r="S69" i="2"/>
  <c r="X61" i="2"/>
  <c r="X69" i="2"/>
  <c r="W61" i="2"/>
  <c r="W69" i="2"/>
  <c r="H26" i="3"/>
  <c r="S57" i="1"/>
  <c r="S47" i="1"/>
  <c r="S8" i="1"/>
  <c r="S11" i="1" s="1"/>
  <c r="X62" i="2"/>
  <c r="X70" i="2"/>
  <c r="X25" i="2"/>
  <c r="X46" i="2"/>
  <c r="M31" i="2"/>
  <c r="G9" i="2" s="1"/>
  <c r="M66" i="2" s="1"/>
  <c r="W70" i="2"/>
  <c r="W62" i="2"/>
  <c r="W46" i="2"/>
  <c r="W25" i="2"/>
  <c r="AA75" i="2"/>
  <c r="AA45" i="2"/>
  <c r="AA19" i="2"/>
  <c r="L39" i="2"/>
  <c r="AA61" i="2" s="1"/>
  <c r="R66" i="1"/>
  <c r="R58" i="1"/>
  <c r="R33" i="1"/>
  <c r="R49" i="1"/>
  <c r="R13" i="1"/>
  <c r="V69" i="2"/>
  <c r="V61" i="2"/>
  <c r="T8" i="1"/>
  <c r="T11" i="1" s="1"/>
  <c r="O59" i="1"/>
  <c r="O67" i="1"/>
  <c r="O50" i="1"/>
  <c r="O15" i="1"/>
  <c r="AB46" i="2"/>
  <c r="AB25" i="2"/>
  <c r="AB62" i="2"/>
  <c r="Z23" i="2"/>
  <c r="L31" i="2"/>
  <c r="F9" i="2" s="1"/>
  <c r="L66" i="2" s="1"/>
  <c r="L30" i="2"/>
  <c r="AA22" i="2" s="1"/>
  <c r="AA83" i="2"/>
  <c r="AA84" i="2" s="1"/>
  <c r="AA85" i="2" s="1"/>
  <c r="P8" i="1"/>
  <c r="P11" i="1"/>
  <c r="T62" i="2"/>
  <c r="T70" i="2"/>
  <c r="T25" i="2"/>
  <c r="T46" i="2"/>
  <c r="I26" i="3"/>
  <c r="T57" i="1"/>
  <c r="T47" i="1"/>
  <c r="V62" i="2"/>
  <c r="V46" i="2"/>
  <c r="V25" i="2"/>
  <c r="V70" i="2"/>
  <c r="K31" i="2"/>
  <c r="E9" i="2" s="1"/>
  <c r="K66" i="2" s="1"/>
  <c r="Y46" i="2"/>
  <c r="Y70" i="2"/>
  <c r="Y62" i="2"/>
  <c r="Y25" i="2"/>
  <c r="R46" i="2"/>
  <c r="R70" i="2"/>
  <c r="R62" i="2"/>
  <c r="R25" i="2"/>
  <c r="T69" i="2"/>
  <c r="T61" i="2"/>
  <c r="E26" i="3"/>
  <c r="P47" i="1"/>
  <c r="P57" i="1"/>
  <c r="R61" i="2"/>
  <c r="R69" i="2"/>
  <c r="U70" i="2"/>
  <c r="U62" i="2"/>
  <c r="U46" i="2"/>
  <c r="U25" i="2"/>
  <c r="Q49" i="1"/>
  <c r="Q58" i="1"/>
  <c r="Q66" i="1"/>
  <c r="Q33" i="1"/>
  <c r="Q13" i="1"/>
  <c r="N8" i="1"/>
  <c r="N11" i="1" s="1"/>
  <c r="Y61" i="2"/>
  <c r="Y69" i="2"/>
  <c r="U61" i="2"/>
  <c r="U69" i="2"/>
  <c r="T58" i="1" l="1"/>
  <c r="T33" i="1"/>
  <c r="T66" i="1"/>
  <c r="T49" i="1"/>
  <c r="T13" i="1"/>
  <c r="N13" i="1"/>
  <c r="N58" i="1"/>
  <c r="N66" i="1"/>
  <c r="N33" i="1"/>
  <c r="N49" i="1"/>
  <c r="S49" i="1"/>
  <c r="S58" i="1"/>
  <c r="S33" i="1"/>
  <c r="S66" i="1"/>
  <c r="S13" i="1"/>
  <c r="AB64" i="2"/>
  <c r="AB31" i="2"/>
  <c r="AB35" i="2" s="1"/>
  <c r="AB76" i="2"/>
  <c r="AB63" i="2"/>
  <c r="S64" i="2"/>
  <c r="S31" i="2"/>
  <c r="S35" i="2" s="1"/>
  <c r="S71" i="2"/>
  <c r="S63" i="2"/>
  <c r="S72" i="2"/>
  <c r="S76" i="2"/>
  <c r="Q67" i="1"/>
  <c r="Q50" i="1"/>
  <c r="Q59" i="1"/>
  <c r="Q15" i="1"/>
  <c r="Z59" i="2"/>
  <c r="Z60" i="2"/>
  <c r="K68" i="2"/>
  <c r="P66" i="1"/>
  <c r="P58" i="1"/>
  <c r="P33" i="1"/>
  <c r="P49" i="1"/>
  <c r="P13" i="1"/>
  <c r="AA23" i="2"/>
  <c r="X63" i="2"/>
  <c r="X64" i="2"/>
  <c r="X71" i="2"/>
  <c r="X72" i="2"/>
  <c r="X76" i="2"/>
  <c r="X31" i="2"/>
  <c r="X35" i="2" s="1"/>
  <c r="T71" i="2"/>
  <c r="T76" i="2"/>
  <c r="T64" i="2"/>
  <c r="T63" i="2"/>
  <c r="T72" i="2"/>
  <c r="T31" i="2"/>
  <c r="T35" i="2" s="1"/>
  <c r="V76" i="2"/>
  <c r="V63" i="2"/>
  <c r="V71" i="2"/>
  <c r="V31" i="2"/>
  <c r="V35" i="2" s="1"/>
  <c r="V64" i="2"/>
  <c r="V72" i="2"/>
  <c r="W64" i="2"/>
  <c r="W72" i="2"/>
  <c r="W63" i="2"/>
  <c r="W76" i="2"/>
  <c r="W71" i="2"/>
  <c r="W31" i="2"/>
  <c r="W35" i="2" s="1"/>
  <c r="AA60" i="2"/>
  <c r="AA59" i="2"/>
  <c r="L68" i="2"/>
  <c r="U72" i="2"/>
  <c r="U63" i="2"/>
  <c r="U76" i="2"/>
  <c r="U31" i="2"/>
  <c r="U35" i="2" s="1"/>
  <c r="U64" i="2"/>
  <c r="U71" i="2"/>
  <c r="Z25" i="2"/>
  <c r="Z62" i="2"/>
  <c r="Z46" i="2"/>
  <c r="R72" i="2"/>
  <c r="R71" i="2"/>
  <c r="R63" i="2"/>
  <c r="R64" i="2"/>
  <c r="R31" i="2"/>
  <c r="R35" i="2" s="1"/>
  <c r="R67" i="1"/>
  <c r="R59" i="1"/>
  <c r="R15" i="1"/>
  <c r="R50" i="1"/>
  <c r="U50" i="1"/>
  <c r="U67" i="1"/>
  <c r="U59" i="1"/>
  <c r="U15" i="1"/>
  <c r="AB60" i="2"/>
  <c r="AB59" i="2"/>
  <c r="M68" i="2"/>
  <c r="Y76" i="2"/>
  <c r="Y71" i="2"/>
  <c r="Y72" i="2"/>
  <c r="Y63" i="2"/>
  <c r="Y64" i="2"/>
  <c r="Y31" i="2"/>
  <c r="Y35" i="2" s="1"/>
  <c r="O51" i="1"/>
  <c r="O60" i="1"/>
  <c r="O18" i="1"/>
  <c r="Q60" i="1" l="1"/>
  <c r="Q51" i="1"/>
  <c r="Q18" i="1"/>
  <c r="O61" i="1"/>
  <c r="O52" i="1"/>
  <c r="O21" i="1"/>
  <c r="O24" i="1" s="1"/>
  <c r="O25" i="1" s="1"/>
  <c r="U60" i="1"/>
  <c r="U51" i="1"/>
  <c r="U18" i="1"/>
  <c r="N50" i="1"/>
  <c r="N15" i="1"/>
  <c r="N59" i="1"/>
  <c r="T67" i="1"/>
  <c r="T50" i="1"/>
  <c r="T59" i="1"/>
  <c r="T15" i="1"/>
  <c r="AA62" i="2"/>
  <c r="AA46" i="2"/>
  <c r="AA25" i="2"/>
  <c r="Z63" i="2"/>
  <c r="Z64" i="2"/>
  <c r="Z72" i="2"/>
  <c r="Z76" i="2"/>
  <c r="Z31" i="2"/>
  <c r="Z35" i="2" s="1"/>
  <c r="K42" i="2" s="1"/>
  <c r="P67" i="1"/>
  <c r="P50" i="1"/>
  <c r="P59" i="1"/>
  <c r="P15" i="1"/>
  <c r="S59" i="1"/>
  <c r="S50" i="1"/>
  <c r="S67" i="1"/>
  <c r="S15" i="1"/>
  <c r="R60" i="1"/>
  <c r="R51" i="1"/>
  <c r="R18" i="1"/>
  <c r="N60" i="1" l="1"/>
  <c r="N51" i="1"/>
  <c r="N18" i="1"/>
  <c r="U61" i="1"/>
  <c r="U52" i="1"/>
  <c r="U21" i="1"/>
  <c r="U24" i="1" s="1"/>
  <c r="U25" i="1" s="1"/>
  <c r="T51" i="1"/>
  <c r="T60" i="1"/>
  <c r="T18" i="1"/>
  <c r="Q61" i="1"/>
  <c r="Q52" i="1"/>
  <c r="Q21" i="1"/>
  <c r="Q24" i="1" s="1"/>
  <c r="Q25" i="1" s="1"/>
  <c r="S51" i="1"/>
  <c r="S60" i="1"/>
  <c r="S18" i="1"/>
  <c r="AA63" i="2"/>
  <c r="AA64" i="2"/>
  <c r="AA76" i="2"/>
  <c r="AA31" i="2"/>
  <c r="AA35" i="2" s="1"/>
  <c r="L42" i="2" s="1"/>
  <c r="P60" i="1"/>
  <c r="P51" i="1"/>
  <c r="P18" i="1"/>
  <c r="K51" i="2"/>
  <c r="Z67" i="2"/>
  <c r="Z68" i="2"/>
  <c r="Z69" i="2"/>
  <c r="Z70" i="2"/>
  <c r="R61" i="1"/>
  <c r="R52" i="1"/>
  <c r="R21" i="1"/>
  <c r="R24" i="1" s="1"/>
  <c r="R25" i="1" s="1"/>
  <c r="Z71" i="2"/>
  <c r="M42" i="2" l="1"/>
  <c r="L51" i="2"/>
  <c r="AA69" i="2"/>
  <c r="AA67" i="2"/>
  <c r="AA68" i="2"/>
  <c r="AA70" i="2"/>
  <c r="AA72" i="2"/>
  <c r="AA71" i="2"/>
  <c r="P52" i="1"/>
  <c r="P61" i="1"/>
  <c r="P21" i="1"/>
  <c r="P24" i="1" s="1"/>
  <c r="P25" i="1" s="1"/>
  <c r="T61" i="1"/>
  <c r="T52" i="1"/>
  <c r="T21" i="1"/>
  <c r="T24" i="1" s="1"/>
  <c r="T25" i="1" s="1"/>
  <c r="S61" i="1"/>
  <c r="S52" i="1"/>
  <c r="S21" i="1"/>
  <c r="S24" i="1" s="1"/>
  <c r="S25" i="1" s="1"/>
  <c r="N52" i="1"/>
  <c r="N61" i="1"/>
  <c r="N21" i="1"/>
  <c r="N24" i="1" s="1"/>
  <c r="N25" i="1" s="1"/>
  <c r="K69" i="2"/>
  <c r="K82" i="2"/>
  <c r="K81" i="2"/>
  <c r="K80" i="2"/>
  <c r="L69" i="2" l="1"/>
  <c r="L80" i="2"/>
  <c r="L82" i="2"/>
  <c r="L81" i="2"/>
  <c r="M51" i="2"/>
  <c r="AB68" i="2"/>
  <c r="AB69" i="2"/>
  <c r="AB67" i="2"/>
  <c r="AB70" i="2"/>
  <c r="AB72" i="2"/>
  <c r="AB7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<sst xmlns="http://schemas.openxmlformats.org/spreadsheetml/2006/main" count="963" uniqueCount="624">
  <si>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</si>
  <si>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HTT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</si>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</sst>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-559</v>
      </c>
      <c r="O6" s="187">
        <f t="shared" si="1"/>
        <v>-13483</v>
      </c>
      <c r="P6" s="187">
        <f t="shared" si="1"/>
        <v>-1879</v>
      </c>
      <c r="Q6" s="187">
        <f t="shared" si="1"/>
        <v>-5351</v>
      </c>
      <c r="R6" s="187">
        <f t="shared" si="1"/>
        <v>-1550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51255</v>
      </c>
      <c r="D7" s="123">
        <f>SUMIF(PL.data!$D$3:$D$25, FSA!$A7, PL.data!F$3:F$25)</f>
        <v>22290</v>
      </c>
      <c r="E7" s="123">
        <f>SUMIF(PL.data!$D$3:$D$25, FSA!$A7, PL.data!G$3:G$25)</f>
        <v>6613</v>
      </c>
      <c r="F7" s="123">
        <f>SUMIF(PL.data!$D$3:$D$25, FSA!$A7, PL.data!H$3:H$25)</f>
        <v>17139</v>
      </c>
      <c r="G7" s="123">
        <f>SUMIF(PL.data!$D$3:$D$25, FSA!$A7, PL.data!I$3:I$25)</f>
        <v>7711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-45947</v>
      </c>
      <c r="D8" s="123">
        <f>-SUMIF(PL.data!$D$3:$D$25, FSA!$A8, PL.data!F$3:F$25)</f>
        <v>-28042</v>
      </c>
      <c r="E8" s="123">
        <f>-SUMIF(PL.data!$D$3:$D$25, FSA!$A8, PL.data!G$3:G$25)</f>
        <v>-7326</v>
      </c>
      <c r="F8" s="123">
        <f>-SUMIF(PL.data!$D$3:$D$25, FSA!$A8, PL.data!H$3:H$25)</f>
        <v>-17267</v>
      </c>
      <c r="G8" s="123">
        <f>-SUMIF(PL.data!$D$3:$D$25, FSA!$A8, PL.data!I$3:I$25)</f>
        <v>-5181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-12529</v>
      </c>
      <c r="O8" s="190">
        <f>CF.data!F12-FSA!O7-FSA!O6</f>
        <v>6542</v>
      </c>
      <c r="P8" s="190">
        <f>CF.data!G12-FSA!P7-FSA!P6</f>
        <v>-1644</v>
      </c>
      <c r="Q8" s="190">
        <f>CF.data!H12-FSA!Q7-FSA!Q6</f>
        <v>4342</v>
      </c>
      <c r="R8" s="190">
        <f>CF.data!I12-FSA!R7-FSA!R6</f>
        <v>-1020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5308</v>
      </c>
      <c r="D9" s="187">
        <f t="shared" si="3"/>
        <v>-5752</v>
      </c>
      <c r="E9" s="187">
        <f t="shared" si="3"/>
        <v>-713</v>
      </c>
      <c r="F9" s="187">
        <f t="shared" si="3"/>
        <v>-128</v>
      </c>
      <c r="G9" s="187">
        <f t="shared" si="3"/>
        <v>2530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-4380</v>
      </c>
      <c r="O9" s="190">
        <f>SUMIF(CF.data!$D$4:$D$43, $L9, CF.data!F$4:F$43)</f>
        <v>-2500</v>
      </c>
      <c r="P9" s="190">
        <f>SUMIF(CF.data!$D$4:$D$43, $L9, CF.data!G$4:G$43)</f>
        <v>-168</v>
      </c>
      <c r="Q9" s="190">
        <f>SUMIF(CF.data!$D$4:$D$43, $L9, CF.data!H$4:H$43)</f>
        <v>-1239</v>
      </c>
      <c r="R9" s="190">
        <f>SUMIF(CF.data!$D$4:$D$43, $L9, CF.data!I$4:I$43)</f>
        <v>-914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-8708</v>
      </c>
      <c r="D10" s="123">
        <f>-SUMIF(PL.data!$D$3:$D$25, FSA!$A10, PL.data!F$3:F$25)</f>
        <v>-11177</v>
      </c>
      <c r="E10" s="123">
        <f>-SUMIF(PL.data!$D$3:$D$25, FSA!$A10, PL.data!G$3:G$25)</f>
        <v>-4173</v>
      </c>
      <c r="F10" s="123">
        <f>-SUMIF(PL.data!$D$3:$D$25, FSA!$A10, PL.data!H$3:H$25)</f>
        <v>-7818</v>
      </c>
      <c r="G10" s="123">
        <f>-SUMIF(PL.data!$D$3:$D$25, FSA!$A10, PL.data!I$3:I$25)</f>
        <v>-6529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-74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-1006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-17542</v>
      </c>
      <c r="O11" s="187">
        <f t="shared" si="4"/>
        <v>-9441</v>
      </c>
      <c r="P11" s="187">
        <f t="shared" si="4"/>
        <v>-3691</v>
      </c>
      <c r="Q11" s="187">
        <f t="shared" si="4"/>
        <v>-3254</v>
      </c>
      <c r="R11" s="187">
        <f t="shared" si="4"/>
        <v>-3484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-3400</v>
      </c>
      <c r="D12" s="187">
        <f t="shared" si="5"/>
        <v>-16929</v>
      </c>
      <c r="E12" s="187">
        <f t="shared" si="5"/>
        <v>-4886</v>
      </c>
      <c r="F12" s="187">
        <f t="shared" si="5"/>
        <v>-7946</v>
      </c>
      <c r="G12" s="187">
        <f t="shared" si="5"/>
        <v>-3999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34926</v>
      </c>
      <c r="O12" s="190">
        <f>SUMIF(CF.data!$D$4:$D$43, $L12, CF.data!F$4:F$43)</f>
        <v>4817</v>
      </c>
      <c r="P12" s="190">
        <f>SUMIF(CF.data!$D$4:$D$43, $L12, CF.data!G$4:G$43)</f>
        <v>-2836</v>
      </c>
      <c r="Q12" s="190">
        <f>SUMIF(CF.data!$D$4:$D$43, $L12, CF.data!H$4:H$43)</f>
        <v>20312</v>
      </c>
      <c r="R12" s="190">
        <f>SUMIF(CF.data!$D$4:$D$43, $L12, CF.data!I$4:I$43)</f>
        <v>770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-14017</v>
      </c>
      <c r="D13" s="123">
        <f>SUMIF(PL.data!$D$3:$D$25, FSA!$A13, PL.data!F$3:F$25)</f>
        <v>-7257</v>
      </c>
      <c r="E13" s="123">
        <f>SUMIF(PL.data!$D$3:$D$25, FSA!$A13, PL.data!G$3:G$25)</f>
        <v>-1694</v>
      </c>
      <c r="F13" s="123">
        <f>SUMIF(PL.data!$D$3:$D$25, FSA!$A13, PL.data!H$3:H$25)</f>
        <v>1572</v>
      </c>
      <c r="G13" s="123">
        <f>SUMIF(PL.data!$D$3:$D$25, FSA!$A13, PL.data!I$3:I$25)</f>
        <v>-1945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17384</v>
      </c>
      <c r="O13" s="187">
        <f t="shared" si="6"/>
        <v>-4624</v>
      </c>
      <c r="P13" s="187">
        <f t="shared" si="6"/>
        <v>-6527</v>
      </c>
      <c r="Q13" s="187">
        <f t="shared" si="6"/>
        <v>17058</v>
      </c>
      <c r="R13" s="187">
        <f t="shared" si="6"/>
        <v>-2714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-6339</v>
      </c>
      <c r="D14" s="123">
        <f>-SUMIF(PL.data!$D$3:$D$25, FSA!$A14, PL.data!F$3:F$25)</f>
        <v>-4050</v>
      </c>
      <c r="E14" s="123">
        <f>-SUMIF(PL.data!$D$3:$D$25, FSA!$A14, PL.data!G$3:G$25)</f>
        <v>-6546</v>
      </c>
      <c r="F14" s="123">
        <f>-SUMIF(PL.data!$D$3:$D$25, FSA!$A14, PL.data!H$3:H$25)</f>
        <v>-4585</v>
      </c>
      <c r="G14" s="123">
        <f>-SUMIF(PL.data!$D$3:$D$25, FSA!$A14, PL.data!I$3:I$25)</f>
        <v>-4120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-576</v>
      </c>
      <c r="O14" s="190">
        <f>SUMIF(CF.data!$D$4:$D$43, $L14, CF.data!F$4:F$43)</f>
        <v>4950</v>
      </c>
      <c r="P14" s="190">
        <f>SUMIF(CF.data!$D$4:$D$43, $L14, CF.data!G$4:G$43)</f>
        <v>1250</v>
      </c>
      <c r="Q14" s="190">
        <f>SUMIF(CF.data!$D$4:$D$43, $L14, CF.data!H$4:H$43)</f>
        <v>0</v>
      </c>
      <c r="R14" s="190">
        <f>SUMIF(CF.data!$D$4:$D$43, $L14, CF.data!I$4:I$43)</f>
        <v>-39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</v>
      </c>
      <c r="D15" s="123">
        <f t="shared" si="7"/>
        <v>1</v>
      </c>
      <c r="E15" s="123">
        <f t="shared" si="7"/>
        <v>-4</v>
      </c>
      <c r="F15" s="123">
        <f t="shared" si="7"/>
        <v>0</v>
      </c>
      <c r="G15" s="123">
        <f t="shared" si="7"/>
        <v>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16808</v>
      </c>
      <c r="O15" s="187">
        <f t="shared" si="8"/>
        <v>326</v>
      </c>
      <c r="P15" s="187">
        <f t="shared" si="8"/>
        <v>-5277</v>
      </c>
      <c r="Q15" s="187">
        <f t="shared" si="8"/>
        <v>17058</v>
      </c>
      <c r="R15" s="187">
        <f t="shared" si="8"/>
        <v>-2753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-23755</v>
      </c>
      <c r="D16" s="175">
        <f>SUMIF(PL.data!$D$3:$D$25, FSA!$A16, PL.data!F$3:F$25)</f>
        <v>-28235</v>
      </c>
      <c r="E16" s="175">
        <f>SUMIF(PL.data!$D$3:$D$25, FSA!$A16, PL.data!G$3:G$25)</f>
        <v>-13130</v>
      </c>
      <c r="F16" s="175">
        <f>SUMIF(PL.data!$D$3:$D$25, FSA!$A16, PL.data!H$3:H$25)</f>
        <v>-10959</v>
      </c>
      <c r="G16" s="175">
        <f>SUMIF(PL.data!$D$3:$D$25, FSA!$A16, PL.data!I$3:I$25)</f>
        <v>-10064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1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-23755</v>
      </c>
      <c r="D18" s="187">
        <f t="shared" si="9"/>
        <v>-28235</v>
      </c>
      <c r="E18" s="187">
        <f t="shared" si="9"/>
        <v>-13130</v>
      </c>
      <c r="F18" s="187">
        <f t="shared" si="9"/>
        <v>-10959</v>
      </c>
      <c r="G18" s="187">
        <f t="shared" si="9"/>
        <v>-10064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16808</v>
      </c>
      <c r="O18" s="194">
        <f t="shared" si="10"/>
        <v>327</v>
      </c>
      <c r="P18" s="194">
        <f t="shared" si="10"/>
        <v>-5277</v>
      </c>
      <c r="Q18" s="194">
        <f t="shared" si="10"/>
        <v>17058</v>
      </c>
      <c r="R18" s="194">
        <f t="shared" si="10"/>
        <v>-2753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-98</v>
      </c>
      <c r="P20" s="190">
        <f>SUMIF(CF.data!$D$4:$D$43, $L20, CF.data!G$4:G$43)</f>
        <v>5000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2841</v>
      </c>
      <c r="D21" s="196">
        <f>SUMIF(CF.data!$D$4:$D$43, FSA!$A21, CF.data!F$4:F$43)</f>
        <v>3446</v>
      </c>
      <c r="E21" s="196">
        <f>SUMIF(CF.data!$D$4:$D$43, FSA!$A21, CF.data!G$4:G$43)</f>
        <v>3007</v>
      </c>
      <c r="F21" s="196">
        <f>SUMIF(CF.data!$D$4:$D$43, FSA!$A21, CF.data!H$4:H$43)</f>
        <v>2595</v>
      </c>
      <c r="G21" s="196">
        <f>SUMIF(CF.data!$D$4:$D$43, FSA!$A21, CF.data!I$4:I$43)</f>
        <v>2449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16808</v>
      </c>
      <c r="O21" s="198">
        <f t="shared" si="11"/>
        <v>229</v>
      </c>
      <c r="P21" s="198">
        <f t="shared" si="11"/>
        <v>-277</v>
      </c>
      <c r="Q21" s="198">
        <f t="shared" si="11"/>
        <v>17058</v>
      </c>
      <c r="R21" s="198">
        <f t="shared" si="11"/>
        <v>-2753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-17226</v>
      </c>
      <c r="O22" s="190">
        <f>SUMIF(CF.data!$D$4:$D$43, $L22, CF.data!F$4:F$43)</f>
        <v>-243</v>
      </c>
      <c r="P22" s="190">
        <f>SUMIF(CF.data!$D$4:$D$43, $L22, CF.data!G$4:G$43)</f>
        <v>-1601</v>
      </c>
      <c r="Q22" s="190">
        <f>SUMIF(CF.data!$D$4:$D$43, $L22, CF.data!H$4:H$43)</f>
        <v>-15028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-418</v>
      </c>
      <c r="O24" s="199">
        <f t="shared" si="12"/>
        <v>-14</v>
      </c>
      <c r="P24" s="199">
        <f t="shared" si="12"/>
        <v>-1878</v>
      </c>
      <c r="Q24" s="199">
        <f t="shared" si="12"/>
        <v>2030</v>
      </c>
      <c r="R24" s="199">
        <f t="shared" si="12"/>
        <v>-2753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-559</v>
      </c>
      <c r="D25" s="196">
        <f t="shared" si="13"/>
        <v>-13483</v>
      </c>
      <c r="E25" s="196">
        <f t="shared" si="13"/>
        <v>-1879</v>
      </c>
      <c r="F25" s="196">
        <f t="shared" si="13"/>
        <v>-5351</v>
      </c>
      <c r="G25" s="196">
        <f t="shared" si="13"/>
        <v>-1550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-1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-559</v>
      </c>
      <c r="D26" s="196">
        <f t="shared" si="14"/>
        <v>-13483</v>
      </c>
      <c r="E26" s="196">
        <f t="shared" si="14"/>
        <v>-1879</v>
      </c>
      <c r="F26" s="196">
        <f t="shared" si="14"/>
        <v>-5351</v>
      </c>
      <c r="G26" s="196">
        <f t="shared" si="14"/>
        <v>-1550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2958</v>
      </c>
      <c r="D29" s="202">
        <f>SUMIF(BS.data!$D$5:$D$116,FSA!$A29,BS.data!F$5:F$116)</f>
        <v>2944</v>
      </c>
      <c r="E29" s="202">
        <f>SUMIF(BS.data!$D$5:$D$116,FSA!$A29,BS.data!G$5:G$116)</f>
        <v>1066</v>
      </c>
      <c r="F29" s="202">
        <f>SUMIF(BS.data!$D$5:$D$116,FSA!$A29,BS.data!H$5:H$116)</f>
        <v>3095</v>
      </c>
      <c r="G29" s="202">
        <f>SUMIF(BS.data!$D$5:$D$116,FSA!$A29,BS.data!I$5:I$116)</f>
        <v>342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5845</v>
      </c>
      <c r="D30" s="202">
        <f>SUMIF(BS.data!$D$5:$D$116,FSA!$A30,BS.data!F$5:F$116)</f>
        <v>13573</v>
      </c>
      <c r="E30" s="202">
        <f>SUMIF(BS.data!$D$5:$D$116,FSA!$A30,BS.data!G$5:G$116)</f>
        <v>3713</v>
      </c>
      <c r="F30" s="202">
        <f>SUMIF(BS.data!$D$5:$D$116,FSA!$A30,BS.data!H$5:H$116)</f>
        <v>3964</v>
      </c>
      <c r="G30" s="202">
        <f>SUMIF(BS.data!$D$5:$D$116,FSA!$A30,BS.data!I$5:I$116)</f>
        <v>6601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-0.56511559847819726</v>
      </c>
      <c r="P30" s="204">
        <f t="shared" si="17"/>
        <v>-0.70331987438313148</v>
      </c>
      <c r="Q30" s="204">
        <f t="shared" si="17"/>
        <v>1.591713292000605</v>
      </c>
      <c r="R30" s="204">
        <f t="shared" si="17"/>
        <v>-0.55009043701499505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6762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0.10356062823139206</v>
      </c>
      <c r="O31" s="205">
        <f t="shared" si="18"/>
        <v>-0.25805293853746075</v>
      </c>
      <c r="P31" s="205">
        <f t="shared" si="18"/>
        <v>-0.10781793437169213</v>
      </c>
      <c r="Q31" s="205">
        <f t="shared" si="18"/>
        <v>-7.4683470447517355E-3</v>
      </c>
      <c r="R31" s="205">
        <f t="shared" si="18"/>
        <v>0.32810271041369471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11553</v>
      </c>
      <c r="D32" s="202">
        <f>SUMIF(BS.data!$D$5:$D$116,FSA!$A32,BS.data!F$5:F$116)</f>
        <v>11372</v>
      </c>
      <c r="E32" s="202">
        <f>SUMIF(BS.data!$D$5:$D$116,FSA!$A32,BS.data!G$5:G$116)</f>
        <v>25200</v>
      </c>
      <c r="F32" s="202">
        <f>SUMIF(BS.data!$D$5:$D$116,FSA!$A32,BS.data!H$5:H$116)</f>
        <v>15859</v>
      </c>
      <c r="G32" s="202">
        <f>SUMIF(BS.data!$D$5:$D$116,FSA!$A32,BS.data!I$5:I$116)</f>
        <v>17188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-1.0906253048483075E-2</v>
      </c>
      <c r="O32" s="206">
        <f t="shared" si="19"/>
        <v>-0.60489008524001797</v>
      </c>
      <c r="P32" s="206">
        <f t="shared" si="19"/>
        <v>-0.28413730530772718</v>
      </c>
      <c r="Q32" s="206">
        <f t="shared" si="19"/>
        <v>-0.31221191434739481</v>
      </c>
      <c r="R32" s="206">
        <f t="shared" si="19"/>
        <v>-0.20101154195305407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1654</v>
      </c>
      <c r="E33" s="202">
        <f>SUMIF(BS.data!$D$5:$D$116,FSA!$A33,BS.data!G$5:G$116)</f>
        <v>0</v>
      </c>
      <c r="F33" s="202">
        <f>SUMIF(BS.data!$D$5:$D$116,FSA!$A33,BS.data!H$5:H$116)</f>
        <v>90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-0.34224953663057261</v>
      </c>
      <c r="O33" s="205">
        <f t="shared" si="20"/>
        <v>-0.42355316285329742</v>
      </c>
      <c r="P33" s="205">
        <f t="shared" si="20"/>
        <v>-0.55814305156509902</v>
      </c>
      <c r="Q33" s="205">
        <f t="shared" si="20"/>
        <v>-0.18985938502829802</v>
      </c>
      <c r="R33" s="205">
        <f t="shared" si="20"/>
        <v>-0.45182207236415511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22215</v>
      </c>
      <c r="D34" s="202">
        <f>SUMIF(BS.data!$D$5:$D$116,FSA!$A34,BS.data!F$5:F$116)</f>
        <v>71207</v>
      </c>
      <c r="E34" s="202">
        <f>SUMIF(BS.data!$D$5:$D$116,FSA!$A34,BS.data!G$5:G$116)</f>
        <v>70794</v>
      </c>
      <c r="F34" s="202">
        <f>SUMIF(BS.data!$D$5:$D$116,FSA!$A34,BS.data!H$5:H$116)</f>
        <v>55605</v>
      </c>
      <c r="G34" s="202">
        <f>SUMIF(BS.data!$D$5:$D$116,FSA!$A34,BS.data!I$5:I$116)</f>
        <v>45448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-0.10371926965509108</v>
      </c>
      <c r="P34" s="207">
        <f t="shared" si="21"/>
        <v>-3.1119356249039928E-2</v>
      </c>
      <c r="Q34" s="207">
        <f t="shared" si="21"/>
        <v>-3.3334466447191229E-2</v>
      </c>
      <c r="R34" s="207">
        <f t="shared" si="21"/>
        <v>-3.4321084601704507E-2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127580</v>
      </c>
      <c r="D35" s="202">
        <f>SUMIF(BS.data!$D$5:$D$116,FSA!$A35,BS.data!F$5:F$116)</f>
        <v>81314</v>
      </c>
      <c r="E35" s="202">
        <f>SUMIF(BS.data!$D$5:$D$116,FSA!$A35,BS.data!G$5:G$116)</f>
        <v>74268</v>
      </c>
      <c r="F35" s="202">
        <f>SUMIF(BS.data!$D$5:$D$116,FSA!$A35,BS.data!H$5:H$116)</f>
        <v>59854</v>
      </c>
      <c r="G35" s="202">
        <f>SUMIF(BS.data!$D$5:$D$116,FSA!$A35,BS.data!I$5:I$116)</f>
        <v>57353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158.98541947061463</v>
      </c>
      <c r="P35" s="131">
        <f t="shared" si="22"/>
        <v>477.04445788598218</v>
      </c>
      <c r="Q35" s="131">
        <f t="shared" si="22"/>
        <v>81.746455452476809</v>
      </c>
      <c r="R35" s="131">
        <f t="shared" si="22"/>
        <v>250.04701076384387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116102</v>
      </c>
      <c r="D36" s="202">
        <f>SUMIF(BS.data!$D$5:$D$116,FSA!$A36,BS.data!F$5:F$116)</f>
        <v>85050</v>
      </c>
      <c r="E36" s="202">
        <f>SUMIF(BS.data!$D$5:$D$116,FSA!$A36,BS.data!G$5:G$116)</f>
        <v>82965</v>
      </c>
      <c r="F36" s="202">
        <f>SUMIF(BS.data!$D$5:$D$116,FSA!$A36,BS.data!H$5:H$116)</f>
        <v>91248</v>
      </c>
      <c r="G36" s="202">
        <f>SUMIF(BS.data!$D$5:$D$116,FSA!$A36,BS.data!I$5:I$116)</f>
        <v>92066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44.007738392411383</v>
      </c>
      <c r="P36" s="131">
        <f t="shared" si="23"/>
        <v>0</v>
      </c>
      <c r="Q36" s="131">
        <f t="shared" si="23"/>
        <v>0</v>
      </c>
      <c r="R36" s="131">
        <f t="shared" si="23"/>
        <v>0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139</v>
      </c>
      <c r="D37" s="202">
        <f>SUMIF(BS.data!$D$5:$D$116,FSA!$A37,BS.data!F$5:F$116)</f>
        <v>122</v>
      </c>
      <c r="E37" s="202">
        <f>SUMIF(BS.data!$D$5:$D$116,FSA!$A37,BS.data!G$5:G$116)</f>
        <v>106</v>
      </c>
      <c r="F37" s="202">
        <f>SUMIF(BS.data!$D$5:$D$116,FSA!$A37,BS.data!H$5:H$116)</f>
        <v>89</v>
      </c>
      <c r="G37" s="202">
        <f>SUMIF(BS.data!$D$5:$D$116,FSA!$A37,BS.data!I$5:I$116)</f>
        <v>72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56.848209828114967</v>
      </c>
      <c r="P37" s="131">
        <f t="shared" si="24"/>
        <v>207.93441168441166</v>
      </c>
      <c r="Q37" s="131">
        <f t="shared" si="24"/>
        <v>81.912028725314187</v>
      </c>
      <c r="R37" s="131">
        <f t="shared" si="24"/>
        <v>204.83256128160588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293154</v>
      </c>
      <c r="D38" s="208">
        <f t="shared" si="25"/>
        <v>267236</v>
      </c>
      <c r="E38" s="208">
        <f t="shared" si="25"/>
        <v>258112</v>
      </c>
      <c r="F38" s="208">
        <f t="shared" si="25"/>
        <v>229804</v>
      </c>
      <c r="G38" s="208">
        <f t="shared" si="25"/>
        <v>219070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15854</v>
      </c>
      <c r="O38" s="209">
        <f t="shared" si="26"/>
        <v>14121</v>
      </c>
      <c r="P38" s="209">
        <f t="shared" si="26"/>
        <v>10042</v>
      </c>
      <c r="Q38" s="209">
        <f t="shared" si="26"/>
        <v>-229</v>
      </c>
      <c r="R38" s="209">
        <f t="shared" si="26"/>
        <v>621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0.67238672050246751</v>
      </c>
      <c r="P39" s="133">
        <f t="shared" si="27"/>
        <v>1.8269318009980342</v>
      </c>
      <c r="Q39" s="133">
        <f t="shared" si="27"/>
        <v>0.28627691230526869</v>
      </c>
      <c r="R39" s="133">
        <f t="shared" si="27"/>
        <v>2.5418233692128128E-2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4255</v>
      </c>
      <c r="D40" s="202">
        <f>SUMIF(BS.data!$D$5:$D$116,FSA!$A40,BS.data!F$5:F$116)</f>
        <v>4480</v>
      </c>
      <c r="E40" s="202">
        <f>SUMIF(BS.data!$D$5:$D$116,FSA!$A40,BS.data!G$5:G$116)</f>
        <v>3867</v>
      </c>
      <c r="F40" s="202">
        <f>SUMIF(BS.data!$D$5:$D$116,FSA!$A40,BS.data!H$5:H$116)</f>
        <v>3883</v>
      </c>
      <c r="G40" s="202">
        <f>SUMIF(BS.data!$D$5:$D$116,FSA!$A40,BS.data!I$5:I$116)</f>
        <v>1932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0.22162344893413935</v>
      </c>
      <c r="P40" s="210">
        <f t="shared" si="28"/>
        <v>7.8719161979585159E-2</v>
      </c>
      <c r="Q40" s="210">
        <f t="shared" si="28"/>
        <v>0.19675913967384753</v>
      </c>
      <c r="R40" s="210">
        <f t="shared" si="28"/>
        <v>8.4128871771932318E-2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2870</v>
      </c>
      <c r="D41" s="202">
        <f>SUMIF(BS.data!$D$5:$D$116,FSA!$A41,BS.data!F$5:F$116)</f>
        <v>6131</v>
      </c>
      <c r="E41" s="202">
        <f>SUMIF(BS.data!$D$5:$D$116,FSA!$A41,BS.data!G$5:G$116)</f>
        <v>12680</v>
      </c>
      <c r="F41" s="202">
        <f>SUMIF(BS.data!$D$5:$D$116,FSA!$A41,BS.data!H$5:H$116)</f>
        <v>13556</v>
      </c>
      <c r="G41" s="202">
        <f>SUMIF(BS.data!$D$5:$D$116,FSA!$A41,BS.data!I$5:I$116)</f>
        <v>17749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0.20274551214361142</v>
      </c>
      <c r="O41" s="137">
        <f t="shared" si="29"/>
        <v>-1.4364480557167731</v>
      </c>
      <c r="P41" s="137">
        <f t="shared" si="29"/>
        <v>-0.41569670768207517</v>
      </c>
      <c r="Q41" s="137">
        <f t="shared" si="29"/>
        <v>0</v>
      </c>
      <c r="R41" s="137">
        <f t="shared" si="29"/>
        <v>1.5924867292772562E-2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1181</v>
      </c>
      <c r="D42" s="202">
        <f>SUMIF(BS.data!$D$5:$D$116,FSA!$A42,BS.data!F$5:F$116)</f>
        <v>1514</v>
      </c>
      <c r="E42" s="202">
        <f>SUMIF(BS.data!$D$5:$D$116,FSA!$A42,BS.data!G$5:G$116)</f>
        <v>1971</v>
      </c>
      <c r="F42" s="202">
        <f>SUMIF(BS.data!$D$5:$D$116,FSA!$A42,BS.data!H$5:H$116)</f>
        <v>2350</v>
      </c>
      <c r="G42" s="202">
        <f>SUMIF(BS.data!$D$5:$D$116,FSA!$A42,BS.data!I$5:I$116)</f>
        <v>3064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1.1237928007023706E-2</v>
      </c>
      <c r="O42" s="138">
        <f t="shared" si="30"/>
        <v>-0.22207267833109018</v>
      </c>
      <c r="P42" s="138">
        <f t="shared" si="30"/>
        <v>-0.18902162407379405</v>
      </c>
      <c r="Q42" s="138">
        <f t="shared" si="30"/>
        <v>0</v>
      </c>
      <c r="R42" s="138">
        <f t="shared" si="30"/>
        <v>5.0577097652703927E-3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353</v>
      </c>
      <c r="E43" s="202">
        <f>SUMIF(BS.data!$D$5:$D$116,FSA!$A43,BS.data!G$5:G$116)</f>
        <v>353</v>
      </c>
      <c r="F43" s="202">
        <f>SUMIF(BS.data!$D$5:$D$116,FSA!$A43,BS.data!H$5:H$116)</f>
        <v>353</v>
      </c>
      <c r="G43" s="202">
        <f>SUMIF(BS.data!$D$5:$D$116,FSA!$A43,BS.data!I$5:I$116)</f>
        <v>423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19703</v>
      </c>
      <c r="D44" s="202">
        <f>SUMIF(BS.data!$D$5:$D$116,FSA!$A44,BS.data!F$5:F$116)</f>
        <v>18373</v>
      </c>
      <c r="E44" s="202">
        <f>SUMIF(BS.data!$D$5:$D$116,FSA!$A44,BS.data!G$5:G$116)</f>
        <v>16940</v>
      </c>
      <c r="F44" s="202">
        <f>SUMIF(BS.data!$D$5:$D$116,FSA!$A44,BS.data!H$5:H$116)</f>
        <v>16111</v>
      </c>
      <c r="G44" s="202">
        <f>SUMIF(BS.data!$D$5:$D$116,FSA!$A44,BS.data!I$5:I$116)</f>
        <v>13147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17726</v>
      </c>
      <c r="D45" s="202">
        <f>SUMIF(BS.data!$D$5:$D$116,FSA!$A45,BS.data!F$5:F$116)</f>
        <v>17446</v>
      </c>
      <c r="E45" s="202">
        <f>SUMIF(BS.data!$D$5:$D$116,FSA!$A45,BS.data!G$5:G$116)</f>
        <v>18093</v>
      </c>
      <c r="F45" s="202">
        <f>SUMIF(BS.data!$D$5:$D$116,FSA!$A45,BS.data!H$5:H$116)</f>
        <v>15332</v>
      </c>
      <c r="G45" s="202">
        <f>SUMIF(BS.data!$D$5:$D$116,FSA!$A45,BS.data!I$5:I$116)</f>
        <v>14600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0.23775957897053895</v>
      </c>
      <c r="O45" s="136">
        <f t="shared" si="31"/>
        <v>0.27545367160875012</v>
      </c>
      <c r="P45" s="136">
        <f t="shared" si="31"/>
        <v>0.28816905850812174</v>
      </c>
      <c r="Q45" s="136">
        <f t="shared" si="31"/>
        <v>0.20773077809251453</v>
      </c>
      <c r="R45" s="136">
        <f t="shared" si="31"/>
        <v>0.22293493912815815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46496</v>
      </c>
      <c r="D46" s="202">
        <f>SUMIF(BS.data!$D$5:$D$116,FSA!$A46,BS.data!F$5:F$116)</f>
        <v>46496</v>
      </c>
      <c r="E46" s="202">
        <f>SUMIF(BS.data!$D$5:$D$116,FSA!$A46,BS.data!G$5:G$116)</f>
        <v>45682</v>
      </c>
      <c r="F46" s="202">
        <f>SUMIF(BS.data!$D$5:$D$116,FSA!$A46,BS.data!H$5:H$116)</f>
        <v>30654</v>
      </c>
      <c r="G46" s="202">
        <f>SUMIF(BS.data!$D$5:$D$116,FSA!$A46,BS.data!I$5:I$116)</f>
        <v>30654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2.1433503822605378</v>
      </c>
      <c r="O46" s="137">
        <f t="shared" si="32"/>
        <v>1.7959301109018624</v>
      </c>
      <c r="P46" s="137">
        <f t="shared" si="32"/>
        <v>1.591840218504609</v>
      </c>
      <c r="Q46" s="137">
        <f t="shared" si="32"/>
        <v>1.7943554761123068</v>
      </c>
      <c r="R46" s="137">
        <f t="shared" si="32"/>
        <v>1.6857139354411603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1030</v>
      </c>
      <c r="D47" s="202">
        <f>SUMIF(BS.data!$D$5:$D$116,FSA!$A47,BS.data!F$5:F$116)</f>
        <v>787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-85.019677996422189</v>
      </c>
      <c r="O47" s="211">
        <f t="shared" si="33"/>
        <v>-3.5068604909886525</v>
      </c>
      <c r="P47" s="211">
        <f t="shared" si="33"/>
        <v>-24.311868014901542</v>
      </c>
      <c r="Q47" s="211">
        <f t="shared" si="33"/>
        <v>-5.7286488506821156</v>
      </c>
      <c r="R47" s="211">
        <f t="shared" si="33"/>
        <v>-19.776774193548388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47526</v>
      </c>
      <c r="D48" s="208">
        <f t="shared" si="34"/>
        <v>47283</v>
      </c>
      <c r="E48" s="208">
        <f t="shared" si="34"/>
        <v>45682</v>
      </c>
      <c r="F48" s="208">
        <f t="shared" si="34"/>
        <v>30654</v>
      </c>
      <c r="G48" s="208">
        <f t="shared" si="34"/>
        <v>30654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-85.019677996422189</v>
      </c>
      <c r="O48" s="174">
        <f t="shared" si="35"/>
        <v>-3.5068604909886525</v>
      </c>
      <c r="P48" s="174">
        <f t="shared" si="35"/>
        <v>-24.311868014901542</v>
      </c>
      <c r="Q48" s="174">
        <f t="shared" si="35"/>
        <v>-5.7286488506821156</v>
      </c>
      <c r="R48" s="174">
        <f t="shared" si="35"/>
        <v>-19.776774193548388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93261</v>
      </c>
      <c r="D49" s="208">
        <f t="shared" si="36"/>
        <v>95580</v>
      </c>
      <c r="E49" s="208">
        <f t="shared" si="36"/>
        <v>99586</v>
      </c>
      <c r="F49" s="208">
        <f t="shared" si="36"/>
        <v>82239</v>
      </c>
      <c r="G49" s="208">
        <f t="shared" si="36"/>
        <v>81569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-0.36910322770693937</v>
      </c>
      <c r="O49" s="136">
        <f t="shared" si="37"/>
        <v>-0.19967007169595838</v>
      </c>
      <c r="P49" s="136">
        <f t="shared" si="37"/>
        <v>-8.0797688367409484E-2</v>
      </c>
      <c r="Q49" s="136">
        <f t="shared" si="37"/>
        <v>-0.10615254126704508</v>
      </c>
      <c r="R49" s="136">
        <f t="shared" si="37"/>
        <v>-0.11365564037319763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0.36577873164162772</v>
      </c>
      <c r="O50" s="136">
        <f t="shared" si="38"/>
        <v>-9.7794133197978125E-2</v>
      </c>
      <c r="P50" s="136">
        <f t="shared" si="38"/>
        <v>-0.14287903331728033</v>
      </c>
      <c r="Q50" s="136">
        <f t="shared" si="38"/>
        <v>0.55646897631630454</v>
      </c>
      <c r="R50" s="136">
        <f t="shared" si="38"/>
        <v>-8.8536569452599981E-2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200111</v>
      </c>
      <c r="D51" s="202">
        <f>SUMIF(BS.data!$D$5:$D$116,FSA!$A51,BS.data!F$5:F$116)</f>
        <v>200111</v>
      </c>
      <c r="E51" s="202">
        <f>SUMIF(BS.data!$D$5:$D$116,FSA!$A51,BS.data!G$5:G$116)</f>
        <v>200111</v>
      </c>
      <c r="F51" s="202">
        <f>SUMIF(BS.data!$D$5:$D$116,FSA!$A51,BS.data!H$5:H$116)</f>
        <v>200111</v>
      </c>
      <c r="G51" s="202">
        <f>SUMIF(BS.data!$D$5:$D$116,FSA!$A51,BS.data!I$5:I$116)</f>
        <v>200111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0.3536590497832765</v>
      </c>
      <c r="O51" s="136">
        <f t="shared" si="39"/>
        <v>6.8946555844595307E-3</v>
      </c>
      <c r="P51" s="136">
        <f t="shared" si="39"/>
        <v>-0.11551595814544022</v>
      </c>
      <c r="Q51" s="136">
        <f t="shared" si="39"/>
        <v>0.55646897631630454</v>
      </c>
      <c r="R51" s="136">
        <f t="shared" si="39"/>
        <v>-8.9808834083643249E-2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-220</v>
      </c>
      <c r="D52" s="202">
        <f>SUMIF(BS.data!$D$5:$D$116,FSA!$A52,BS.data!F$5:F$116)</f>
        <v>-28456</v>
      </c>
      <c r="E52" s="202">
        <f>SUMIF(BS.data!$D$5:$D$116,FSA!$A52,BS.data!G$5:G$116)</f>
        <v>-41586</v>
      </c>
      <c r="F52" s="202">
        <f>SUMIF(BS.data!$D$5:$D$116,FSA!$A52,BS.data!H$5:H$116)</f>
        <v>-52545</v>
      </c>
      <c r="G52" s="202">
        <f>SUMIF(BS.data!$D$5:$D$116,FSA!$A52,BS.data!I$5:I$116)</f>
        <v>-62609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0.3536590497832765</v>
      </c>
      <c r="O52" s="136">
        <f t="shared" si="40"/>
        <v>6.9158048347186096E-3</v>
      </c>
      <c r="P52" s="136">
        <f t="shared" si="40"/>
        <v>-0.11551595814544022</v>
      </c>
      <c r="Q52" s="136">
        <f t="shared" si="40"/>
        <v>0.55646897631630454</v>
      </c>
      <c r="R52" s="136">
        <f t="shared" si="40"/>
        <v>-8.9808834083643249E-2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0.19208866003548664</v>
      </c>
      <c r="O53" s="172">
        <f t="shared" si="41"/>
        <v>0.21596525043619655</v>
      </c>
      <c r="P53" s="172">
        <f t="shared" si="41"/>
        <v>0.22370437840034865</v>
      </c>
      <c r="Q53" s="172">
        <f t="shared" si="41"/>
        <v>0.17200089776680508</v>
      </c>
      <c r="R53" s="172">
        <f t="shared" si="41"/>
        <v>0.18229501177478055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199891</v>
      </c>
      <c r="D54" s="212">
        <f t="shared" si="42"/>
        <v>171655</v>
      </c>
      <c r="E54" s="212">
        <f t="shared" si="42"/>
        <v>158525</v>
      </c>
      <c r="F54" s="212">
        <f t="shared" si="42"/>
        <v>147566</v>
      </c>
      <c r="G54" s="212">
        <f t="shared" si="42"/>
        <v>137502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293152</v>
      </c>
      <c r="D55" s="208">
        <f t="shared" si="43"/>
        <v>267235</v>
      </c>
      <c r="E55" s="208">
        <f t="shared" si="43"/>
        <v>258111</v>
      </c>
      <c r="F55" s="208">
        <f t="shared" si="43"/>
        <v>229805</v>
      </c>
      <c r="G55" s="208">
        <f t="shared" si="43"/>
        <v>219071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0.22296151402514369</v>
      </c>
      <c r="O55" s="137">
        <f t="shared" si="44"/>
        <v>0.25830299146543939</v>
      </c>
      <c r="P55" s="137">
        <f t="shared" si="44"/>
        <v>0.2814445671029806</v>
      </c>
      <c r="Q55" s="137">
        <f t="shared" si="44"/>
        <v>0.18675711207188647</v>
      </c>
      <c r="R55" s="137">
        <f t="shared" si="44"/>
        <v>0.22044770257887158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2</v>
      </c>
      <c r="D56" s="191">
        <f t="shared" si="45"/>
        <v>1</v>
      </c>
      <c r="E56" s="191">
        <f t="shared" si="45"/>
        <v>1</v>
      </c>
      <c r="F56" s="191">
        <f t="shared" si="45"/>
        <v>-1</v>
      </c>
      <c r="G56" s="191">
        <f t="shared" si="45"/>
        <v>-1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-79.728085867620749</v>
      </c>
      <c r="O56" s="211">
        <f t="shared" si="46"/>
        <v>-3.288511458874138</v>
      </c>
      <c r="P56" s="211">
        <f t="shared" si="46"/>
        <v>-23.744544970729113</v>
      </c>
      <c r="Q56" s="211">
        <f t="shared" si="46"/>
        <v>-5.1502522892917213</v>
      </c>
      <c r="R56" s="211">
        <f t="shared" si="46"/>
        <v>-19.556129032258063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-79.728085867620749</v>
      </c>
      <c r="O57" s="211">
        <f t="shared" si="47"/>
        <v>-3.288511458874138</v>
      </c>
      <c r="P57" s="211">
        <f t="shared" si="47"/>
        <v>-23.744544970729113</v>
      </c>
      <c r="Q57" s="211">
        <f t="shared" si="47"/>
        <v>-5.1502522892917213</v>
      </c>
      <c r="R57" s="211">
        <f t="shared" si="47"/>
        <v>-19.556129032258063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-0.39360078980434393</v>
      </c>
      <c r="O58" s="136">
        <f t="shared" si="48"/>
        <v>-0.21292767089920836</v>
      </c>
      <c r="P58" s="136">
        <f t="shared" si="48"/>
        <v>-8.2728169266630805E-2</v>
      </c>
      <c r="Q58" s="136">
        <f t="shared" si="48"/>
        <v>-0.11807395043361515</v>
      </c>
      <c r="R58" s="136">
        <f t="shared" si="48"/>
        <v>-0.11493797835840591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0.39005564530604919</v>
      </c>
      <c r="O59" s="136">
        <f t="shared" si="49"/>
        <v>-0.10428742190847787</v>
      </c>
      <c r="P59" s="136">
        <f t="shared" si="49"/>
        <v>-0.14629280975434822</v>
      </c>
      <c r="Q59" s="136">
        <f t="shared" si="49"/>
        <v>0.61896295221161868</v>
      </c>
      <c r="R59" s="136">
        <f t="shared" si="49"/>
        <v>-8.9535497492742144E-2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0.37713157422365823</v>
      </c>
      <c r="O60" s="136">
        <f t="shared" si="50"/>
        <v>7.3524436726132751E-3</v>
      </c>
      <c r="P60" s="136">
        <f t="shared" si="50"/>
        <v>-0.11827595481441636</v>
      </c>
      <c r="Q60" s="136">
        <f t="shared" si="50"/>
        <v>0.61896295221161868</v>
      </c>
      <c r="R60" s="136">
        <f t="shared" si="50"/>
        <v>-9.0822116653470578E-2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0.37713157422365823</v>
      </c>
      <c r="O61" s="136">
        <f t="shared" si="51"/>
        <v>7.3749971808114755E-3</v>
      </c>
      <c r="P61" s="136">
        <f t="shared" si="51"/>
        <v>-0.11827595481441636</v>
      </c>
      <c r="Q61" s="136">
        <f t="shared" si="51"/>
        <v>0.61896295221161868</v>
      </c>
      <c r="R61" s="136">
        <f t="shared" si="51"/>
        <v>-9.0822116653470578E-2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-0.536362202240101</v>
      </c>
      <c r="O64" s="211">
        <f t="shared" si="52"/>
        <v>-4.18</v>
      </c>
      <c r="P64" s="211">
        <f t="shared" si="52"/>
        <v>-0.74641002138710666</v>
      </c>
      <c r="Q64" s="211">
        <f t="shared" si="52"/>
        <v>-1.7330425299890948</v>
      </c>
      <c r="R64" s="211">
        <f t="shared" si="52"/>
        <v>-0.97063106796116505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-8.8184256191828361E-2</v>
      </c>
      <c r="O65" s="216">
        <f t="shared" si="53"/>
        <v>-3.329135802469136</v>
      </c>
      <c r="P65" s="216">
        <f t="shared" si="53"/>
        <v>-0.28704552398411243</v>
      </c>
      <c r="Q65" s="216">
        <f t="shared" si="53"/>
        <v>-1.1670665212649944</v>
      </c>
      <c r="R65" s="216">
        <f t="shared" si="53"/>
        <v>-0.37621359223300971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-3.0050228310502285</v>
      </c>
      <c r="O66" s="140">
        <f t="shared" si="54"/>
        <v>-2.7764000000000002</v>
      </c>
      <c r="P66" s="140">
        <f t="shared" si="54"/>
        <v>-20.970238095238095</v>
      </c>
      <c r="Q66" s="140">
        <f t="shared" si="54"/>
        <v>-1.626311541565779</v>
      </c>
      <c r="R66" s="140">
        <f t="shared" si="54"/>
        <v>-2.8118161925601752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-0.84960000000000002</v>
      </c>
      <c r="P67" s="211">
        <f t="shared" si="55"/>
        <v>-37.851190476190474</v>
      </c>
      <c r="Q67" s="211">
        <f t="shared" si="55"/>
        <v>14.767554479418886</v>
      </c>
      <c r="R67" s="211">
        <f t="shared" si="55"/>
        <v>-1.9693654266958425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29063</v>
      </c>
      <c r="O74" s="218">
        <f t="shared" si="56"/>
        <v>22483</v>
      </c>
      <c r="P74" s="218">
        <f t="shared" si="56"/>
        <v>12417</v>
      </c>
      <c r="Q74" s="218">
        <f t="shared" si="56"/>
        <v>10831</v>
      </c>
      <c r="R74" s="218">
        <f t="shared" si="56"/>
        <v>12594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280637.54050489824</v>
      </c>
      <c r="O75" s="219">
        <f t="shared" si="57"/>
        <v>-87125.533727399161</v>
      </c>
      <c r="P75" s="219">
        <f t="shared" si="57"/>
        <v>-115166.36886395511</v>
      </c>
      <c r="Q75" s="219">
        <f t="shared" si="57"/>
        <v>-1450253.9765625</v>
      </c>
      <c r="R75" s="219">
        <f t="shared" si="57"/>
        <v>38384.321739130435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-4.47532027128862</v>
      </c>
      <c r="O76" s="138">
        <f t="shared" si="58"/>
        <v>4.9087273991655076</v>
      </c>
      <c r="P76" s="138">
        <f t="shared" si="58"/>
        <v>18.415147265077138</v>
      </c>
      <c r="Q76" s="138">
        <f t="shared" si="58"/>
        <v>85.6171875</v>
      </c>
      <c r="R76" s="138">
        <f t="shared" si="58"/>
        <v>-3.9778656126482215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-23755</v>
      </c>
      <c r="F4" s="264">
        <v>-28235</v>
      </c>
      <c r="G4" s="264">
        <v>-13130</v>
      </c>
      <c r="H4" s="264">
        <v>-10959</v>
      </c>
      <c r="I4" s="264">
        <v>-10064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2841</v>
      </c>
      <c r="F6" s="264">
        <v>3446</v>
      </c>
      <c r="G6" s="264">
        <v>3007</v>
      </c>
      <c r="H6" s="264">
        <v>2595</v>
      </c>
      <c r="I6" s="264">
        <v>2449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1489</v>
      </c>
      <c r="F7" s="264">
        <v>13037</v>
      </c>
      <c r="G7" s="264">
        <v>165</v>
      </c>
      <c r="H7" s="264">
        <v>2770</v>
      </c>
      <c r="I7" s="264">
        <v>924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0</v>
      </c>
      <c r="F9" s="264">
        <v>761</v>
      </c>
      <c r="G9" s="264">
        <v>-110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6339</v>
      </c>
      <c r="F10" s="264">
        <v>4050</v>
      </c>
      <c r="G10" s="264">
        <v>6546</v>
      </c>
      <c r="H10" s="264">
        <v>4585</v>
      </c>
      <c r="I10" s="264">
        <v>4120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-13088</v>
      </c>
      <c r="F12" s="301">
        <v>-6941</v>
      </c>
      <c r="G12" s="301">
        <v>-3523</v>
      </c>
      <c r="H12" s="301">
        <v>-1009</v>
      </c>
      <c r="I12" s="301">
        <v>-2570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88867</v>
      </c>
      <c r="F13" s="264">
        <v>-23498</v>
      </c>
      <c r="G13" s="264">
        <v>-3720</v>
      </c>
      <c r="H13" s="264">
        <v>21444</v>
      </c>
      <c r="I13" s="264">
        <v>5269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6240</v>
      </c>
      <c r="F14" s="264">
        <v>29964</v>
      </c>
      <c r="G14" s="264">
        <v>0</v>
      </c>
      <c r="H14" s="264">
        <v>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-60885</v>
      </c>
      <c r="F15" s="264">
        <v>-1742</v>
      </c>
      <c r="G15" s="264">
        <v>-770</v>
      </c>
      <c r="H15" s="264">
        <v>-1106</v>
      </c>
      <c r="I15" s="264">
        <v>-4588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704</v>
      </c>
      <c r="F16" s="264">
        <v>93</v>
      </c>
      <c r="G16" s="264">
        <v>1654</v>
      </c>
      <c r="H16" s="264">
        <v>-26</v>
      </c>
      <c r="I16" s="264">
        <v>89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-98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-4380</v>
      </c>
      <c r="F18" s="264">
        <v>-2500</v>
      </c>
      <c r="G18" s="264">
        <v>-168</v>
      </c>
      <c r="H18" s="264">
        <v>-1239</v>
      </c>
      <c r="I18" s="264">
        <v>-914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-74</v>
      </c>
      <c r="F19" s="264">
        <v>0</v>
      </c>
      <c r="G19" s="264">
        <v>0</v>
      </c>
      <c r="H19" s="264">
        <v>-1006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17384</v>
      </c>
      <c r="F22" s="301">
        <v>-4722</v>
      </c>
      <c r="G22" s="301">
        <v>-6527</v>
      </c>
      <c r="H22" s="301">
        <v>17057</v>
      </c>
      <c r="I22" s="301">
        <v>-2714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-940</v>
      </c>
      <c r="F24" s="264">
        <v>0</v>
      </c>
      <c r="G24" s="264">
        <v>0</v>
      </c>
      <c r="H24" s="264">
        <v>0</v>
      </c>
      <c r="I24" s="264">
        <v>-39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364</v>
      </c>
      <c r="F25" s="264">
        <v>4950</v>
      </c>
      <c r="G25" s="264">
        <v>1250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5000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0</v>
      </c>
      <c r="F30" s="264">
        <v>1</v>
      </c>
      <c r="G30" s="264">
        <v>0</v>
      </c>
      <c r="H30" s="264">
        <v>0</v>
      </c>
      <c r="I30" s="264">
        <v>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-576</v>
      </c>
      <c r="F31" s="301">
        <v>4951</v>
      </c>
      <c r="G31" s="301">
        <v>6250</v>
      </c>
      <c r="H31" s="301">
        <v>0</v>
      </c>
      <c r="I31" s="301">
        <v>-39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72073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-89299</v>
      </c>
      <c r="F36" s="264">
        <v>-243</v>
      </c>
      <c r="G36" s="264">
        <v>-1601</v>
      </c>
      <c r="H36" s="264">
        <v>-15028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-17226</v>
      </c>
      <c r="F39" s="301">
        <v>-243</v>
      </c>
      <c r="G39" s="301">
        <v>-1601</v>
      </c>
      <c r="H39" s="301">
        <v>-15028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-418</v>
      </c>
      <c r="F40" s="301">
        <v>-14</v>
      </c>
      <c r="G40" s="301">
        <v>-1877</v>
      </c>
      <c r="H40" s="301">
        <v>2029</v>
      </c>
      <c r="I40" s="301">
        <v>-2753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3376</v>
      </c>
      <c r="F41" s="301">
        <v>2958</v>
      </c>
      <c r="G41" s="301">
        <v>2944</v>
      </c>
      <c r="H41" s="301">
        <v>1066</v>
      </c>
      <c r="I41" s="301">
        <v>3095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2958</v>
      </c>
      <c r="F43" s="301">
        <v>2944</v>
      </c>
      <c r="G43" s="301">
        <v>1066</v>
      </c>
      <c r="H43" s="301">
        <v>3095</v>
      </c>
      <c r="I43" s="301">
        <v>342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-0.896439371768608</v>
      </c>
      <c r="D8" s="136">
        <f>FSA!D8/FSA!D$7</f>
        <v>-1.2580529385374608</v>
      </c>
      <c r="E8" s="136">
        <f>FSA!E8/FSA!E$7</f>
        <v>-1.1078179343716921</v>
      </c>
      <c r="F8" s="136">
        <f>FSA!F8/FSA!F$7</f>
        <v>-1.0074683470447516</v>
      </c>
      <c r="G8" s="136">
        <f>FSA!G8/FSA!G$7</f>
        <v>-0.67189728958630524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0.10356062823139206</v>
      </c>
      <c r="D9" s="142">
        <f>FSA!D9/FSA!D$7</f>
        <v>-0.25805293853746075</v>
      </c>
      <c r="E9" s="142">
        <f>FSA!E9/FSA!E$7</f>
        <v>-0.10781793437169213</v>
      </c>
      <c r="F9" s="142">
        <f>FSA!F9/FSA!F$7</f>
        <v>-7.4683470447517355E-3</v>
      </c>
      <c r="G9" s="142">
        <f>FSA!G9/FSA!G$7</f>
        <v>0.32810271041369471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-0.1698956199395181</v>
      </c>
      <c r="D10" s="136">
        <f>FSA!D10/FSA!D$7</f>
        <v>-0.50143562135486763</v>
      </c>
      <c r="E10" s="136">
        <f>FSA!E10/FSA!E$7</f>
        <v>-0.63102978980795399</v>
      </c>
      <c r="F10" s="136">
        <f>FSA!F10/FSA!F$7</f>
        <v>-0.45615263434272713</v>
      </c>
      <c r="G10" s="136">
        <f>FSA!G10/FSA!G$7</f>
        <v>-0.8467124886525742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-6.633499170812604E-2</v>
      </c>
      <c r="D12" s="142">
        <f>FSA!D12/FSA!D$7</f>
        <v>-0.75948855989232844</v>
      </c>
      <c r="E12" s="142">
        <f>FSA!E12/FSA!E$7</f>
        <v>-0.73884772417964617</v>
      </c>
      <c r="F12" s="142">
        <f>FSA!F12/FSA!F$7</f>
        <v>-0.46362098138747887</v>
      </c>
      <c r="G12" s="142">
        <f>FSA!G12/FSA!G$7</f>
        <v>-0.51860977823887955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-0.27347575846258904</v>
      </c>
      <c r="D13" s="136">
        <f>FSA!D13/FSA!D$7</f>
        <v>-0.32557200538358005</v>
      </c>
      <c r="E13" s="136">
        <f>FSA!E13/FSA!E$7</f>
        <v>-0.25616210494480568</v>
      </c>
      <c r="F13" s="136">
        <f>FSA!F13/FSA!F$7</f>
        <v>9.172063714335725E-2</v>
      </c>
      <c r="G13" s="136">
        <f>FSA!G13/FSA!G$7</f>
        <v>-0.25223706393463885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-0.12367573895229733</v>
      </c>
      <c r="D14" s="136">
        <f>FSA!D14/FSA!D$7</f>
        <v>-0.18169582772543741</v>
      </c>
      <c r="E14" s="136">
        <f>FSA!E14/FSA!E$7</f>
        <v>-0.98986844094964466</v>
      </c>
      <c r="F14" s="136">
        <f>FSA!F14/FSA!F$7</f>
        <v>-0.26751852500145867</v>
      </c>
      <c r="G14" s="136">
        <f>FSA!G14/FSA!G$7</f>
        <v>-0.53430164699779537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1.9510291678860601E-5</v>
      </c>
      <c r="D15" s="136">
        <f>FSA!D15/FSA!D$7</f>
        <v>4.4863167339614178E-5</v>
      </c>
      <c r="E15" s="136">
        <f>FSA!E15/FSA!E$7</f>
        <v>-6.0486919703614094E-4</v>
      </c>
      <c r="F15" s="136">
        <f>FSA!F15/FSA!F$7</f>
        <v>0</v>
      </c>
      <c r="G15" s="136">
        <f>FSA!G15/FSA!G$7</f>
        <v>0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-0.46346697883133353</v>
      </c>
      <c r="D16" s="142">
        <f>FSA!D16/FSA!D$7</f>
        <v>-1.2667115298340064</v>
      </c>
      <c r="E16" s="142">
        <f>FSA!E16/FSA!E$7</f>
        <v>-1.9854831392711325</v>
      </c>
      <c r="F16" s="142">
        <f>FSA!F16/FSA!F$7</f>
        <v>-0.63941886924558022</v>
      </c>
      <c r="G16" s="142">
        <f>FSA!G16/FSA!G$7</f>
        <v>-1.3051484891713137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-0.46346697883133353</v>
      </c>
      <c r="D18" s="142">
        <f>FSA!D18/FSA!D$7</f>
        <v>-1.2667115298340064</v>
      </c>
      <c r="E18" s="142">
        <f>FSA!E18/FSA!E$7</f>
        <v>-1.9854831392711325</v>
      </c>
      <c r="F18" s="142">
        <f>FSA!F18/FSA!F$7</f>
        <v>-0.63941886924558022</v>
      </c>
      <c r="G18" s="142">
        <f>FSA!G18/FSA!G$7</f>
        <v>-1.3051484891713137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5.5428738659642963E-2</v>
      </c>
      <c r="D21" s="136">
        <f>FSA!D21/FSA!D$7</f>
        <v>0.15459847465231044</v>
      </c>
      <c r="E21" s="136">
        <f>FSA!E21/FSA!E$7</f>
        <v>0.45471041887191893</v>
      </c>
      <c r="F21" s="136">
        <f>FSA!F21/FSA!F$7</f>
        <v>0.15140906704008403</v>
      </c>
      <c r="G21" s="136">
        <f>FSA!G21/FSA!G$7</f>
        <v>0.31759823628582545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-1.0906253048483075E-2</v>
      </c>
      <c r="D25" s="136">
        <f>FSA!D25/FSA!D$7</f>
        <v>-0.60489008524001797</v>
      </c>
      <c r="E25" s="136">
        <f>FSA!E25/FSA!E$7</f>
        <v>-0.28413730530772718</v>
      </c>
      <c r="F25" s="136">
        <f>FSA!F25/FSA!F$7</f>
        <v>-0.31221191434739481</v>
      </c>
      <c r="G25" s="136">
        <f>FSA!G25/FSA!G$7</f>
        <v>-0.20101154195305407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-1.0906253048483075E-2</v>
      </c>
      <c r="D26" s="136">
        <f>FSA!D26/FSA!D$7</f>
        <v>-0.60489008524001797</v>
      </c>
      <c r="E26" s="136">
        <f>FSA!E26/FSA!E$7</f>
        <v>-0.28413730530772718</v>
      </c>
      <c r="F26" s="136">
        <f>FSA!F26/FSA!F$7</f>
        <v>-0.31221191434739481</v>
      </c>
      <c r="G26" s="136">
        <f>FSA!G26/FSA!G$7</f>
        <v>-0.20101154195305407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1.0090259726969442E-2</v>
      </c>
      <c r="D29" s="136">
        <f>FSA!D29/FSA!D$38</f>
        <v>1.1016479815593708E-2</v>
      </c>
      <c r="E29" s="136">
        <f>FSA!E29/FSA!E$38</f>
        <v>4.1299900818249444E-3</v>
      </c>
      <c r="F29" s="136">
        <f>FSA!F29/FSA!F$38</f>
        <v>1.3467998816382656E-2</v>
      </c>
      <c r="G29" s="136">
        <f>FSA!G29/FSA!G$38</f>
        <v>1.5611448395490026E-3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1.9938325931080591E-2</v>
      </c>
      <c r="D30" s="136">
        <f>FSA!D30/FSA!D$38</f>
        <v>5.0790312682423025E-2</v>
      </c>
      <c r="E30" s="136">
        <f>FSA!E30/FSA!E$38</f>
        <v>1.4385228118026283E-2</v>
      </c>
      <c r="F30" s="136">
        <f>FSA!F30/FSA!F$38</f>
        <v>1.724948216741223E-2</v>
      </c>
      <c r="G30" s="136">
        <f>FSA!G30/FSA!G$38</f>
        <v>3.0131921303692882E-2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2.3066374669968685E-2</v>
      </c>
      <c r="D31" s="136">
        <f>FSA!D31/FSA!D$38</f>
        <v>0</v>
      </c>
      <c r="E31" s="136">
        <f>FSA!E31/FSA!E$38</f>
        <v>0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3.9409320698336026E-2</v>
      </c>
      <c r="D32" s="136">
        <f>FSA!D32/FSA!D$38</f>
        <v>4.2554146896376238E-2</v>
      </c>
      <c r="E32" s="136">
        <f>FSA!E32/FSA!E$38</f>
        <v>9.7632035705430206E-2</v>
      </c>
      <c r="F32" s="136">
        <f>FSA!F32/FSA!F$38</f>
        <v>6.9010983272701956E-2</v>
      </c>
      <c r="G32" s="136">
        <f>FSA!G32/FSA!G$38</f>
        <v>7.845894006481946E-2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6.189285874657606E-3</v>
      </c>
      <c r="E33" s="136">
        <f>FSA!E33/FSA!E$38</f>
        <v>0</v>
      </c>
      <c r="F33" s="136">
        <f>FSA!F33/FSA!F$38</f>
        <v>3.9163809159109504E-4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7.5779283243619391E-2</v>
      </c>
      <c r="D34" s="136">
        <f>FSA!D34/FSA!D$38</f>
        <v>0.2664573635288659</v>
      </c>
      <c r="E34" s="136">
        <f>FSA!E34/FSA!E$38</f>
        <v>0.27427628316389785</v>
      </c>
      <c r="F34" s="136">
        <f>FSA!F34/FSA!F$38</f>
        <v>0.24196706758803155</v>
      </c>
      <c r="G34" s="136">
        <f>FSA!G34/FSA!G$38</f>
        <v>0.20745880312228968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0.43519788234170437</v>
      </c>
      <c r="D35" s="136">
        <f>FSA!D35/FSA!D$38</f>
        <v>0.30427786675447921</v>
      </c>
      <c r="E35" s="136">
        <f>FSA!E35/FSA!E$38</f>
        <v>0.287735556657575</v>
      </c>
      <c r="F35" s="136">
        <f>FSA!F35/FSA!F$38</f>
        <v>0.26045673704548222</v>
      </c>
      <c r="G35" s="136">
        <f>FSA!G35/FSA!G$38</f>
        <v>0.26180216369197062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0.39604439987173978</v>
      </c>
      <c r="D36" s="136">
        <f>FSA!D36/FSA!D$38</f>
        <v>0.31825801912915924</v>
      </c>
      <c r="E36" s="136">
        <f>FSA!E36/FSA!E$38</f>
        <v>0.32143023183734193</v>
      </c>
      <c r="F36" s="136">
        <f>FSA!F36/FSA!F$38</f>
        <v>0.39706880646115822</v>
      </c>
      <c r="G36" s="136">
        <f>FSA!G36/FSA!G$38</f>
        <v>0.42025836490619439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4.741535165817284E-4</v>
      </c>
      <c r="D37" s="136">
        <f>FSA!D37/FSA!D$38</f>
        <v>4.5652531844511966E-4</v>
      </c>
      <c r="E37" s="136">
        <f>FSA!E37/FSA!E$38</f>
        <v>4.1067443590379372E-4</v>
      </c>
      <c r="F37" s="136">
        <f>FSA!F37/FSA!F$38</f>
        <v>3.8728655724008283E-4</v>
      </c>
      <c r="G37" s="136">
        <f>FSA!G37/FSA!G$38</f>
        <v>3.2866207148400054E-4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1.4514654513699378E-2</v>
      </c>
      <c r="D40" s="136">
        <f>FSA!D40/FSA!D$55</f>
        <v>1.6764271147117704E-2</v>
      </c>
      <c r="E40" s="136">
        <f>FSA!E40/FSA!E$55</f>
        <v>1.4981926380510711E-2</v>
      </c>
      <c r="F40" s="136">
        <f>FSA!F40/FSA!F$55</f>
        <v>1.689693435738996E-2</v>
      </c>
      <c r="G40" s="136">
        <f>FSA!G40/FSA!G$55</f>
        <v>8.8190586613472351E-3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9.7901429974893567E-3</v>
      </c>
      <c r="D41" s="136">
        <f>FSA!D41/FSA!D$55</f>
        <v>2.2942354107807733E-2</v>
      </c>
      <c r="E41" s="136">
        <f>FSA!E41/FSA!E$55</f>
        <v>4.9126151152023741E-2</v>
      </c>
      <c r="F41" s="136">
        <f>FSA!F41/FSA!F$55</f>
        <v>5.8989142969038968E-2</v>
      </c>
      <c r="G41" s="136">
        <f>FSA!G41/FSA!G$55</f>
        <v>8.1019395538432751E-2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4.0286267874686168E-3</v>
      </c>
      <c r="D42" s="136">
        <f>FSA!D42/FSA!D$55</f>
        <v>5.6654255617714748E-3</v>
      </c>
      <c r="E42" s="136">
        <f>FSA!E42/FSA!E$55</f>
        <v>7.6362495205551098E-3</v>
      </c>
      <c r="F42" s="136">
        <f>FSA!F42/FSA!F$55</f>
        <v>1.0226061225821892E-2</v>
      </c>
      <c r="G42" s="136">
        <f>FSA!G42/FSA!G$55</f>
        <v>1.3986333197913006E-2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1.3209347577974441E-3</v>
      </c>
      <c r="E43" s="136">
        <f>FSA!E43/FSA!E$55</f>
        <v>1.367628655888358E-3</v>
      </c>
      <c r="F43" s="136">
        <f>FSA!F43/FSA!F$55</f>
        <v>1.5360849415809055E-3</v>
      </c>
      <c r="G43" s="136">
        <f>FSA!G43/FSA!G$55</f>
        <v>1.9308808559781987E-3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6.7210866717607246E-2</v>
      </c>
      <c r="D44" s="136">
        <f>FSA!D44/FSA!D$55</f>
        <v>6.8752221827230717E-2</v>
      </c>
      <c r="E44" s="136">
        <f>FSA!E44/FSA!E$55</f>
        <v>6.5630678274075885E-2</v>
      </c>
      <c r="F44" s="136">
        <f>FSA!F44/FSA!F$55</f>
        <v>7.0107264854985751E-2</v>
      </c>
      <c r="G44" s="136">
        <f>FSA!G44/FSA!G$55</f>
        <v>6.0012507360627375E-2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6.0466925008186879E-2</v>
      </c>
      <c r="D45" s="136">
        <f>FSA!D45/FSA!D$55</f>
        <v>6.528336482870882E-2</v>
      </c>
      <c r="E45" s="136">
        <f>FSA!E45/FSA!E$55</f>
        <v>7.0097748643025676E-2</v>
      </c>
      <c r="F45" s="136">
        <f>FSA!F45/FSA!F$55</f>
        <v>6.6717434346511173E-2</v>
      </c>
      <c r="G45" s="136">
        <f>FSA!G45/FSA!G$55</f>
        <v>6.6645060277261706E-2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0.15860713895862896</v>
      </c>
      <c r="D46" s="136">
        <f>FSA!D46/FSA!D$55</f>
        <v>0.17398918554830017</v>
      </c>
      <c r="E46" s="136">
        <f>FSA!E46/FSA!E$55</f>
        <v>0.17698587042009059</v>
      </c>
      <c r="F46" s="136">
        <f>FSA!F46/FSA!F$55</f>
        <v>0.13339135353886991</v>
      </c>
      <c r="G46" s="136">
        <f>FSA!G46/FSA!G$55</f>
        <v>0.13992723820131373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3.5135356402139504E-3</v>
      </c>
      <c r="D47" s="136">
        <f>FSA!D47/FSA!D$55</f>
        <v>2.9449735251744721E-3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0.16212067459884291</v>
      </c>
      <c r="D48" s="136">
        <f>FSA!D48/FSA!D$55</f>
        <v>0.17693415907347465</v>
      </c>
      <c r="E48" s="136">
        <f>FSA!E48/FSA!E$55</f>
        <v>0.17698587042009059</v>
      </c>
      <c r="F48" s="136">
        <f>FSA!F48/FSA!F$55</f>
        <v>0.13339135353886991</v>
      </c>
      <c r="G48" s="136">
        <f>FSA!G48/FSA!G$55</f>
        <v>0.13992723820131373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0.31813189062329439</v>
      </c>
      <c r="D49" s="136">
        <f>FSA!D49/FSA!D$55</f>
        <v>0.35766273130390852</v>
      </c>
      <c r="E49" s="136">
        <f>FSA!E49/FSA!E$55</f>
        <v>0.38582625304617008</v>
      </c>
      <c r="F49" s="136">
        <f>FSA!F49/FSA!F$55</f>
        <v>0.35786427623419859</v>
      </c>
      <c r="G49" s="136">
        <f>FSA!G49/FSA!G$55</f>
        <v>0.37234047409287402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0.68261857329985809</v>
      </c>
      <c r="D51" s="136">
        <f>FSA!D51/FSA!D$55</f>
        <v>0.74882032667876586</v>
      </c>
      <c r="E51" s="136">
        <f>FSA!E51/FSA!E$55</f>
        <v>0.775290475803046</v>
      </c>
      <c r="F51" s="136">
        <f>FSA!F51/FSA!F$55</f>
        <v>0.87078610125976375</v>
      </c>
      <c r="G51" s="136">
        <f>FSA!G51/FSA!G$55</f>
        <v>0.91345271624267932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-7.5046392315249427E-4</v>
      </c>
      <c r="D52" s="136">
        <f>FSA!D52/FSA!D$55</f>
        <v>-0.10648305798267442</v>
      </c>
      <c r="E52" s="136">
        <f>FSA!E52/FSA!E$55</f>
        <v>-0.16111672884921605</v>
      </c>
      <c r="F52" s="136">
        <f>FSA!F52/FSA!F$55</f>
        <v>-0.22865037749396228</v>
      </c>
      <c r="G52" s="136">
        <f>FSA!G52/FSA!G$55</f>
        <v>-0.28579319033555334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0.68186810937670561</v>
      </c>
      <c r="D54" s="136">
        <f>FSA!D54/FSA!D$55</f>
        <v>0.64233726869609142</v>
      </c>
      <c r="E54" s="136">
        <f>FSA!E54/FSA!E$55</f>
        <v>0.61417374695382998</v>
      </c>
      <c r="F54" s="136">
        <f>FSA!F54/FSA!F$55</f>
        <v>0.64213572376580141</v>
      </c>
      <c r="G54" s="136">
        <f>FSA!G54/FSA!G$55</f>
        <v>0.62765952590712604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26826</v>
      </c>
      <c r="F4" s="299">
        <v>53042</v>
      </c>
      <c r="G4" s="299">
        <v>53701</v>
      </c>
      <c r="H4" s="299">
        <v>33741</v>
      </c>
      <c r="I4" s="299">
        <v>29704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2958</v>
      </c>
      <c r="F5" s="301">
        <v>2944</v>
      </c>
      <c r="G5" s="301">
        <v>1066</v>
      </c>
      <c r="H5" s="301">
        <v>3095</v>
      </c>
      <c r="I5" s="301">
        <v>342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2958</v>
      </c>
      <c r="F6" s="264">
        <v>2944</v>
      </c>
      <c r="G6" s="264">
        <v>1066</v>
      </c>
      <c r="H6" s="264">
        <v>3095</v>
      </c>
      <c r="I6" s="264">
        <v>342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16763</v>
      </c>
      <c r="F12" s="301">
        <v>48297</v>
      </c>
      <c r="G12" s="301">
        <v>52274</v>
      </c>
      <c r="H12" s="301">
        <v>30195</v>
      </c>
      <c r="I12" s="301">
        <v>28817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5845</v>
      </c>
      <c r="F13" s="264">
        <v>13573</v>
      </c>
      <c r="G13" s="264">
        <v>3713</v>
      </c>
      <c r="H13" s="264">
        <v>3964</v>
      </c>
      <c r="I13" s="264">
        <v>6601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11553</v>
      </c>
      <c r="F14" s="264">
        <v>11372</v>
      </c>
      <c r="G14" s="264">
        <v>25200</v>
      </c>
      <c r="H14" s="264">
        <v>15859</v>
      </c>
      <c r="I14" s="264">
        <v>17188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13</v>
      </c>
      <c r="F15" s="264">
        <v>13</v>
      </c>
      <c r="G15" s="264">
        <v>13</v>
      </c>
      <c r="H15" s="264">
        <v>13</v>
      </c>
      <c r="I15" s="264">
        <v>13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1015</v>
      </c>
      <c r="F18" s="264">
        <v>31102</v>
      </c>
      <c r="G18" s="264">
        <v>31275</v>
      </c>
      <c r="H18" s="264">
        <v>21055</v>
      </c>
      <c r="I18" s="264">
        <v>16636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-1661</v>
      </c>
      <c r="F19" s="264">
        <v>-7762</v>
      </c>
      <c r="G19" s="264">
        <v>-7927</v>
      </c>
      <c r="H19" s="264">
        <v>-10697</v>
      </c>
      <c r="I19" s="264">
        <v>-11621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6762</v>
      </c>
      <c r="F21" s="301">
        <v>0</v>
      </c>
      <c r="G21" s="301">
        <v>0</v>
      </c>
      <c r="H21" s="301">
        <v>0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6762</v>
      </c>
      <c r="F22" s="264">
        <v>6762</v>
      </c>
      <c r="G22" s="264">
        <v>6762</v>
      </c>
      <c r="H22" s="264">
        <v>6762</v>
      </c>
      <c r="I22" s="264">
        <v>6762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-6762</v>
      </c>
      <c r="G23" s="264">
        <v>-6762</v>
      </c>
      <c r="H23" s="264">
        <v>-6762</v>
      </c>
      <c r="I23" s="264">
        <v>-6762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343</v>
      </c>
      <c r="F24" s="301">
        <v>1801</v>
      </c>
      <c r="G24" s="301">
        <v>361</v>
      </c>
      <c r="H24" s="301">
        <v>451</v>
      </c>
      <c r="I24" s="301">
        <v>545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1654</v>
      </c>
      <c r="G25" s="264">
        <v>0</v>
      </c>
      <c r="H25" s="264">
        <v>90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343</v>
      </c>
      <c r="F26" s="264">
        <v>147</v>
      </c>
      <c r="G26" s="264">
        <v>361</v>
      </c>
      <c r="H26" s="264">
        <v>361</v>
      </c>
      <c r="I26" s="264">
        <v>545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266325</v>
      </c>
      <c r="F30" s="301">
        <v>214194</v>
      </c>
      <c r="G30" s="301">
        <v>204411</v>
      </c>
      <c r="H30" s="301">
        <v>196065</v>
      </c>
      <c r="I30" s="301">
        <v>189366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20757</v>
      </c>
      <c r="F31" s="301">
        <v>47708</v>
      </c>
      <c r="G31" s="301">
        <v>47072</v>
      </c>
      <c r="H31" s="301">
        <v>44847</v>
      </c>
      <c r="I31" s="301">
        <v>39847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20757</v>
      </c>
      <c r="F37" s="264">
        <v>47882</v>
      </c>
      <c r="G37" s="264">
        <v>47247</v>
      </c>
      <c r="H37" s="264">
        <v>45022</v>
      </c>
      <c r="I37" s="264">
        <v>40022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-175</v>
      </c>
      <c r="G38" s="264">
        <v>-175</v>
      </c>
      <c r="H38" s="264">
        <v>-175</v>
      </c>
      <c r="I38" s="264">
        <v>-175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6824</v>
      </c>
      <c r="F39" s="301">
        <v>5718</v>
      </c>
      <c r="G39" s="301">
        <v>3617</v>
      </c>
      <c r="H39" s="301">
        <v>2888</v>
      </c>
      <c r="I39" s="301">
        <v>2196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6685</v>
      </c>
      <c r="F40" s="264">
        <v>5596</v>
      </c>
      <c r="G40" s="264">
        <v>3511</v>
      </c>
      <c r="H40" s="264">
        <v>2799</v>
      </c>
      <c r="I40" s="264">
        <v>2124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167</v>
      </c>
      <c r="F41" s="264">
        <v>167</v>
      </c>
      <c r="G41" s="264">
        <v>167</v>
      </c>
      <c r="H41" s="264">
        <v>167</v>
      </c>
      <c r="I41" s="264">
        <v>167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-28</v>
      </c>
      <c r="F42" s="264">
        <v>-45</v>
      </c>
      <c r="G42" s="264">
        <v>-62</v>
      </c>
      <c r="H42" s="264">
        <v>-79</v>
      </c>
      <c r="I42" s="264">
        <v>-95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139</v>
      </c>
      <c r="F46" s="264">
        <v>122</v>
      </c>
      <c r="G46" s="264">
        <v>106</v>
      </c>
      <c r="H46" s="264">
        <v>89</v>
      </c>
      <c r="I46" s="264">
        <v>72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92580</v>
      </c>
      <c r="F49" s="301">
        <v>76314</v>
      </c>
      <c r="G49" s="301">
        <v>74268</v>
      </c>
      <c r="H49" s="301">
        <v>59854</v>
      </c>
      <c r="I49" s="301">
        <v>57353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96824</v>
      </c>
      <c r="F50" s="264">
        <v>81827</v>
      </c>
      <c r="G50" s="264">
        <v>81827</v>
      </c>
      <c r="H50" s="264">
        <v>67035</v>
      </c>
      <c r="I50" s="264">
        <v>65966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-4244</v>
      </c>
      <c r="F51" s="264">
        <v>-5514</v>
      </c>
      <c r="G51" s="264">
        <v>-7559</v>
      </c>
      <c r="H51" s="264">
        <v>-7181</v>
      </c>
      <c r="I51" s="264">
        <v>-8613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109417</v>
      </c>
      <c r="F52" s="301">
        <v>79454</v>
      </c>
      <c r="G52" s="301">
        <v>79454</v>
      </c>
      <c r="H52" s="301">
        <v>88449</v>
      </c>
      <c r="I52" s="301">
        <v>89942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109417</v>
      </c>
      <c r="F53" s="264">
        <v>79454</v>
      </c>
      <c r="G53" s="264">
        <v>79454</v>
      </c>
      <c r="H53" s="264">
        <v>79454</v>
      </c>
      <c r="I53" s="264">
        <v>79454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8995</v>
      </c>
      <c r="I54" s="264">
        <v>10488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35000</v>
      </c>
      <c r="F55" s="301">
        <v>5000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35000</v>
      </c>
      <c r="F58" s="264">
        <v>5000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1748</v>
      </c>
      <c r="F61" s="301">
        <v>0</v>
      </c>
      <c r="G61" s="301">
        <v>0</v>
      </c>
      <c r="H61" s="301">
        <v>26</v>
      </c>
      <c r="I61" s="301">
        <v>28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1748</v>
      </c>
      <c r="F62" s="264">
        <v>0</v>
      </c>
      <c r="G62" s="264">
        <v>0</v>
      </c>
      <c r="H62" s="264">
        <v>26</v>
      </c>
      <c r="I62" s="264">
        <v>28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293152</v>
      </c>
      <c r="F67" s="301">
        <v>267236</v>
      </c>
      <c r="G67" s="301">
        <v>258112</v>
      </c>
      <c r="H67" s="301">
        <v>229806</v>
      </c>
      <c r="I67" s="301">
        <v>219071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93261</v>
      </c>
      <c r="F68" s="301">
        <v>95580</v>
      </c>
      <c r="G68" s="301">
        <v>99587</v>
      </c>
      <c r="H68" s="301">
        <v>82240</v>
      </c>
      <c r="I68" s="301">
        <v>81568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92205</v>
      </c>
      <c r="F69" s="301">
        <v>94767</v>
      </c>
      <c r="G69" s="301">
        <v>99400</v>
      </c>
      <c r="H69" s="301">
        <v>82013</v>
      </c>
      <c r="I69" s="301">
        <v>81541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4255</v>
      </c>
      <c r="F70" s="264">
        <v>4480</v>
      </c>
      <c r="G70" s="264">
        <v>3867</v>
      </c>
      <c r="H70" s="264">
        <v>3883</v>
      </c>
      <c r="I70" s="264">
        <v>1932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1181</v>
      </c>
      <c r="F71" s="264">
        <v>1514</v>
      </c>
      <c r="G71" s="264">
        <v>1971</v>
      </c>
      <c r="H71" s="264">
        <v>2350</v>
      </c>
      <c r="I71" s="264">
        <v>3064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17726</v>
      </c>
      <c r="F72" s="264">
        <v>17446</v>
      </c>
      <c r="G72" s="264">
        <v>18093</v>
      </c>
      <c r="H72" s="264">
        <v>15332</v>
      </c>
      <c r="I72" s="264">
        <v>14600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647</v>
      </c>
      <c r="F73" s="264">
        <v>0</v>
      </c>
      <c r="G73" s="264">
        <v>288</v>
      </c>
      <c r="H73" s="264">
        <v>227</v>
      </c>
      <c r="I73" s="264">
        <v>300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2223</v>
      </c>
      <c r="F74" s="264">
        <v>6131</v>
      </c>
      <c r="G74" s="264">
        <v>12392</v>
      </c>
      <c r="H74" s="264">
        <v>13329</v>
      </c>
      <c r="I74" s="264">
        <v>17449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353</v>
      </c>
      <c r="G77" s="264">
        <v>353</v>
      </c>
      <c r="H77" s="264">
        <v>353</v>
      </c>
      <c r="I77" s="264">
        <v>423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19677</v>
      </c>
      <c r="F78" s="264">
        <v>18347</v>
      </c>
      <c r="G78" s="264">
        <v>16753</v>
      </c>
      <c r="H78" s="264">
        <v>15884</v>
      </c>
      <c r="I78" s="264">
        <v>13119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46496</v>
      </c>
      <c r="F79" s="264">
        <v>46496</v>
      </c>
      <c r="G79" s="264">
        <v>45682</v>
      </c>
      <c r="H79" s="264">
        <v>30654</v>
      </c>
      <c r="I79" s="264">
        <v>30654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1056</v>
      </c>
      <c r="F84" s="301">
        <v>813</v>
      </c>
      <c r="G84" s="301">
        <v>187</v>
      </c>
      <c r="H84" s="301">
        <v>227</v>
      </c>
      <c r="I84" s="301">
        <v>28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26</v>
      </c>
      <c r="F91" s="264">
        <v>26</v>
      </c>
      <c r="G91" s="264">
        <v>187</v>
      </c>
      <c r="H91" s="264">
        <v>227</v>
      </c>
      <c r="I91" s="264">
        <v>28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1030</v>
      </c>
      <c r="F92" s="264">
        <v>787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199891</v>
      </c>
      <c r="F98" s="301">
        <v>171655</v>
      </c>
      <c r="G98" s="301">
        <v>158525</v>
      </c>
      <c r="H98" s="301">
        <v>147567</v>
      </c>
      <c r="I98" s="301">
        <v>137502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199891</v>
      </c>
      <c r="F99" s="301">
        <v>171655</v>
      </c>
      <c r="G99" s="301">
        <v>158525</v>
      </c>
      <c r="H99" s="301">
        <v>147567</v>
      </c>
      <c r="I99" s="301">
        <v>137502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200000</v>
      </c>
      <c r="F100" s="264">
        <v>200000</v>
      </c>
      <c r="G100" s="264">
        <v>200000</v>
      </c>
      <c r="H100" s="264">
        <v>200000</v>
      </c>
      <c r="I100" s="264">
        <v>200000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200000</v>
      </c>
      <c r="F101" s="264">
        <v>200000</v>
      </c>
      <c r="G101" s="264">
        <v>200000</v>
      </c>
      <c r="H101" s="264">
        <v>200000</v>
      </c>
      <c r="I101" s="264">
        <v>200000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90</v>
      </c>
      <c r="F103" s="264">
        <v>90</v>
      </c>
      <c r="G103" s="264">
        <v>90</v>
      </c>
      <c r="H103" s="264">
        <v>90</v>
      </c>
      <c r="I103" s="264">
        <v>90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21</v>
      </c>
      <c r="F109" s="264">
        <v>21</v>
      </c>
      <c r="G109" s="264">
        <v>21</v>
      </c>
      <c r="H109" s="264">
        <v>21</v>
      </c>
      <c r="I109" s="264">
        <v>21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-220</v>
      </c>
      <c r="F112" s="264">
        <v>-28456</v>
      </c>
      <c r="G112" s="264">
        <v>-41586</v>
      </c>
      <c r="H112" s="264">
        <v>-52545</v>
      </c>
      <c r="I112" s="264">
        <v>-62609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23535</v>
      </c>
      <c r="F113" s="264">
        <v>-220</v>
      </c>
      <c r="G113" s="264">
        <v>-28456</v>
      </c>
      <c r="H113" s="264">
        <v>-41586</v>
      </c>
      <c r="I113" s="264">
        <v>-52545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-23755</v>
      </c>
      <c r="F114" s="264">
        <v>-28235</v>
      </c>
      <c r="G114" s="264">
        <v>-13130</v>
      </c>
      <c r="H114" s="264">
        <v>-10959</v>
      </c>
      <c r="I114" s="264">
        <v>-10064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293152</v>
      </c>
      <c r="F119" s="301">
        <v>267236</v>
      </c>
      <c r="G119" s="301">
        <v>258112</v>
      </c>
      <c r="H119" s="301">
        <v>229806</v>
      </c>
      <c r="I119" s="301">
        <v>219071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51255</v>
      </c>
      <c r="F3" s="264">
        <v>22290</v>
      </c>
      <c r="G3" s="264">
        <v>6613</v>
      </c>
      <c r="H3" s="264">
        <v>17139</v>
      </c>
      <c r="I3" s="264">
        <v>7711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51255</v>
      </c>
      <c r="F5" s="301">
        <v>22290</v>
      </c>
      <c r="G5" s="301">
        <v>6613</v>
      </c>
      <c r="H5" s="301">
        <v>17139</v>
      </c>
      <c r="I5" s="301">
        <v>7711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45947</v>
      </c>
      <c r="F6" s="264">
        <v>28042</v>
      </c>
      <c r="G6" s="264">
        <v>7326</v>
      </c>
      <c r="H6" s="264">
        <v>17267</v>
      </c>
      <c r="I6" s="264">
        <v>5181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5308</v>
      </c>
      <c r="F7" s="301">
        <v>-5751</v>
      </c>
      <c r="G7" s="301">
        <v>-712</v>
      </c>
      <c r="H7" s="301">
        <v>-128</v>
      </c>
      <c r="I7" s="301">
        <v>2530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0</v>
      </c>
      <c r="F8" s="264">
        <v>1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6339</v>
      </c>
      <c r="F9" s="264">
        <v>4050</v>
      </c>
      <c r="G9" s="264">
        <v>6551</v>
      </c>
      <c r="H9" s="264">
        <v>4585</v>
      </c>
      <c r="I9" s="264">
        <v>4120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6339</v>
      </c>
      <c r="F10" s="264">
        <v>4050</v>
      </c>
      <c r="G10" s="264">
        <v>6546</v>
      </c>
      <c r="H10" s="264">
        <v>4585</v>
      </c>
      <c r="I10" s="264">
        <v>4120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11177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8708</v>
      </c>
      <c r="F13" s="264">
        <v>0</v>
      </c>
      <c r="G13" s="264">
        <v>4173</v>
      </c>
      <c r="H13" s="264">
        <v>7818</v>
      </c>
      <c r="I13" s="264">
        <v>6529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-9738</v>
      </c>
      <c r="F14" s="301">
        <v>-20978</v>
      </c>
      <c r="G14" s="301">
        <v>-11436</v>
      </c>
      <c r="H14" s="301">
        <v>-12531</v>
      </c>
      <c r="I14" s="301">
        <v>-8119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1363</v>
      </c>
      <c r="F15" s="264">
        <v>120</v>
      </c>
      <c r="G15" s="264">
        <v>120</v>
      </c>
      <c r="H15" s="264">
        <v>2409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15380</v>
      </c>
      <c r="F16" s="264">
        <v>7377</v>
      </c>
      <c r="G16" s="264">
        <v>1814</v>
      </c>
      <c r="H16" s="264">
        <v>837</v>
      </c>
      <c r="I16" s="264">
        <v>1945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-14017</v>
      </c>
      <c r="F17" s="301">
        <v>-7257</v>
      </c>
      <c r="G17" s="301">
        <v>-1694</v>
      </c>
      <c r="H17" s="301">
        <v>1572</v>
      </c>
      <c r="I17" s="301">
        <v>-1945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-23755</v>
      </c>
      <c r="F18" s="301">
        <v>-28235</v>
      </c>
      <c r="G18" s="301">
        <v>-13130</v>
      </c>
      <c r="H18" s="301">
        <v>-10959</v>
      </c>
      <c r="I18" s="301">
        <v>-10064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-23755</v>
      </c>
      <c r="F21" s="301">
        <v>-28235</v>
      </c>
      <c r="G21" s="301">
        <v>-13130</v>
      </c>
      <c r="H21" s="301">
        <v>-10959</v>
      </c>
      <c r="I21" s="301">
        <v>-10064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-23755</v>
      </c>
      <c r="F22" s="264">
        <v>-28235</v>
      </c>
      <c r="G22" s="264">
        <v>-13130</v>
      </c>
      <c r="H22" s="264">
        <v>-10959</v>
      </c>
      <c r="I22" s="264">
        <v>-10064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-1188</v>
      </c>
      <c r="F24" s="264">
        <v>-1412</v>
      </c>
      <c r="G24" s="264">
        <v>-657</v>
      </c>
      <c r="H24" s="264">
        <v>-548</v>
      </c>
      <c r="I24" s="264">
        <v>-503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