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G28" i="2" s="1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F5" i="8"/>
  <c r="F4" i="8" s="1"/>
  <c r="E5" i="8"/>
  <c r="D5" i="8"/>
  <c r="D4" i="8" s="1"/>
  <c r="C5" i="8"/>
  <c r="C4" i="8" s="1"/>
  <c r="J4" i="8"/>
  <c r="H4" i="8"/>
  <c r="G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N69" i="6" s="1"/>
  <c r="N68" i="6" s="1"/>
  <c r="M74" i="6"/>
  <c r="L74" i="6"/>
  <c r="L69" i="6" s="1"/>
  <c r="L68" i="6" s="1"/>
  <c r="L78" i="6" s="1"/>
  <c r="K74" i="6"/>
  <c r="K69" i="6" s="1"/>
  <c r="K68" i="6" s="1"/>
  <c r="J74" i="6"/>
  <c r="I74" i="6"/>
  <c r="I69" i="6" s="1"/>
  <c r="I68" i="6" s="1"/>
  <c r="H74" i="6"/>
  <c r="G74" i="6"/>
  <c r="F74" i="6"/>
  <c r="F69" i="6" s="1"/>
  <c r="F68" i="6" s="1"/>
  <c r="F78" i="6" s="1"/>
  <c r="E74" i="6"/>
  <c r="D74" i="6"/>
  <c r="D69" i="6" s="1"/>
  <c r="D68" i="6" s="1"/>
  <c r="D78" i="6" s="1"/>
  <c r="C74" i="6"/>
  <c r="C69" i="6" s="1"/>
  <c r="C68" i="6" s="1"/>
  <c r="C78" i="6" s="1"/>
  <c r="M69" i="6"/>
  <c r="M68" i="6" s="1"/>
  <c r="M78" i="6" s="1"/>
  <c r="J69" i="6"/>
  <c r="H69" i="6"/>
  <c r="G69" i="6"/>
  <c r="E69" i="6"/>
  <c r="J68" i="6"/>
  <c r="H68" i="6"/>
  <c r="H78" i="6" s="1"/>
  <c r="G68" i="6"/>
  <c r="E68" i="6"/>
  <c r="N62" i="6"/>
  <c r="N50" i="6" s="1"/>
  <c r="M62" i="6"/>
  <c r="L62" i="6"/>
  <c r="K62" i="6"/>
  <c r="K50" i="6" s="1"/>
  <c r="J62" i="6"/>
  <c r="J50" i="6" s="1"/>
  <c r="I62" i="6"/>
  <c r="H62" i="6"/>
  <c r="H50" i="6" s="1"/>
  <c r="G62" i="6"/>
  <c r="F62" i="6"/>
  <c r="F50" i="6" s="1"/>
  <c r="E62" i="6"/>
  <c r="E50" i="6" s="1"/>
  <c r="D62" i="6"/>
  <c r="C62" i="6"/>
  <c r="W61" i="6"/>
  <c r="W63" i="6" s="1"/>
  <c r="W70" i="6" s="1"/>
  <c r="W72" i="6" s="1"/>
  <c r="W73" i="6" s="1"/>
  <c r="Y73" i="6" s="1"/>
  <c r="W55" i="6"/>
  <c r="W57" i="6" s="1"/>
  <c r="W59" i="6" s="1"/>
  <c r="W54" i="6"/>
  <c r="N51" i="6"/>
  <c r="M51" i="6"/>
  <c r="L51" i="6"/>
  <c r="K51" i="6"/>
  <c r="J51" i="6"/>
  <c r="I51" i="6"/>
  <c r="H51" i="6"/>
  <c r="G51" i="6"/>
  <c r="G50" i="6" s="1"/>
  <c r="F51" i="6"/>
  <c r="E51" i="6"/>
  <c r="D51" i="6"/>
  <c r="C51" i="6"/>
  <c r="M50" i="6"/>
  <c r="L50" i="6"/>
  <c r="I50" i="6"/>
  <c r="D50" i="6"/>
  <c r="C50" i="6"/>
  <c r="M48" i="6"/>
  <c r="G48" i="6"/>
  <c r="N44" i="6"/>
  <c r="M44" i="6"/>
  <c r="L44" i="6"/>
  <c r="K44" i="6"/>
  <c r="J44" i="6"/>
  <c r="I44" i="6"/>
  <c r="H44" i="6"/>
  <c r="G44" i="6"/>
  <c r="F44" i="6"/>
  <c r="E44" i="6"/>
  <c r="D44" i="6"/>
  <c r="D24" i="6" s="1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L24" i="6" s="1"/>
  <c r="L48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G31" i="6" s="1"/>
  <c r="N32" i="6"/>
  <c r="N31" i="6" s="1"/>
  <c r="N24" i="6" s="1"/>
  <c r="N48" i="6" s="1"/>
  <c r="M32" i="6"/>
  <c r="L32" i="6"/>
  <c r="K32" i="6"/>
  <c r="J32" i="6"/>
  <c r="J31" i="6" s="1"/>
  <c r="J24" i="6" s="1"/>
  <c r="J48" i="6" s="1"/>
  <c r="I32" i="6"/>
  <c r="H32" i="6"/>
  <c r="H31" i="6" s="1"/>
  <c r="G32" i="6"/>
  <c r="M31" i="6"/>
  <c r="L31" i="6"/>
  <c r="K31" i="6"/>
  <c r="K24" i="6" s="1"/>
  <c r="F31" i="6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M24" i="6" s="1"/>
  <c r="L25" i="6"/>
  <c r="K25" i="6"/>
  <c r="J25" i="6"/>
  <c r="I25" i="6"/>
  <c r="H25" i="6"/>
  <c r="G25" i="6"/>
  <c r="G24" i="6" s="1"/>
  <c r="F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2" i="4"/>
  <c r="H9" i="4"/>
  <c r="I9" i="4" s="1"/>
  <c r="I18" i="4" s="1"/>
  <c r="I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1" i="2"/>
  <c r="J63" i="2" s="1"/>
  <c r="I61" i="2"/>
  <c r="I63" i="2" s="1"/>
  <c r="H61" i="2"/>
  <c r="G61" i="2"/>
  <c r="F61" i="2"/>
  <c r="E61" i="2"/>
  <c r="D61" i="2"/>
  <c r="C61" i="2"/>
  <c r="C63" i="2" s="1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E64" i="2" s="1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S50" i="2" s="1"/>
  <c r="C55" i="2"/>
  <c r="AB54" i="2"/>
  <c r="AA54" i="2"/>
  <c r="Z54" i="2"/>
  <c r="J54" i="2"/>
  <c r="I54" i="2"/>
  <c r="H54" i="2"/>
  <c r="G54" i="2"/>
  <c r="F54" i="2"/>
  <c r="E54" i="2"/>
  <c r="D54" i="2"/>
  <c r="C54" i="2"/>
  <c r="Y53" i="2"/>
  <c r="J53" i="2"/>
  <c r="I53" i="2"/>
  <c r="H53" i="2"/>
  <c r="G53" i="2"/>
  <c r="F53" i="2"/>
  <c r="F64" i="2" s="1"/>
  <c r="F68" i="2" s="1"/>
  <c r="E53" i="2"/>
  <c r="T49" i="2" s="1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V51" i="2" s="1"/>
  <c r="F45" i="2"/>
  <c r="E45" i="2"/>
  <c r="T51" i="2" s="1"/>
  <c r="D45" i="2"/>
  <c r="S51" i="2" s="1"/>
  <c r="C45" i="2"/>
  <c r="S44" i="2"/>
  <c r="J44" i="2"/>
  <c r="I44" i="2"/>
  <c r="X48" i="2" s="1"/>
  <c r="H44" i="2"/>
  <c r="G44" i="2"/>
  <c r="V48" i="2" s="1"/>
  <c r="F44" i="2"/>
  <c r="E44" i="2"/>
  <c r="D44" i="2"/>
  <c r="S48" i="2" s="1"/>
  <c r="C44" i="2"/>
  <c r="Y43" i="2"/>
  <c r="V43" i="2"/>
  <c r="S43" i="2"/>
  <c r="J43" i="2"/>
  <c r="I43" i="2"/>
  <c r="H43" i="2"/>
  <c r="W52" i="2" s="1"/>
  <c r="G43" i="2"/>
  <c r="V47" i="2" s="1"/>
  <c r="F43" i="2"/>
  <c r="E43" i="2"/>
  <c r="E51" i="2" s="1"/>
  <c r="D43" i="2"/>
  <c r="C43" i="2"/>
  <c r="J42" i="2"/>
  <c r="I42" i="2"/>
  <c r="H42" i="2"/>
  <c r="G42" i="2"/>
  <c r="F42" i="2"/>
  <c r="E42" i="2"/>
  <c r="D42" i="2"/>
  <c r="D51" i="2" s="1"/>
  <c r="C42" i="2"/>
  <c r="C51" i="2" s="1"/>
  <c r="AA40" i="2"/>
  <c r="X40" i="2"/>
  <c r="M40" i="2"/>
  <c r="AB18" i="2" s="1"/>
  <c r="AB40" i="2" s="1"/>
  <c r="L40" i="2"/>
  <c r="K40" i="2"/>
  <c r="Z18" i="2" s="1"/>
  <c r="Z40" i="2" s="1"/>
  <c r="J40" i="2"/>
  <c r="I40" i="2"/>
  <c r="H40" i="2"/>
  <c r="W18" i="2" s="1"/>
  <c r="W40" i="2" s="1"/>
  <c r="G40" i="2"/>
  <c r="F40" i="2"/>
  <c r="E40" i="2"/>
  <c r="T18" i="2" s="1"/>
  <c r="T40" i="2" s="1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F28" i="2"/>
  <c r="E28" i="2"/>
  <c r="D28" i="2"/>
  <c r="C28" i="2"/>
  <c r="Y27" i="2"/>
  <c r="Y55" i="2" s="1"/>
  <c r="X27" i="2"/>
  <c r="W27" i="2"/>
  <c r="W54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D22" i="2"/>
  <c r="AB21" i="2"/>
  <c r="AA21" i="2"/>
  <c r="Z21" i="2"/>
  <c r="Y21" i="2"/>
  <c r="X21" i="2"/>
  <c r="W21" i="2"/>
  <c r="V21" i="2"/>
  <c r="U21" i="2"/>
  <c r="T21" i="2"/>
  <c r="S21" i="2"/>
  <c r="R21" i="2"/>
  <c r="L21" i="2"/>
  <c r="I21" i="2"/>
  <c r="H21" i="2"/>
  <c r="G21" i="2"/>
  <c r="F21" i="2"/>
  <c r="E21" i="2"/>
  <c r="D21" i="2"/>
  <c r="C21" i="2"/>
  <c r="R48" i="2" s="1"/>
  <c r="M20" i="2"/>
  <c r="M21" i="2" s="1"/>
  <c r="L20" i="2"/>
  <c r="K20" i="2"/>
  <c r="J20" i="2"/>
  <c r="J21" i="2" s="1"/>
  <c r="I20" i="2"/>
  <c r="H20" i="2"/>
  <c r="G20" i="2"/>
  <c r="V53" i="2" s="1"/>
  <c r="F20" i="2"/>
  <c r="U53" i="2" s="1"/>
  <c r="E20" i="2"/>
  <c r="D20" i="2"/>
  <c r="C20" i="2"/>
  <c r="AA18" i="2"/>
  <c r="Y18" i="2"/>
  <c r="Y40" i="2" s="1"/>
  <c r="X18" i="2"/>
  <c r="V18" i="2"/>
  <c r="V40" i="2" s="1"/>
  <c r="U18" i="2"/>
  <c r="U40" i="2" s="1"/>
  <c r="D18" i="2"/>
  <c r="C18" i="2" s="1"/>
  <c r="C40" i="2" s="1"/>
  <c r="R18" i="2" s="1"/>
  <c r="R40" i="2" s="1"/>
  <c r="C14" i="2"/>
  <c r="M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H48" i="1"/>
  <c r="E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G49" i="1" s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R38" i="1" s="1"/>
  <c r="F30" i="1"/>
  <c r="E30" i="1"/>
  <c r="P38" i="1" s="1"/>
  <c r="D30" i="1"/>
  <c r="O38" i="1" s="1"/>
  <c r="C30" i="1"/>
  <c r="N38" i="1" s="1"/>
  <c r="J29" i="1"/>
  <c r="J38" i="1" s="1"/>
  <c r="I29" i="1"/>
  <c r="H29" i="1"/>
  <c r="G29" i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F22" i="3" s="1"/>
  <c r="E22" i="1"/>
  <c r="D22" i="1"/>
  <c r="C22" i="1"/>
  <c r="C22" i="3" s="1"/>
  <c r="J21" i="1"/>
  <c r="I21" i="1"/>
  <c r="H21" i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D18" i="1"/>
  <c r="U17" i="1"/>
  <c r="T17" i="1"/>
  <c r="S17" i="1"/>
  <c r="R17" i="1"/>
  <c r="Q17" i="1"/>
  <c r="P17" i="1"/>
  <c r="O17" i="1"/>
  <c r="N17" i="1"/>
  <c r="J17" i="1"/>
  <c r="I17" i="1"/>
  <c r="I18" i="1" s="1"/>
  <c r="I18" i="3" s="1"/>
  <c r="H17" i="1"/>
  <c r="H18" i="1" s="1"/>
  <c r="H18" i="3" s="1"/>
  <c r="G17" i="1"/>
  <c r="F17" i="1"/>
  <c r="F17" i="3" s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J18" i="1" s="1"/>
  <c r="J18" i="3" s="1"/>
  <c r="I16" i="1"/>
  <c r="H16" i="1"/>
  <c r="G16" i="1"/>
  <c r="F16" i="1"/>
  <c r="F16" i="3" s="1"/>
  <c r="E16" i="1"/>
  <c r="D16" i="1"/>
  <c r="C16" i="1"/>
  <c r="C18" i="1" s="1"/>
  <c r="C18" i="3" s="1"/>
  <c r="U14" i="1"/>
  <c r="U41" i="1" s="1"/>
  <c r="T14" i="1"/>
  <c r="T41" i="1" s="1"/>
  <c r="S14" i="1"/>
  <c r="S41" i="1" s="1"/>
  <c r="R14" i="1"/>
  <c r="Q14" i="1"/>
  <c r="Q42" i="1" s="1"/>
  <c r="P14" i="1"/>
  <c r="P41" i="1" s="1"/>
  <c r="O14" i="1"/>
  <c r="N14" i="1"/>
  <c r="N41" i="1" s="1"/>
  <c r="J14" i="1"/>
  <c r="I14" i="1"/>
  <c r="H14" i="1"/>
  <c r="G14" i="1"/>
  <c r="F14" i="1"/>
  <c r="F14" i="3" s="1"/>
  <c r="E14" i="1"/>
  <c r="D14" i="1"/>
  <c r="C14" i="1"/>
  <c r="C14" i="3" s="1"/>
  <c r="J13" i="1"/>
  <c r="I13" i="1"/>
  <c r="H13" i="1"/>
  <c r="G13" i="1"/>
  <c r="G13" i="3" s="1"/>
  <c r="F13" i="1"/>
  <c r="F13" i="3" s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S31" i="1" s="1"/>
  <c r="C9" i="1"/>
  <c r="N31" i="1" s="1"/>
  <c r="J8" i="1"/>
  <c r="I8" i="1"/>
  <c r="H8" i="1"/>
  <c r="G8" i="1"/>
  <c r="F8" i="1"/>
  <c r="F8" i="3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T30" i="1" s="1"/>
  <c r="H7" i="1"/>
  <c r="G7" i="1"/>
  <c r="G9" i="1" s="1"/>
  <c r="F7" i="1"/>
  <c r="Q35" i="1" s="1"/>
  <c r="E7" i="1"/>
  <c r="D7" i="1"/>
  <c r="O40" i="1" s="1"/>
  <c r="C7" i="1"/>
  <c r="S5" i="1"/>
  <c r="Q5" i="1"/>
  <c r="P5" i="1"/>
  <c r="N5" i="1"/>
  <c r="J5" i="1"/>
  <c r="J5" i="3" s="1"/>
  <c r="I5" i="1"/>
  <c r="I5" i="3" s="1"/>
  <c r="H5" i="1"/>
  <c r="G5" i="1"/>
  <c r="G5" i="3" s="1"/>
  <c r="F5" i="1"/>
  <c r="F5" i="3" s="1"/>
  <c r="E5" i="1"/>
  <c r="E5" i="3" s="1"/>
  <c r="D5" i="1"/>
  <c r="D5" i="3" s="1"/>
  <c r="C5" i="1"/>
  <c r="C5" i="3" s="1"/>
  <c r="G9" i="3" l="1"/>
  <c r="R74" i="1"/>
  <c r="G12" i="1"/>
  <c r="R31" i="1"/>
  <c r="O39" i="1"/>
  <c r="P39" i="1"/>
  <c r="J38" i="3"/>
  <c r="R39" i="1"/>
  <c r="J10" i="3"/>
  <c r="E23" i="3"/>
  <c r="E11" i="3"/>
  <c r="E7" i="3"/>
  <c r="E24" i="3"/>
  <c r="H5" i="3"/>
  <c r="H27" i="1"/>
  <c r="H24" i="3"/>
  <c r="H7" i="3"/>
  <c r="H11" i="3"/>
  <c r="H23" i="3"/>
  <c r="S35" i="1"/>
  <c r="S40" i="1"/>
  <c r="D8" i="3"/>
  <c r="O37" i="1"/>
  <c r="O36" i="1"/>
  <c r="H10" i="3"/>
  <c r="H12" i="1"/>
  <c r="D13" i="3"/>
  <c r="O42" i="1"/>
  <c r="O41" i="1"/>
  <c r="D16" i="3"/>
  <c r="I22" i="3"/>
  <c r="G27" i="1"/>
  <c r="T38" i="1"/>
  <c r="G31" i="3"/>
  <c r="E32" i="3"/>
  <c r="G38" i="1"/>
  <c r="T40" i="1"/>
  <c r="Q41" i="1"/>
  <c r="T42" i="1"/>
  <c r="I54" i="1"/>
  <c r="T45" i="1" s="1"/>
  <c r="E16" i="3"/>
  <c r="J22" i="3"/>
  <c r="I27" i="1"/>
  <c r="F38" i="1"/>
  <c r="F36" i="3" s="1"/>
  <c r="J30" i="3"/>
  <c r="U38" i="1"/>
  <c r="F32" i="3"/>
  <c r="D35" i="3"/>
  <c r="F37" i="3"/>
  <c r="D49" i="1"/>
  <c r="U40" i="1"/>
  <c r="U42" i="1"/>
  <c r="AA51" i="2"/>
  <c r="AA48" i="2"/>
  <c r="AA49" i="2"/>
  <c r="T55" i="2"/>
  <c r="T54" i="2"/>
  <c r="E8" i="3"/>
  <c r="P37" i="1"/>
  <c r="P36" i="1"/>
  <c r="J27" i="1"/>
  <c r="P30" i="1"/>
  <c r="G32" i="3"/>
  <c r="G33" i="3"/>
  <c r="G37" i="3"/>
  <c r="E49" i="1"/>
  <c r="H25" i="2"/>
  <c r="W44" i="2"/>
  <c r="C21" i="3"/>
  <c r="H38" i="1"/>
  <c r="Q30" i="1"/>
  <c r="J31" i="3"/>
  <c r="H32" i="3"/>
  <c r="G34" i="3"/>
  <c r="G36" i="3"/>
  <c r="Z53" i="2"/>
  <c r="Z52" i="2"/>
  <c r="Z47" i="2"/>
  <c r="Z43" i="2"/>
  <c r="K21" i="2"/>
  <c r="Z55" i="2"/>
  <c r="Z50" i="2"/>
  <c r="R42" i="1"/>
  <c r="R41" i="1"/>
  <c r="G16" i="3"/>
  <c r="O5" i="1"/>
  <c r="H8" i="3"/>
  <c r="S36" i="1"/>
  <c r="D9" i="1"/>
  <c r="H13" i="3"/>
  <c r="D14" i="3"/>
  <c r="H16" i="3"/>
  <c r="D17" i="3"/>
  <c r="D21" i="3"/>
  <c r="I38" i="1"/>
  <c r="I31" i="3" s="1"/>
  <c r="R30" i="1"/>
  <c r="G35" i="3"/>
  <c r="C48" i="1"/>
  <c r="L22" i="2"/>
  <c r="G8" i="3"/>
  <c r="R36" i="1"/>
  <c r="C9" i="3"/>
  <c r="N74" i="1"/>
  <c r="N75" i="1" s="1"/>
  <c r="N76" i="1" s="1"/>
  <c r="I8" i="3"/>
  <c r="E9" i="1"/>
  <c r="I13" i="3"/>
  <c r="E14" i="3"/>
  <c r="I16" i="3"/>
  <c r="E17" i="3"/>
  <c r="E21" i="3"/>
  <c r="J29" i="3"/>
  <c r="S30" i="1"/>
  <c r="J32" i="3"/>
  <c r="H35" i="3"/>
  <c r="J37" i="3"/>
  <c r="H49" i="1"/>
  <c r="F49" i="1"/>
  <c r="AB49" i="2"/>
  <c r="AB51" i="2"/>
  <c r="M22" i="2"/>
  <c r="AB48" i="2"/>
  <c r="J51" i="2"/>
  <c r="J81" i="2" s="1"/>
  <c r="T60" i="2"/>
  <c r="E68" i="2"/>
  <c r="E69" i="2" s="1"/>
  <c r="X67" i="2"/>
  <c r="X59" i="2"/>
  <c r="J16" i="3"/>
  <c r="J34" i="3"/>
  <c r="J36" i="3"/>
  <c r="Q37" i="1"/>
  <c r="S38" i="1"/>
  <c r="S39" i="1" s="1"/>
  <c r="I24" i="3"/>
  <c r="I7" i="3"/>
  <c r="I23" i="3"/>
  <c r="I11" i="3"/>
  <c r="J13" i="3"/>
  <c r="R5" i="1"/>
  <c r="C23" i="3"/>
  <c r="C24" i="3"/>
  <c r="C7" i="3"/>
  <c r="C11" i="3"/>
  <c r="C10" i="3"/>
  <c r="C12" i="1"/>
  <c r="C15" i="1" s="1"/>
  <c r="C15" i="3" s="1"/>
  <c r="G14" i="3"/>
  <c r="G17" i="3"/>
  <c r="G21" i="3"/>
  <c r="D30" i="3"/>
  <c r="J35" i="3"/>
  <c r="Q36" i="1"/>
  <c r="R37" i="1"/>
  <c r="J49" i="1"/>
  <c r="G79" i="6"/>
  <c r="J8" i="3"/>
  <c r="U37" i="1"/>
  <c r="D10" i="3"/>
  <c r="H14" i="3"/>
  <c r="H17" i="3"/>
  <c r="D18" i="3"/>
  <c r="H21" i="3"/>
  <c r="E22" i="3"/>
  <c r="C27" i="1"/>
  <c r="P35" i="1"/>
  <c r="T36" i="1"/>
  <c r="S37" i="1"/>
  <c r="I49" i="1"/>
  <c r="G48" i="1"/>
  <c r="E80" i="2"/>
  <c r="E82" i="2"/>
  <c r="U48" i="2"/>
  <c r="F51" i="2"/>
  <c r="D48" i="6"/>
  <c r="J24" i="3"/>
  <c r="J7" i="3"/>
  <c r="J11" i="3"/>
  <c r="J23" i="3"/>
  <c r="U35" i="1"/>
  <c r="F9" i="1"/>
  <c r="T5" i="1"/>
  <c r="E10" i="3"/>
  <c r="I21" i="3"/>
  <c r="D27" i="1"/>
  <c r="F30" i="3"/>
  <c r="Q38" i="1"/>
  <c r="Q39" i="1" s="1"/>
  <c r="D31" i="3"/>
  <c r="U36" i="1"/>
  <c r="T37" i="1"/>
  <c r="P40" i="1"/>
  <c r="T53" i="2"/>
  <c r="T50" i="2"/>
  <c r="T43" i="2"/>
  <c r="E22" i="2"/>
  <c r="U49" i="2"/>
  <c r="U51" i="2"/>
  <c r="J79" i="6"/>
  <c r="I14" i="3"/>
  <c r="I17" i="3"/>
  <c r="E18" i="1"/>
  <c r="E18" i="3" s="1"/>
  <c r="U5" i="1"/>
  <c r="F23" i="3"/>
  <c r="F24" i="3"/>
  <c r="F7" i="3"/>
  <c r="F11" i="3"/>
  <c r="J9" i="1"/>
  <c r="F10" i="3"/>
  <c r="J14" i="3"/>
  <c r="J17" i="3"/>
  <c r="F18" i="1"/>
  <c r="F18" i="3" s="1"/>
  <c r="J21" i="3"/>
  <c r="E27" i="1"/>
  <c r="C29" i="3"/>
  <c r="G30" i="3"/>
  <c r="T35" i="1"/>
  <c r="C38" i="1"/>
  <c r="C30" i="3" s="1"/>
  <c r="Q40" i="1"/>
  <c r="P42" i="1"/>
  <c r="G54" i="1"/>
  <c r="C82" i="2"/>
  <c r="D23" i="3"/>
  <c r="D24" i="3"/>
  <c r="D7" i="3"/>
  <c r="D11" i="3"/>
  <c r="O30" i="1"/>
  <c r="O35" i="1"/>
  <c r="H9" i="3"/>
  <c r="S74" i="1"/>
  <c r="S75" i="1" s="1"/>
  <c r="S76" i="1" s="1"/>
  <c r="I9" i="1"/>
  <c r="G24" i="3"/>
  <c r="G7" i="3"/>
  <c r="G11" i="3"/>
  <c r="R35" i="1"/>
  <c r="G23" i="3"/>
  <c r="G10" i="3"/>
  <c r="N42" i="1"/>
  <c r="G15" i="1"/>
  <c r="G15" i="3" s="1"/>
  <c r="C16" i="3"/>
  <c r="G18" i="1"/>
  <c r="G18" i="3" s="1"/>
  <c r="H22" i="3"/>
  <c r="F27" i="1"/>
  <c r="D33" i="3"/>
  <c r="C34" i="3"/>
  <c r="D38" i="1"/>
  <c r="R40" i="1"/>
  <c r="S42" i="1"/>
  <c r="U55" i="1"/>
  <c r="U53" i="1"/>
  <c r="U45" i="1"/>
  <c r="D82" i="2"/>
  <c r="R67" i="2"/>
  <c r="R59" i="2"/>
  <c r="V60" i="2"/>
  <c r="D54" i="1"/>
  <c r="W53" i="2"/>
  <c r="C64" i="2"/>
  <c r="C68" i="2" s="1"/>
  <c r="C69" i="2" s="1"/>
  <c r="S49" i="2"/>
  <c r="R49" i="2"/>
  <c r="G63" i="2"/>
  <c r="U60" i="2"/>
  <c r="E54" i="1"/>
  <c r="P55" i="1" s="1"/>
  <c r="X53" i="2"/>
  <c r="X55" i="2"/>
  <c r="X54" i="2"/>
  <c r="R52" i="2"/>
  <c r="W43" i="2"/>
  <c r="Z48" i="2"/>
  <c r="Y48" i="2"/>
  <c r="I31" i="6"/>
  <c r="E78" i="6"/>
  <c r="F54" i="1"/>
  <c r="Y50" i="2"/>
  <c r="Y54" i="2"/>
  <c r="S52" i="2"/>
  <c r="X43" i="2"/>
  <c r="G78" i="6"/>
  <c r="T47" i="2"/>
  <c r="L59" i="2"/>
  <c r="K57" i="2"/>
  <c r="K64" i="2" s="1"/>
  <c r="D64" i="2"/>
  <c r="D68" i="2" s="1"/>
  <c r="D69" i="2" s="1"/>
  <c r="X60" i="2"/>
  <c r="F33" i="3"/>
  <c r="H36" i="3"/>
  <c r="H54" i="1"/>
  <c r="S45" i="1" s="1"/>
  <c r="AA47" i="2"/>
  <c r="AA50" i="2"/>
  <c r="AA52" i="2"/>
  <c r="AA43" i="2"/>
  <c r="AA55" i="2"/>
  <c r="C22" i="2"/>
  <c r="U52" i="2"/>
  <c r="X51" i="2"/>
  <c r="R47" i="2"/>
  <c r="V49" i="2"/>
  <c r="Y67" i="2"/>
  <c r="Y59" i="2"/>
  <c r="C24" i="6"/>
  <c r="C48" i="6" s="1"/>
  <c r="J78" i="6"/>
  <c r="AB50" i="2"/>
  <c r="AB52" i="2"/>
  <c r="AB55" i="2"/>
  <c r="AB43" i="2"/>
  <c r="Y51" i="2"/>
  <c r="S47" i="2"/>
  <c r="H64" i="2"/>
  <c r="U50" i="2"/>
  <c r="F48" i="6"/>
  <c r="J54" i="1"/>
  <c r="L65" i="2"/>
  <c r="K65" i="2"/>
  <c r="D25" i="2"/>
  <c r="Z34" i="2"/>
  <c r="G51" i="2"/>
  <c r="G81" i="2" s="1"/>
  <c r="U47" i="2"/>
  <c r="I64" i="2"/>
  <c r="I68" i="2" s="1"/>
  <c r="V50" i="2"/>
  <c r="D22" i="3"/>
  <c r="D29" i="3"/>
  <c r="H30" i="3"/>
  <c r="I33" i="3"/>
  <c r="H37" i="3"/>
  <c r="E38" i="1"/>
  <c r="E37" i="3" s="1"/>
  <c r="R50" i="2"/>
  <c r="R53" i="2"/>
  <c r="F22" i="2"/>
  <c r="R55" i="2"/>
  <c r="H51" i="2"/>
  <c r="X47" i="2"/>
  <c r="X52" i="2"/>
  <c r="W47" i="2"/>
  <c r="Y49" i="2"/>
  <c r="W50" i="2"/>
  <c r="K78" i="6"/>
  <c r="I30" i="3"/>
  <c r="J33" i="3"/>
  <c r="F34" i="3"/>
  <c r="I37" i="3"/>
  <c r="D48" i="1"/>
  <c r="P34" i="1" s="1"/>
  <c r="S53" i="2"/>
  <c r="G22" i="2"/>
  <c r="S54" i="2"/>
  <c r="S55" i="2"/>
  <c r="I51" i="2"/>
  <c r="Y52" i="2"/>
  <c r="T48" i="2"/>
  <c r="Y47" i="2"/>
  <c r="R54" i="2"/>
  <c r="X50" i="2"/>
  <c r="C80" i="2"/>
  <c r="H24" i="6"/>
  <c r="H48" i="6" s="1"/>
  <c r="H79" i="6" s="1"/>
  <c r="Q24" i="6"/>
  <c r="K48" i="6"/>
  <c r="T52" i="2"/>
  <c r="D80" i="2"/>
  <c r="R60" i="2"/>
  <c r="I24" i="6"/>
  <c r="I48" i="6" s="1"/>
  <c r="I79" i="6" s="1"/>
  <c r="G22" i="3"/>
  <c r="G29" i="3"/>
  <c r="D32" i="3"/>
  <c r="H34" i="3"/>
  <c r="F48" i="1"/>
  <c r="I22" i="2"/>
  <c r="U55" i="2"/>
  <c r="R51" i="2"/>
  <c r="AB47" i="2"/>
  <c r="W49" i="2"/>
  <c r="V52" i="2"/>
  <c r="AA53" i="2"/>
  <c r="U54" i="2"/>
  <c r="E81" i="2"/>
  <c r="S60" i="2"/>
  <c r="G13" i="4"/>
  <c r="H12" i="4"/>
  <c r="N78" i="6"/>
  <c r="F35" i="3"/>
  <c r="C49" i="1"/>
  <c r="C54" i="1"/>
  <c r="J22" i="2"/>
  <c r="V55" i="2"/>
  <c r="V54" i="2"/>
  <c r="U43" i="2"/>
  <c r="W48" i="2"/>
  <c r="X49" i="2"/>
  <c r="AB53" i="2"/>
  <c r="W55" i="2"/>
  <c r="F80" i="2"/>
  <c r="F63" i="2"/>
  <c r="D63" i="2"/>
  <c r="C81" i="2"/>
  <c r="H18" i="4"/>
  <c r="H19" i="4" s="1"/>
  <c r="E63" i="2"/>
  <c r="G64" i="2"/>
  <c r="G68" i="2" s="1"/>
  <c r="D81" i="2"/>
  <c r="H63" i="2"/>
  <c r="J64" i="2"/>
  <c r="I81" i="2"/>
  <c r="K63" i="2"/>
  <c r="Z51" i="2" l="1"/>
  <c r="Z49" i="2"/>
  <c r="E33" i="3"/>
  <c r="F27" i="3"/>
  <c r="Q27" i="1"/>
  <c r="I9" i="3"/>
  <c r="T74" i="1"/>
  <c r="T31" i="1"/>
  <c r="I12" i="1"/>
  <c r="H38" i="3"/>
  <c r="T39" i="1"/>
  <c r="F48" i="3"/>
  <c r="Q55" i="1"/>
  <c r="Q53" i="1"/>
  <c r="Q45" i="1"/>
  <c r="E27" i="3"/>
  <c r="P27" i="1"/>
  <c r="D27" i="3"/>
  <c r="O27" i="1"/>
  <c r="F82" i="2"/>
  <c r="F69" i="2"/>
  <c r="O34" i="1"/>
  <c r="E36" i="3"/>
  <c r="W67" i="2"/>
  <c r="W59" i="2"/>
  <c r="F55" i="1"/>
  <c r="Q46" i="1"/>
  <c r="G55" i="1"/>
  <c r="G48" i="3" s="1"/>
  <c r="R46" i="1"/>
  <c r="K79" i="6"/>
  <c r="V44" i="2"/>
  <c r="G25" i="2"/>
  <c r="I35" i="3"/>
  <c r="E9" i="3"/>
  <c r="P74" i="1"/>
  <c r="E12" i="1"/>
  <c r="P31" i="1"/>
  <c r="I32" i="3"/>
  <c r="H29" i="3"/>
  <c r="E34" i="3"/>
  <c r="E29" i="3"/>
  <c r="H55" i="1"/>
  <c r="H56" i="1" s="1"/>
  <c r="S46" i="1"/>
  <c r="D9" i="3"/>
  <c r="D12" i="1"/>
  <c r="O31" i="1"/>
  <c r="O74" i="1"/>
  <c r="O75" i="1" s="1"/>
  <c r="O76" i="1" s="1"/>
  <c r="G82" i="2"/>
  <c r="G69" i="2"/>
  <c r="L63" i="2"/>
  <c r="M59" i="2"/>
  <c r="L57" i="2"/>
  <c r="L64" i="2" s="1"/>
  <c r="J80" i="2"/>
  <c r="J82" i="2"/>
  <c r="R34" i="1"/>
  <c r="G27" i="3"/>
  <c r="R27" i="1"/>
  <c r="T55" i="1"/>
  <c r="T67" i="2"/>
  <c r="T59" i="2"/>
  <c r="C36" i="3"/>
  <c r="E35" i="3"/>
  <c r="P45" i="1"/>
  <c r="C37" i="3"/>
  <c r="F9" i="3"/>
  <c r="Q74" i="1"/>
  <c r="Q75" i="1" s="1"/>
  <c r="Q76" i="1" s="1"/>
  <c r="F12" i="1"/>
  <c r="Q31" i="1"/>
  <c r="C31" i="3"/>
  <c r="I36" i="3"/>
  <c r="I29" i="3"/>
  <c r="U39" i="1"/>
  <c r="E30" i="3"/>
  <c r="U34" i="1"/>
  <c r="W74" i="2"/>
  <c r="H38" i="2"/>
  <c r="H29" i="2"/>
  <c r="G38" i="3"/>
  <c r="G56" i="1"/>
  <c r="C38" i="3"/>
  <c r="C12" i="3"/>
  <c r="N64" i="1"/>
  <c r="C25" i="1"/>
  <c r="F38" i="3"/>
  <c r="I69" i="2"/>
  <c r="I82" i="2"/>
  <c r="I55" i="1"/>
  <c r="I49" i="3" s="1"/>
  <c r="T46" i="1"/>
  <c r="T53" i="1"/>
  <c r="D55" i="1"/>
  <c r="D48" i="3" s="1"/>
  <c r="O46" i="1"/>
  <c r="D38" i="3"/>
  <c r="D56" i="1"/>
  <c r="C33" i="3"/>
  <c r="J9" i="3"/>
  <c r="U31" i="1"/>
  <c r="U74" i="1"/>
  <c r="U75" i="1" s="1"/>
  <c r="U76" i="1" s="1"/>
  <c r="J12" i="1"/>
  <c r="K22" i="2"/>
  <c r="J27" i="3"/>
  <c r="U27" i="1"/>
  <c r="F29" i="3"/>
  <c r="D36" i="3"/>
  <c r="R64" i="1"/>
  <c r="G12" i="3"/>
  <c r="G25" i="1"/>
  <c r="O55" i="1"/>
  <c r="O53" i="1"/>
  <c r="O45" i="1"/>
  <c r="V59" i="2"/>
  <c r="V67" i="2"/>
  <c r="J68" i="2"/>
  <c r="J69" i="2" s="1"/>
  <c r="Y60" i="2"/>
  <c r="E38" i="3"/>
  <c r="H82" i="2"/>
  <c r="H81" i="2"/>
  <c r="S74" i="2"/>
  <c r="D29" i="2"/>
  <c r="D38" i="2"/>
  <c r="W60" i="2"/>
  <c r="H68" i="2"/>
  <c r="H69" i="2" s="1"/>
  <c r="C25" i="2"/>
  <c r="R44" i="2"/>
  <c r="E55" i="1"/>
  <c r="P46" i="1"/>
  <c r="M25" i="2"/>
  <c r="AB44" i="2"/>
  <c r="I38" i="3"/>
  <c r="Y44" i="2"/>
  <c r="J25" i="2"/>
  <c r="I34" i="3"/>
  <c r="S55" i="1"/>
  <c r="P53" i="1"/>
  <c r="S34" i="1"/>
  <c r="R56" i="1"/>
  <c r="R55" i="1"/>
  <c r="R53" i="1"/>
  <c r="R48" i="1"/>
  <c r="R45" i="1"/>
  <c r="C27" i="3"/>
  <c r="N27" i="1"/>
  <c r="S59" i="2"/>
  <c r="S67" i="2"/>
  <c r="I25" i="2"/>
  <c r="X44" i="2"/>
  <c r="H31" i="3"/>
  <c r="S53" i="1"/>
  <c r="F25" i="2"/>
  <c r="U44" i="2"/>
  <c r="I80" i="2"/>
  <c r="U67" i="2"/>
  <c r="U59" i="2"/>
  <c r="C55" i="1"/>
  <c r="C54" i="3" s="1"/>
  <c r="N46" i="1"/>
  <c r="H13" i="4"/>
  <c r="I12" i="4"/>
  <c r="I13" i="4" s="1"/>
  <c r="F31" i="3"/>
  <c r="J55" i="1"/>
  <c r="J49" i="3" s="1"/>
  <c r="U46" i="1"/>
  <c r="H80" i="2"/>
  <c r="D37" i="3"/>
  <c r="C32" i="3"/>
  <c r="T44" i="2"/>
  <c r="E25" i="2"/>
  <c r="Q34" i="1"/>
  <c r="AA44" i="2"/>
  <c r="L25" i="2"/>
  <c r="I27" i="3"/>
  <c r="T27" i="1"/>
  <c r="C35" i="3"/>
  <c r="R75" i="1"/>
  <c r="R76" i="1" s="1"/>
  <c r="F81" i="2"/>
  <c r="G80" i="2"/>
  <c r="T34" i="1"/>
  <c r="E31" i="3"/>
  <c r="C48" i="3"/>
  <c r="N56" i="1"/>
  <c r="N53" i="1"/>
  <c r="N45" i="1"/>
  <c r="N55" i="1"/>
  <c r="N48" i="1"/>
  <c r="H33" i="3"/>
  <c r="D34" i="3"/>
  <c r="H12" i="3"/>
  <c r="H25" i="1"/>
  <c r="S64" i="1"/>
  <c r="H15" i="1"/>
  <c r="H15" i="3" s="1"/>
  <c r="H27" i="3"/>
  <c r="S27" i="1"/>
  <c r="I54" i="3" l="1"/>
  <c r="G54" i="3"/>
  <c r="J54" i="3"/>
  <c r="H31" i="2"/>
  <c r="W83" i="2"/>
  <c r="W84" i="2" s="1"/>
  <c r="W85" i="2" s="1"/>
  <c r="H25" i="3"/>
  <c r="S32" i="1"/>
  <c r="S65" i="1"/>
  <c r="H26" i="1"/>
  <c r="S6" i="1"/>
  <c r="S56" i="1"/>
  <c r="S48" i="1"/>
  <c r="W75" i="2"/>
  <c r="W45" i="2"/>
  <c r="H39" i="2"/>
  <c r="W19" i="2"/>
  <c r="W23" i="2" s="1"/>
  <c r="F55" i="3"/>
  <c r="F58" i="3"/>
  <c r="F50" i="3"/>
  <c r="F52" i="3"/>
  <c r="F53" i="3"/>
  <c r="F51" i="3"/>
  <c r="F47" i="3"/>
  <c r="F44" i="3"/>
  <c r="F45" i="3"/>
  <c r="F46" i="3"/>
  <c r="F40" i="3"/>
  <c r="F41" i="3"/>
  <c r="F42" i="3"/>
  <c r="F43" i="3"/>
  <c r="G25" i="3"/>
  <c r="G26" i="1"/>
  <c r="R65" i="1"/>
  <c r="R32" i="1"/>
  <c r="R6" i="1"/>
  <c r="F56" i="1"/>
  <c r="F49" i="3"/>
  <c r="F54" i="3"/>
  <c r="I58" i="3"/>
  <c r="I50" i="3"/>
  <c r="I55" i="3"/>
  <c r="I42" i="3"/>
  <c r="I51" i="3"/>
  <c r="I43" i="3"/>
  <c r="I47" i="3"/>
  <c r="I53" i="3"/>
  <c r="I41" i="3"/>
  <c r="I44" i="3"/>
  <c r="I40" i="3"/>
  <c r="I52" i="3"/>
  <c r="I46" i="3"/>
  <c r="I45" i="3"/>
  <c r="I48" i="3"/>
  <c r="F12" i="3"/>
  <c r="Q64" i="1"/>
  <c r="F25" i="1"/>
  <c r="F15" i="1"/>
  <c r="F15" i="3" s="1"/>
  <c r="E12" i="3"/>
  <c r="P64" i="1"/>
  <c r="E25" i="1"/>
  <c r="E15" i="1"/>
  <c r="E15" i="3" s="1"/>
  <c r="AB74" i="2"/>
  <c r="M29" i="2"/>
  <c r="M38" i="2"/>
  <c r="P75" i="1"/>
  <c r="P76" i="1" s="1"/>
  <c r="U74" i="2"/>
  <c r="F29" i="2"/>
  <c r="F38" i="2"/>
  <c r="E55" i="3"/>
  <c r="E50" i="3"/>
  <c r="E58" i="3"/>
  <c r="E48" i="3"/>
  <c r="E46" i="3"/>
  <c r="E53" i="3"/>
  <c r="E45" i="3"/>
  <c r="E51" i="3"/>
  <c r="E42" i="3"/>
  <c r="E47" i="3"/>
  <c r="E44" i="3"/>
  <c r="E52" i="3"/>
  <c r="E40" i="3"/>
  <c r="E41" i="3"/>
  <c r="E43" i="3"/>
  <c r="I12" i="3"/>
  <c r="T64" i="1"/>
  <c r="I25" i="1"/>
  <c r="I15" i="1"/>
  <c r="I15" i="3" s="1"/>
  <c r="D49" i="3"/>
  <c r="T74" i="2"/>
  <c r="E38" i="2"/>
  <c r="E29" i="2"/>
  <c r="E54" i="3"/>
  <c r="E56" i="1"/>
  <c r="C25" i="3"/>
  <c r="N6" i="1"/>
  <c r="N32" i="1"/>
  <c r="C26" i="1"/>
  <c r="N65" i="1"/>
  <c r="H58" i="3"/>
  <c r="H50" i="3"/>
  <c r="H55" i="3"/>
  <c r="H52" i="3"/>
  <c r="H53" i="3"/>
  <c r="H42" i="3"/>
  <c r="H41" i="3"/>
  <c r="H45" i="3"/>
  <c r="H43" i="3"/>
  <c r="H47" i="3"/>
  <c r="H44" i="3"/>
  <c r="H46" i="3"/>
  <c r="H40" i="3"/>
  <c r="H51" i="3"/>
  <c r="H48" i="3"/>
  <c r="V74" i="2"/>
  <c r="G38" i="2"/>
  <c r="G29" i="2"/>
  <c r="H54" i="3"/>
  <c r="W68" i="2"/>
  <c r="T75" i="1"/>
  <c r="T76" i="1" s="1"/>
  <c r="S45" i="2"/>
  <c r="D39" i="2"/>
  <c r="S75" i="2"/>
  <c r="S19" i="2"/>
  <c r="S23" i="2" s="1"/>
  <c r="AA74" i="2"/>
  <c r="L29" i="2"/>
  <c r="L38" i="2"/>
  <c r="J58" i="3"/>
  <c r="J50" i="3"/>
  <c r="J55" i="3"/>
  <c r="J52" i="3"/>
  <c r="J51" i="3"/>
  <c r="J42" i="3"/>
  <c r="J40" i="3"/>
  <c r="J46" i="3"/>
  <c r="J47" i="3"/>
  <c r="J45" i="3"/>
  <c r="J41" i="3"/>
  <c r="J48" i="3"/>
  <c r="J53" i="3"/>
  <c r="J56" i="1"/>
  <c r="J44" i="3"/>
  <c r="J43" i="3"/>
  <c r="C55" i="3"/>
  <c r="C58" i="3"/>
  <c r="C50" i="3"/>
  <c r="C45" i="3"/>
  <c r="C43" i="3"/>
  <c r="C51" i="3"/>
  <c r="C40" i="3"/>
  <c r="C46" i="3"/>
  <c r="C47" i="3"/>
  <c r="C52" i="3"/>
  <c r="C53" i="3"/>
  <c r="C41" i="3"/>
  <c r="C44" i="3"/>
  <c r="C42" i="3"/>
  <c r="C29" i="2"/>
  <c r="C38" i="2"/>
  <c r="R74" i="2"/>
  <c r="D54" i="3"/>
  <c r="I29" i="2"/>
  <c r="X74" i="2"/>
  <c r="I38" i="2"/>
  <c r="C56" i="1"/>
  <c r="H49" i="3"/>
  <c r="D31" i="2"/>
  <c r="S83" i="2"/>
  <c r="S84" i="2" s="1"/>
  <c r="S85" i="2" s="1"/>
  <c r="D12" i="3"/>
  <c r="O64" i="1"/>
  <c r="D15" i="1"/>
  <c r="D15" i="3" s="1"/>
  <c r="D25" i="1"/>
  <c r="Y74" i="2"/>
  <c r="J29" i="2"/>
  <c r="J38" i="2"/>
  <c r="D55" i="3"/>
  <c r="D58" i="3"/>
  <c r="D50" i="3"/>
  <c r="D46" i="3"/>
  <c r="D51" i="3"/>
  <c r="D53" i="3"/>
  <c r="D43" i="3"/>
  <c r="D42" i="3"/>
  <c r="D47" i="3"/>
  <c r="D44" i="3"/>
  <c r="D41" i="3"/>
  <c r="D52" i="3"/>
  <c r="D45" i="3"/>
  <c r="D40" i="3"/>
  <c r="M57" i="2"/>
  <c r="M64" i="2" s="1"/>
  <c r="M63" i="2"/>
  <c r="I56" i="1"/>
  <c r="Z44" i="2"/>
  <c r="K25" i="2"/>
  <c r="E49" i="3"/>
  <c r="C49" i="3"/>
  <c r="G58" i="3"/>
  <c r="G50" i="3"/>
  <c r="G40" i="3"/>
  <c r="G55" i="3"/>
  <c r="G43" i="3"/>
  <c r="G53" i="3"/>
  <c r="G44" i="3"/>
  <c r="G52" i="3"/>
  <c r="G46" i="3"/>
  <c r="G47" i="3"/>
  <c r="G45" i="3"/>
  <c r="G51" i="3"/>
  <c r="G41" i="3"/>
  <c r="G49" i="3"/>
  <c r="G42" i="3"/>
  <c r="J12" i="3"/>
  <c r="U64" i="1"/>
  <c r="J25" i="1"/>
  <c r="J15" i="1"/>
  <c r="J15" i="3" s="1"/>
  <c r="S68" i="2"/>
  <c r="I31" i="2" l="1"/>
  <c r="X83" i="2"/>
  <c r="X84" i="2" s="1"/>
  <c r="X85" i="2" s="1"/>
  <c r="T45" i="2"/>
  <c r="T75" i="2"/>
  <c r="T19" i="2"/>
  <c r="T23" i="2" s="1"/>
  <c r="E39" i="2"/>
  <c r="T68" i="2"/>
  <c r="W70" i="2"/>
  <c r="W62" i="2"/>
  <c r="W46" i="2"/>
  <c r="W25" i="2"/>
  <c r="M30" i="2"/>
  <c r="AB22" i="2" s="1"/>
  <c r="AB83" i="2"/>
  <c r="AB84" i="2" s="1"/>
  <c r="AB85" i="2" s="1"/>
  <c r="C31" i="2"/>
  <c r="R83" i="2"/>
  <c r="R84" i="2" s="1"/>
  <c r="R85" i="2" s="1"/>
  <c r="S61" i="2"/>
  <c r="S69" i="2"/>
  <c r="T32" i="1"/>
  <c r="I25" i="3"/>
  <c r="I26" i="1"/>
  <c r="T6" i="1"/>
  <c r="T65" i="1"/>
  <c r="T48" i="1"/>
  <c r="T56" i="1"/>
  <c r="C26" i="3"/>
  <c r="N57" i="1"/>
  <c r="N47" i="1"/>
  <c r="E25" i="3"/>
  <c r="P32" i="1"/>
  <c r="P65" i="1"/>
  <c r="P6" i="1"/>
  <c r="E26" i="1"/>
  <c r="P56" i="1"/>
  <c r="P48" i="1"/>
  <c r="X75" i="2"/>
  <c r="X45" i="2"/>
  <c r="I39" i="2"/>
  <c r="X19" i="2"/>
  <c r="X23" i="2" s="1"/>
  <c r="X68" i="2"/>
  <c r="D25" i="3"/>
  <c r="D26" i="1"/>
  <c r="O65" i="1"/>
  <c r="O32" i="1"/>
  <c r="O6" i="1"/>
  <c r="O56" i="1"/>
  <c r="O48" i="1"/>
  <c r="S70" i="2"/>
  <c r="S62" i="2"/>
  <c r="S46" i="2"/>
  <c r="S25" i="2"/>
  <c r="AB75" i="2"/>
  <c r="AB19" i="2"/>
  <c r="AB23" i="2" s="1"/>
  <c r="AB45" i="2"/>
  <c r="M39" i="2"/>
  <c r="AB61" i="2" s="1"/>
  <c r="W61" i="2"/>
  <c r="W69" i="2"/>
  <c r="N8" i="1"/>
  <c r="N11" i="1" s="1"/>
  <c r="R8" i="1"/>
  <c r="R11" i="1"/>
  <c r="S11" i="1"/>
  <c r="S8" i="1"/>
  <c r="Z74" i="2"/>
  <c r="K29" i="2"/>
  <c r="K38" i="2"/>
  <c r="H26" i="3"/>
  <c r="S57" i="1"/>
  <c r="S47" i="1"/>
  <c r="U75" i="2"/>
  <c r="U19" i="2"/>
  <c r="U23" i="2" s="1"/>
  <c r="U45" i="2"/>
  <c r="F39" i="2"/>
  <c r="U68" i="2"/>
  <c r="F25" i="3"/>
  <c r="Q32" i="1"/>
  <c r="Q65" i="1"/>
  <c r="F26" i="1"/>
  <c r="Q6" i="1"/>
  <c r="Q56" i="1"/>
  <c r="Q48" i="1"/>
  <c r="G26" i="3"/>
  <c r="R47" i="1"/>
  <c r="R57" i="1"/>
  <c r="Y45" i="2"/>
  <c r="Y75" i="2"/>
  <c r="J39" i="2"/>
  <c r="Y19" i="2"/>
  <c r="Y23" i="2" s="1"/>
  <c r="Y68" i="2"/>
  <c r="AA45" i="2"/>
  <c r="AA75" i="2"/>
  <c r="AA19" i="2"/>
  <c r="L39" i="2"/>
  <c r="AA61" i="2" s="1"/>
  <c r="V75" i="2"/>
  <c r="V19" i="2"/>
  <c r="V23" i="2" s="1"/>
  <c r="V45" i="2"/>
  <c r="G39" i="2"/>
  <c r="V68" i="2"/>
  <c r="E31" i="2"/>
  <c r="T83" i="2"/>
  <c r="T84" i="2" s="1"/>
  <c r="T85" i="2" s="1"/>
  <c r="F31" i="2"/>
  <c r="U83" i="2"/>
  <c r="U84" i="2" s="1"/>
  <c r="U85" i="2" s="1"/>
  <c r="G31" i="2"/>
  <c r="V83" i="2"/>
  <c r="V84" i="2" s="1"/>
  <c r="V85" i="2" s="1"/>
  <c r="L30" i="2"/>
  <c r="AA22" i="2" s="1"/>
  <c r="L31" i="2"/>
  <c r="F9" i="2" s="1"/>
  <c r="L66" i="2" s="1"/>
  <c r="AA83" i="2"/>
  <c r="AA84" i="2" s="1"/>
  <c r="AA85" i="2" s="1"/>
  <c r="J31" i="2"/>
  <c r="D9" i="2" s="1"/>
  <c r="Y83" i="2"/>
  <c r="Y84" i="2" s="1"/>
  <c r="Y85" i="2" s="1"/>
  <c r="J25" i="3"/>
  <c r="U65" i="1"/>
  <c r="U32" i="1"/>
  <c r="J26" i="1"/>
  <c r="U6" i="1"/>
  <c r="U56" i="1"/>
  <c r="U48" i="1"/>
  <c r="R75" i="2"/>
  <c r="R19" i="2"/>
  <c r="R23" i="2" s="1"/>
  <c r="R45" i="2"/>
  <c r="C39" i="2"/>
  <c r="R68" i="2"/>
  <c r="N66" i="1" l="1"/>
  <c r="N58" i="1"/>
  <c r="N49" i="1"/>
  <c r="N13" i="1"/>
  <c r="N33" i="1"/>
  <c r="R69" i="2"/>
  <c r="R61" i="2"/>
  <c r="V46" i="2"/>
  <c r="V62" i="2"/>
  <c r="V70" i="2"/>
  <c r="V25" i="2"/>
  <c r="T70" i="2"/>
  <c r="T46" i="2"/>
  <c r="T62" i="2"/>
  <c r="T25" i="2"/>
  <c r="AA23" i="2"/>
  <c r="E26" i="3"/>
  <c r="P57" i="1"/>
  <c r="P47" i="1"/>
  <c r="Q8" i="1"/>
  <c r="Q11" i="1" s="1"/>
  <c r="P11" i="1"/>
  <c r="P8" i="1"/>
  <c r="U8" i="1"/>
  <c r="U11" i="1" s="1"/>
  <c r="F26" i="3"/>
  <c r="Q57" i="1"/>
  <c r="Q47" i="1"/>
  <c r="Z75" i="2"/>
  <c r="Z19" i="2"/>
  <c r="Z23" i="2" s="1"/>
  <c r="K39" i="2"/>
  <c r="Z61" i="2" s="1"/>
  <c r="Z45" i="2"/>
  <c r="M31" i="2"/>
  <c r="G9" i="2" s="1"/>
  <c r="M66" i="2" s="1"/>
  <c r="R49" i="1"/>
  <c r="R13" i="1"/>
  <c r="R33" i="1"/>
  <c r="R58" i="1"/>
  <c r="R66" i="1"/>
  <c r="U62" i="2"/>
  <c r="U46" i="2"/>
  <c r="U70" i="2"/>
  <c r="U25" i="2"/>
  <c r="R70" i="2"/>
  <c r="R46" i="2"/>
  <c r="R62" i="2"/>
  <c r="R25" i="2"/>
  <c r="J26" i="3"/>
  <c r="U47" i="1"/>
  <c r="U57" i="1"/>
  <c r="K30" i="2"/>
  <c r="Z22" i="2" s="1"/>
  <c r="Z83" i="2"/>
  <c r="Z84" i="2" s="1"/>
  <c r="Z85" i="2" s="1"/>
  <c r="D26" i="3"/>
  <c r="O57" i="1"/>
  <c r="O47" i="1"/>
  <c r="W76" i="2"/>
  <c r="W63" i="2"/>
  <c r="W64" i="2"/>
  <c r="W71" i="2"/>
  <c r="W72" i="2"/>
  <c r="W31" i="2"/>
  <c r="W35" i="2" s="1"/>
  <c r="Y46" i="2"/>
  <c r="Y62" i="2"/>
  <c r="Y70" i="2"/>
  <c r="Y25" i="2"/>
  <c r="AB62" i="2"/>
  <c r="AB46" i="2"/>
  <c r="AB25" i="2"/>
  <c r="T8" i="1"/>
  <c r="T11" i="1" s="1"/>
  <c r="Y69" i="2"/>
  <c r="Y61" i="2"/>
  <c r="I26" i="3"/>
  <c r="T57" i="1"/>
  <c r="T47" i="1"/>
  <c r="T61" i="2"/>
  <c r="T69" i="2"/>
  <c r="S66" i="1"/>
  <c r="S58" i="1"/>
  <c r="S49" i="1"/>
  <c r="S33" i="1"/>
  <c r="S13" i="1"/>
  <c r="S64" i="2"/>
  <c r="S71" i="2"/>
  <c r="S72" i="2"/>
  <c r="S76" i="2"/>
  <c r="S63" i="2"/>
  <c r="S31" i="2"/>
  <c r="S35" i="2" s="1"/>
  <c r="X62" i="2"/>
  <c r="X70" i="2"/>
  <c r="X25" i="2"/>
  <c r="X46" i="2"/>
  <c r="V61" i="2"/>
  <c r="V69" i="2"/>
  <c r="U69" i="2"/>
  <c r="U61" i="2"/>
  <c r="X69" i="2"/>
  <c r="X61" i="2"/>
  <c r="AA60" i="2"/>
  <c r="L68" i="2"/>
  <c r="AA59" i="2"/>
  <c r="O8" i="1"/>
  <c r="O11" i="1" s="1"/>
  <c r="Q49" i="1" l="1"/>
  <c r="Q66" i="1"/>
  <c r="Q58" i="1"/>
  <c r="Q13" i="1"/>
  <c r="Q33" i="1"/>
  <c r="T66" i="1"/>
  <c r="T58" i="1"/>
  <c r="T49" i="1"/>
  <c r="T33" i="1"/>
  <c r="T13" i="1"/>
  <c r="O33" i="1"/>
  <c r="O49" i="1"/>
  <c r="O66" i="1"/>
  <c r="O58" i="1"/>
  <c r="O13" i="1"/>
  <c r="U66" i="1"/>
  <c r="U58" i="1"/>
  <c r="U33" i="1"/>
  <c r="U49" i="1"/>
  <c r="U13" i="1"/>
  <c r="S67" i="1"/>
  <c r="S50" i="1"/>
  <c r="S59" i="1"/>
  <c r="S15" i="1"/>
  <c r="R59" i="1"/>
  <c r="R67" i="1"/>
  <c r="R50" i="1"/>
  <c r="R15" i="1"/>
  <c r="V72" i="2"/>
  <c r="V76" i="2"/>
  <c r="V63" i="2"/>
  <c r="V64" i="2"/>
  <c r="V71" i="2"/>
  <c r="V31" i="2"/>
  <c r="V35" i="2" s="1"/>
  <c r="Y76" i="2"/>
  <c r="Y64" i="2"/>
  <c r="Y71" i="2"/>
  <c r="Y72" i="2"/>
  <c r="Y31" i="2"/>
  <c r="Y35" i="2" s="1"/>
  <c r="Y63" i="2"/>
  <c r="R64" i="2"/>
  <c r="R71" i="2"/>
  <c r="R72" i="2"/>
  <c r="R31" i="2"/>
  <c r="R35" i="2" s="1"/>
  <c r="R63" i="2"/>
  <c r="P33" i="1"/>
  <c r="P66" i="1"/>
  <c r="P58" i="1"/>
  <c r="P13" i="1"/>
  <c r="P49" i="1"/>
  <c r="AB63" i="2"/>
  <c r="AB64" i="2"/>
  <c r="AB76" i="2"/>
  <c r="AB31" i="2"/>
  <c r="AB35" i="2" s="1"/>
  <c r="AB60" i="2"/>
  <c r="AB59" i="2"/>
  <c r="M68" i="2"/>
  <c r="U71" i="2"/>
  <c r="U72" i="2"/>
  <c r="U63" i="2"/>
  <c r="U64" i="2"/>
  <c r="U76" i="2"/>
  <c r="U31" i="2"/>
  <c r="U35" i="2" s="1"/>
  <c r="X76" i="2"/>
  <c r="X63" i="2"/>
  <c r="X64" i="2"/>
  <c r="X71" i="2"/>
  <c r="X72" i="2"/>
  <c r="X31" i="2"/>
  <c r="X35" i="2" s="1"/>
  <c r="Z62" i="2"/>
  <c r="Z46" i="2"/>
  <c r="Z25" i="2"/>
  <c r="T71" i="2"/>
  <c r="T72" i="2"/>
  <c r="T76" i="2"/>
  <c r="T63" i="2"/>
  <c r="T64" i="2"/>
  <c r="T31" i="2"/>
  <c r="T35" i="2" s="1"/>
  <c r="AA62" i="2"/>
  <c r="AA46" i="2"/>
  <c r="AA25" i="2"/>
  <c r="N59" i="1"/>
  <c r="N50" i="1"/>
  <c r="N15" i="1"/>
  <c r="K31" i="2"/>
  <c r="E9" i="2" s="1"/>
  <c r="K66" i="2" s="1"/>
  <c r="R51" i="1" l="1"/>
  <c r="R60" i="1"/>
  <c r="R18" i="1"/>
  <c r="Q59" i="1"/>
  <c r="Q50" i="1"/>
  <c r="Q15" i="1"/>
  <c r="Q67" i="1"/>
  <c r="Z76" i="2"/>
  <c r="Z63" i="2"/>
  <c r="Z64" i="2"/>
  <c r="Z31" i="2"/>
  <c r="Z35" i="2" s="1"/>
  <c r="K42" i="2" s="1"/>
  <c r="S60" i="1"/>
  <c r="S51" i="1"/>
  <c r="S18" i="1"/>
  <c r="T59" i="1"/>
  <c r="T67" i="1"/>
  <c r="T15" i="1"/>
  <c r="T50" i="1"/>
  <c r="Z60" i="2"/>
  <c r="Z59" i="2"/>
  <c r="K68" i="2"/>
  <c r="N51" i="1"/>
  <c r="N60" i="1"/>
  <c r="N18" i="1"/>
  <c r="U50" i="1"/>
  <c r="U59" i="1"/>
  <c r="U67" i="1"/>
  <c r="U15" i="1"/>
  <c r="O59" i="1"/>
  <c r="O67" i="1"/>
  <c r="O50" i="1"/>
  <c r="O15" i="1"/>
  <c r="AA63" i="2"/>
  <c r="AA64" i="2"/>
  <c r="AA31" i="2"/>
  <c r="AA35" i="2" s="1"/>
  <c r="AA76" i="2"/>
  <c r="P67" i="1"/>
  <c r="P50" i="1"/>
  <c r="P59" i="1"/>
  <c r="P15" i="1"/>
  <c r="T51" i="1" l="1"/>
  <c r="T18" i="1"/>
  <c r="T60" i="1"/>
  <c r="S61" i="1"/>
  <c r="S52" i="1"/>
  <c r="S21" i="1"/>
  <c r="S24" i="1" s="1"/>
  <c r="S25" i="1" s="1"/>
  <c r="N61" i="1"/>
  <c r="N52" i="1"/>
  <c r="N21" i="1"/>
  <c r="N24" i="1" s="1"/>
  <c r="N25" i="1" s="1"/>
  <c r="K51" i="2"/>
  <c r="L42" i="2"/>
  <c r="Z69" i="2"/>
  <c r="Z68" i="2"/>
  <c r="Z67" i="2"/>
  <c r="Z70" i="2"/>
  <c r="Z72" i="2"/>
  <c r="U60" i="1"/>
  <c r="U51" i="1"/>
  <c r="U18" i="1"/>
  <c r="Q51" i="1"/>
  <c r="Q60" i="1"/>
  <c r="Q18" i="1"/>
  <c r="R52" i="1"/>
  <c r="R61" i="1"/>
  <c r="R21" i="1"/>
  <c r="R24" i="1" s="1"/>
  <c r="R25" i="1" s="1"/>
  <c r="Z71" i="2"/>
  <c r="O51" i="1"/>
  <c r="O60" i="1"/>
  <c r="O18" i="1"/>
  <c r="P60" i="1"/>
  <c r="P18" i="1"/>
  <c r="P51" i="1"/>
  <c r="O61" i="1" l="1"/>
  <c r="O52" i="1"/>
  <c r="O21" i="1"/>
  <c r="O24" i="1" s="1"/>
  <c r="O25" i="1" s="1"/>
  <c r="T61" i="1"/>
  <c r="T52" i="1"/>
  <c r="T21" i="1"/>
  <c r="T24" i="1" s="1"/>
  <c r="T25" i="1" s="1"/>
  <c r="L51" i="2"/>
  <c r="M42" i="2"/>
  <c r="AA68" i="2"/>
  <c r="AA67" i="2"/>
  <c r="AA69" i="2"/>
  <c r="AA70" i="2"/>
  <c r="AA72" i="2"/>
  <c r="AA71" i="2"/>
  <c r="Q61" i="1"/>
  <c r="Q52" i="1"/>
  <c r="Q21" i="1"/>
  <c r="Q24" i="1" s="1"/>
  <c r="Q25" i="1" s="1"/>
  <c r="K82" i="2"/>
  <c r="K69" i="2"/>
  <c r="K80" i="2"/>
  <c r="K81" i="2"/>
  <c r="P61" i="1"/>
  <c r="P52" i="1"/>
  <c r="P21" i="1"/>
  <c r="P24" i="1" s="1"/>
  <c r="P25" i="1" s="1"/>
  <c r="U61" i="1"/>
  <c r="U52" i="1"/>
  <c r="U21" i="1"/>
  <c r="U24" i="1" s="1"/>
  <c r="U25" i="1" s="1"/>
  <c r="M51" i="2" l="1"/>
  <c r="AB67" i="2"/>
  <c r="AB69" i="2"/>
  <c r="AB68" i="2"/>
  <c r="AB70" i="2"/>
  <c r="AB72" i="2"/>
  <c r="AB71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<sst xmlns="http://schemas.openxmlformats.org/spreadsheetml/2006/main" count="963" uniqueCount="624">
  <si>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</si>
  <si>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KPF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</si>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</sst>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3463</v>
      </c>
      <c r="O6" s="187">
        <f t="shared" si="1"/>
        <v>20371</v>
      </c>
      <c r="P6" s="187">
        <f t="shared" si="1"/>
        <v>28476</v>
      </c>
      <c r="Q6" s="187">
        <f t="shared" si="1"/>
        <v>15136</v>
      </c>
      <c r="R6" s="187">
        <f t="shared" si="1"/>
        <v>-3661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469809</v>
      </c>
      <c r="D7" s="123">
        <f>SUMIF(PL.data!$D$3:$D$25, FSA!$A7, PL.data!F$3:F$25)</f>
        <v>342194</v>
      </c>
      <c r="E7" s="123">
        <f>SUMIF(PL.data!$D$3:$D$25, FSA!$A7, PL.data!G$3:G$25)</f>
        <v>40000</v>
      </c>
      <c r="F7" s="123">
        <f>SUMIF(PL.data!$D$3:$D$25, FSA!$A7, PL.data!H$3:H$25)</f>
        <v>53862</v>
      </c>
      <c r="G7" s="123">
        <f>SUMIF(PL.data!$D$3:$D$25, FSA!$A7, PL.data!I$3:I$25)</f>
        <v>2000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-439551</v>
      </c>
      <c r="D8" s="123">
        <f>-SUMIF(PL.data!$D$3:$D$25, FSA!$A8, PL.data!F$3:F$25)</f>
        <v>-300497</v>
      </c>
      <c r="E8" s="123">
        <f>-SUMIF(PL.data!$D$3:$D$25, FSA!$A8, PL.data!G$3:G$25)</f>
        <v>-1896</v>
      </c>
      <c r="F8" s="123">
        <f>-SUMIF(PL.data!$D$3:$D$25, FSA!$A8, PL.data!H$3:H$25)</f>
        <v>-19367</v>
      </c>
      <c r="G8" s="123">
        <f>-SUMIF(PL.data!$D$3:$D$25, FSA!$A8, PL.data!I$3:I$25)</f>
        <v>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152</v>
      </c>
      <c r="O8" s="190">
        <f>CF.data!F12-FSA!O7-FSA!O6</f>
        <v>300</v>
      </c>
      <c r="P8" s="190">
        <f>CF.data!G12-FSA!P7-FSA!P6</f>
        <v>314</v>
      </c>
      <c r="Q8" s="190">
        <f>CF.data!H12-FSA!Q7-FSA!Q6</f>
        <v>14626</v>
      </c>
      <c r="R8" s="190">
        <f>CF.data!I12-FSA!R7-FSA!R6</f>
        <v>29527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30258</v>
      </c>
      <c r="D9" s="187">
        <f t="shared" si="3"/>
        <v>41697</v>
      </c>
      <c r="E9" s="187">
        <f t="shared" si="3"/>
        <v>38104</v>
      </c>
      <c r="F9" s="187">
        <f t="shared" si="3"/>
        <v>34495</v>
      </c>
      <c r="G9" s="187">
        <f t="shared" si="3"/>
        <v>2000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-540</v>
      </c>
      <c r="O9" s="190">
        <f>SUMIF(CF.data!$D$4:$D$43, $L9, CF.data!F$4:F$43)</f>
        <v>-274</v>
      </c>
      <c r="P9" s="190">
        <f>SUMIF(CF.data!$D$4:$D$43, $L9, CF.data!G$4:G$43)</f>
        <v>0</v>
      </c>
      <c r="Q9" s="190">
        <f>SUMIF(CF.data!$D$4:$D$43, $L9, CF.data!H$4:H$43)</f>
        <v>-149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-26749</v>
      </c>
      <c r="D10" s="123">
        <f>-SUMIF(PL.data!$D$3:$D$25, FSA!$A10, PL.data!F$3:F$25)</f>
        <v>-21982</v>
      </c>
      <c r="E10" s="123">
        <f>-SUMIF(PL.data!$D$3:$D$25, FSA!$A10, PL.data!G$3:G$25)</f>
        <v>-9964</v>
      </c>
      <c r="F10" s="123">
        <f>-SUMIF(PL.data!$D$3:$D$25, FSA!$A10, PL.data!H$3:H$25)</f>
        <v>-8244</v>
      </c>
      <c r="G10" s="123">
        <f>-SUMIF(PL.data!$D$3:$D$25, FSA!$A10, PL.data!I$3:I$25)</f>
        <v>-5674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-11147</v>
      </c>
      <c r="O10" s="190">
        <f>SUMIF(CF.data!$D$4:$D$43, $L10, CF.data!F$4:F$43)</f>
        <v>-2274</v>
      </c>
      <c r="P10" s="190">
        <f>SUMIF(CF.data!$D$4:$D$43, $L10, CF.data!G$4:G$43)</f>
        <v>-5242</v>
      </c>
      <c r="Q10" s="190">
        <f>SUMIF(CF.data!$D$4:$D$43, $L10, CF.data!H$4:H$43)</f>
        <v>-6074</v>
      </c>
      <c r="R10" s="190">
        <f>SUMIF(CF.data!$D$4:$D$43, $L10, CF.data!I$4:I$43)</f>
        <v>-7750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-8072</v>
      </c>
      <c r="O11" s="187">
        <f t="shared" si="4"/>
        <v>18123</v>
      </c>
      <c r="P11" s="187">
        <f t="shared" si="4"/>
        <v>23548</v>
      </c>
      <c r="Q11" s="187">
        <f t="shared" si="4"/>
        <v>23539</v>
      </c>
      <c r="R11" s="187">
        <f t="shared" si="4"/>
        <v>18116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3509</v>
      </c>
      <c r="D12" s="187">
        <f t="shared" si="5"/>
        <v>19715</v>
      </c>
      <c r="E12" s="187">
        <f t="shared" si="5"/>
        <v>28140</v>
      </c>
      <c r="F12" s="187">
        <f t="shared" si="5"/>
        <v>26251</v>
      </c>
      <c r="G12" s="187">
        <f t="shared" si="5"/>
        <v>-3674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24033</v>
      </c>
      <c r="O12" s="190">
        <f>SUMIF(CF.data!$D$4:$D$43, $L12, CF.data!F$4:F$43)</f>
        <v>-187281</v>
      </c>
      <c r="P12" s="190">
        <f>SUMIF(CF.data!$D$4:$D$43, $L12, CF.data!G$4:G$43)</f>
        <v>-107075</v>
      </c>
      <c r="Q12" s="190">
        <f>SUMIF(CF.data!$D$4:$D$43, $L12, CF.data!H$4:H$43)</f>
        <v>797033</v>
      </c>
      <c r="R12" s="190">
        <f>SUMIF(CF.data!$D$4:$D$43, $L12, CF.data!I$4:I$43)</f>
        <v>-26680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151</v>
      </c>
      <c r="D13" s="123">
        <f>SUMIF(PL.data!$D$3:$D$25, FSA!$A13, PL.data!F$3:F$25)</f>
        <v>227</v>
      </c>
      <c r="E13" s="123">
        <f>SUMIF(PL.data!$D$3:$D$25, FSA!$A13, PL.data!G$3:G$25)</f>
        <v>364</v>
      </c>
      <c r="F13" s="123">
        <f>SUMIF(PL.data!$D$3:$D$25, FSA!$A13, PL.data!H$3:H$25)</f>
        <v>14798</v>
      </c>
      <c r="G13" s="123">
        <f>SUMIF(PL.data!$D$3:$D$25, FSA!$A13, PL.data!I$3:I$25)</f>
        <v>490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15961</v>
      </c>
      <c r="O13" s="187">
        <f t="shared" si="6"/>
        <v>-169158</v>
      </c>
      <c r="P13" s="187">
        <f t="shared" si="6"/>
        <v>-83527</v>
      </c>
      <c r="Q13" s="187">
        <f t="shared" si="6"/>
        <v>820572</v>
      </c>
      <c r="R13" s="187">
        <f t="shared" si="6"/>
        <v>-8564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-324</v>
      </c>
      <c r="D14" s="123">
        <f>-SUMIF(PL.data!$D$3:$D$25, FSA!$A14, PL.data!F$3:F$25)</f>
        <v>-274</v>
      </c>
      <c r="E14" s="123">
        <f>-SUMIF(PL.data!$D$3:$D$25, FSA!$A14, PL.data!G$3:G$25)</f>
        <v>0</v>
      </c>
      <c r="F14" s="123">
        <f>-SUMIF(PL.data!$D$3:$D$25, FSA!$A14, PL.data!H$3:H$25)</f>
        <v>-149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-6671</v>
      </c>
      <c r="O14" s="190">
        <f>SUMIF(CF.data!$D$4:$D$43, $L14, CF.data!F$4:F$43)</f>
        <v>-103655</v>
      </c>
      <c r="P14" s="190">
        <f>SUMIF(CF.data!$D$4:$D$43, $L14, CF.data!G$4:G$43)</f>
        <v>-23454</v>
      </c>
      <c r="Q14" s="190">
        <f>SUMIF(CF.data!$D$4:$D$43, $L14, CF.data!H$4:H$43)</f>
        <v>-325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24431</v>
      </c>
      <c r="D15" s="123">
        <f t="shared" si="7"/>
        <v>19517</v>
      </c>
      <c r="E15" s="123">
        <f t="shared" si="7"/>
        <v>2163</v>
      </c>
      <c r="F15" s="123">
        <f t="shared" si="7"/>
        <v>46762</v>
      </c>
      <c r="G15" s="123">
        <f t="shared" si="7"/>
        <v>85576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9290</v>
      </c>
      <c r="O15" s="187">
        <f t="shared" si="8"/>
        <v>-272813</v>
      </c>
      <c r="P15" s="187">
        <f t="shared" si="8"/>
        <v>-106981</v>
      </c>
      <c r="Q15" s="187">
        <f t="shared" si="8"/>
        <v>820247</v>
      </c>
      <c r="R15" s="187">
        <f t="shared" si="8"/>
        <v>-8564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27767</v>
      </c>
      <c r="D16" s="175">
        <f>SUMIF(PL.data!$D$3:$D$25, FSA!$A16, PL.data!F$3:F$25)</f>
        <v>39185</v>
      </c>
      <c r="E16" s="175">
        <f>SUMIF(PL.data!$D$3:$D$25, FSA!$A16, PL.data!G$3:G$25)</f>
        <v>30667</v>
      </c>
      <c r="F16" s="175">
        <f>SUMIF(PL.data!$D$3:$D$25, FSA!$A16, PL.data!H$3:H$25)</f>
        <v>87662</v>
      </c>
      <c r="G16" s="175">
        <f>SUMIF(PL.data!$D$3:$D$25, FSA!$A16, PL.data!I$3:I$25)</f>
        <v>82392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24429</v>
      </c>
      <c r="O16" s="190">
        <f>SUMIF(CF.data!$D$4:$D$43, $L16, CF.data!F$4:F$43)</f>
        <v>19444</v>
      </c>
      <c r="P16" s="190">
        <f>SUMIF(CF.data!$D$4:$D$43, $L16, CF.data!G$4:G$43)</f>
        <v>2212</v>
      </c>
      <c r="Q16" s="190">
        <f>SUMIF(CF.data!$D$4:$D$43, $L16, CF.data!H$4:H$43)</f>
        <v>46934</v>
      </c>
      <c r="R16" s="190">
        <f>SUMIF(CF.data!$D$4:$D$43, $L16, CF.data!I$4:I$43)</f>
        <v>38287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-5534</v>
      </c>
      <c r="D17" s="123">
        <f>-SUMIF(PL.data!$D$3:$D$25, FSA!$A17, PL.data!F$3:F$25)</f>
        <v>-8079</v>
      </c>
      <c r="E17" s="123">
        <f>-SUMIF(PL.data!$D$3:$D$25, FSA!$A17, PL.data!G$3:G$25)</f>
        <v>-4691</v>
      </c>
      <c r="F17" s="123">
        <f>-SUMIF(PL.data!$D$3:$D$25, FSA!$A17, PL.data!H$3:H$25)</f>
        <v>-11706</v>
      </c>
      <c r="G17" s="123">
        <f>-SUMIF(PL.data!$D$3:$D$25, FSA!$A17, PL.data!I$3:I$25)</f>
        <v>-10846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-17160</v>
      </c>
      <c r="O17" s="190">
        <f>SUMIF(CF.data!$D$4:$D$43, $L17, CF.data!F$4:F$43)</f>
        <v>-8580</v>
      </c>
      <c r="P17" s="190">
        <f>SUMIF(CF.data!$D$4:$D$43, $L17, CF.data!G$4:G$43)</f>
        <v>0</v>
      </c>
      <c r="Q17" s="190">
        <f>SUMIF(CF.data!$D$4:$D$43, $L17, CF.data!H$4:H$43)</f>
        <v>-1680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22233</v>
      </c>
      <c r="D18" s="187">
        <f t="shared" si="9"/>
        <v>31106</v>
      </c>
      <c r="E18" s="187">
        <f t="shared" si="9"/>
        <v>25976</v>
      </c>
      <c r="F18" s="187">
        <f t="shared" si="9"/>
        <v>75956</v>
      </c>
      <c r="G18" s="187">
        <f t="shared" si="9"/>
        <v>71546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16559</v>
      </c>
      <c r="O18" s="194">
        <f t="shared" si="10"/>
        <v>-261949</v>
      </c>
      <c r="P18" s="194">
        <f t="shared" si="10"/>
        <v>-104769</v>
      </c>
      <c r="Q18" s="194">
        <f t="shared" si="10"/>
        <v>865501</v>
      </c>
      <c r="R18" s="194">
        <f t="shared" si="10"/>
        <v>29723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-74846</v>
      </c>
      <c r="O20" s="190">
        <f>SUMIF(CF.data!$D$4:$D$43, $L20, CF.data!F$4:F$43)</f>
        <v>46163</v>
      </c>
      <c r="P20" s="190">
        <f>SUMIF(CF.data!$D$4:$D$43, $L20, CF.data!G$4:G$43)</f>
        <v>-76995</v>
      </c>
      <c r="Q20" s="190">
        <f>SUMIF(CF.data!$D$4:$D$43, $L20, CF.data!H$4:H$43)</f>
        <v>-966422</v>
      </c>
      <c r="R20" s="190">
        <f>SUMIF(CF.data!$D$4:$D$43, $L20, CF.data!I$4:I$43)</f>
        <v>-27220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-46</v>
      </c>
      <c r="D21" s="196">
        <f>SUMIF(CF.data!$D$4:$D$43, FSA!$A21, CF.data!F$4:F$43)</f>
        <v>656</v>
      </c>
      <c r="E21" s="196">
        <f>SUMIF(CF.data!$D$4:$D$43, FSA!$A21, CF.data!G$4:G$43)</f>
        <v>336</v>
      </c>
      <c r="F21" s="196">
        <f>SUMIF(CF.data!$D$4:$D$43, FSA!$A21, CF.data!H$4:H$43)</f>
        <v>-11115</v>
      </c>
      <c r="G21" s="196">
        <f>SUMIF(CF.data!$D$4:$D$43, FSA!$A21, CF.data!I$4:I$43)</f>
        <v>13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-58287</v>
      </c>
      <c r="O21" s="198">
        <f t="shared" si="11"/>
        <v>-215786</v>
      </c>
      <c r="P21" s="198">
        <f t="shared" si="11"/>
        <v>-181764</v>
      </c>
      <c r="Q21" s="198">
        <f t="shared" si="11"/>
        <v>-100921</v>
      </c>
      <c r="R21" s="198">
        <f t="shared" si="11"/>
        <v>2503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-916</v>
      </c>
      <c r="O22" s="190">
        <f>SUMIF(CF.data!$D$4:$D$43, $L22, CF.data!F$4:F$43)</f>
        <v>148460</v>
      </c>
      <c r="P22" s="190">
        <f>SUMIF(CF.data!$D$4:$D$43, $L22, CF.data!G$4:G$43)</f>
        <v>218619</v>
      </c>
      <c r="Q22" s="190">
        <f>SUMIF(CF.data!$D$4:$D$43, $L22, CF.data!H$4:H$43)</f>
        <v>-367078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423356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-59203</v>
      </c>
      <c r="O24" s="199">
        <f t="shared" si="12"/>
        <v>-67326</v>
      </c>
      <c r="P24" s="199">
        <f t="shared" si="12"/>
        <v>36855</v>
      </c>
      <c r="Q24" s="199">
        <f t="shared" si="12"/>
        <v>-44643</v>
      </c>
      <c r="R24" s="199">
        <f t="shared" si="12"/>
        <v>2503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3463</v>
      </c>
      <c r="D25" s="196">
        <f t="shared" si="13"/>
        <v>20371</v>
      </c>
      <c r="E25" s="196">
        <f t="shared" si="13"/>
        <v>28476</v>
      </c>
      <c r="F25" s="196">
        <f t="shared" si="13"/>
        <v>15136</v>
      </c>
      <c r="G25" s="196">
        <f t="shared" si="13"/>
        <v>-3661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0</v>
      </c>
      <c r="P25" s="200">
        <f>P24-CF.data!G40</f>
        <v>0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3463</v>
      </c>
      <c r="D26" s="196">
        <f t="shared" si="14"/>
        <v>20371</v>
      </c>
      <c r="E26" s="196">
        <f t="shared" si="14"/>
        <v>28476</v>
      </c>
      <c r="F26" s="196">
        <f t="shared" si="14"/>
        <v>15136</v>
      </c>
      <c r="G26" s="196">
        <f t="shared" si="14"/>
        <v>-3661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124445</v>
      </c>
      <c r="D29" s="202">
        <f>SUMIF(BS.data!$D$5:$D$116,FSA!$A29,BS.data!F$5:F$116)</f>
        <v>10956</v>
      </c>
      <c r="E29" s="202">
        <f>SUMIF(BS.data!$D$5:$D$116,FSA!$A29,BS.data!G$5:G$116)</f>
        <v>47811</v>
      </c>
      <c r="F29" s="202">
        <f>SUMIF(BS.data!$D$5:$D$116,FSA!$A29,BS.data!H$5:H$116)</f>
        <v>3167</v>
      </c>
      <c r="G29" s="202">
        <f>SUMIF(BS.data!$D$5:$D$116,FSA!$A29,BS.data!I$5:I$116)</f>
        <v>5026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68604</v>
      </c>
      <c r="D30" s="202">
        <f>SUMIF(BS.data!$D$5:$D$116,FSA!$A30,BS.data!F$5:F$116)</f>
        <v>20749</v>
      </c>
      <c r="E30" s="202">
        <f>SUMIF(BS.data!$D$5:$D$116,FSA!$A30,BS.data!G$5:G$116)</f>
        <v>2570</v>
      </c>
      <c r="F30" s="202">
        <f>SUMIF(BS.data!$D$5:$D$116,FSA!$A30,BS.data!H$5:H$116)</f>
        <v>1476</v>
      </c>
      <c r="G30" s="202">
        <f>SUMIF(BS.data!$D$5:$D$116,FSA!$A30,BS.data!I$5:I$116)</f>
        <v>15200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-0.27163166308010278</v>
      </c>
      <c r="P30" s="204">
        <f t="shared" si="17"/>
        <v>-0.88310724325967138</v>
      </c>
      <c r="Q30" s="204">
        <f t="shared" si="17"/>
        <v>0.34654999999999991</v>
      </c>
      <c r="R30" s="204">
        <f t="shared" si="17"/>
        <v>-0.9628680702536111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152574</v>
      </c>
      <c r="D31" s="202">
        <f>SUMIF(BS.data!$D$5:$D$116,FSA!$A31,BS.data!F$5:F$116)</f>
        <v>391986</v>
      </c>
      <c r="E31" s="202">
        <f>SUMIF(BS.data!$D$5:$D$116,FSA!$A31,BS.data!G$5:G$116)</f>
        <v>317086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6.4404896457922259E-2</v>
      </c>
      <c r="O31" s="205">
        <f t="shared" si="18"/>
        <v>0.12185193194503703</v>
      </c>
      <c r="P31" s="205">
        <f t="shared" si="18"/>
        <v>0.9526</v>
      </c>
      <c r="Q31" s="205">
        <f t="shared" si="18"/>
        <v>0.6404329583008429</v>
      </c>
      <c r="R31" s="205">
        <f t="shared" si="18"/>
        <v>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255626</v>
      </c>
      <c r="D32" s="202">
        <f>SUMIF(BS.data!$D$5:$D$116,FSA!$A32,BS.data!F$5:F$116)</f>
        <v>88556</v>
      </c>
      <c r="E32" s="202">
        <f>SUMIF(BS.data!$D$5:$D$116,FSA!$A32,BS.data!G$5:G$116)</f>
        <v>102933</v>
      </c>
      <c r="F32" s="202">
        <f>SUMIF(BS.data!$D$5:$D$116,FSA!$A32,BS.data!H$5:H$116)</f>
        <v>79</v>
      </c>
      <c r="G32" s="202">
        <f>SUMIF(BS.data!$D$5:$D$116,FSA!$A32,BS.data!I$5:I$116)</f>
        <v>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7.3710805880687685E-3</v>
      </c>
      <c r="O32" s="206">
        <f t="shared" si="19"/>
        <v>5.953055868893084E-2</v>
      </c>
      <c r="P32" s="206">
        <f t="shared" si="19"/>
        <v>0.71189999999999998</v>
      </c>
      <c r="Q32" s="206">
        <f t="shared" si="19"/>
        <v>0.28101444432067135</v>
      </c>
      <c r="R32" s="206">
        <f t="shared" si="19"/>
        <v>-1.8305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5517</v>
      </c>
      <c r="D33" s="202">
        <f>SUMIF(BS.data!$D$5:$D$116,FSA!$A33,BS.data!F$5:F$116)</f>
        <v>12580</v>
      </c>
      <c r="E33" s="202">
        <f>SUMIF(BS.data!$D$5:$D$116,FSA!$A33,BS.data!G$5:G$116)</f>
        <v>1</v>
      </c>
      <c r="F33" s="202">
        <f>SUMIF(BS.data!$D$5:$D$116,FSA!$A33,BS.data!H$5:H$116)</f>
        <v>73</v>
      </c>
      <c r="G33" s="202">
        <f>SUMIF(BS.data!$D$5:$D$116,FSA!$A33,BS.data!I$5:I$116)</f>
        <v>68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-1.7181450334071931E-2</v>
      </c>
      <c r="O33" s="205">
        <f t="shared" si="20"/>
        <v>5.2961185760124374E-2</v>
      </c>
      <c r="P33" s="205">
        <f t="shared" si="20"/>
        <v>0.5887</v>
      </c>
      <c r="Q33" s="205">
        <f t="shared" si="20"/>
        <v>0.43702424715012439</v>
      </c>
      <c r="R33" s="205">
        <f t="shared" si="20"/>
        <v>9.0579999999999998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22793</v>
      </c>
      <c r="D34" s="202">
        <f>SUMIF(BS.data!$D$5:$D$116,FSA!$A34,BS.data!F$5:F$116)</f>
        <v>69811</v>
      </c>
      <c r="E34" s="202">
        <f>SUMIF(BS.data!$D$5:$D$116,FSA!$A34,BS.data!G$5:G$116)</f>
        <v>189761</v>
      </c>
      <c r="F34" s="202">
        <f>SUMIF(BS.data!$D$5:$D$116,FSA!$A34,BS.data!H$5:H$116)</f>
        <v>963998</v>
      </c>
      <c r="G34" s="202">
        <f>SUMIF(BS.data!$D$5:$D$116,FSA!$A34,BS.data!I$5:I$116)</f>
        <v>495350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0.13117429902580835</v>
      </c>
      <c r="P34" s="207">
        <f t="shared" si="21"/>
        <v>6.0542945869272093E-2</v>
      </c>
      <c r="Q34" s="207">
        <f t="shared" si="21"/>
        <v>0.1269934240687472</v>
      </c>
      <c r="R34" s="207">
        <f t="shared" si="21"/>
        <v>0.10649501725541898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20000</v>
      </c>
      <c r="F35" s="202">
        <f>SUMIF(BS.data!$D$5:$D$116,FSA!$A35,BS.data!H$5:H$116)</f>
        <v>67837</v>
      </c>
      <c r="G35" s="202">
        <f>SUMIF(BS.data!$D$5:$D$116,FSA!$A35,BS.data!I$5:I$116)</f>
        <v>288185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47.654028124397279</v>
      </c>
      <c r="P35" s="131">
        <f t="shared" si="22"/>
        <v>106.3929375</v>
      </c>
      <c r="Q35" s="131">
        <f t="shared" si="22"/>
        <v>13.709015632542423</v>
      </c>
      <c r="R35" s="131">
        <f t="shared" si="22"/>
        <v>1521.6849999999999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54877</v>
      </c>
      <c r="D36" s="202">
        <f>SUMIF(BS.data!$D$5:$D$116,FSA!$A36,BS.data!F$5:F$116)</f>
        <v>263297</v>
      </c>
      <c r="E36" s="202">
        <f>SUMIF(BS.data!$D$5:$D$116,FSA!$A36,BS.data!G$5:G$116)</f>
        <v>649431</v>
      </c>
      <c r="F36" s="202">
        <f>SUMIF(BS.data!$D$5:$D$116,FSA!$A36,BS.data!H$5:H$116)</f>
        <v>34384</v>
      </c>
      <c r="G36" s="202">
        <f>SUMIF(BS.data!$D$5:$D$116,FSA!$A36,BS.data!I$5:I$116)</f>
        <v>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330.72609709913905</v>
      </c>
      <c r="P36" s="131">
        <f t="shared" si="23"/>
        <v>68251.919831223626</v>
      </c>
      <c r="Q36" s="131">
        <f t="shared" si="23"/>
        <v>2987.9792946765119</v>
      </c>
      <c r="R36" s="131" t="e">
        <f t="shared" si="23"/>
        <v>#DIV/0!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192</v>
      </c>
      <c r="F37" s="202">
        <f>SUMIF(BS.data!$D$5:$D$116,FSA!$A37,BS.data!H$5:H$116)</f>
        <v>90</v>
      </c>
      <c r="G37" s="202">
        <f>SUMIF(BS.data!$D$5:$D$116,FSA!$A37,BS.data!I$5:I$116)</f>
        <v>31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177.21503875246674</v>
      </c>
      <c r="P37" s="131">
        <f t="shared" si="24"/>
        <v>84207.867879746831</v>
      </c>
      <c r="Q37" s="131">
        <f t="shared" si="24"/>
        <v>6292.6173387721383</v>
      </c>
      <c r="R37" s="131" t="e">
        <f t="shared" si="24"/>
        <v>#DIV/0!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684436</v>
      </c>
      <c r="D38" s="208">
        <f t="shared" si="25"/>
        <v>857935</v>
      </c>
      <c r="E38" s="208">
        <f t="shared" si="25"/>
        <v>1329785</v>
      </c>
      <c r="F38" s="208">
        <f t="shared" si="25"/>
        <v>1071104</v>
      </c>
      <c r="G38" s="208">
        <f t="shared" si="25"/>
        <v>803860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185803</v>
      </c>
      <c r="O38" s="209">
        <f t="shared" si="26"/>
        <v>95489</v>
      </c>
      <c r="P38" s="209">
        <f t="shared" si="26"/>
        <v>-244128</v>
      </c>
      <c r="Q38" s="209">
        <f t="shared" si="26"/>
        <v>-1573</v>
      </c>
      <c r="R38" s="209">
        <f t="shared" si="26"/>
        <v>13944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0.41101246661250634</v>
      </c>
      <c r="P39" s="133">
        <f t="shared" si="27"/>
        <v>-1.8579874999999999</v>
      </c>
      <c r="Q39" s="133">
        <f t="shared" si="27"/>
        <v>-2.280838067654376</v>
      </c>
      <c r="R39" s="133">
        <f t="shared" si="27"/>
        <v>3.0927500000000001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81916</v>
      </c>
      <c r="D40" s="202">
        <f>SUMIF(BS.data!$D$5:$D$116,FSA!$A40,BS.data!F$5:F$116)</f>
        <v>209879</v>
      </c>
      <c r="E40" s="202">
        <f>SUMIF(BS.data!$D$5:$D$116,FSA!$A40,BS.data!G$5:G$116)</f>
        <v>664960</v>
      </c>
      <c r="F40" s="202">
        <f>SUMIF(BS.data!$D$5:$D$116,FSA!$A40,BS.data!H$5:H$116)</f>
        <v>2816</v>
      </c>
      <c r="G40" s="202">
        <f>SUMIF(BS.data!$D$5:$D$116,FSA!$A40,BS.data!I$5:I$116)</f>
        <v>963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2.150986567098506</v>
      </c>
      <c r="P40" s="210">
        <f t="shared" si="28"/>
        <v>8.7649332550332623E-2</v>
      </c>
      <c r="Q40" s="210">
        <f t="shared" si="28"/>
        <v>0.15753383590591022</v>
      </c>
      <c r="R40" s="210">
        <f t="shared" si="28"/>
        <v>0.11633317822242904</v>
      </c>
      <c r="S40" s="210" t="e">
        <f t="shared" si="28"/>
        <v>#DIV/0!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214602</v>
      </c>
      <c r="D41" s="202">
        <f>SUMIF(BS.data!$D$5:$D$116,FSA!$A41,BS.data!F$5:F$116)</f>
        <v>208503</v>
      </c>
      <c r="E41" s="202">
        <f>SUMIF(BS.data!$D$5:$D$116,FSA!$A41,BS.data!G$5:G$116)</f>
        <v>1758</v>
      </c>
      <c r="F41" s="202">
        <f>SUMIF(BS.data!$D$5:$D$116,FSA!$A41,BS.data!H$5:H$116)</f>
        <v>385</v>
      </c>
      <c r="G41" s="202">
        <f>SUMIF(BS.data!$D$5:$D$116,FSA!$A41,BS.data!I$5:I$116)</f>
        <v>361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-145.02173913043478</v>
      </c>
      <c r="O41" s="137">
        <f t="shared" si="29"/>
        <v>158.01067073170731</v>
      </c>
      <c r="P41" s="137">
        <f t="shared" si="29"/>
        <v>69.803571428571431</v>
      </c>
      <c r="Q41" s="137">
        <f t="shared" si="29"/>
        <v>-2.9239766081871343E-2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0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1.4199387410628575E-2</v>
      </c>
      <c r="O42" s="138">
        <f t="shared" si="30"/>
        <v>0.30291296749796898</v>
      </c>
      <c r="P42" s="138">
        <f t="shared" si="30"/>
        <v>0.58635000000000004</v>
      </c>
      <c r="Q42" s="138">
        <f t="shared" si="30"/>
        <v>6.0339385837881992E-3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170049</v>
      </c>
      <c r="D44" s="202">
        <f>SUMIF(BS.data!$D$5:$D$116,FSA!$A44,BS.data!F$5:F$116)</f>
        <v>48058</v>
      </c>
      <c r="E44" s="202">
        <f>SUMIF(BS.data!$D$5:$D$116,FSA!$A44,BS.data!G$5:G$116)</f>
        <v>31057</v>
      </c>
      <c r="F44" s="202">
        <f>SUMIF(BS.data!$D$5:$D$116,FSA!$A44,BS.data!H$5:H$116)</f>
        <v>300000</v>
      </c>
      <c r="G44" s="202">
        <f>SUMIF(BS.data!$D$5:$D$116,FSA!$A44,BS.data!I$5:I$116)</f>
        <v>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2060</v>
      </c>
      <c r="D45" s="202">
        <f>SUMIF(BS.data!$D$5:$D$116,FSA!$A45,BS.data!F$5:F$116)</f>
        <v>5680</v>
      </c>
      <c r="E45" s="202">
        <f>SUMIF(BS.data!$D$5:$D$116,FSA!$A45,BS.data!G$5:G$116)</f>
        <v>4761</v>
      </c>
      <c r="F45" s="202">
        <f>SUMIF(BS.data!$D$5:$D$116,FSA!$A45,BS.data!H$5:H$116)</f>
        <v>12228</v>
      </c>
      <c r="G45" s="202">
        <f>SUMIF(BS.data!$D$5:$D$116,FSA!$A45,BS.data!I$5:I$116)</f>
        <v>10869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0.62547133642572161</v>
      </c>
      <c r="P45" s="136">
        <f t="shared" si="31"/>
        <v>1.4109105165448879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148460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0.46051550593542412</v>
      </c>
      <c r="O46" s="137">
        <f t="shared" si="32"/>
        <v>0.38247607077250312</v>
      </c>
      <c r="P46" s="137">
        <f t="shared" si="32"/>
        <v>0.24323821490743389</v>
      </c>
      <c r="Q46" s="137">
        <f t="shared" si="32"/>
        <v>2.3956991906260998</v>
      </c>
      <c r="R46" s="137">
        <f t="shared" si="32"/>
        <v>64.927991470515863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367078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7.2878111040204212</v>
      </c>
      <c r="P47" s="211">
        <f t="shared" si="33"/>
        <v>12.890785222643629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148460</v>
      </c>
      <c r="E48" s="208">
        <f t="shared" si="34"/>
        <v>367078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7.2878111040204212</v>
      </c>
      <c r="P48" s="174">
        <f t="shared" si="35"/>
        <v>12.890785222643629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468627</v>
      </c>
      <c r="D49" s="208">
        <f t="shared" si="36"/>
        <v>620580</v>
      </c>
      <c r="E49" s="208">
        <f t="shared" si="36"/>
        <v>1069614</v>
      </c>
      <c r="F49" s="208">
        <f t="shared" si="36"/>
        <v>315429</v>
      </c>
      <c r="G49" s="208">
        <f t="shared" si="36"/>
        <v>12193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>
        <f t="shared" si="37"/>
        <v>0.12207328573353092</v>
      </c>
      <c r="P49" s="136">
        <f t="shared" si="37"/>
        <v>6.4149853709565816E-2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>
        <f t="shared" si="38"/>
        <v>-1.1394180250572545</v>
      </c>
      <c r="P50" s="136">
        <f t="shared" si="38"/>
        <v>-0.2275456442499959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171570</v>
      </c>
      <c r="D51" s="202">
        <f>SUMIF(BS.data!$D$5:$D$116,FSA!$A51,BS.data!F$5:F$116)</f>
        <v>180149</v>
      </c>
      <c r="E51" s="202">
        <f>SUMIF(BS.data!$D$5:$D$116,FSA!$A51,BS.data!G$5:G$116)</f>
        <v>180149</v>
      </c>
      <c r="F51" s="202">
        <f>SUMIF(BS.data!$D$5:$D$116,FSA!$A51,BS.data!H$5:H$116)</f>
        <v>621726</v>
      </c>
      <c r="G51" s="202">
        <f>SUMIF(BS.data!$D$5:$D$116,FSA!$A51,BS.data!I$5:I$116)</f>
        <v>650709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>
        <f t="shared" si="39"/>
        <v>-1.8376195608244645</v>
      </c>
      <c r="P51" s="136">
        <f t="shared" si="39"/>
        <v>-0.29143942159432057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33247</v>
      </c>
      <c r="D52" s="202">
        <f>SUMIF(BS.data!$D$5:$D$116,FSA!$A52,BS.data!F$5:F$116)</f>
        <v>44349</v>
      </c>
      <c r="E52" s="202">
        <f>SUMIF(BS.data!$D$5:$D$116,FSA!$A52,BS.data!G$5:G$116)</f>
        <v>67383</v>
      </c>
      <c r="F52" s="202">
        <f>SUMIF(BS.data!$D$5:$D$116,FSA!$A52,BS.data!H$5:H$116)</f>
        <v>123260</v>
      </c>
      <c r="G52" s="202">
        <f>SUMIF(BS.data!$D$5:$D$116,FSA!$A52,BS.data!I$5:I$116)</f>
        <v>140958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>
        <f t="shared" si="40"/>
        <v>-1.7644416004310925</v>
      </c>
      <c r="P52" s="136">
        <f t="shared" si="40"/>
        <v>-0.28541345436119842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10993</v>
      </c>
      <c r="D53" s="202">
        <f>SUMIF(BS.data!$D$5:$D$116,FSA!$A53,BS.data!F$5:F$116)</f>
        <v>12859</v>
      </c>
      <c r="E53" s="202">
        <f>SUMIF(BS.data!$D$5:$D$116,FSA!$A53,BS.data!G$5:G$116)</f>
        <v>12639</v>
      </c>
      <c r="F53" s="202">
        <f>SUMIF(BS.data!$D$5:$D$116,FSA!$A53,BS.data!H$5:H$116)</f>
        <v>10687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0.38479382712529514</v>
      </c>
      <c r="P53" s="172">
        <f t="shared" si="41"/>
        <v>0.58521894813702369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215810</v>
      </c>
      <c r="D54" s="212">
        <f t="shared" si="42"/>
        <v>237357</v>
      </c>
      <c r="E54" s="212">
        <f t="shared" si="42"/>
        <v>260171</v>
      </c>
      <c r="F54" s="212">
        <f t="shared" si="42"/>
        <v>755673</v>
      </c>
      <c r="G54" s="212">
        <f t="shared" si="42"/>
        <v>791667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684437</v>
      </c>
      <c r="D55" s="208">
        <f t="shared" si="43"/>
        <v>857937</v>
      </c>
      <c r="E55" s="208">
        <f t="shared" si="43"/>
        <v>1329785</v>
      </c>
      <c r="F55" s="208">
        <f t="shared" si="43"/>
        <v>1071102</v>
      </c>
      <c r="G55" s="208">
        <f t="shared" si="43"/>
        <v>803860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-0.57664149019971267</v>
      </c>
      <c r="O55" s="137">
        <f t="shared" si="44"/>
        <v>0.57931301794343537</v>
      </c>
      <c r="P55" s="137">
        <f t="shared" si="44"/>
        <v>1.2271429175426931</v>
      </c>
      <c r="Q55" s="137">
        <f t="shared" si="44"/>
        <v>-4.190966198342405E-3</v>
      </c>
      <c r="R55" s="137">
        <f t="shared" si="44"/>
        <v>-6.3486289058404611E-3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-2</v>
      </c>
      <c r="E56" s="191">
        <f t="shared" si="45"/>
        <v>0</v>
      </c>
      <c r="F56" s="191">
        <f t="shared" si="45"/>
        <v>2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-35.9356049667918</v>
      </c>
      <c r="O56" s="211">
        <f t="shared" si="46"/>
        <v>6.7499877276520541</v>
      </c>
      <c r="P56" s="211">
        <f t="shared" si="46"/>
        <v>11.211792386571148</v>
      </c>
      <c r="Q56" s="211">
        <f t="shared" si="46"/>
        <v>-0.2092362579281184</v>
      </c>
      <c r="R56" s="211">
        <f t="shared" si="46"/>
        <v>1.372848948374761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-35.9356049667918</v>
      </c>
      <c r="O57" s="211">
        <f t="shared" si="47"/>
        <v>6.7499877276520541</v>
      </c>
      <c r="P57" s="211">
        <f t="shared" si="47"/>
        <v>11.211792386571148</v>
      </c>
      <c r="Q57" s="211">
        <f t="shared" si="47"/>
        <v>-0.2092362579281184</v>
      </c>
      <c r="R57" s="211">
        <f t="shared" si="47"/>
        <v>1.372848948374761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6.4863996142874358E-2</v>
      </c>
      <c r="O58" s="136">
        <f t="shared" si="48"/>
        <v>0.13179980218757273</v>
      </c>
      <c r="P58" s="136">
        <f t="shared" si="48"/>
        <v>7.3756448364535016E-2</v>
      </c>
      <c r="Q58" s="136">
        <f t="shared" si="48"/>
        <v>-7.4325860435743607</v>
      </c>
      <c r="R58" s="136">
        <f t="shared" si="48"/>
        <v>-3.604456824512535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-0.12825746313632527</v>
      </c>
      <c r="O59" s="136">
        <f t="shared" si="49"/>
        <v>-1.2302042122410985</v>
      </c>
      <c r="P59" s="136">
        <f t="shared" si="49"/>
        <v>-0.26162115094889232</v>
      </c>
      <c r="Q59" s="136">
        <f t="shared" si="49"/>
        <v>-259.1007262393432</v>
      </c>
      <c r="R59" s="136">
        <f t="shared" si="49"/>
        <v>1.7039395145244727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-7.4651452448873001E-2</v>
      </c>
      <c r="O60" s="136">
        <f t="shared" si="50"/>
        <v>-1.9840368280195486</v>
      </c>
      <c r="P60" s="136">
        <f t="shared" si="50"/>
        <v>-0.33508317489749956</v>
      </c>
      <c r="Q60" s="136">
        <f t="shared" si="50"/>
        <v>-258.99810546258288</v>
      </c>
      <c r="R60" s="136">
        <f t="shared" si="50"/>
        <v>1.7039395145244727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-0.13306279882679095</v>
      </c>
      <c r="O61" s="136">
        <f t="shared" si="51"/>
        <v>-1.9050282173609494</v>
      </c>
      <c r="P61" s="136">
        <f t="shared" si="51"/>
        <v>-0.32815480459928525</v>
      </c>
      <c r="Q61" s="136">
        <f t="shared" si="51"/>
        <v>-273.28733817492895</v>
      </c>
      <c r="R61" s="136">
        <f t="shared" si="51"/>
        <v>-5.9138479904496615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10.830246913580247</v>
      </c>
      <c r="O64" s="211">
        <f t="shared" si="52"/>
        <v>71.952554744525543</v>
      </c>
      <c r="P64" s="211" t="e">
        <f t="shared" si="52"/>
        <v>#DIV/0!</v>
      </c>
      <c r="Q64" s="211">
        <f t="shared" si="52"/>
        <v>176.18120805369128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10.688271604938272</v>
      </c>
      <c r="O65" s="216">
        <f t="shared" si="53"/>
        <v>74.346715328467155</v>
      </c>
      <c r="P65" s="216" t="e">
        <f t="shared" si="53"/>
        <v>#DIV/0!</v>
      </c>
      <c r="Q65" s="216">
        <f t="shared" si="53"/>
        <v>101.58389261744966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-13.948148148148148</v>
      </c>
      <c r="O66" s="140">
        <f t="shared" si="54"/>
        <v>67.142335766423358</v>
      </c>
      <c r="P66" s="140" t="e">
        <f t="shared" si="54"/>
        <v>#DIV/0!</v>
      </c>
      <c r="Q66" s="140">
        <f t="shared" si="54"/>
        <v>158.97986577181209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-616.36496350364962</v>
      </c>
      <c r="P67" s="211" t="e">
        <f t="shared" si="55"/>
        <v>#DIV/0!</v>
      </c>
      <c r="Q67" s="211">
        <f t="shared" si="55"/>
        <v>5508.1946308724828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2491</v>
      </c>
      <c r="O74" s="218">
        <f t="shared" si="56"/>
        <v>2512</v>
      </c>
      <c r="P74" s="218">
        <f t="shared" si="56"/>
        <v>7437</v>
      </c>
      <c r="Q74" s="218">
        <f t="shared" si="56"/>
        <v>-53167</v>
      </c>
      <c r="R74" s="218">
        <f t="shared" si="56"/>
        <v>-80392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38677.183521713268</v>
      </c>
      <c r="O75" s="219">
        <f t="shared" si="57"/>
        <v>20615.18401803487</v>
      </c>
      <c r="P75" s="219">
        <f t="shared" si="57"/>
        <v>7807.0543774931766</v>
      </c>
      <c r="Q75" s="219">
        <f t="shared" si="57"/>
        <v>-83017.276532830845</v>
      </c>
      <c r="R75" s="219">
        <f t="shared" si="57"/>
        <v>-80392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0.91767466455152358</v>
      </c>
      <c r="O76" s="138">
        <f t="shared" si="58"/>
        <v>0.93975585773556847</v>
      </c>
      <c r="P76" s="138">
        <f t="shared" si="58"/>
        <v>0.80482364056267064</v>
      </c>
      <c r="Q76" s="138">
        <f t="shared" si="58"/>
        <v>2.5412958399768084</v>
      </c>
      <c r="R76" s="138">
        <f t="shared" si="58"/>
        <v>41.195999999999998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27767</v>
      </c>
      <c r="F4" s="264">
        <v>39185</v>
      </c>
      <c r="G4" s="264">
        <v>30667</v>
      </c>
      <c r="H4" s="264">
        <v>87662</v>
      </c>
      <c r="I4" s="264">
        <v>82392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-46</v>
      </c>
      <c r="F6" s="264">
        <v>656</v>
      </c>
      <c r="G6" s="264">
        <v>336</v>
      </c>
      <c r="H6" s="264">
        <v>-11115</v>
      </c>
      <c r="I6" s="264">
        <v>13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0</v>
      </c>
      <c r="G7" s="264">
        <v>0</v>
      </c>
      <c r="H7" s="264">
        <v>0</v>
      </c>
      <c r="I7" s="264">
        <v>15175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-24429</v>
      </c>
      <c r="F9" s="264">
        <v>-19444</v>
      </c>
      <c r="G9" s="264">
        <v>-2212</v>
      </c>
      <c r="H9" s="264">
        <v>-46934</v>
      </c>
      <c r="I9" s="264">
        <v>-71714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324</v>
      </c>
      <c r="F10" s="264">
        <v>274</v>
      </c>
      <c r="G10" s="264">
        <v>0</v>
      </c>
      <c r="H10" s="264">
        <v>149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3615</v>
      </c>
      <c r="F12" s="301">
        <v>20671</v>
      </c>
      <c r="G12" s="301">
        <v>28790</v>
      </c>
      <c r="H12" s="301">
        <v>29762</v>
      </c>
      <c r="I12" s="301">
        <v>25866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-30094</v>
      </c>
      <c r="F13" s="264">
        <v>177148</v>
      </c>
      <c r="G13" s="264">
        <v>-37076</v>
      </c>
      <c r="H13" s="264">
        <v>-54443</v>
      </c>
      <c r="I13" s="264">
        <v>-26396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20555</v>
      </c>
      <c r="F14" s="264">
        <v>-239412</v>
      </c>
      <c r="G14" s="264">
        <v>74737</v>
      </c>
      <c r="H14" s="264">
        <v>686970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39324</v>
      </c>
      <c r="F15" s="264">
        <v>-108713</v>
      </c>
      <c r="G15" s="264">
        <v>-138845</v>
      </c>
      <c r="H15" s="264">
        <v>173834</v>
      </c>
      <c r="I15" s="264">
        <v>-413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-5752</v>
      </c>
      <c r="F16" s="264">
        <v>-16304</v>
      </c>
      <c r="G16" s="264">
        <v>-5445</v>
      </c>
      <c r="H16" s="264">
        <v>-9328</v>
      </c>
      <c r="I16" s="264">
        <v>129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-540</v>
      </c>
      <c r="F18" s="264">
        <v>-274</v>
      </c>
      <c r="G18" s="264">
        <v>0</v>
      </c>
      <c r="H18" s="264">
        <v>-149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-11147</v>
      </c>
      <c r="F19" s="264">
        <v>-2274</v>
      </c>
      <c r="G19" s="264">
        <v>-5242</v>
      </c>
      <c r="H19" s="264">
        <v>-6074</v>
      </c>
      <c r="I19" s="264">
        <v>-7750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-446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15961</v>
      </c>
      <c r="F22" s="301">
        <v>-169158</v>
      </c>
      <c r="G22" s="301">
        <v>-83527</v>
      </c>
      <c r="H22" s="301">
        <v>820571</v>
      </c>
      <c r="I22" s="301">
        <v>-8564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-6671</v>
      </c>
      <c r="F24" s="264">
        <v>-103655</v>
      </c>
      <c r="G24" s="264">
        <v>-23454</v>
      </c>
      <c r="H24" s="264">
        <v>-365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40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-227038</v>
      </c>
      <c r="F26" s="264">
        <v>-17746</v>
      </c>
      <c r="G26" s="264">
        <v>-56995</v>
      </c>
      <c r="H26" s="264">
        <v>-1720064</v>
      </c>
      <c r="I26" s="264">
        <v>-276580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180875</v>
      </c>
      <c r="F27" s="264">
        <v>63909</v>
      </c>
      <c r="G27" s="264">
        <v>0</v>
      </c>
      <c r="H27" s="264">
        <v>820888</v>
      </c>
      <c r="I27" s="264">
        <v>177360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-28683</v>
      </c>
      <c r="F28" s="264">
        <v>0</v>
      </c>
      <c r="G28" s="264">
        <v>-20000</v>
      </c>
      <c r="H28" s="264">
        <v>-318516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251270</v>
      </c>
      <c r="I29" s="264">
        <v>72000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24429</v>
      </c>
      <c r="F30" s="264">
        <v>19444</v>
      </c>
      <c r="G30" s="264">
        <v>2212</v>
      </c>
      <c r="H30" s="264">
        <v>46934</v>
      </c>
      <c r="I30" s="264">
        <v>38287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-57088</v>
      </c>
      <c r="F31" s="301">
        <v>-38048</v>
      </c>
      <c r="G31" s="301">
        <v>-98237</v>
      </c>
      <c r="H31" s="301">
        <v>-919813</v>
      </c>
      <c r="I31" s="301">
        <v>11067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423356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30000</v>
      </c>
      <c r="F35" s="264">
        <v>322383</v>
      </c>
      <c r="G35" s="264">
        <v>675772</v>
      </c>
      <c r="H35" s="264">
        <v>367296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-30916</v>
      </c>
      <c r="F36" s="264">
        <v>-173923</v>
      </c>
      <c r="G36" s="264">
        <v>-457153</v>
      </c>
      <c r="H36" s="264">
        <v>-734374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-17160</v>
      </c>
      <c r="F38" s="264">
        <v>-8580</v>
      </c>
      <c r="G38" s="264">
        <v>0</v>
      </c>
      <c r="H38" s="264">
        <v>-1680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-18076</v>
      </c>
      <c r="F39" s="301">
        <v>139880</v>
      </c>
      <c r="G39" s="301">
        <v>218619</v>
      </c>
      <c r="H39" s="301">
        <v>54598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-59204</v>
      </c>
      <c r="F40" s="301">
        <v>-67326</v>
      </c>
      <c r="G40" s="301">
        <v>36855</v>
      </c>
      <c r="H40" s="301">
        <v>-44644</v>
      </c>
      <c r="I40" s="301">
        <v>2503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137486</v>
      </c>
      <c r="F41" s="301">
        <v>78282</v>
      </c>
      <c r="G41" s="301">
        <v>10956</v>
      </c>
      <c r="H41" s="301">
        <v>47811</v>
      </c>
      <c r="I41" s="301">
        <v>2523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78282</v>
      </c>
      <c r="F43" s="301">
        <v>10956</v>
      </c>
      <c r="G43" s="301">
        <v>47811</v>
      </c>
      <c r="H43" s="301">
        <v>3167</v>
      </c>
      <c r="I43" s="301">
        <v>5026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-0.93559510354207776</v>
      </c>
      <c r="D8" s="136">
        <f>FSA!D8/FSA!D$7</f>
        <v>-0.87814806805496293</v>
      </c>
      <c r="E8" s="136">
        <f>FSA!E8/FSA!E$7</f>
        <v>-4.7399999999999998E-2</v>
      </c>
      <c r="F8" s="136">
        <f>FSA!F8/FSA!F$7</f>
        <v>-0.3595670416991571</v>
      </c>
      <c r="G8" s="136">
        <f>FSA!G8/FSA!G$7</f>
        <v>0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6.4404896457922259E-2</v>
      </c>
      <c r="D9" s="142">
        <f>FSA!D9/FSA!D$7</f>
        <v>0.12185193194503703</v>
      </c>
      <c r="E9" s="142">
        <f>FSA!E9/FSA!E$7</f>
        <v>0.9526</v>
      </c>
      <c r="F9" s="142">
        <f>FSA!F9/FSA!F$7</f>
        <v>0.6404329583008429</v>
      </c>
      <c r="G9" s="142">
        <f>FSA!G9/FSA!G$7</f>
        <v>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-5.6935903739604818E-2</v>
      </c>
      <c r="D10" s="136">
        <f>FSA!D10/FSA!D$7</f>
        <v>-6.4238414466647575E-2</v>
      </c>
      <c r="E10" s="136">
        <f>FSA!E10/FSA!E$7</f>
        <v>-0.24909999999999999</v>
      </c>
      <c r="F10" s="136">
        <f>FSA!F10/FSA!F$7</f>
        <v>-0.15305781441461513</v>
      </c>
      <c r="G10" s="136">
        <f>FSA!G10/FSA!G$7</f>
        <v>-2.8370000000000002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7.4689927183174435E-3</v>
      </c>
      <c r="D12" s="142">
        <f>FSA!D12/FSA!D$7</f>
        <v>5.7613517478389449E-2</v>
      </c>
      <c r="E12" s="142">
        <f>FSA!E12/FSA!E$7</f>
        <v>0.70350000000000001</v>
      </c>
      <c r="F12" s="142">
        <f>FSA!F12/FSA!F$7</f>
        <v>0.48737514388622777</v>
      </c>
      <c r="G12" s="142">
        <f>FSA!G12/FSA!G$7</f>
        <v>-1.837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3.2140721016413052E-4</v>
      </c>
      <c r="D13" s="136">
        <f>FSA!D13/FSA!D$7</f>
        <v>6.6336639450136471E-4</v>
      </c>
      <c r="E13" s="136">
        <f>FSA!E13/FSA!E$7</f>
        <v>9.1000000000000004E-3</v>
      </c>
      <c r="F13" s="136">
        <f>FSA!F13/FSA!F$7</f>
        <v>0.27473914819353162</v>
      </c>
      <c r="G13" s="136">
        <f>FSA!G13/FSA!G$7</f>
        <v>0.245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-6.8964196088197539E-4</v>
      </c>
      <c r="D14" s="136">
        <f>FSA!D14/FSA!D$7</f>
        <v>-8.0071538367125082E-4</v>
      </c>
      <c r="E14" s="136">
        <f>FSA!E14/FSA!E$7</f>
        <v>0</v>
      </c>
      <c r="F14" s="136">
        <f>FSA!F14/FSA!F$7</f>
        <v>-2.7663287661059744E-3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5.200198378489982E-2</v>
      </c>
      <c r="D15" s="136">
        <f>FSA!D15/FSA!D$7</f>
        <v>5.7034898332524828E-2</v>
      </c>
      <c r="E15" s="136">
        <f>FSA!E15/FSA!E$7</f>
        <v>5.4074999999999998E-2</v>
      </c>
      <c r="F15" s="136">
        <f>FSA!F15/FSA!F$7</f>
        <v>0.86818164940031939</v>
      </c>
      <c r="G15" s="136">
        <f>FSA!G15/FSA!G$7</f>
        <v>42.787999999999997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5.9102741752499417E-2</v>
      </c>
      <c r="D16" s="142">
        <f>FSA!D16/FSA!D$7</f>
        <v>0.11451106682174439</v>
      </c>
      <c r="E16" s="142">
        <f>FSA!E16/FSA!E$7</f>
        <v>0.766675</v>
      </c>
      <c r="F16" s="142">
        <f>FSA!F16/FSA!F$7</f>
        <v>1.6275296127139727</v>
      </c>
      <c r="G16" s="142">
        <f>FSA!G16/FSA!G$7</f>
        <v>41.195999999999998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-1.1779254973829791E-2</v>
      </c>
      <c r="D17" s="136">
        <f>FSA!D17/FSA!D$7</f>
        <v>-2.3609414542627865E-2</v>
      </c>
      <c r="E17" s="136">
        <f>FSA!E17/FSA!E$7</f>
        <v>-0.117275</v>
      </c>
      <c r="F17" s="136">
        <f>FSA!F17/FSA!F$7</f>
        <v>-0.21733318480561434</v>
      </c>
      <c r="G17" s="136">
        <f>FSA!G17/FSA!G$7</f>
        <v>-5.423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4.7323486778669627E-2</v>
      </c>
      <c r="D18" s="142">
        <f>FSA!D18/FSA!D$7</f>
        <v>9.0901652279116521E-2</v>
      </c>
      <c r="E18" s="142">
        <f>FSA!E18/FSA!E$7</f>
        <v>0.64939999999999998</v>
      </c>
      <c r="F18" s="142">
        <f>FSA!F18/FSA!F$7</f>
        <v>1.4101964279083583</v>
      </c>
      <c r="G18" s="142">
        <f>FSA!G18/FSA!G$7</f>
        <v>35.773000000000003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-9.7912130248675527E-5</v>
      </c>
      <c r="D21" s="136">
        <f>FSA!D21/FSA!D$7</f>
        <v>1.9170412105413888E-3</v>
      </c>
      <c r="E21" s="136">
        <f>FSA!E21/FSA!E$7</f>
        <v>8.3999999999999995E-3</v>
      </c>
      <c r="F21" s="136">
        <f>FSA!F21/FSA!F$7</f>
        <v>-0.20636069956555642</v>
      </c>
      <c r="G21" s="136">
        <f>FSA!G21/FSA!G$7</f>
        <v>6.4999999999999997E-3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7.3710805880687685E-3</v>
      </c>
      <c r="D25" s="136">
        <f>FSA!D25/FSA!D$7</f>
        <v>5.953055868893084E-2</v>
      </c>
      <c r="E25" s="136">
        <f>FSA!E25/FSA!E$7</f>
        <v>0.71189999999999998</v>
      </c>
      <c r="F25" s="136">
        <f>FSA!F25/FSA!F$7</f>
        <v>0.28101444432067135</v>
      </c>
      <c r="G25" s="136">
        <f>FSA!G25/FSA!G$7</f>
        <v>-1.8305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7.3710805880687685E-3</v>
      </c>
      <c r="D26" s="136">
        <f>FSA!D26/FSA!D$7</f>
        <v>5.953055868893084E-2</v>
      </c>
      <c r="E26" s="136">
        <f>FSA!E26/FSA!E$7</f>
        <v>0.71189999999999998</v>
      </c>
      <c r="F26" s="136">
        <f>FSA!F26/FSA!F$7</f>
        <v>0.28101444432067135</v>
      </c>
      <c r="G26" s="136">
        <f>FSA!G26/FSA!G$7</f>
        <v>-1.8305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0.18182123675551842</v>
      </c>
      <c r="D29" s="136">
        <f>FSA!D29/FSA!D$38</f>
        <v>1.2770198208488988E-2</v>
      </c>
      <c r="E29" s="136">
        <f>FSA!E29/FSA!E$38</f>
        <v>3.5953932402606435E-2</v>
      </c>
      <c r="F29" s="136">
        <f>FSA!F29/FSA!F$38</f>
        <v>2.9567623685468453E-3</v>
      </c>
      <c r="G29" s="136">
        <f>FSA!G29/FSA!G$38</f>
        <v>6.2523324957082082E-3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0.1002343535407255</v>
      </c>
      <c r="D30" s="136">
        <f>FSA!D30/FSA!D$38</f>
        <v>2.4184815866003836E-2</v>
      </c>
      <c r="E30" s="136">
        <f>FSA!E30/FSA!E$38</f>
        <v>1.9326432468406546E-3</v>
      </c>
      <c r="F30" s="136">
        <f>FSA!F30/FSA!F$38</f>
        <v>1.378017447418738E-3</v>
      </c>
      <c r="G30" s="136">
        <f>FSA!G30/FSA!G$38</f>
        <v>1.8908765207872019E-2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0.22291930874471827</v>
      </c>
      <c r="D31" s="136">
        <f>FSA!D31/FSA!D$38</f>
        <v>0.45689475309901101</v>
      </c>
      <c r="E31" s="136">
        <f>FSA!E31/FSA!E$38</f>
        <v>0.23844907259444195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0.37348415337591828</v>
      </c>
      <c r="D32" s="136">
        <f>FSA!D32/FSA!D$38</f>
        <v>0.10321994090461399</v>
      </c>
      <c r="E32" s="136">
        <f>FSA!E32/FSA!E$38</f>
        <v>7.7405746041653345E-2</v>
      </c>
      <c r="F32" s="136">
        <f>FSA!F32/FSA!F$38</f>
        <v>7.3755676386233265E-5</v>
      </c>
      <c r="G32" s="136">
        <f>FSA!G32/FSA!G$38</f>
        <v>0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8.0606513976471134E-3</v>
      </c>
      <c r="D33" s="136">
        <f>FSA!D33/FSA!D$38</f>
        <v>1.4663115504088305E-2</v>
      </c>
      <c r="E33" s="136">
        <f>FSA!E33/FSA!E$38</f>
        <v>7.5200126336212245E-7</v>
      </c>
      <c r="F33" s="136">
        <f>FSA!F33/FSA!F$38</f>
        <v>6.8153979445506697E-5</v>
      </c>
      <c r="G33" s="136">
        <f>FSA!G33/FSA!G$38</f>
        <v>8.4591844351006393E-5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3.3301871906211832E-2</v>
      </c>
      <c r="D34" s="136">
        <f>FSA!D34/FSA!D$38</f>
        <v>8.1370966331948222E-2</v>
      </c>
      <c r="E34" s="136">
        <f>FSA!E34/FSA!E$38</f>
        <v>0.14270051173685971</v>
      </c>
      <c r="F34" s="136">
        <f>FSA!F34/FSA!F$38</f>
        <v>0.90000410791108987</v>
      </c>
      <c r="G34" s="136">
        <f>FSA!G34/FSA!G$38</f>
        <v>0.61621426616575026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</v>
      </c>
      <c r="D35" s="136">
        <f>FSA!D35/FSA!D$38</f>
        <v>0</v>
      </c>
      <c r="E35" s="136">
        <f>FSA!E35/FSA!E$38</f>
        <v>1.5040025267242449E-2</v>
      </c>
      <c r="F35" s="136">
        <f>FSA!F35/FSA!F$38</f>
        <v>6.3333719228011467E-2</v>
      </c>
      <c r="G35" s="136">
        <f>FSA!G35/FSA!G$38</f>
        <v>0.35850148035727614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8.0178424279260585E-2</v>
      </c>
      <c r="D36" s="136">
        <f>FSA!D36/FSA!D$38</f>
        <v>0.30689621008584567</v>
      </c>
      <c r="E36" s="136">
        <f>FSA!E36/FSA!E$38</f>
        <v>0.48837293246652652</v>
      </c>
      <c r="F36" s="136">
        <f>FSA!F36/FSA!F$38</f>
        <v>3.2101457934990439E-2</v>
      </c>
      <c r="G36" s="136">
        <f>FSA!G36/FSA!G$38</f>
        <v>0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1.4438424256552751E-4</v>
      </c>
      <c r="F37" s="136">
        <f>FSA!F37/FSA!F$38</f>
        <v>8.4025454110898661E-5</v>
      </c>
      <c r="G37" s="136">
        <f>FSA!G37/FSA!G$38</f>
        <v>3.8563929042370565E-5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0.11968376928775037</v>
      </c>
      <c r="D40" s="136">
        <f>FSA!D40/FSA!D$55</f>
        <v>0.24463218161706513</v>
      </c>
      <c r="E40" s="136">
        <f>FSA!E40/FSA!E$55</f>
        <v>0.50005076008527694</v>
      </c>
      <c r="F40" s="136">
        <f>FSA!F40/FSA!F$55</f>
        <v>2.6290680065950769E-3</v>
      </c>
      <c r="G40" s="136">
        <f>FSA!G40/FSA!G$55</f>
        <v>1.1979697957355759E-3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0.31354529343095128</v>
      </c>
      <c r="D41" s="136">
        <f>FSA!D41/FSA!D$55</f>
        <v>0.24302833424831893</v>
      </c>
      <c r="E41" s="136">
        <f>FSA!E41/FSA!E$55</f>
        <v>1.3220182209906113E-3</v>
      </c>
      <c r="F41" s="136">
        <f>FSA!F41/FSA!F$55</f>
        <v>3.5944289152667065E-4</v>
      </c>
      <c r="G41" s="136">
        <f>FSA!G41/FSA!G$55</f>
        <v>4.490831736869604E-4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</v>
      </c>
      <c r="D42" s="136">
        <f>FSA!D42/FSA!D$55</f>
        <v>0</v>
      </c>
      <c r="E42" s="136">
        <f>FSA!E42/FSA!E$55</f>
        <v>0</v>
      </c>
      <c r="F42" s="136">
        <f>FSA!F42/FSA!F$55</f>
        <v>0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0.24845091659276164</v>
      </c>
      <c r="D44" s="136">
        <f>FSA!D44/FSA!D$55</f>
        <v>5.6015768057561338E-2</v>
      </c>
      <c r="E44" s="136">
        <f>FSA!E44/FSA!E$55</f>
        <v>2.3354903236237436E-2</v>
      </c>
      <c r="F44" s="136">
        <f>FSA!F44/FSA!F$55</f>
        <v>0.28008537002078232</v>
      </c>
      <c r="G44" s="136">
        <f>FSA!G44/FSA!G$55</f>
        <v>0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3.0097729959075855E-3</v>
      </c>
      <c r="D45" s="136">
        <f>FSA!D45/FSA!D$55</f>
        <v>6.6205327430802026E-3</v>
      </c>
      <c r="E45" s="136">
        <f>FSA!E45/FSA!E$55</f>
        <v>3.5802780148670652E-3</v>
      </c>
      <c r="F45" s="136">
        <f>FSA!F45/FSA!F$55</f>
        <v>1.1416279682047089E-2</v>
      </c>
      <c r="G45" s="136">
        <f>FSA!G45/FSA!G$55</f>
        <v>1.3521011121339537E-2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0.17304300898550826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0.27604311975244117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0.17304300898550826</v>
      </c>
      <c r="E48" s="136">
        <f>FSA!E48/FSA!E$55</f>
        <v>0.27604311975244117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0.68468975230737084</v>
      </c>
      <c r="D49" s="136">
        <f>FSA!D49/FSA!D$55</f>
        <v>0.72333982565153387</v>
      </c>
      <c r="E49" s="136">
        <f>FSA!E49/FSA!E$55</f>
        <v>0.8043510793098132</v>
      </c>
      <c r="F49" s="136">
        <f>FSA!F49/FSA!F$55</f>
        <v>0.29449016060095118</v>
      </c>
      <c r="G49" s="136">
        <f>FSA!G49/FSA!G$55</f>
        <v>1.5168064090762073E-2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0.25067318102323516</v>
      </c>
      <c r="D51" s="136">
        <f>FSA!D51/FSA!D$55</f>
        <v>0.20997928752344286</v>
      </c>
      <c r="E51" s="136">
        <f>FSA!E51/FSA!E$55</f>
        <v>0.13547227559342301</v>
      </c>
      <c r="F51" s="136">
        <f>FSA!F51/FSA!F$55</f>
        <v>0.58045452253846974</v>
      </c>
      <c r="G51" s="136">
        <f>FSA!G51/FSA!G$55</f>
        <v>0.8094805065558679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4.8575690677155094E-2</v>
      </c>
      <c r="D52" s="136">
        <f>FSA!D52/FSA!D$55</f>
        <v>5.1692606799799985E-2</v>
      </c>
      <c r="E52" s="136">
        <f>FSA!E52/FSA!E$55</f>
        <v>5.0672101129129898E-2</v>
      </c>
      <c r="F52" s="136">
        <f>FSA!F52/FSA!F$55</f>
        <v>0.11507774236253877</v>
      </c>
      <c r="G52" s="136">
        <f>FSA!G52/FSA!G$55</f>
        <v>0.17535142935337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1.6061375992238877E-2</v>
      </c>
      <c r="D53" s="136">
        <f>FSA!D53/FSA!D$55</f>
        <v>1.4988280025223297E-2</v>
      </c>
      <c r="E53" s="136">
        <f>FSA!E53/FSA!E$55</f>
        <v>9.5045439676338661E-3</v>
      </c>
      <c r="F53" s="136">
        <f>FSA!F53/FSA!F$55</f>
        <v>9.9775744980403359E-3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0.31531024769262911</v>
      </c>
      <c r="D54" s="136">
        <f>FSA!D54/FSA!D$55</f>
        <v>0.27666017434846613</v>
      </c>
      <c r="E54" s="136">
        <f>FSA!E54/FSA!E$55</f>
        <v>0.19564892069018677</v>
      </c>
      <c r="F54" s="136">
        <f>FSA!F54/FSA!F$55</f>
        <v>0.70550983939904888</v>
      </c>
      <c r="G54" s="136">
        <f>FSA!G54/FSA!G$55</f>
        <v>0.9848319359092379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627304</v>
      </c>
      <c r="F4" s="299">
        <v>584050</v>
      </c>
      <c r="G4" s="299">
        <v>631739</v>
      </c>
      <c r="H4" s="299">
        <v>967468</v>
      </c>
      <c r="I4" s="299">
        <v>515644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78282</v>
      </c>
      <c r="F5" s="301">
        <v>10956</v>
      </c>
      <c r="G5" s="301">
        <v>47811</v>
      </c>
      <c r="H5" s="301">
        <v>3167</v>
      </c>
      <c r="I5" s="301">
        <v>5026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33282</v>
      </c>
      <c r="F6" s="264">
        <v>10956</v>
      </c>
      <c r="G6" s="264">
        <v>47811</v>
      </c>
      <c r="H6" s="264">
        <v>1167</v>
      </c>
      <c r="I6" s="264">
        <v>5026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45000</v>
      </c>
      <c r="F7" s="264">
        <v>0</v>
      </c>
      <c r="G7" s="264">
        <v>0</v>
      </c>
      <c r="H7" s="264">
        <v>2000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46163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46163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327418</v>
      </c>
      <c r="F12" s="301">
        <v>112989</v>
      </c>
      <c r="G12" s="301">
        <v>165963</v>
      </c>
      <c r="H12" s="301">
        <v>961498</v>
      </c>
      <c r="I12" s="301">
        <v>510459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68604</v>
      </c>
      <c r="F13" s="264">
        <v>20749</v>
      </c>
      <c r="G13" s="264">
        <v>2570</v>
      </c>
      <c r="H13" s="264">
        <v>1476</v>
      </c>
      <c r="I13" s="264">
        <v>15200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255626</v>
      </c>
      <c r="F14" s="264">
        <v>88556</v>
      </c>
      <c r="G14" s="264">
        <v>102933</v>
      </c>
      <c r="H14" s="264">
        <v>79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56995</v>
      </c>
      <c r="H17" s="264">
        <v>956171</v>
      </c>
      <c r="I17" s="264">
        <v>456481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3188</v>
      </c>
      <c r="F18" s="264">
        <v>3684</v>
      </c>
      <c r="G18" s="264">
        <v>3465</v>
      </c>
      <c r="H18" s="264">
        <v>3772</v>
      </c>
      <c r="I18" s="264">
        <v>38778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152574</v>
      </c>
      <c r="F21" s="301">
        <v>391986</v>
      </c>
      <c r="G21" s="301">
        <v>317086</v>
      </c>
      <c r="H21" s="301">
        <v>0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152574</v>
      </c>
      <c r="F22" s="264">
        <v>391986</v>
      </c>
      <c r="G22" s="264">
        <v>317086</v>
      </c>
      <c r="H22" s="264">
        <v>0</v>
      </c>
      <c r="I22" s="264">
        <v>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22866</v>
      </c>
      <c r="F24" s="301">
        <v>68118</v>
      </c>
      <c r="G24" s="301">
        <v>100880</v>
      </c>
      <c r="H24" s="301">
        <v>2804</v>
      </c>
      <c r="I24" s="301">
        <v>159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5517</v>
      </c>
      <c r="F25" s="264">
        <v>12580</v>
      </c>
      <c r="G25" s="264">
        <v>1</v>
      </c>
      <c r="H25" s="264">
        <v>73</v>
      </c>
      <c r="I25" s="264">
        <v>68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15799</v>
      </c>
      <c r="F26" s="264">
        <v>55408</v>
      </c>
      <c r="G26" s="264">
        <v>100879</v>
      </c>
      <c r="H26" s="264">
        <v>2635</v>
      </c>
      <c r="I26" s="264">
        <v>90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1550</v>
      </c>
      <c r="F27" s="264">
        <v>130</v>
      </c>
      <c r="G27" s="264">
        <v>0</v>
      </c>
      <c r="H27" s="264">
        <v>96</v>
      </c>
      <c r="I27" s="264">
        <v>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57134</v>
      </c>
      <c r="F30" s="301">
        <v>273886</v>
      </c>
      <c r="G30" s="301">
        <v>698045</v>
      </c>
      <c r="H30" s="301">
        <v>103634</v>
      </c>
      <c r="I30" s="301">
        <v>288216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1100</v>
      </c>
      <c r="F31" s="301">
        <v>192</v>
      </c>
      <c r="G31" s="301">
        <v>0</v>
      </c>
      <c r="H31" s="301">
        <v>134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1100</v>
      </c>
      <c r="F37" s="264">
        <v>192</v>
      </c>
      <c r="G37" s="264">
        <v>0</v>
      </c>
      <c r="H37" s="264">
        <v>134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2929</v>
      </c>
      <c r="F39" s="301">
        <v>791</v>
      </c>
      <c r="G39" s="301">
        <v>787</v>
      </c>
      <c r="H39" s="301">
        <v>34474</v>
      </c>
      <c r="I39" s="301">
        <v>31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2929</v>
      </c>
      <c r="F40" s="264">
        <v>791</v>
      </c>
      <c r="G40" s="264">
        <v>595</v>
      </c>
      <c r="H40" s="264">
        <v>34384</v>
      </c>
      <c r="I40" s="264">
        <v>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212</v>
      </c>
      <c r="H41" s="264">
        <v>130</v>
      </c>
      <c r="I41" s="264">
        <v>65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-20</v>
      </c>
      <c r="H42" s="264">
        <v>-40</v>
      </c>
      <c r="I42" s="264">
        <v>-34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192</v>
      </c>
      <c r="H46" s="264">
        <v>90</v>
      </c>
      <c r="I46" s="264">
        <v>31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51948</v>
      </c>
      <c r="F52" s="301">
        <v>262506</v>
      </c>
      <c r="G52" s="301">
        <v>648836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553</v>
      </c>
      <c r="G53" s="264">
        <v>717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51948</v>
      </c>
      <c r="F54" s="264">
        <v>261953</v>
      </c>
      <c r="G54" s="264">
        <v>648119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20000</v>
      </c>
      <c r="H55" s="301">
        <v>67837</v>
      </c>
      <c r="I55" s="301">
        <v>288185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20000</v>
      </c>
      <c r="H57" s="264">
        <v>67837</v>
      </c>
      <c r="I57" s="264">
        <v>144000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-15175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159360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1156</v>
      </c>
      <c r="F61" s="301">
        <v>10397</v>
      </c>
      <c r="G61" s="301">
        <v>28422</v>
      </c>
      <c r="H61" s="301">
        <v>1190</v>
      </c>
      <c r="I61" s="301">
        <v>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1156</v>
      </c>
      <c r="F62" s="264">
        <v>10397</v>
      </c>
      <c r="G62" s="264">
        <v>28422</v>
      </c>
      <c r="H62" s="264">
        <v>1190</v>
      </c>
      <c r="I62" s="264">
        <v>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684438</v>
      </c>
      <c r="F67" s="301">
        <v>857935</v>
      </c>
      <c r="G67" s="301">
        <v>1329784</v>
      </c>
      <c r="H67" s="301">
        <v>1071103</v>
      </c>
      <c r="I67" s="301">
        <v>803860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468627</v>
      </c>
      <c r="F68" s="301">
        <v>620579</v>
      </c>
      <c r="G68" s="301">
        <v>1069614</v>
      </c>
      <c r="H68" s="301">
        <v>315429</v>
      </c>
      <c r="I68" s="301">
        <v>12193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468627</v>
      </c>
      <c r="F69" s="301">
        <v>620579</v>
      </c>
      <c r="G69" s="301">
        <v>702535</v>
      </c>
      <c r="H69" s="301">
        <v>15429</v>
      </c>
      <c r="I69" s="301">
        <v>12193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81916</v>
      </c>
      <c r="F70" s="264">
        <v>209879</v>
      </c>
      <c r="G70" s="264">
        <v>664960</v>
      </c>
      <c r="H70" s="264">
        <v>2816</v>
      </c>
      <c r="I70" s="264">
        <v>963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0</v>
      </c>
      <c r="G71" s="264">
        <v>0</v>
      </c>
      <c r="H71" s="264">
        <v>0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2060</v>
      </c>
      <c r="F72" s="264">
        <v>5680</v>
      </c>
      <c r="G72" s="264">
        <v>4761</v>
      </c>
      <c r="H72" s="264">
        <v>12228</v>
      </c>
      <c r="I72" s="264">
        <v>10869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2223</v>
      </c>
      <c r="F73" s="264">
        <v>2885</v>
      </c>
      <c r="G73" s="264">
        <v>1758</v>
      </c>
      <c r="H73" s="264">
        <v>385</v>
      </c>
      <c r="I73" s="264">
        <v>361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212379</v>
      </c>
      <c r="F74" s="264">
        <v>205618</v>
      </c>
      <c r="G74" s="264">
        <v>0</v>
      </c>
      <c r="H74" s="264">
        <v>0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170049</v>
      </c>
      <c r="F78" s="264">
        <v>48058</v>
      </c>
      <c r="G78" s="264">
        <v>30145</v>
      </c>
      <c r="H78" s="264">
        <v>0</v>
      </c>
      <c r="I78" s="264">
        <v>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148460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912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0</v>
      </c>
      <c r="F84" s="301">
        <v>0</v>
      </c>
      <c r="G84" s="301">
        <v>367078</v>
      </c>
      <c r="H84" s="301">
        <v>300000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300000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367078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215810</v>
      </c>
      <c r="F98" s="301">
        <v>237357</v>
      </c>
      <c r="G98" s="301">
        <v>260170</v>
      </c>
      <c r="H98" s="301">
        <v>755673</v>
      </c>
      <c r="I98" s="301">
        <v>791667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215810</v>
      </c>
      <c r="F99" s="301">
        <v>237357</v>
      </c>
      <c r="G99" s="301">
        <v>260170</v>
      </c>
      <c r="H99" s="301">
        <v>755673</v>
      </c>
      <c r="I99" s="301">
        <v>791667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171600</v>
      </c>
      <c r="F100" s="264">
        <v>180179</v>
      </c>
      <c r="G100" s="264">
        <v>180179</v>
      </c>
      <c r="H100" s="264">
        <v>579689</v>
      </c>
      <c r="I100" s="264">
        <v>608672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171600</v>
      </c>
      <c r="F101" s="264">
        <v>180179</v>
      </c>
      <c r="G101" s="264">
        <v>180179</v>
      </c>
      <c r="H101" s="264">
        <v>579689</v>
      </c>
      <c r="I101" s="264">
        <v>608672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-30</v>
      </c>
      <c r="F103" s="264">
        <v>-30</v>
      </c>
      <c r="G103" s="264">
        <v>-30</v>
      </c>
      <c r="H103" s="264">
        <v>42037</v>
      </c>
      <c r="I103" s="264">
        <v>42037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33247</v>
      </c>
      <c r="F112" s="264">
        <v>44349</v>
      </c>
      <c r="G112" s="264">
        <v>67383</v>
      </c>
      <c r="H112" s="264">
        <v>123260</v>
      </c>
      <c r="I112" s="264">
        <v>140958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12028</v>
      </c>
      <c r="F113" s="264">
        <v>15108</v>
      </c>
      <c r="G113" s="264">
        <v>43086</v>
      </c>
      <c r="H113" s="264">
        <v>47685</v>
      </c>
      <c r="I113" s="264">
        <v>69412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21219</v>
      </c>
      <c r="F114" s="264">
        <v>29240</v>
      </c>
      <c r="G114" s="264">
        <v>24296</v>
      </c>
      <c r="H114" s="264">
        <v>75575</v>
      </c>
      <c r="I114" s="264">
        <v>71546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10993</v>
      </c>
      <c r="F115" s="264">
        <v>12859</v>
      </c>
      <c r="G115" s="264">
        <v>12639</v>
      </c>
      <c r="H115" s="264">
        <v>10687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684438</v>
      </c>
      <c r="F119" s="301">
        <v>857935</v>
      </c>
      <c r="G119" s="301">
        <v>1329784</v>
      </c>
      <c r="H119" s="301">
        <v>1071103</v>
      </c>
      <c r="I119" s="301">
        <v>803860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469809</v>
      </c>
      <c r="F3" s="264">
        <v>342194</v>
      </c>
      <c r="G3" s="264">
        <v>40000</v>
      </c>
      <c r="H3" s="264">
        <v>53862</v>
      </c>
      <c r="I3" s="264">
        <v>2000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469809</v>
      </c>
      <c r="F5" s="301">
        <v>342194</v>
      </c>
      <c r="G5" s="301">
        <v>40000</v>
      </c>
      <c r="H5" s="301">
        <v>53862</v>
      </c>
      <c r="I5" s="301">
        <v>2000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439551</v>
      </c>
      <c r="F6" s="264">
        <v>300497</v>
      </c>
      <c r="G6" s="264">
        <v>1896</v>
      </c>
      <c r="H6" s="264">
        <v>19367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30258</v>
      </c>
      <c r="F7" s="301">
        <v>41697</v>
      </c>
      <c r="G7" s="301">
        <v>38104</v>
      </c>
      <c r="H7" s="301">
        <v>34495</v>
      </c>
      <c r="I7" s="301">
        <v>2000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24429</v>
      </c>
      <c r="F8" s="264">
        <v>19517</v>
      </c>
      <c r="G8" s="264">
        <v>2212</v>
      </c>
      <c r="H8" s="264">
        <v>46934</v>
      </c>
      <c r="I8" s="264">
        <v>100756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324</v>
      </c>
      <c r="F9" s="264">
        <v>274</v>
      </c>
      <c r="G9" s="264">
        <v>50</v>
      </c>
      <c r="H9" s="264">
        <v>320</v>
      </c>
      <c r="I9" s="264">
        <v>15180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324</v>
      </c>
      <c r="F10" s="264">
        <v>274</v>
      </c>
      <c r="G10" s="264">
        <v>0</v>
      </c>
      <c r="H10" s="264">
        <v>149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1837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15</v>
      </c>
      <c r="F12" s="264">
        <v>21982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26734</v>
      </c>
      <c r="F13" s="264">
        <v>0</v>
      </c>
      <c r="G13" s="264">
        <v>9964</v>
      </c>
      <c r="H13" s="264">
        <v>8244</v>
      </c>
      <c r="I13" s="264">
        <v>5674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27615</v>
      </c>
      <c r="F14" s="301">
        <v>38958</v>
      </c>
      <c r="G14" s="301">
        <v>30303</v>
      </c>
      <c r="H14" s="301">
        <v>74701</v>
      </c>
      <c r="I14" s="301">
        <v>81902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573</v>
      </c>
      <c r="F15" s="264">
        <v>513</v>
      </c>
      <c r="G15" s="264">
        <v>1068</v>
      </c>
      <c r="H15" s="264">
        <v>13506</v>
      </c>
      <c r="I15" s="264">
        <v>645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422</v>
      </c>
      <c r="F16" s="264">
        <v>286</v>
      </c>
      <c r="G16" s="264">
        <v>704</v>
      </c>
      <c r="H16" s="264">
        <v>546</v>
      </c>
      <c r="I16" s="264">
        <v>155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151</v>
      </c>
      <c r="F17" s="301">
        <v>227</v>
      </c>
      <c r="G17" s="301">
        <v>364</v>
      </c>
      <c r="H17" s="301">
        <v>12961</v>
      </c>
      <c r="I17" s="301">
        <v>490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27767</v>
      </c>
      <c r="F18" s="301">
        <v>39185</v>
      </c>
      <c r="G18" s="301">
        <v>30667</v>
      </c>
      <c r="H18" s="301">
        <v>87662</v>
      </c>
      <c r="I18" s="301">
        <v>82392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5534</v>
      </c>
      <c r="F19" s="264">
        <v>8079</v>
      </c>
      <c r="G19" s="264">
        <v>4691</v>
      </c>
      <c r="H19" s="264">
        <v>11706</v>
      </c>
      <c r="I19" s="264">
        <v>10846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22233</v>
      </c>
      <c r="F21" s="301">
        <v>31106</v>
      </c>
      <c r="G21" s="301">
        <v>25976</v>
      </c>
      <c r="H21" s="301">
        <v>75956</v>
      </c>
      <c r="I21" s="301">
        <v>71546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21295</v>
      </c>
      <c r="F22" s="264">
        <v>29240</v>
      </c>
      <c r="G22" s="264">
        <v>24296</v>
      </c>
      <c r="H22" s="264">
        <v>75575</v>
      </c>
      <c r="I22" s="264">
        <v>71546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938</v>
      </c>
      <c r="F23" s="264">
        <v>1866</v>
      </c>
      <c r="G23" s="264">
        <v>1680</v>
      </c>
      <c r="H23" s="264">
        <v>381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1241</v>
      </c>
      <c r="F24" s="264">
        <v>1655</v>
      </c>
      <c r="G24" s="264">
        <v>1348</v>
      </c>
      <c r="H24" s="264">
        <v>1574</v>
      </c>
      <c r="I24" s="264">
        <v>1175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