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J26" i="2" s="1"/>
  <c r="I13" i="8"/>
  <c r="H13" i="8"/>
  <c r="G13" i="8"/>
  <c r="F13" i="8"/>
  <c r="E13" i="8"/>
  <c r="D13" i="8"/>
  <c r="D26" i="2" s="1"/>
  <c r="Q12" i="8"/>
  <c r="P12" i="8"/>
  <c r="O12" i="8"/>
  <c r="J12" i="8"/>
  <c r="I12" i="8"/>
  <c r="H12" i="8"/>
  <c r="H27" i="2" s="1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G21" i="2" s="1"/>
  <c r="F8" i="8"/>
  <c r="E8" i="8"/>
  <c r="D8" i="8"/>
  <c r="C8" i="8"/>
  <c r="Q7" i="8"/>
  <c r="P7" i="8"/>
  <c r="O7" i="8"/>
  <c r="J7" i="8"/>
  <c r="I7" i="8"/>
  <c r="H7" i="8"/>
  <c r="G7" i="8"/>
  <c r="F7" i="8"/>
  <c r="F20" i="2" s="1"/>
  <c r="U55" i="2" s="1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H4" i="8" s="1"/>
  <c r="G5" i="8"/>
  <c r="G4" i="8" s="1"/>
  <c r="F5" i="8"/>
  <c r="E5" i="8"/>
  <c r="D5" i="8"/>
  <c r="D4" i="8" s="1"/>
  <c r="C5" i="8"/>
  <c r="C4" i="8" s="1"/>
  <c r="F4" i="8"/>
  <c r="E4" i="8"/>
  <c r="J3" i="8"/>
  <c r="K3" i="8" s="1"/>
  <c r="L3" i="8" s="1"/>
  <c r="M3" i="8" s="1"/>
  <c r="N3" i="8" s="1"/>
  <c r="D3" i="8"/>
  <c r="E3" i="8" s="1"/>
  <c r="F3" i="8" s="1"/>
  <c r="G3" i="8" s="1"/>
  <c r="H3" i="8" s="1"/>
  <c r="I3" i="8" s="1"/>
  <c r="N78" i="6"/>
  <c r="N74" i="6"/>
  <c r="N69" i="6" s="1"/>
  <c r="M74" i="6"/>
  <c r="L74" i="6"/>
  <c r="K74" i="6"/>
  <c r="J74" i="6"/>
  <c r="J69" i="6" s="1"/>
  <c r="J68" i="6" s="1"/>
  <c r="I74" i="6"/>
  <c r="I69" i="6" s="1"/>
  <c r="I68" i="6" s="1"/>
  <c r="H74" i="6"/>
  <c r="H69" i="6" s="1"/>
  <c r="H68" i="6" s="1"/>
  <c r="H78" i="6" s="1"/>
  <c r="G74" i="6"/>
  <c r="F74" i="6"/>
  <c r="E74" i="6"/>
  <c r="E69" i="6" s="1"/>
  <c r="E68" i="6" s="1"/>
  <c r="D74" i="6"/>
  <c r="D69" i="6" s="1"/>
  <c r="D68" i="6" s="1"/>
  <c r="D78" i="6" s="1"/>
  <c r="C74" i="6"/>
  <c r="C69" i="6" s="1"/>
  <c r="C68" i="6" s="1"/>
  <c r="M69" i="6"/>
  <c r="L69" i="6"/>
  <c r="K69" i="6"/>
  <c r="G69" i="6"/>
  <c r="F69" i="6"/>
  <c r="N68" i="6"/>
  <c r="M68" i="6"/>
  <c r="L68" i="6"/>
  <c r="L78" i="6" s="1"/>
  <c r="K68" i="6"/>
  <c r="K78" i="6" s="1"/>
  <c r="G68" i="6"/>
  <c r="F68" i="6"/>
  <c r="W63" i="6"/>
  <c r="W70" i="6" s="1"/>
  <c r="W72" i="6" s="1"/>
  <c r="W73" i="6" s="1"/>
  <c r="Y73" i="6" s="1"/>
  <c r="N62" i="6"/>
  <c r="M62" i="6"/>
  <c r="M50" i="6" s="1"/>
  <c r="L62" i="6"/>
  <c r="K62" i="6"/>
  <c r="J62" i="6"/>
  <c r="I62" i="6"/>
  <c r="I50" i="6" s="1"/>
  <c r="H62" i="6"/>
  <c r="G62" i="6"/>
  <c r="F62" i="6"/>
  <c r="E62" i="6"/>
  <c r="E50" i="6" s="1"/>
  <c r="D62" i="6"/>
  <c r="D50" i="6" s="1"/>
  <c r="C62" i="6"/>
  <c r="C50" i="6" s="1"/>
  <c r="W54" i="6"/>
  <c r="W55" i="6" s="1"/>
  <c r="W57" i="6" s="1"/>
  <c r="W59" i="6" s="1"/>
  <c r="W61" i="6" s="1"/>
  <c r="N51" i="6"/>
  <c r="M51" i="6"/>
  <c r="L51" i="6"/>
  <c r="L50" i="6" s="1"/>
  <c r="K51" i="6"/>
  <c r="J51" i="6"/>
  <c r="J50" i="6" s="1"/>
  <c r="I51" i="6"/>
  <c r="H51" i="6"/>
  <c r="H50" i="6" s="1"/>
  <c r="G51" i="6"/>
  <c r="G50" i="6" s="1"/>
  <c r="F51" i="6"/>
  <c r="F50" i="6" s="1"/>
  <c r="E51" i="6"/>
  <c r="D51" i="6"/>
  <c r="C51" i="6"/>
  <c r="N50" i="6"/>
  <c r="K50" i="6"/>
  <c r="N44" i="6"/>
  <c r="M44" i="6"/>
  <c r="L44" i="6"/>
  <c r="K44" i="6"/>
  <c r="K24" i="6" s="1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J31" i="6" s="1"/>
  <c r="J24" i="6" s="1"/>
  <c r="J48" i="6" s="1"/>
  <c r="I35" i="6"/>
  <c r="H35" i="6"/>
  <c r="G35" i="6"/>
  <c r="N32" i="6"/>
  <c r="M32" i="6"/>
  <c r="M31" i="6" s="1"/>
  <c r="L32" i="6"/>
  <c r="K32" i="6"/>
  <c r="J32" i="6"/>
  <c r="I32" i="6"/>
  <c r="H32" i="6"/>
  <c r="G32" i="6"/>
  <c r="G31" i="6" s="1"/>
  <c r="N31" i="6"/>
  <c r="L31" i="6"/>
  <c r="K31" i="6"/>
  <c r="F31" i="6"/>
  <c r="E31" i="6"/>
  <c r="D31" i="6"/>
  <c r="D24" i="6" s="1"/>
  <c r="D48" i="6" s="1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L25" i="6"/>
  <c r="L24" i="6" s="1"/>
  <c r="L48" i="6" s="1"/>
  <c r="K25" i="6"/>
  <c r="J25" i="6"/>
  <c r="I25" i="6"/>
  <c r="H25" i="6"/>
  <c r="G25" i="6"/>
  <c r="E24" i="6"/>
  <c r="M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2" i="4"/>
  <c r="G12" i="4"/>
  <c r="G13" i="4" s="1"/>
  <c r="I9" i="4"/>
  <c r="I18" i="4" s="1"/>
  <c r="I19" i="4" s="1"/>
  <c r="G9" i="4"/>
  <c r="H9" i="4" s="1"/>
  <c r="H18" i="4" s="1"/>
  <c r="H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4" i="2"/>
  <c r="F63" i="2"/>
  <c r="J61" i="2"/>
  <c r="I61" i="2"/>
  <c r="I63" i="2" s="1"/>
  <c r="H61" i="2"/>
  <c r="G61" i="2"/>
  <c r="F61" i="2"/>
  <c r="E61" i="2"/>
  <c r="D61" i="2"/>
  <c r="D63" i="2" s="1"/>
  <c r="C61" i="2"/>
  <c r="M60" i="2"/>
  <c r="L60" i="2"/>
  <c r="K60" i="2"/>
  <c r="J60" i="2"/>
  <c r="J63" i="2" s="1"/>
  <c r="I60" i="2"/>
  <c r="H60" i="2"/>
  <c r="H63" i="2" s="1"/>
  <c r="G60" i="2"/>
  <c r="G63" i="2" s="1"/>
  <c r="F60" i="2"/>
  <c r="E60" i="2"/>
  <c r="D60" i="2"/>
  <c r="C60" i="2"/>
  <c r="V59" i="2"/>
  <c r="L59" i="2"/>
  <c r="M59" i="2" s="1"/>
  <c r="M57" i="2" s="1"/>
  <c r="M64" i="2" s="1"/>
  <c r="K59" i="2"/>
  <c r="K57" i="2" s="1"/>
  <c r="J58" i="2"/>
  <c r="I58" i="2"/>
  <c r="H58" i="2"/>
  <c r="G58" i="2"/>
  <c r="F58" i="2"/>
  <c r="E58" i="2"/>
  <c r="D58" i="2"/>
  <c r="C58" i="2"/>
  <c r="L57" i="2"/>
  <c r="L64" i="2" s="1"/>
  <c r="J57" i="2"/>
  <c r="I57" i="2"/>
  <c r="H57" i="2"/>
  <c r="G57" i="2"/>
  <c r="F57" i="2"/>
  <c r="E57" i="2"/>
  <c r="D57" i="2"/>
  <c r="D64" i="2" s="1"/>
  <c r="D68" i="2" s="1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F64" i="2" s="1"/>
  <c r="F68" i="2" s="1"/>
  <c r="E55" i="2"/>
  <c r="D55" i="2"/>
  <c r="C55" i="2"/>
  <c r="AB54" i="2"/>
  <c r="AA54" i="2"/>
  <c r="Z54" i="2"/>
  <c r="J54" i="2"/>
  <c r="J64" i="2" s="1"/>
  <c r="J68" i="2" s="1"/>
  <c r="I54" i="2"/>
  <c r="H54" i="2"/>
  <c r="G54" i="2"/>
  <c r="F54" i="2"/>
  <c r="E54" i="2"/>
  <c r="D54" i="2"/>
  <c r="C54" i="2"/>
  <c r="J53" i="2"/>
  <c r="I53" i="2"/>
  <c r="H53" i="2"/>
  <c r="G53" i="2"/>
  <c r="F53" i="2"/>
  <c r="E53" i="2"/>
  <c r="E64" i="2" s="1"/>
  <c r="E68" i="2" s="1"/>
  <c r="D53" i="2"/>
  <c r="C53" i="2"/>
  <c r="U52" i="2"/>
  <c r="Z50" i="2"/>
  <c r="U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T48" i="2"/>
  <c r="J48" i="2"/>
  <c r="I48" i="2"/>
  <c r="H48" i="2"/>
  <c r="G48" i="2"/>
  <c r="F48" i="2"/>
  <c r="E48" i="2"/>
  <c r="D48" i="2"/>
  <c r="C48" i="2"/>
  <c r="Z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E45" i="2"/>
  <c r="D45" i="2"/>
  <c r="C45" i="2"/>
  <c r="R52" i="2" s="1"/>
  <c r="J44" i="2"/>
  <c r="I44" i="2"/>
  <c r="Y48" i="2" s="1"/>
  <c r="H44" i="2"/>
  <c r="W48" i="2" s="1"/>
  <c r="G44" i="2"/>
  <c r="V48" i="2" s="1"/>
  <c r="F44" i="2"/>
  <c r="E44" i="2"/>
  <c r="D44" i="2"/>
  <c r="S48" i="2" s="1"/>
  <c r="C44" i="2"/>
  <c r="J43" i="2"/>
  <c r="I43" i="2"/>
  <c r="X47" i="2" s="1"/>
  <c r="H43" i="2"/>
  <c r="W47" i="2" s="1"/>
  <c r="G43" i="2"/>
  <c r="F43" i="2"/>
  <c r="E43" i="2"/>
  <c r="D43" i="2"/>
  <c r="C43" i="2"/>
  <c r="J42" i="2"/>
  <c r="I42" i="2"/>
  <c r="I51" i="2" s="1"/>
  <c r="H42" i="2"/>
  <c r="G42" i="2"/>
  <c r="F42" i="2"/>
  <c r="E42" i="2"/>
  <c r="D42" i="2"/>
  <c r="C42" i="2"/>
  <c r="X40" i="2"/>
  <c r="M40" i="2"/>
  <c r="L40" i="2"/>
  <c r="K40" i="2"/>
  <c r="J40" i="2"/>
  <c r="I40" i="2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X54" i="2" s="1"/>
  <c r="H34" i="2"/>
  <c r="G34" i="2"/>
  <c r="F34" i="2"/>
  <c r="U54" i="2" s="1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5" i="2" s="1"/>
  <c r="X27" i="2"/>
  <c r="X55" i="2" s="1"/>
  <c r="W27" i="2"/>
  <c r="V27" i="2"/>
  <c r="U27" i="2"/>
  <c r="T27" i="2"/>
  <c r="S27" i="2"/>
  <c r="R27" i="2"/>
  <c r="J27" i="2"/>
  <c r="I27" i="2"/>
  <c r="G27" i="2"/>
  <c r="F27" i="2"/>
  <c r="E27" i="2"/>
  <c r="D27" i="2"/>
  <c r="C27" i="2"/>
  <c r="I26" i="2"/>
  <c r="H26" i="2"/>
  <c r="G26" i="2"/>
  <c r="F26" i="2"/>
  <c r="E26" i="2"/>
  <c r="C26" i="2"/>
  <c r="L25" i="2"/>
  <c r="L38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H22" i="2"/>
  <c r="AB21" i="2"/>
  <c r="AA21" i="2"/>
  <c r="Z21" i="2"/>
  <c r="Y21" i="2"/>
  <c r="X21" i="2"/>
  <c r="W21" i="2"/>
  <c r="V21" i="2"/>
  <c r="U21" i="2"/>
  <c r="T21" i="2"/>
  <c r="S21" i="2"/>
  <c r="R21" i="2"/>
  <c r="L21" i="2"/>
  <c r="AA48" i="2" s="1"/>
  <c r="I21" i="2"/>
  <c r="X49" i="2" s="1"/>
  <c r="H21" i="2"/>
  <c r="F21" i="2"/>
  <c r="E21" i="2"/>
  <c r="D21" i="2"/>
  <c r="C21" i="2"/>
  <c r="R49" i="2" s="1"/>
  <c r="M20" i="2"/>
  <c r="L20" i="2"/>
  <c r="AA43" i="2" s="1"/>
  <c r="K20" i="2"/>
  <c r="K21" i="2" s="1"/>
  <c r="J20" i="2"/>
  <c r="J21" i="2" s="1"/>
  <c r="J22" i="2" s="1"/>
  <c r="I20" i="2"/>
  <c r="H20" i="2"/>
  <c r="G20" i="2"/>
  <c r="E20" i="2"/>
  <c r="D20" i="2"/>
  <c r="C20" i="2"/>
  <c r="AB18" i="2"/>
  <c r="AB40" i="2" s="1"/>
  <c r="AA18" i="2"/>
  <c r="AA40" i="2" s="1"/>
  <c r="Z18" i="2"/>
  <c r="Z40" i="2" s="1"/>
  <c r="Y18" i="2"/>
  <c r="Y40" i="2" s="1"/>
  <c r="X18" i="2"/>
  <c r="W18" i="2"/>
  <c r="W40" i="2" s="1"/>
  <c r="U18" i="2"/>
  <c r="U40" i="2" s="1"/>
  <c r="D18" i="2"/>
  <c r="C14" i="2"/>
  <c r="G54" i="1"/>
  <c r="J53" i="1"/>
  <c r="J54" i="1" s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C54" i="1" s="1"/>
  <c r="J48" i="1"/>
  <c r="G48" i="1"/>
  <c r="E48" i="1"/>
  <c r="J47" i="1"/>
  <c r="I47" i="1"/>
  <c r="I48" i="1" s="1"/>
  <c r="H47" i="1"/>
  <c r="H48" i="1" s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I49" i="1" s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G49" i="1" s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O38" i="1" s="1"/>
  <c r="C31" i="1"/>
  <c r="J30" i="1"/>
  <c r="I30" i="1"/>
  <c r="H30" i="1"/>
  <c r="G30" i="1"/>
  <c r="F30" i="1"/>
  <c r="E30" i="1"/>
  <c r="D30" i="1"/>
  <c r="C30" i="1"/>
  <c r="C38" i="1" s="1"/>
  <c r="J29" i="1"/>
  <c r="J38" i="1" s="1"/>
  <c r="I29" i="1"/>
  <c r="I38" i="1" s="1"/>
  <c r="H29" i="1"/>
  <c r="G29" i="1"/>
  <c r="G38" i="1" s="1"/>
  <c r="F29" i="1"/>
  <c r="E29" i="1"/>
  <c r="D29" i="1"/>
  <c r="C29" i="1"/>
  <c r="G27" i="1"/>
  <c r="G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F22" i="3" s="1"/>
  <c r="E22" i="1"/>
  <c r="D22" i="1"/>
  <c r="C22" i="1"/>
  <c r="C22" i="3" s="1"/>
  <c r="J21" i="1"/>
  <c r="I21" i="1"/>
  <c r="I21" i="3" s="1"/>
  <c r="H21" i="1"/>
  <c r="G21" i="1"/>
  <c r="F21" i="1"/>
  <c r="F21" i="3" s="1"/>
  <c r="E21" i="1"/>
  <c r="D21" i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G18" i="1"/>
  <c r="E18" i="1"/>
  <c r="D18" i="1"/>
  <c r="U17" i="1"/>
  <c r="T17" i="1"/>
  <c r="S17" i="1"/>
  <c r="R17" i="1"/>
  <c r="Q17" i="1"/>
  <c r="P17" i="1"/>
  <c r="O17" i="1"/>
  <c r="N17" i="1"/>
  <c r="J17" i="1"/>
  <c r="I17" i="1"/>
  <c r="I17" i="3" s="1"/>
  <c r="H17" i="1"/>
  <c r="H17" i="3" s="1"/>
  <c r="G17" i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I18" i="1" s="1"/>
  <c r="I18" i="3" s="1"/>
  <c r="H16" i="1"/>
  <c r="G16" i="1"/>
  <c r="F16" i="1"/>
  <c r="E16" i="1"/>
  <c r="D16" i="1"/>
  <c r="C16" i="1"/>
  <c r="C16" i="3" s="1"/>
  <c r="U14" i="1"/>
  <c r="U42" i="1" s="1"/>
  <c r="T14" i="1"/>
  <c r="T42" i="1" s="1"/>
  <c r="S14" i="1"/>
  <c r="S42" i="1" s="1"/>
  <c r="R14" i="1"/>
  <c r="R41" i="1" s="1"/>
  <c r="Q14" i="1"/>
  <c r="P14" i="1"/>
  <c r="P42" i="1" s="1"/>
  <c r="O14" i="1"/>
  <c r="O41" i="1" s="1"/>
  <c r="N14" i="1"/>
  <c r="J14" i="1"/>
  <c r="I14" i="1"/>
  <c r="I14" i="3" s="1"/>
  <c r="H14" i="1"/>
  <c r="H14" i="3" s="1"/>
  <c r="G14" i="1"/>
  <c r="F14" i="1"/>
  <c r="E14" i="1"/>
  <c r="D14" i="1"/>
  <c r="C14" i="1"/>
  <c r="C14" i="3" s="1"/>
  <c r="J13" i="1"/>
  <c r="I13" i="1"/>
  <c r="I13" i="3" s="1"/>
  <c r="H13" i="1"/>
  <c r="G13" i="1"/>
  <c r="F13" i="1"/>
  <c r="F13" i="3" s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S31" i="1" s="1"/>
  <c r="C9" i="1"/>
  <c r="J8" i="1"/>
  <c r="I8" i="1"/>
  <c r="T36" i="1" s="1"/>
  <c r="H8" i="1"/>
  <c r="S37" i="1" s="1"/>
  <c r="G8" i="1"/>
  <c r="F8" i="1"/>
  <c r="F8" i="3" s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F7" i="1"/>
  <c r="Q30" i="1" s="1"/>
  <c r="E7" i="1"/>
  <c r="D7" i="1"/>
  <c r="C7" i="1"/>
  <c r="T5" i="1"/>
  <c r="S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P5" i="1" s="1"/>
  <c r="D5" i="1"/>
  <c r="D5" i="3" s="1"/>
  <c r="C5" i="1"/>
  <c r="C5" i="3" s="1"/>
  <c r="S34" i="1" l="1"/>
  <c r="G38" i="3"/>
  <c r="G56" i="1"/>
  <c r="G49" i="3"/>
  <c r="O39" i="1"/>
  <c r="T53" i="1"/>
  <c r="U34" i="1"/>
  <c r="I38" i="3"/>
  <c r="J38" i="3"/>
  <c r="C38" i="3"/>
  <c r="Y44" i="2"/>
  <c r="J25" i="2"/>
  <c r="AA75" i="2"/>
  <c r="AA45" i="2"/>
  <c r="L39" i="2"/>
  <c r="AA19" i="2"/>
  <c r="E23" i="3"/>
  <c r="E11" i="3"/>
  <c r="E7" i="3"/>
  <c r="E24" i="3"/>
  <c r="P40" i="1"/>
  <c r="I9" i="1"/>
  <c r="G11" i="3"/>
  <c r="G23" i="3"/>
  <c r="G7" i="3"/>
  <c r="G24" i="3"/>
  <c r="R40" i="1"/>
  <c r="G10" i="3"/>
  <c r="H24" i="3"/>
  <c r="H7" i="3"/>
  <c r="S40" i="1"/>
  <c r="H23" i="3"/>
  <c r="H11" i="3"/>
  <c r="H10" i="3"/>
  <c r="H12" i="1"/>
  <c r="D13" i="3"/>
  <c r="D16" i="3"/>
  <c r="H18" i="1"/>
  <c r="H18" i="3" s="1"/>
  <c r="J22" i="3"/>
  <c r="D27" i="1"/>
  <c r="Q38" i="1"/>
  <c r="F30" i="3"/>
  <c r="C32" i="3"/>
  <c r="S35" i="1"/>
  <c r="Q36" i="1"/>
  <c r="Q37" i="1"/>
  <c r="O40" i="1"/>
  <c r="S41" i="1"/>
  <c r="R42" i="1"/>
  <c r="H54" i="1"/>
  <c r="S59" i="2"/>
  <c r="S67" i="2"/>
  <c r="D8" i="3"/>
  <c r="O37" i="1"/>
  <c r="I24" i="3"/>
  <c r="I7" i="3"/>
  <c r="I23" i="3"/>
  <c r="I11" i="3"/>
  <c r="T30" i="1"/>
  <c r="E8" i="3"/>
  <c r="I10" i="3"/>
  <c r="E13" i="3"/>
  <c r="E16" i="3"/>
  <c r="F27" i="1"/>
  <c r="C29" i="3"/>
  <c r="G30" i="3"/>
  <c r="T35" i="1"/>
  <c r="S36" i="1"/>
  <c r="Q40" i="1"/>
  <c r="T41" i="1"/>
  <c r="I54" i="1"/>
  <c r="T45" i="1" s="1"/>
  <c r="AA83" i="2"/>
  <c r="AA84" i="2" s="1"/>
  <c r="AA44" i="2"/>
  <c r="T55" i="2"/>
  <c r="T54" i="2"/>
  <c r="U48" i="2"/>
  <c r="F16" i="3"/>
  <c r="D38" i="1"/>
  <c r="D29" i="3" s="1"/>
  <c r="S38" i="1"/>
  <c r="S39" i="1" s="1"/>
  <c r="H30" i="3"/>
  <c r="G31" i="3"/>
  <c r="E32" i="3"/>
  <c r="C35" i="3"/>
  <c r="C36" i="3"/>
  <c r="T40" i="1"/>
  <c r="Z51" i="2"/>
  <c r="Z49" i="2"/>
  <c r="Q41" i="1"/>
  <c r="Q42" i="1"/>
  <c r="G13" i="3"/>
  <c r="G16" i="3"/>
  <c r="D21" i="3"/>
  <c r="H27" i="1"/>
  <c r="I30" i="3"/>
  <c r="H31" i="3"/>
  <c r="F32" i="3"/>
  <c r="C33" i="3"/>
  <c r="C34" i="3"/>
  <c r="D36" i="3"/>
  <c r="C37" i="3"/>
  <c r="E38" i="1"/>
  <c r="E31" i="3" s="1"/>
  <c r="G55" i="1"/>
  <c r="R46" i="1"/>
  <c r="J23" i="3"/>
  <c r="J7" i="3"/>
  <c r="U40" i="1"/>
  <c r="U30" i="1"/>
  <c r="J24" i="3"/>
  <c r="J11" i="3"/>
  <c r="U35" i="1"/>
  <c r="G8" i="3"/>
  <c r="R37" i="1"/>
  <c r="R36" i="1"/>
  <c r="C9" i="3"/>
  <c r="N74" i="1"/>
  <c r="O5" i="1"/>
  <c r="H8" i="3"/>
  <c r="D9" i="1"/>
  <c r="H13" i="3"/>
  <c r="D14" i="3"/>
  <c r="H16" i="3"/>
  <c r="D17" i="3"/>
  <c r="I27" i="1"/>
  <c r="J30" i="3"/>
  <c r="I31" i="3"/>
  <c r="G32" i="3"/>
  <c r="D33" i="3"/>
  <c r="D34" i="3"/>
  <c r="D37" i="3"/>
  <c r="F38" i="1"/>
  <c r="F31" i="3" s="1"/>
  <c r="I16" i="3"/>
  <c r="T34" i="1"/>
  <c r="J31" i="3"/>
  <c r="F35" i="3"/>
  <c r="F36" i="3"/>
  <c r="C48" i="1"/>
  <c r="G48" i="3"/>
  <c r="R45" i="1"/>
  <c r="R53" i="1"/>
  <c r="D54" i="1"/>
  <c r="W59" i="2"/>
  <c r="W67" i="2"/>
  <c r="X67" i="2"/>
  <c r="X59" i="2"/>
  <c r="J18" i="3"/>
  <c r="G29" i="3"/>
  <c r="O30" i="1"/>
  <c r="U37" i="1"/>
  <c r="J8" i="3"/>
  <c r="U36" i="1"/>
  <c r="F9" i="1"/>
  <c r="J13" i="3"/>
  <c r="F14" i="3"/>
  <c r="U41" i="1"/>
  <c r="J16" i="3"/>
  <c r="F17" i="3"/>
  <c r="G21" i="3"/>
  <c r="D22" i="3"/>
  <c r="H38" i="1"/>
  <c r="P30" i="1"/>
  <c r="N31" i="1"/>
  <c r="F34" i="3"/>
  <c r="G35" i="3"/>
  <c r="G36" i="3"/>
  <c r="F37" i="3"/>
  <c r="E49" i="1"/>
  <c r="D48" i="1"/>
  <c r="S60" i="2"/>
  <c r="J10" i="3"/>
  <c r="T37" i="1"/>
  <c r="I8" i="3"/>
  <c r="E9" i="1"/>
  <c r="E14" i="3"/>
  <c r="J27" i="1"/>
  <c r="E34" i="3"/>
  <c r="Q5" i="1"/>
  <c r="R5" i="1"/>
  <c r="C24" i="3"/>
  <c r="C7" i="3"/>
  <c r="C23" i="3"/>
  <c r="C11" i="3"/>
  <c r="G9" i="1"/>
  <c r="C10" i="3"/>
  <c r="C12" i="1"/>
  <c r="C15" i="1" s="1"/>
  <c r="C15" i="3" s="1"/>
  <c r="G14" i="3"/>
  <c r="G17" i="3"/>
  <c r="C18" i="1"/>
  <c r="C18" i="3" s="1"/>
  <c r="H21" i="3"/>
  <c r="E22" i="3"/>
  <c r="I29" i="3"/>
  <c r="J32" i="3"/>
  <c r="G33" i="3"/>
  <c r="G34" i="3"/>
  <c r="U55" i="1"/>
  <c r="U53" i="1"/>
  <c r="U45" i="1"/>
  <c r="R53" i="2"/>
  <c r="C22" i="2"/>
  <c r="R47" i="2"/>
  <c r="T51" i="2"/>
  <c r="E22" i="2"/>
  <c r="Y67" i="2"/>
  <c r="Y59" i="2"/>
  <c r="J29" i="3"/>
  <c r="R30" i="1"/>
  <c r="I35" i="3"/>
  <c r="I36" i="3"/>
  <c r="H37" i="3"/>
  <c r="G40" i="3"/>
  <c r="F48" i="1"/>
  <c r="R55" i="1"/>
  <c r="D22" i="2"/>
  <c r="S50" i="2"/>
  <c r="S47" i="2"/>
  <c r="S43" i="2"/>
  <c r="S55" i="2"/>
  <c r="S53" i="2"/>
  <c r="U51" i="2"/>
  <c r="F22" i="2"/>
  <c r="AA74" i="2"/>
  <c r="L29" i="2"/>
  <c r="K48" i="6"/>
  <c r="K79" i="6" s="1"/>
  <c r="Q24" i="6"/>
  <c r="D23" i="3"/>
  <c r="O35" i="1"/>
  <c r="D24" i="3"/>
  <c r="D7" i="3"/>
  <c r="D11" i="3"/>
  <c r="D10" i="3"/>
  <c r="E10" i="3"/>
  <c r="E18" i="3"/>
  <c r="J21" i="3"/>
  <c r="C30" i="3"/>
  <c r="N38" i="1"/>
  <c r="S30" i="1"/>
  <c r="I34" i="3"/>
  <c r="J35" i="3"/>
  <c r="I37" i="3"/>
  <c r="R38" i="1"/>
  <c r="R39" i="1" s="1"/>
  <c r="H49" i="1"/>
  <c r="C49" i="1"/>
  <c r="E54" i="1"/>
  <c r="P53" i="1" s="1"/>
  <c r="G52" i="3"/>
  <c r="S55" i="1"/>
  <c r="K65" i="2"/>
  <c r="L65" i="2"/>
  <c r="M65" i="2"/>
  <c r="Z34" i="2"/>
  <c r="H9" i="3"/>
  <c r="S74" i="1"/>
  <c r="S75" i="1" s="1"/>
  <c r="S76" i="1" s="1"/>
  <c r="G22" i="3"/>
  <c r="I33" i="3"/>
  <c r="U5" i="1"/>
  <c r="F23" i="3"/>
  <c r="F11" i="3"/>
  <c r="Q35" i="1"/>
  <c r="F24" i="3"/>
  <c r="F7" i="3"/>
  <c r="J9" i="1"/>
  <c r="F10" i="3"/>
  <c r="J14" i="3"/>
  <c r="J17" i="3"/>
  <c r="F18" i="1"/>
  <c r="F18" i="3" s="1"/>
  <c r="H22" i="3"/>
  <c r="R27" i="1"/>
  <c r="D30" i="3"/>
  <c r="C31" i="3"/>
  <c r="J33" i="3"/>
  <c r="J34" i="3"/>
  <c r="P35" i="1"/>
  <c r="O36" i="1"/>
  <c r="J37" i="3"/>
  <c r="T38" i="1"/>
  <c r="O42" i="1"/>
  <c r="D49" i="1"/>
  <c r="C18" i="2"/>
  <c r="C40" i="2" s="1"/>
  <c r="R18" i="2" s="1"/>
  <c r="R40" i="2" s="1"/>
  <c r="D40" i="2"/>
  <c r="S18" i="2" s="1"/>
  <c r="S40" i="2" s="1"/>
  <c r="V55" i="2"/>
  <c r="V53" i="2"/>
  <c r="G22" i="2"/>
  <c r="V43" i="2"/>
  <c r="D18" i="3"/>
  <c r="E5" i="3"/>
  <c r="E27" i="1"/>
  <c r="N42" i="1"/>
  <c r="N41" i="1"/>
  <c r="G18" i="3"/>
  <c r="I22" i="3"/>
  <c r="C27" i="1"/>
  <c r="P38" i="1"/>
  <c r="P39" i="1" s="1"/>
  <c r="D31" i="3"/>
  <c r="P34" i="1"/>
  <c r="R35" i="1"/>
  <c r="P36" i="1"/>
  <c r="P37" i="1"/>
  <c r="U38" i="1"/>
  <c r="U39" i="1" s="1"/>
  <c r="J49" i="1"/>
  <c r="J55" i="1" s="1"/>
  <c r="P41" i="1"/>
  <c r="G45" i="3"/>
  <c r="F49" i="1"/>
  <c r="H25" i="2"/>
  <c r="W44" i="2"/>
  <c r="R54" i="2"/>
  <c r="R55" i="2"/>
  <c r="I82" i="2"/>
  <c r="I80" i="2"/>
  <c r="I81" i="2"/>
  <c r="AB55" i="2"/>
  <c r="AB52" i="2"/>
  <c r="AB50" i="2"/>
  <c r="E51" i="2"/>
  <c r="E80" i="2" s="1"/>
  <c r="V47" i="2"/>
  <c r="V52" i="2"/>
  <c r="Y50" i="2"/>
  <c r="S52" i="2"/>
  <c r="C48" i="6"/>
  <c r="E48" i="6"/>
  <c r="H34" i="3"/>
  <c r="E35" i="3"/>
  <c r="G51" i="3"/>
  <c r="G51" i="2"/>
  <c r="AA50" i="2"/>
  <c r="W52" i="2"/>
  <c r="U53" i="2"/>
  <c r="C63" i="2"/>
  <c r="E78" i="6"/>
  <c r="H51" i="2"/>
  <c r="Y52" i="2"/>
  <c r="Y47" i="2"/>
  <c r="F51" i="2"/>
  <c r="X52" i="2"/>
  <c r="H13" i="4"/>
  <c r="I12" i="4"/>
  <c r="I13" i="4" s="1"/>
  <c r="Z52" i="2"/>
  <c r="AB53" i="2"/>
  <c r="G18" i="4"/>
  <c r="G19" i="4" s="1"/>
  <c r="H35" i="3"/>
  <c r="E36" i="3"/>
  <c r="T53" i="2"/>
  <c r="T43" i="2"/>
  <c r="K22" i="2"/>
  <c r="S54" i="2"/>
  <c r="J51" i="2"/>
  <c r="U43" i="2"/>
  <c r="R50" i="2"/>
  <c r="AA55" i="2"/>
  <c r="U60" i="2"/>
  <c r="U59" i="2"/>
  <c r="I78" i="6"/>
  <c r="I32" i="3"/>
  <c r="G42" i="3"/>
  <c r="G44" i="3"/>
  <c r="W53" i="2"/>
  <c r="W43" i="2"/>
  <c r="X51" i="2"/>
  <c r="AA47" i="2"/>
  <c r="R51" i="2"/>
  <c r="U49" i="2"/>
  <c r="J78" i="6"/>
  <c r="E17" i="3"/>
  <c r="E21" i="3"/>
  <c r="E30" i="3"/>
  <c r="F33" i="3"/>
  <c r="E37" i="3"/>
  <c r="X53" i="2"/>
  <c r="X43" i="2"/>
  <c r="I22" i="2"/>
  <c r="V54" i="2"/>
  <c r="Y51" i="2"/>
  <c r="AB47" i="2"/>
  <c r="T49" i="2"/>
  <c r="W60" i="2"/>
  <c r="G53" i="3"/>
  <c r="Y53" i="2"/>
  <c r="Y43" i="2"/>
  <c r="W55" i="2"/>
  <c r="W54" i="2"/>
  <c r="AB43" i="2"/>
  <c r="X48" i="2"/>
  <c r="G64" i="2"/>
  <c r="V50" i="2"/>
  <c r="J79" i="6"/>
  <c r="V49" i="2"/>
  <c r="V51" i="2"/>
  <c r="J36" i="3"/>
  <c r="G37" i="3"/>
  <c r="Z53" i="2"/>
  <c r="Z43" i="2"/>
  <c r="Z55" i="2"/>
  <c r="M21" i="2"/>
  <c r="T52" i="2"/>
  <c r="R48" i="2"/>
  <c r="T50" i="2"/>
  <c r="AA51" i="2"/>
  <c r="W49" i="2"/>
  <c r="H64" i="2"/>
  <c r="H68" i="2" s="1"/>
  <c r="W50" i="2"/>
  <c r="Y60" i="2"/>
  <c r="M24" i="6"/>
  <c r="M48" i="6" s="1"/>
  <c r="F78" i="6"/>
  <c r="G43" i="3"/>
  <c r="F54" i="1"/>
  <c r="AA52" i="2"/>
  <c r="AA85" i="2"/>
  <c r="AA53" i="2"/>
  <c r="Y54" i="2"/>
  <c r="D51" i="2"/>
  <c r="D81" i="2" s="1"/>
  <c r="AA49" i="2"/>
  <c r="I64" i="2"/>
  <c r="I68" i="2" s="1"/>
  <c r="I69" i="2" s="1"/>
  <c r="Y49" i="2"/>
  <c r="L63" i="2"/>
  <c r="T60" i="2"/>
  <c r="N24" i="6"/>
  <c r="N48" i="6" s="1"/>
  <c r="H31" i="6"/>
  <c r="M63" i="2"/>
  <c r="K63" i="2"/>
  <c r="I31" i="6"/>
  <c r="I24" i="6" s="1"/>
  <c r="I48" i="6" s="1"/>
  <c r="I79" i="6" s="1"/>
  <c r="C43" i="10"/>
  <c r="C51" i="2"/>
  <c r="C80" i="2" s="1"/>
  <c r="Z48" i="2"/>
  <c r="S51" i="2"/>
  <c r="T47" i="2"/>
  <c r="G24" i="6"/>
  <c r="G48" i="6" s="1"/>
  <c r="G78" i="6"/>
  <c r="C64" i="2"/>
  <c r="X50" i="2"/>
  <c r="F81" i="2"/>
  <c r="U67" i="2"/>
  <c r="H24" i="6"/>
  <c r="H48" i="6" s="1"/>
  <c r="H79" i="6" s="1"/>
  <c r="F24" i="6"/>
  <c r="F48" i="6" s="1"/>
  <c r="U47" i="2"/>
  <c r="S49" i="2"/>
  <c r="V67" i="2"/>
  <c r="M78" i="6"/>
  <c r="C78" i="6"/>
  <c r="C21" i="10"/>
  <c r="C32" i="10" s="1"/>
  <c r="E63" i="2"/>
  <c r="J58" i="3" l="1"/>
  <c r="J55" i="3"/>
  <c r="J50" i="3"/>
  <c r="J52" i="3"/>
  <c r="J47" i="3"/>
  <c r="J51" i="3"/>
  <c r="J43" i="3"/>
  <c r="J53" i="3"/>
  <c r="J56" i="1"/>
  <c r="J48" i="3"/>
  <c r="J46" i="3"/>
  <c r="J42" i="3"/>
  <c r="J40" i="3"/>
  <c r="J44" i="3"/>
  <c r="J41" i="3"/>
  <c r="J45" i="3"/>
  <c r="J54" i="3"/>
  <c r="C68" i="2"/>
  <c r="R60" i="2"/>
  <c r="J69" i="2"/>
  <c r="J82" i="2"/>
  <c r="C27" i="3"/>
  <c r="N27" i="1"/>
  <c r="C55" i="1"/>
  <c r="P55" i="1"/>
  <c r="X44" i="2"/>
  <c r="I25" i="2"/>
  <c r="S44" i="2"/>
  <c r="D25" i="2"/>
  <c r="H12" i="3"/>
  <c r="S64" i="1"/>
  <c r="H25" i="1"/>
  <c r="H15" i="1"/>
  <c r="H15" i="3" s="1"/>
  <c r="H38" i="3"/>
  <c r="G58" i="3"/>
  <c r="G50" i="3"/>
  <c r="G55" i="3"/>
  <c r="U46" i="1"/>
  <c r="G47" i="3"/>
  <c r="J81" i="2"/>
  <c r="E33" i="3"/>
  <c r="Z44" i="2"/>
  <c r="K25" i="2"/>
  <c r="R59" i="2"/>
  <c r="R67" i="2"/>
  <c r="T39" i="1"/>
  <c r="G46" i="3"/>
  <c r="H33" i="3"/>
  <c r="O45" i="1"/>
  <c r="O53" i="1"/>
  <c r="O55" i="1"/>
  <c r="H29" i="3"/>
  <c r="H32" i="3"/>
  <c r="F29" i="3"/>
  <c r="G54" i="3"/>
  <c r="H27" i="3"/>
  <c r="S27" i="1"/>
  <c r="D32" i="3"/>
  <c r="H69" i="2"/>
  <c r="H82" i="2"/>
  <c r="E54" i="3"/>
  <c r="E55" i="1"/>
  <c r="P46" i="1"/>
  <c r="G79" i="6"/>
  <c r="F55" i="1"/>
  <c r="Q46" i="1"/>
  <c r="H80" i="2"/>
  <c r="R44" i="2"/>
  <c r="C25" i="2"/>
  <c r="C48" i="3"/>
  <c r="N55" i="1"/>
  <c r="N45" i="1"/>
  <c r="N48" i="1"/>
  <c r="N56" i="1"/>
  <c r="N53" i="1"/>
  <c r="E29" i="3"/>
  <c r="Q34" i="1"/>
  <c r="AA61" i="2"/>
  <c r="J80" i="2"/>
  <c r="L30" i="2"/>
  <c r="AA22" i="2" s="1"/>
  <c r="AA23" i="2" s="1"/>
  <c r="L31" i="2"/>
  <c r="F9" i="2" s="1"/>
  <c r="L66" i="2" s="1"/>
  <c r="AA59" i="2" s="1"/>
  <c r="P45" i="1"/>
  <c r="I27" i="3"/>
  <c r="T27" i="1"/>
  <c r="H55" i="1"/>
  <c r="H49" i="3" s="1"/>
  <c r="H54" i="3"/>
  <c r="S46" i="1"/>
  <c r="S45" i="1"/>
  <c r="S53" i="1"/>
  <c r="I9" i="3"/>
  <c r="T74" i="1"/>
  <c r="T31" i="1"/>
  <c r="I12" i="1"/>
  <c r="Y74" i="2"/>
  <c r="J38" i="2"/>
  <c r="J29" i="2"/>
  <c r="Q45" i="1"/>
  <c r="Q55" i="1"/>
  <c r="Q53" i="1"/>
  <c r="E38" i="3"/>
  <c r="E56" i="1"/>
  <c r="J49" i="3"/>
  <c r="D55" i="1"/>
  <c r="O46" i="1"/>
  <c r="R34" i="1"/>
  <c r="G68" i="2"/>
  <c r="V60" i="2"/>
  <c r="X60" i="2"/>
  <c r="J9" i="3"/>
  <c r="U74" i="1"/>
  <c r="U31" i="1"/>
  <c r="J12" i="1"/>
  <c r="U44" i="2"/>
  <c r="F25" i="2"/>
  <c r="N46" i="1"/>
  <c r="G41" i="3"/>
  <c r="J27" i="3"/>
  <c r="U27" i="1"/>
  <c r="Q39" i="1"/>
  <c r="T67" i="2"/>
  <c r="T59" i="2"/>
  <c r="E27" i="3"/>
  <c r="P27" i="1"/>
  <c r="C12" i="3"/>
  <c r="N64" i="1"/>
  <c r="C25" i="1"/>
  <c r="E49" i="3"/>
  <c r="F27" i="3"/>
  <c r="Q27" i="1"/>
  <c r="D27" i="3"/>
  <c r="O27" i="1"/>
  <c r="C82" i="2"/>
  <c r="C69" i="2"/>
  <c r="C81" i="2"/>
  <c r="AB51" i="2"/>
  <c r="AB48" i="2"/>
  <c r="AB49" i="2"/>
  <c r="M22" i="2"/>
  <c r="H81" i="2"/>
  <c r="G82" i="2"/>
  <c r="G69" i="2"/>
  <c r="G80" i="2"/>
  <c r="G81" i="2"/>
  <c r="AA60" i="2"/>
  <c r="H36" i="3"/>
  <c r="E9" i="3"/>
  <c r="P31" i="1"/>
  <c r="E12" i="1"/>
  <c r="P74" i="1"/>
  <c r="F38" i="3"/>
  <c r="D35" i="3"/>
  <c r="I55" i="1"/>
  <c r="I54" i="3"/>
  <c r="T46" i="1"/>
  <c r="T55" i="1"/>
  <c r="D80" i="2"/>
  <c r="D82" i="2"/>
  <c r="D69" i="2"/>
  <c r="F69" i="2"/>
  <c r="F82" i="2"/>
  <c r="F80" i="2"/>
  <c r="W74" i="2"/>
  <c r="H29" i="2"/>
  <c r="H38" i="2"/>
  <c r="G9" i="3"/>
  <c r="R31" i="1"/>
  <c r="R74" i="1"/>
  <c r="R75" i="1" s="1"/>
  <c r="R76" i="1" s="1"/>
  <c r="G12" i="1"/>
  <c r="D9" i="3"/>
  <c r="D12" i="1"/>
  <c r="O31" i="1"/>
  <c r="O74" i="1"/>
  <c r="O75" i="1" s="1"/>
  <c r="O76" i="1" s="1"/>
  <c r="E82" i="2"/>
  <c r="E81" i="2"/>
  <c r="E69" i="2"/>
  <c r="V44" i="2"/>
  <c r="G25" i="2"/>
  <c r="E25" i="2"/>
  <c r="T44" i="2"/>
  <c r="Q31" i="1"/>
  <c r="F9" i="3"/>
  <c r="Q74" i="1"/>
  <c r="Q75" i="1" s="1"/>
  <c r="Q76" i="1" s="1"/>
  <c r="F12" i="1"/>
  <c r="O34" i="1"/>
  <c r="N75" i="1"/>
  <c r="N76" i="1" s="1"/>
  <c r="D38" i="3"/>
  <c r="AA62" i="2" l="1"/>
  <c r="AA46" i="2"/>
  <c r="AA25" i="2"/>
  <c r="D55" i="3"/>
  <c r="D58" i="3"/>
  <c r="D50" i="3"/>
  <c r="D52" i="3"/>
  <c r="D44" i="3"/>
  <c r="D40" i="3"/>
  <c r="D41" i="3"/>
  <c r="D45" i="3"/>
  <c r="D53" i="3"/>
  <c r="D43" i="3"/>
  <c r="D42" i="3"/>
  <c r="D46" i="3"/>
  <c r="D51" i="3"/>
  <c r="D47" i="3"/>
  <c r="I58" i="3"/>
  <c r="I50" i="3"/>
  <c r="I55" i="3"/>
  <c r="I51" i="3"/>
  <c r="I42" i="3"/>
  <c r="I45" i="3"/>
  <c r="I43" i="3"/>
  <c r="I44" i="3"/>
  <c r="I46" i="3"/>
  <c r="I40" i="3"/>
  <c r="I56" i="1"/>
  <c r="I53" i="3"/>
  <c r="I48" i="3"/>
  <c r="I49" i="3"/>
  <c r="I47" i="3"/>
  <c r="I41" i="3"/>
  <c r="I52" i="3"/>
  <c r="F58" i="3"/>
  <c r="F50" i="3"/>
  <c r="F55" i="3"/>
  <c r="F45" i="3"/>
  <c r="F40" i="3"/>
  <c r="F42" i="3"/>
  <c r="F41" i="3"/>
  <c r="F46" i="3"/>
  <c r="F51" i="3"/>
  <c r="F52" i="3"/>
  <c r="F43" i="3"/>
  <c r="F44" i="3"/>
  <c r="F53" i="3"/>
  <c r="F47" i="3"/>
  <c r="F54" i="3"/>
  <c r="F56" i="1"/>
  <c r="U75" i="1"/>
  <c r="U76" i="1" s="1"/>
  <c r="X74" i="2"/>
  <c r="I29" i="2"/>
  <c r="I38" i="2"/>
  <c r="M25" i="2"/>
  <c r="AB44" i="2"/>
  <c r="T75" i="1"/>
  <c r="T76" i="1" s="1"/>
  <c r="L68" i="2"/>
  <c r="V74" i="2"/>
  <c r="G38" i="2"/>
  <c r="G29" i="2"/>
  <c r="P75" i="1"/>
  <c r="P76" i="1" s="1"/>
  <c r="C25" i="3"/>
  <c r="N65" i="1"/>
  <c r="N6" i="1"/>
  <c r="N32" i="1"/>
  <c r="C26" i="1"/>
  <c r="E55" i="3"/>
  <c r="E58" i="3"/>
  <c r="E50" i="3"/>
  <c r="E44" i="3"/>
  <c r="E42" i="3"/>
  <c r="E41" i="3"/>
  <c r="E46" i="3"/>
  <c r="E48" i="3"/>
  <c r="E43" i="3"/>
  <c r="E52" i="3"/>
  <c r="E40" i="3"/>
  <c r="E47" i="3"/>
  <c r="E45" i="3"/>
  <c r="E53" i="3"/>
  <c r="E51" i="3"/>
  <c r="J31" i="2"/>
  <c r="D9" i="2" s="1"/>
  <c r="Y83" i="2"/>
  <c r="Y84" i="2" s="1"/>
  <c r="Y85" i="2" s="1"/>
  <c r="Y45" i="2"/>
  <c r="Y75" i="2"/>
  <c r="J39" i="2"/>
  <c r="Y19" i="2"/>
  <c r="Y23" i="2" s="1"/>
  <c r="Y68" i="2"/>
  <c r="H31" i="2"/>
  <c r="W83" i="2"/>
  <c r="W84" i="2" s="1"/>
  <c r="W85" i="2" s="1"/>
  <c r="D12" i="3"/>
  <c r="O64" i="1"/>
  <c r="D25" i="1"/>
  <c r="D15" i="1"/>
  <c r="D15" i="3" s="1"/>
  <c r="E12" i="3"/>
  <c r="E25" i="1"/>
  <c r="E15" i="1"/>
  <c r="E15" i="3" s="1"/>
  <c r="P64" i="1"/>
  <c r="D56" i="1"/>
  <c r="H56" i="1"/>
  <c r="C55" i="3"/>
  <c r="C58" i="3"/>
  <c r="C50" i="3"/>
  <c r="C41" i="3"/>
  <c r="C56" i="1"/>
  <c r="C54" i="3"/>
  <c r="C40" i="3"/>
  <c r="C53" i="3"/>
  <c r="C45" i="3"/>
  <c r="C52" i="3"/>
  <c r="C51" i="3"/>
  <c r="C43" i="3"/>
  <c r="C42" i="3"/>
  <c r="C46" i="3"/>
  <c r="C44" i="3"/>
  <c r="C47" i="3"/>
  <c r="G12" i="3"/>
  <c r="R64" i="1"/>
  <c r="G25" i="1"/>
  <c r="G15" i="1"/>
  <c r="G15" i="3" s="1"/>
  <c r="R74" i="2"/>
  <c r="C29" i="2"/>
  <c r="C38" i="2"/>
  <c r="Z74" i="2"/>
  <c r="K38" i="2"/>
  <c r="K29" i="2"/>
  <c r="C49" i="3"/>
  <c r="F49" i="3"/>
  <c r="D49" i="3"/>
  <c r="D48" i="3"/>
  <c r="H25" i="3"/>
  <c r="S65" i="1"/>
  <c r="S32" i="1"/>
  <c r="H26" i="1"/>
  <c r="S6" i="1"/>
  <c r="S56" i="1"/>
  <c r="S48" i="1"/>
  <c r="F12" i="3"/>
  <c r="Q64" i="1"/>
  <c r="F25" i="1"/>
  <c r="F15" i="1"/>
  <c r="F15" i="3" s="1"/>
  <c r="U74" i="2"/>
  <c r="F38" i="2"/>
  <c r="F29" i="2"/>
  <c r="D54" i="3"/>
  <c r="F48" i="3"/>
  <c r="H58" i="3"/>
  <c r="H50" i="3"/>
  <c r="H55" i="3"/>
  <c r="H48" i="3"/>
  <c r="H43" i="3"/>
  <c r="H40" i="3"/>
  <c r="H45" i="3"/>
  <c r="H51" i="3"/>
  <c r="H42" i="3"/>
  <c r="H52" i="3"/>
  <c r="H44" i="3"/>
  <c r="H47" i="3"/>
  <c r="H46" i="3"/>
  <c r="H53" i="3"/>
  <c r="H41" i="3"/>
  <c r="D38" i="2"/>
  <c r="D29" i="2"/>
  <c r="S74" i="2"/>
  <c r="W75" i="2"/>
  <c r="W45" i="2"/>
  <c r="H39" i="2"/>
  <c r="W19" i="2"/>
  <c r="W23" i="2" s="1"/>
  <c r="W68" i="2"/>
  <c r="J12" i="3"/>
  <c r="J25" i="1"/>
  <c r="J15" i="1"/>
  <c r="J15" i="3" s="1"/>
  <c r="U64" i="1"/>
  <c r="I12" i="3"/>
  <c r="I25" i="1"/>
  <c r="T64" i="1"/>
  <c r="I15" i="1"/>
  <c r="I15" i="3" s="1"/>
  <c r="T74" i="2"/>
  <c r="E38" i="2"/>
  <c r="E29" i="2"/>
  <c r="H26" i="3" l="1"/>
  <c r="S47" i="1"/>
  <c r="S57" i="1"/>
  <c r="G31" i="2"/>
  <c r="V83" i="2"/>
  <c r="V84" i="2" s="1"/>
  <c r="V85" i="2" s="1"/>
  <c r="T19" i="2"/>
  <c r="T23" i="2" s="1"/>
  <c r="T45" i="2"/>
  <c r="E39" i="2"/>
  <c r="T75" i="2"/>
  <c r="T68" i="2"/>
  <c r="W61" i="2"/>
  <c r="W69" i="2"/>
  <c r="U75" i="2"/>
  <c r="U45" i="2"/>
  <c r="F39" i="2"/>
  <c r="U19" i="2"/>
  <c r="U23" i="2" s="1"/>
  <c r="U68" i="2"/>
  <c r="G25" i="3"/>
  <c r="R65" i="1"/>
  <c r="G26" i="1"/>
  <c r="R6" i="1"/>
  <c r="R32" i="1"/>
  <c r="R56" i="1"/>
  <c r="R48" i="1"/>
  <c r="D25" i="3"/>
  <c r="O32" i="1"/>
  <c r="O65" i="1"/>
  <c r="D26" i="1"/>
  <c r="O6" i="1"/>
  <c r="O48" i="1"/>
  <c r="O56" i="1"/>
  <c r="I31" i="2"/>
  <c r="X83" i="2"/>
  <c r="X84" i="2" s="1"/>
  <c r="X85" i="2" s="1"/>
  <c r="Y70" i="2"/>
  <c r="Y62" i="2"/>
  <c r="Y25" i="2"/>
  <c r="Y46" i="2"/>
  <c r="E31" i="2"/>
  <c r="T83" i="2"/>
  <c r="T84" i="2" s="1"/>
  <c r="T85" i="2" s="1"/>
  <c r="I25" i="3"/>
  <c r="T65" i="1"/>
  <c r="I26" i="1"/>
  <c r="T6" i="1"/>
  <c r="T32" i="1"/>
  <c r="T48" i="1"/>
  <c r="T56" i="1"/>
  <c r="D31" i="2"/>
  <c r="S83" i="2"/>
  <c r="S84" i="2" s="1"/>
  <c r="S85" i="2" s="1"/>
  <c r="S45" i="2"/>
  <c r="S75" i="2"/>
  <c r="S19" i="2"/>
  <c r="S23" i="2" s="1"/>
  <c r="D39" i="2"/>
  <c r="S68" i="2"/>
  <c r="K30" i="2"/>
  <c r="Z22" i="2" s="1"/>
  <c r="K31" i="2"/>
  <c r="E9" i="2" s="1"/>
  <c r="K66" i="2" s="1"/>
  <c r="Z83" i="2"/>
  <c r="Z84" i="2" s="1"/>
  <c r="Z85" i="2" s="1"/>
  <c r="C26" i="3"/>
  <c r="N47" i="1"/>
  <c r="N57" i="1"/>
  <c r="AB74" i="2"/>
  <c r="M38" i="2"/>
  <c r="M29" i="2"/>
  <c r="X45" i="2"/>
  <c r="I39" i="2"/>
  <c r="X19" i="2"/>
  <c r="X23" i="2" s="1"/>
  <c r="X75" i="2"/>
  <c r="X68" i="2"/>
  <c r="U65" i="1"/>
  <c r="J25" i="3"/>
  <c r="J26" i="1"/>
  <c r="U6" i="1"/>
  <c r="U32" i="1"/>
  <c r="U48" i="1"/>
  <c r="U56" i="1"/>
  <c r="R45" i="2"/>
  <c r="C39" i="2"/>
  <c r="R19" i="2"/>
  <c r="R23" i="2" s="1"/>
  <c r="R75" i="2"/>
  <c r="R68" i="2"/>
  <c r="Y61" i="2"/>
  <c r="Y69" i="2"/>
  <c r="AA63" i="2"/>
  <c r="AA76" i="2"/>
  <c r="AA64" i="2"/>
  <c r="AA31" i="2"/>
  <c r="AA35" i="2" s="1"/>
  <c r="F25" i="3"/>
  <c r="Q65" i="1"/>
  <c r="Q32" i="1"/>
  <c r="F26" i="1"/>
  <c r="Q6" i="1"/>
  <c r="Q56" i="1"/>
  <c r="Q48" i="1"/>
  <c r="Z45" i="2"/>
  <c r="Z75" i="2"/>
  <c r="K39" i="2"/>
  <c r="Z61" i="2" s="1"/>
  <c r="Z19" i="2"/>
  <c r="N8" i="1"/>
  <c r="N11" i="1" s="1"/>
  <c r="C31" i="2"/>
  <c r="R83" i="2"/>
  <c r="R84" i="2" s="1"/>
  <c r="R85" i="2" s="1"/>
  <c r="W70" i="2"/>
  <c r="W46" i="2"/>
  <c r="W25" i="2"/>
  <c r="W62" i="2"/>
  <c r="F31" i="2"/>
  <c r="U83" i="2"/>
  <c r="U84" i="2" s="1"/>
  <c r="U85" i="2" s="1"/>
  <c r="E25" i="3"/>
  <c r="P65" i="1"/>
  <c r="P32" i="1"/>
  <c r="E26" i="1"/>
  <c r="P6" i="1"/>
  <c r="P56" i="1"/>
  <c r="P48" i="1"/>
  <c r="V75" i="2"/>
  <c r="G39" i="2"/>
  <c r="V19" i="2"/>
  <c r="V23" i="2" s="1"/>
  <c r="V45" i="2"/>
  <c r="V68" i="2"/>
  <c r="S8" i="1"/>
  <c r="S11" i="1" s="1"/>
  <c r="N49" i="1" l="1"/>
  <c r="N33" i="1"/>
  <c r="N66" i="1"/>
  <c r="N13" i="1"/>
  <c r="N58" i="1"/>
  <c r="S58" i="1"/>
  <c r="S66" i="1"/>
  <c r="S49" i="1"/>
  <c r="S33" i="1"/>
  <c r="S13" i="1"/>
  <c r="X70" i="2"/>
  <c r="X25" i="2"/>
  <c r="X62" i="2"/>
  <c r="X46" i="2"/>
  <c r="O8" i="1"/>
  <c r="O11" i="1"/>
  <c r="E26" i="3"/>
  <c r="P47" i="1"/>
  <c r="P57" i="1"/>
  <c r="X69" i="2"/>
  <c r="X61" i="2"/>
  <c r="U62" i="2"/>
  <c r="U70" i="2"/>
  <c r="U46" i="2"/>
  <c r="U25" i="2"/>
  <c r="Z23" i="2"/>
  <c r="M30" i="2"/>
  <c r="AB22" i="2" s="1"/>
  <c r="AB83" i="2"/>
  <c r="AB84" i="2" s="1"/>
  <c r="AB85" i="2" s="1"/>
  <c r="AB45" i="2"/>
  <c r="AB75" i="2"/>
  <c r="M39" i="2"/>
  <c r="AB61" i="2" s="1"/>
  <c r="AB19" i="2"/>
  <c r="Y76" i="2"/>
  <c r="Y64" i="2"/>
  <c r="Y72" i="2"/>
  <c r="Y63" i="2"/>
  <c r="Y71" i="2"/>
  <c r="Y31" i="2"/>
  <c r="Y35" i="2" s="1"/>
  <c r="Q8" i="1"/>
  <c r="Q11" i="1" s="1"/>
  <c r="G26" i="3"/>
  <c r="R57" i="1"/>
  <c r="R47" i="1"/>
  <c r="K68" i="2"/>
  <c r="Z59" i="2"/>
  <c r="Z60" i="2"/>
  <c r="T8" i="1"/>
  <c r="T11" i="1" s="1"/>
  <c r="I26" i="3"/>
  <c r="T47" i="1"/>
  <c r="T57" i="1"/>
  <c r="T46" i="2"/>
  <c r="T70" i="2"/>
  <c r="T62" i="2"/>
  <c r="T25" i="2"/>
  <c r="P8" i="1"/>
  <c r="P11" i="1" s="1"/>
  <c r="R70" i="2"/>
  <c r="R25" i="2"/>
  <c r="R46" i="2"/>
  <c r="R62" i="2"/>
  <c r="R69" i="2"/>
  <c r="R61" i="2"/>
  <c r="S61" i="2"/>
  <c r="S69" i="2"/>
  <c r="D26" i="3"/>
  <c r="O57" i="1"/>
  <c r="O47" i="1"/>
  <c r="S70" i="2"/>
  <c r="S46" i="2"/>
  <c r="S62" i="2"/>
  <c r="S25" i="2"/>
  <c r="U61" i="2"/>
  <c r="U69" i="2"/>
  <c r="U8" i="1"/>
  <c r="U11" i="1" s="1"/>
  <c r="V46" i="2"/>
  <c r="V25" i="2"/>
  <c r="V62" i="2"/>
  <c r="V70" i="2"/>
  <c r="J26" i="3"/>
  <c r="U47" i="1"/>
  <c r="U57" i="1"/>
  <c r="V61" i="2"/>
  <c r="V69" i="2"/>
  <c r="W63" i="2"/>
  <c r="W64" i="2"/>
  <c r="W76" i="2"/>
  <c r="W31" i="2"/>
  <c r="W35" i="2" s="1"/>
  <c r="W72" i="2"/>
  <c r="W71" i="2"/>
  <c r="R8" i="1"/>
  <c r="R11" i="1" s="1"/>
  <c r="F26" i="3"/>
  <c r="Q47" i="1"/>
  <c r="Q57" i="1"/>
  <c r="T61" i="2"/>
  <c r="T69" i="2"/>
  <c r="U58" i="1" l="1"/>
  <c r="U33" i="1"/>
  <c r="U66" i="1"/>
  <c r="U49" i="1"/>
  <c r="U13" i="1"/>
  <c r="P49" i="1"/>
  <c r="P66" i="1"/>
  <c r="P13" i="1"/>
  <c r="P58" i="1"/>
  <c r="P33" i="1"/>
  <c r="R49" i="1"/>
  <c r="R58" i="1"/>
  <c r="R33" i="1"/>
  <c r="R66" i="1"/>
  <c r="R13" i="1"/>
  <c r="Q49" i="1"/>
  <c r="Q58" i="1"/>
  <c r="Q13" i="1"/>
  <c r="Q66" i="1"/>
  <c r="Q33" i="1"/>
  <c r="T58" i="1"/>
  <c r="T33" i="1"/>
  <c r="T66" i="1"/>
  <c r="T49" i="1"/>
  <c r="T13" i="1"/>
  <c r="Z62" i="2"/>
  <c r="Z46" i="2"/>
  <c r="Z25" i="2"/>
  <c r="S64" i="2"/>
  <c r="S71" i="2"/>
  <c r="S76" i="2"/>
  <c r="S72" i="2"/>
  <c r="S31" i="2"/>
  <c r="S35" i="2" s="1"/>
  <c r="S63" i="2"/>
  <c r="U72" i="2"/>
  <c r="U63" i="2"/>
  <c r="U76" i="2"/>
  <c r="U64" i="2"/>
  <c r="U31" i="2"/>
  <c r="U35" i="2" s="1"/>
  <c r="U71" i="2"/>
  <c r="R64" i="2"/>
  <c r="R71" i="2"/>
  <c r="R72" i="2"/>
  <c r="R63" i="2"/>
  <c r="R31" i="2"/>
  <c r="R35" i="2" s="1"/>
  <c r="X76" i="2"/>
  <c r="X71" i="2"/>
  <c r="X64" i="2"/>
  <c r="X63" i="2"/>
  <c r="X31" i="2"/>
  <c r="X35" i="2" s="1"/>
  <c r="X72" i="2"/>
  <c r="O49" i="1"/>
  <c r="O58" i="1"/>
  <c r="O33" i="1"/>
  <c r="O66" i="1"/>
  <c r="O13" i="1"/>
  <c r="M31" i="2"/>
  <c r="G9" i="2" s="1"/>
  <c r="M66" i="2" s="1"/>
  <c r="S67" i="1"/>
  <c r="S50" i="1"/>
  <c r="S59" i="1"/>
  <c r="S15" i="1"/>
  <c r="AB23" i="2"/>
  <c r="V63" i="2"/>
  <c r="V64" i="2"/>
  <c r="V72" i="2"/>
  <c r="V76" i="2"/>
  <c r="V31" i="2"/>
  <c r="V35" i="2" s="1"/>
  <c r="V71" i="2"/>
  <c r="T71" i="2"/>
  <c r="T72" i="2"/>
  <c r="T76" i="2"/>
  <c r="T64" i="2"/>
  <c r="T63" i="2"/>
  <c r="T31" i="2"/>
  <c r="T35" i="2" s="1"/>
  <c r="N59" i="1"/>
  <c r="N50" i="1"/>
  <c r="N15" i="1"/>
  <c r="P67" i="1" l="1"/>
  <c r="P50" i="1"/>
  <c r="P59" i="1"/>
  <c r="P15" i="1"/>
  <c r="N60" i="1"/>
  <c r="N51" i="1"/>
  <c r="N18" i="1"/>
  <c r="Q59" i="1"/>
  <c r="Q67" i="1"/>
  <c r="Q50" i="1"/>
  <c r="Q15" i="1"/>
  <c r="S51" i="1"/>
  <c r="S60" i="1"/>
  <c r="S18" i="1"/>
  <c r="T50" i="1"/>
  <c r="T59" i="1"/>
  <c r="T67" i="1"/>
  <c r="T15" i="1"/>
  <c r="Z71" i="2"/>
  <c r="Z31" i="2"/>
  <c r="Z35" i="2" s="1"/>
  <c r="K42" i="2" s="1"/>
  <c r="Z76" i="2"/>
  <c r="Z63" i="2"/>
  <c r="Z64" i="2"/>
  <c r="U50" i="1"/>
  <c r="U67" i="1"/>
  <c r="U59" i="1"/>
  <c r="U15" i="1"/>
  <c r="AB62" i="2"/>
  <c r="AB46" i="2"/>
  <c r="AB25" i="2"/>
  <c r="R67" i="1"/>
  <c r="R50" i="1"/>
  <c r="R59" i="1"/>
  <c r="R15" i="1"/>
  <c r="AB60" i="2"/>
  <c r="AB59" i="2"/>
  <c r="M68" i="2"/>
  <c r="O67" i="1"/>
  <c r="O59" i="1"/>
  <c r="O50" i="1"/>
  <c r="O15" i="1"/>
  <c r="R60" i="1" l="1"/>
  <c r="R51" i="1"/>
  <c r="R18" i="1"/>
  <c r="O60" i="1"/>
  <c r="O51" i="1"/>
  <c r="O18" i="1"/>
  <c r="N52" i="1"/>
  <c r="N61" i="1"/>
  <c r="N21" i="1"/>
  <c r="N24" i="1" s="1"/>
  <c r="N25" i="1" s="1"/>
  <c r="T51" i="1"/>
  <c r="T60" i="1"/>
  <c r="T18" i="1"/>
  <c r="Q51" i="1"/>
  <c r="Q60" i="1"/>
  <c r="Q18" i="1"/>
  <c r="K51" i="2"/>
  <c r="L42" i="2"/>
  <c r="Z67" i="2"/>
  <c r="Z68" i="2"/>
  <c r="Z69" i="2"/>
  <c r="Z70" i="2"/>
  <c r="AB63" i="2"/>
  <c r="AB64" i="2"/>
  <c r="AB31" i="2"/>
  <c r="AB35" i="2" s="1"/>
  <c r="AB76" i="2"/>
  <c r="Z72" i="2"/>
  <c r="U60" i="1"/>
  <c r="U18" i="1"/>
  <c r="U51" i="1"/>
  <c r="P60" i="1"/>
  <c r="P51" i="1"/>
  <c r="P18" i="1"/>
  <c r="S61" i="1"/>
  <c r="S52" i="1"/>
  <c r="S21" i="1"/>
  <c r="S24" i="1" s="1"/>
  <c r="S25" i="1" s="1"/>
  <c r="Q61" i="1" l="1"/>
  <c r="Q52" i="1"/>
  <c r="Q21" i="1"/>
  <c r="Q24" i="1" s="1"/>
  <c r="Q25" i="1" s="1"/>
  <c r="T61" i="1"/>
  <c r="T21" i="1"/>
  <c r="T24" i="1" s="1"/>
  <c r="T25" i="1" s="1"/>
  <c r="T52" i="1"/>
  <c r="M42" i="2"/>
  <c r="L51" i="2"/>
  <c r="AA68" i="2"/>
  <c r="AA67" i="2"/>
  <c r="AA69" i="2"/>
  <c r="AA70" i="2"/>
  <c r="AA72" i="2"/>
  <c r="AA71" i="2"/>
  <c r="R52" i="1"/>
  <c r="R21" i="1"/>
  <c r="R24" i="1" s="1"/>
  <c r="R25" i="1" s="1"/>
  <c r="R61" i="1"/>
  <c r="P52" i="1"/>
  <c r="P61" i="1"/>
  <c r="P21" i="1"/>
  <c r="P24" i="1" s="1"/>
  <c r="P25" i="1" s="1"/>
  <c r="U61" i="1"/>
  <c r="U21" i="1"/>
  <c r="U24" i="1" s="1"/>
  <c r="U25" i="1" s="1"/>
  <c r="U52" i="1"/>
  <c r="O52" i="1"/>
  <c r="O21" i="1"/>
  <c r="O24" i="1" s="1"/>
  <c r="O25" i="1" s="1"/>
  <c r="O61" i="1"/>
  <c r="K82" i="2"/>
  <c r="K69" i="2"/>
  <c r="K81" i="2"/>
  <c r="K80" i="2"/>
  <c r="L82" i="2" l="1"/>
  <c r="L69" i="2"/>
  <c r="L81" i="2"/>
  <c r="L80" i="2"/>
  <c r="M51" i="2"/>
  <c r="AB68" i="2"/>
  <c r="AB67" i="2"/>
  <c r="AB69" i="2"/>
  <c r="AB70" i="2"/>
  <c r="AB71" i="2"/>
  <c r="AB72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<sst xmlns="http://schemas.openxmlformats.org/spreadsheetml/2006/main" count="963" uniqueCount="624">
  <si>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</si>
  <si>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LMH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</si>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</sst>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22104</v>
      </c>
      <c r="O6" s="187">
        <f t="shared" si="1"/>
        <v>-32314</v>
      </c>
      <c r="P6" s="187">
        <f t="shared" si="1"/>
        <v>-67167</v>
      </c>
      <c r="Q6" s="187">
        <f t="shared" si="1"/>
        <v>-105116</v>
      </c>
      <c r="R6" s="187">
        <f t="shared" si="1"/>
        <v>-18097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3009179</v>
      </c>
      <c r="D7" s="123">
        <f>SUMIF(PL.data!$D$3:$D$25, FSA!$A7, PL.data!F$3:F$25)</f>
        <v>1544402</v>
      </c>
      <c r="E7" s="123">
        <f>SUMIF(PL.data!$D$3:$D$25, FSA!$A7, PL.data!G$3:G$25)</f>
        <v>72946</v>
      </c>
      <c r="F7" s="123">
        <f>SUMIF(PL.data!$D$3:$D$25, FSA!$A7, PL.data!H$3:H$25)</f>
        <v>22010</v>
      </c>
      <c r="G7" s="123">
        <f>SUMIF(PL.data!$D$3:$D$25, FSA!$A7, PL.data!I$3:I$25)</f>
        <v>25354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-2958161</v>
      </c>
      <c r="D8" s="123">
        <f>-SUMIF(PL.data!$D$3:$D$25, FSA!$A8, PL.data!F$3:F$25)</f>
        <v>-1530407</v>
      </c>
      <c r="E8" s="123">
        <f>-SUMIF(PL.data!$D$3:$D$25, FSA!$A8, PL.data!G$3:G$25)</f>
        <v>-66132</v>
      </c>
      <c r="F8" s="123">
        <f>-SUMIF(PL.data!$D$3:$D$25, FSA!$A8, PL.data!H$3:H$25)</f>
        <v>-41632</v>
      </c>
      <c r="G8" s="123">
        <f>-SUMIF(PL.data!$D$3:$D$25, FSA!$A8, PL.data!I$3:I$25)</f>
        <v>-22975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-1861</v>
      </c>
      <c r="O8" s="190">
        <f>CF.data!F12-FSA!O7-FSA!O6</f>
        <v>6148</v>
      </c>
      <c r="P8" s="190">
        <f>CF.data!G12-FSA!P7-FSA!P6</f>
        <v>61383</v>
      </c>
      <c r="Q8" s="190">
        <f>CF.data!H12-FSA!Q7-FSA!Q6</f>
        <v>83407</v>
      </c>
      <c r="R8" s="190">
        <f>CF.data!I12-FSA!R7-FSA!R6</f>
        <v>19687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51018</v>
      </c>
      <c r="D9" s="187">
        <f t="shared" si="3"/>
        <v>13995</v>
      </c>
      <c r="E9" s="187">
        <f t="shared" si="3"/>
        <v>6814</v>
      </c>
      <c r="F9" s="187">
        <f t="shared" si="3"/>
        <v>-19622</v>
      </c>
      <c r="G9" s="187">
        <f t="shared" si="3"/>
        <v>2379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-23095</v>
      </c>
      <c r="O9" s="190">
        <f>SUMIF(CF.data!$D$4:$D$43, $L9, CF.data!F$4:F$43)</f>
        <v>-13343</v>
      </c>
      <c r="P9" s="190">
        <f>SUMIF(CF.data!$D$4:$D$43, $L9, CF.data!G$4:G$43)</f>
        <v>-7611</v>
      </c>
      <c r="Q9" s="190">
        <f>SUMIF(CF.data!$D$4:$D$43, $L9, CF.data!H$4:H$43)</f>
        <v>-4710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-30385</v>
      </c>
      <c r="D10" s="123">
        <f>-SUMIF(PL.data!$D$3:$D$25, FSA!$A10, PL.data!F$3:F$25)</f>
        <v>-48087</v>
      </c>
      <c r="E10" s="123">
        <f>-SUMIF(PL.data!$D$3:$D$25, FSA!$A10, PL.data!G$3:G$25)</f>
        <v>-74703</v>
      </c>
      <c r="F10" s="123">
        <f>-SUMIF(PL.data!$D$3:$D$25, FSA!$A10, PL.data!H$3:H$25)</f>
        <v>-85505</v>
      </c>
      <c r="G10" s="123">
        <f>-SUMIF(PL.data!$D$3:$D$25, FSA!$A10, PL.data!I$3:I$25)</f>
        <v>-20476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-5156</v>
      </c>
      <c r="O10" s="190">
        <f>SUMIF(CF.data!$D$4:$D$43, $L10, CF.data!F$4:F$43)</f>
        <v>-4481</v>
      </c>
      <c r="P10" s="190">
        <f>SUMIF(CF.data!$D$4:$D$43, $L10, CF.data!G$4:G$43)</f>
        <v>0</v>
      </c>
      <c r="Q10" s="190">
        <f>SUMIF(CF.data!$D$4:$D$43, $L10, CF.data!H$4:H$43)</f>
        <v>-276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-8008</v>
      </c>
      <c r="O11" s="187">
        <f t="shared" si="4"/>
        <v>-43990</v>
      </c>
      <c r="P11" s="187">
        <f t="shared" si="4"/>
        <v>-13395</v>
      </c>
      <c r="Q11" s="187">
        <f t="shared" si="4"/>
        <v>-26695</v>
      </c>
      <c r="R11" s="187">
        <f t="shared" si="4"/>
        <v>1590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20633</v>
      </c>
      <c r="D12" s="187">
        <f t="shared" si="5"/>
        <v>-34092</v>
      </c>
      <c r="E12" s="187">
        <f t="shared" si="5"/>
        <v>-67889</v>
      </c>
      <c r="F12" s="187">
        <f t="shared" si="5"/>
        <v>-105127</v>
      </c>
      <c r="G12" s="187">
        <f t="shared" si="5"/>
        <v>-18097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-62069</v>
      </c>
      <c r="O12" s="190">
        <f>SUMIF(CF.data!$D$4:$D$43, $L12, CF.data!F$4:F$43)</f>
        <v>121279</v>
      </c>
      <c r="P12" s="190">
        <f>SUMIF(CF.data!$D$4:$D$43, $L12, CF.data!G$4:G$43)</f>
        <v>38283</v>
      </c>
      <c r="Q12" s="190">
        <f>SUMIF(CF.data!$D$4:$D$43, $L12, CF.data!H$4:H$43)</f>
        <v>45389</v>
      </c>
      <c r="R12" s="190">
        <f>SUMIF(CF.data!$D$4:$D$43, $L12, CF.data!I$4:I$43)</f>
        <v>-27206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-795</v>
      </c>
      <c r="D13" s="123">
        <f>SUMIF(PL.data!$D$3:$D$25, FSA!$A13, PL.data!F$3:F$25)</f>
        <v>-888</v>
      </c>
      <c r="E13" s="123">
        <f>SUMIF(PL.data!$D$3:$D$25, FSA!$A13, PL.data!G$3:G$25)</f>
        <v>-1157</v>
      </c>
      <c r="F13" s="123">
        <f>SUMIF(PL.data!$D$3:$D$25, FSA!$A13, PL.data!H$3:H$25)</f>
        <v>-385</v>
      </c>
      <c r="G13" s="123">
        <f>SUMIF(PL.data!$D$3:$D$25, FSA!$A13, PL.data!I$3:I$25)</f>
        <v>12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-70077</v>
      </c>
      <c r="O13" s="187">
        <f t="shared" si="6"/>
        <v>77289</v>
      </c>
      <c r="P13" s="187">
        <f t="shared" si="6"/>
        <v>24888</v>
      </c>
      <c r="Q13" s="187">
        <f t="shared" si="6"/>
        <v>18694</v>
      </c>
      <c r="R13" s="187">
        <f t="shared" si="6"/>
        <v>-25616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-26078</v>
      </c>
      <c r="D14" s="123">
        <f>-SUMIF(PL.data!$D$3:$D$25, FSA!$A14, PL.data!F$3:F$25)</f>
        <v>-12307</v>
      </c>
      <c r="E14" s="123">
        <f>-SUMIF(PL.data!$D$3:$D$25, FSA!$A14, PL.data!G$3:G$25)</f>
        <v>-10460</v>
      </c>
      <c r="F14" s="123">
        <f>-SUMIF(PL.data!$D$3:$D$25, FSA!$A14, PL.data!H$3:H$25)</f>
        <v>-7032</v>
      </c>
      <c r="G14" s="123">
        <f>-SUMIF(PL.data!$D$3:$D$25, FSA!$A14, PL.data!I$3:I$25)</f>
        <v>-5532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-227030</v>
      </c>
      <c r="O14" s="190">
        <f>SUMIF(CF.data!$D$4:$D$43, $L14, CF.data!F$4:F$43)</f>
        <v>-136</v>
      </c>
      <c r="P14" s="190">
        <f>SUMIF(CF.data!$D$4:$D$43, $L14, CF.data!G$4:G$43)</f>
        <v>68315</v>
      </c>
      <c r="Q14" s="190">
        <f>SUMIF(CF.data!$D$4:$D$43, $L14, CF.data!H$4:H$43)</f>
        <v>200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30387</v>
      </c>
      <c r="D15" s="123">
        <f t="shared" si="7"/>
        <v>23877</v>
      </c>
      <c r="E15" s="123">
        <f t="shared" si="7"/>
        <v>-1406</v>
      </c>
      <c r="F15" s="123">
        <f t="shared" si="7"/>
        <v>2</v>
      </c>
      <c r="G15" s="123">
        <f t="shared" si="7"/>
        <v>1385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-297107</v>
      </c>
      <c r="O15" s="187">
        <f t="shared" si="8"/>
        <v>77153</v>
      </c>
      <c r="P15" s="187">
        <f t="shared" si="8"/>
        <v>93203</v>
      </c>
      <c r="Q15" s="187">
        <f t="shared" si="8"/>
        <v>18894</v>
      </c>
      <c r="R15" s="187">
        <f t="shared" si="8"/>
        <v>-25616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24147</v>
      </c>
      <c r="D16" s="175">
        <f>SUMIF(PL.data!$D$3:$D$25, FSA!$A16, PL.data!F$3:F$25)</f>
        <v>-23410</v>
      </c>
      <c r="E16" s="175">
        <f>SUMIF(PL.data!$D$3:$D$25, FSA!$A16, PL.data!G$3:G$25)</f>
        <v>-80912</v>
      </c>
      <c r="F16" s="175">
        <f>SUMIF(PL.data!$D$3:$D$25, FSA!$A16, PL.data!H$3:H$25)</f>
        <v>-112542</v>
      </c>
      <c r="G16" s="175">
        <f>SUMIF(PL.data!$D$3:$D$25, FSA!$A16, PL.data!I$3:I$25)</f>
        <v>-22232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10539</v>
      </c>
      <c r="O16" s="190">
        <f>SUMIF(CF.data!$D$4:$D$43, $L16, CF.data!F$4:F$43)</f>
        <v>24259</v>
      </c>
      <c r="P16" s="190">
        <f>SUMIF(CF.data!$D$4:$D$43, $L16, CF.data!G$4:G$43)</f>
        <v>805</v>
      </c>
      <c r="Q16" s="190">
        <f>SUMIF(CF.data!$D$4:$D$43, $L16, CF.data!H$4:H$43)</f>
        <v>10</v>
      </c>
      <c r="R16" s="190">
        <f>SUMIF(CF.data!$D$4:$D$43, $L16, CF.data!I$4:I$43)</f>
        <v>3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-4616</v>
      </c>
      <c r="D17" s="123">
        <f>-SUMIF(PL.data!$D$3:$D$25, FSA!$A17, PL.data!F$3:F$25)</f>
        <v>-3955</v>
      </c>
      <c r="E17" s="123">
        <f>-SUMIF(PL.data!$D$3:$D$25, FSA!$A17, PL.data!G$3:G$25)</f>
        <v>0</v>
      </c>
      <c r="F17" s="123">
        <f>-SUMIF(PL.data!$D$3:$D$25, FSA!$A17, PL.data!H$3:H$25)</f>
        <v>-276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19531</v>
      </c>
      <c r="D18" s="187">
        <f t="shared" si="9"/>
        <v>-27365</v>
      </c>
      <c r="E18" s="187">
        <f t="shared" si="9"/>
        <v>-80912</v>
      </c>
      <c r="F18" s="187">
        <f t="shared" si="9"/>
        <v>-112818</v>
      </c>
      <c r="G18" s="187">
        <f t="shared" si="9"/>
        <v>-22232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-286568</v>
      </c>
      <c r="O18" s="194">
        <f t="shared" si="10"/>
        <v>101412</v>
      </c>
      <c r="P18" s="194">
        <f t="shared" si="10"/>
        <v>94008</v>
      </c>
      <c r="Q18" s="194">
        <f t="shared" si="10"/>
        <v>18904</v>
      </c>
      <c r="R18" s="194">
        <f t="shared" si="10"/>
        <v>-25613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91098</v>
      </c>
      <c r="O20" s="190">
        <f>SUMIF(CF.data!$D$4:$D$43, $L20, CF.data!F$4:F$43)</f>
        <v>-9451</v>
      </c>
      <c r="P20" s="190">
        <f>SUMIF(CF.data!$D$4:$D$43, $L20, CF.data!G$4:G$43)</f>
        <v>25481</v>
      </c>
      <c r="Q20" s="190">
        <f>SUMIF(CF.data!$D$4:$D$43, $L20, CF.data!H$4:H$43)</f>
        <v>5510</v>
      </c>
      <c r="R20" s="190">
        <f>SUMIF(CF.data!$D$4:$D$43, $L20, CF.data!I$4:I$43)</f>
        <v>25003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1471</v>
      </c>
      <c r="D21" s="196">
        <f>SUMIF(CF.data!$D$4:$D$43, FSA!$A21, CF.data!F$4:F$43)</f>
        <v>1778</v>
      </c>
      <c r="E21" s="196">
        <f>SUMIF(CF.data!$D$4:$D$43, FSA!$A21, CF.data!G$4:G$43)</f>
        <v>722</v>
      </c>
      <c r="F21" s="196">
        <f>SUMIF(CF.data!$D$4:$D$43, FSA!$A21, CF.data!H$4:H$43)</f>
        <v>11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-195470</v>
      </c>
      <c r="O21" s="198">
        <f t="shared" si="11"/>
        <v>91961</v>
      </c>
      <c r="P21" s="198">
        <f t="shared" si="11"/>
        <v>119489</v>
      </c>
      <c r="Q21" s="198">
        <f t="shared" si="11"/>
        <v>24414</v>
      </c>
      <c r="R21" s="198">
        <f t="shared" si="11"/>
        <v>-610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196783</v>
      </c>
      <c r="O22" s="190">
        <f>SUMIF(CF.data!$D$4:$D$43, $L22, CF.data!F$4:F$43)</f>
        <v>-110786</v>
      </c>
      <c r="P22" s="190">
        <f>SUMIF(CF.data!$D$4:$D$43, $L22, CF.data!G$4:G$43)</f>
        <v>-121373</v>
      </c>
      <c r="Q22" s="190">
        <f>SUMIF(CF.data!$D$4:$D$43, $L22, CF.data!H$4:H$43)</f>
        <v>-24316</v>
      </c>
      <c r="R22" s="190">
        <f>SUMIF(CF.data!$D$4:$D$43, $L22, CF.data!I$4:I$43)</f>
        <v>520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1294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1313</v>
      </c>
      <c r="O24" s="199">
        <f t="shared" si="12"/>
        <v>-17531</v>
      </c>
      <c r="P24" s="199">
        <f t="shared" si="12"/>
        <v>-1884</v>
      </c>
      <c r="Q24" s="199">
        <f t="shared" si="12"/>
        <v>98</v>
      </c>
      <c r="R24" s="199">
        <f t="shared" si="12"/>
        <v>-90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22104</v>
      </c>
      <c r="D25" s="196">
        <f t="shared" si="13"/>
        <v>-32314</v>
      </c>
      <c r="E25" s="196">
        <f t="shared" si="13"/>
        <v>-67167</v>
      </c>
      <c r="F25" s="196">
        <f t="shared" si="13"/>
        <v>-105116</v>
      </c>
      <c r="G25" s="196">
        <f t="shared" si="13"/>
        <v>-18097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-1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22104</v>
      </c>
      <c r="D26" s="196">
        <f t="shared" si="14"/>
        <v>-32314</v>
      </c>
      <c r="E26" s="196">
        <f t="shared" si="14"/>
        <v>-67167</v>
      </c>
      <c r="F26" s="196">
        <f t="shared" si="14"/>
        <v>-105116</v>
      </c>
      <c r="G26" s="196">
        <f t="shared" si="14"/>
        <v>-18097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43273</v>
      </c>
      <c r="D29" s="202">
        <f>SUMIF(BS.data!$D$5:$D$116,FSA!$A29,BS.data!F$5:F$116)</f>
        <v>25836</v>
      </c>
      <c r="E29" s="202">
        <f>SUMIF(BS.data!$D$5:$D$116,FSA!$A29,BS.data!G$5:G$116)</f>
        <v>6833</v>
      </c>
      <c r="F29" s="202">
        <f>SUMIF(BS.data!$D$5:$D$116,FSA!$A29,BS.data!H$5:H$116)</f>
        <v>1421</v>
      </c>
      <c r="G29" s="202">
        <f>SUMIF(BS.data!$D$5:$D$116,FSA!$A29,BS.data!I$5:I$116)</f>
        <v>1331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219115</v>
      </c>
      <c r="D30" s="202">
        <f>SUMIF(BS.data!$D$5:$D$116,FSA!$A30,BS.data!F$5:F$116)</f>
        <v>128702</v>
      </c>
      <c r="E30" s="202">
        <f>SUMIF(BS.data!$D$5:$D$116,FSA!$A30,BS.data!G$5:G$116)</f>
        <v>119595</v>
      </c>
      <c r="F30" s="202">
        <f>SUMIF(BS.data!$D$5:$D$116,FSA!$A30,BS.data!H$5:H$116)</f>
        <v>119663</v>
      </c>
      <c r="G30" s="202">
        <f>SUMIF(BS.data!$D$5:$D$116,FSA!$A30,BS.data!I$5:I$116)</f>
        <v>127183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-0.48676964713631188</v>
      </c>
      <c r="P30" s="204">
        <f t="shared" si="17"/>
        <v>-0.9527674789335937</v>
      </c>
      <c r="Q30" s="204">
        <f t="shared" si="17"/>
        <v>-0.69826995311600359</v>
      </c>
      <c r="R30" s="204">
        <f t="shared" si="17"/>
        <v>0.15193094048159916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80920</v>
      </c>
      <c r="D31" s="202">
        <f>SUMIF(BS.data!$D$5:$D$116,FSA!$A31,BS.data!F$5:F$116)</f>
        <v>118341</v>
      </c>
      <c r="E31" s="202">
        <f>SUMIF(BS.data!$D$5:$D$116,FSA!$A31,BS.data!G$5:G$116)</f>
        <v>128349</v>
      </c>
      <c r="F31" s="202">
        <f>SUMIF(BS.data!$D$5:$D$116,FSA!$A31,BS.data!H$5:H$116)</f>
        <v>111966</v>
      </c>
      <c r="G31" s="202">
        <f>SUMIF(BS.data!$D$5:$D$116,FSA!$A31,BS.data!I$5:I$116)</f>
        <v>102998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1.6954126025736586E-2</v>
      </c>
      <c r="O31" s="205">
        <f t="shared" si="18"/>
        <v>9.0617598267808512E-3</v>
      </c>
      <c r="P31" s="205">
        <f t="shared" si="18"/>
        <v>9.341156471910729E-2</v>
      </c>
      <c r="Q31" s="205">
        <f t="shared" si="18"/>
        <v>-0.8915038618809632</v>
      </c>
      <c r="R31" s="205">
        <f t="shared" si="18"/>
        <v>9.383134811075175E-2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445501</v>
      </c>
      <c r="D32" s="202">
        <f>SUMIF(BS.data!$D$5:$D$116,FSA!$A32,BS.data!F$5:F$116)</f>
        <v>214619</v>
      </c>
      <c r="E32" s="202">
        <f>SUMIF(BS.data!$D$5:$D$116,FSA!$A32,BS.data!G$5:G$116)</f>
        <v>214349</v>
      </c>
      <c r="F32" s="202">
        <f>SUMIF(BS.data!$D$5:$D$116,FSA!$A32,BS.data!H$5:H$116)</f>
        <v>214291</v>
      </c>
      <c r="G32" s="202">
        <f>SUMIF(BS.data!$D$5:$D$116,FSA!$A32,BS.data!I$5:I$116)</f>
        <v>91021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7.3455251415751608E-3</v>
      </c>
      <c r="O32" s="206">
        <f t="shared" si="19"/>
        <v>-2.0923308827623895E-2</v>
      </c>
      <c r="P32" s="206">
        <f t="shared" si="19"/>
        <v>-0.92077701313300253</v>
      </c>
      <c r="Q32" s="206">
        <f t="shared" si="19"/>
        <v>-4.7758291685597456</v>
      </c>
      <c r="R32" s="206">
        <f t="shared" si="19"/>
        <v>-0.71377297467855172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6368</v>
      </c>
      <c r="D33" s="202">
        <f>SUMIF(BS.data!$D$5:$D$116,FSA!$A33,BS.data!F$5:F$116)</f>
        <v>10432</v>
      </c>
      <c r="E33" s="202">
        <f>SUMIF(BS.data!$D$5:$D$116,FSA!$A33,BS.data!G$5:G$116)</f>
        <v>10639</v>
      </c>
      <c r="F33" s="202">
        <f>SUMIF(BS.data!$D$5:$D$116,FSA!$A33,BS.data!H$5:H$116)</f>
        <v>10804</v>
      </c>
      <c r="G33" s="202">
        <f>SUMIF(BS.data!$D$5:$D$116,FSA!$A33,BS.data!I$5:I$116)</f>
        <v>43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-2.6611909760104E-3</v>
      </c>
      <c r="O33" s="205">
        <f t="shared" si="20"/>
        <v>-2.8483516597362604E-2</v>
      </c>
      <c r="P33" s="205">
        <f t="shared" si="20"/>
        <v>-0.18362898582513093</v>
      </c>
      <c r="Q33" s="205">
        <f t="shared" si="20"/>
        <v>-1.212857791912767</v>
      </c>
      <c r="R33" s="205">
        <f t="shared" si="20"/>
        <v>6.2711998106807609E-2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49858</v>
      </c>
      <c r="D34" s="202">
        <f>SUMIF(BS.data!$D$5:$D$116,FSA!$A34,BS.data!F$5:F$116)</f>
        <v>98125</v>
      </c>
      <c r="E34" s="202">
        <f>SUMIF(BS.data!$D$5:$D$116,FSA!$A34,BS.data!G$5:G$116)</f>
        <v>-13970</v>
      </c>
      <c r="F34" s="202">
        <f>SUMIF(BS.data!$D$5:$D$116,FSA!$A34,BS.data!H$5:H$116)</f>
        <v>-95474</v>
      </c>
      <c r="G34" s="202">
        <f>SUMIF(BS.data!$D$5:$D$116,FSA!$A34,BS.data!I$5:I$116)</f>
        <v>-138313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-2.2767468541707036E-2</v>
      </c>
      <c r="P34" s="207">
        <f t="shared" si="21"/>
        <v>-0.22763203171572166</v>
      </c>
      <c r="Q34" s="207">
        <f t="shared" si="21"/>
        <v>-0.81234649646220058</v>
      </c>
      <c r="R34" s="207">
        <f t="shared" si="21"/>
        <v>-0.29666737724721098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71628</v>
      </c>
      <c r="D35" s="202">
        <f>SUMIF(BS.data!$D$5:$D$116,FSA!$A35,BS.data!F$5:F$116)</f>
        <v>71069</v>
      </c>
      <c r="E35" s="202">
        <f>SUMIF(BS.data!$D$5:$D$116,FSA!$A35,BS.data!G$5:G$116)</f>
        <v>0</v>
      </c>
      <c r="F35" s="202">
        <f>SUMIF(BS.data!$D$5:$D$116,FSA!$A35,BS.data!H$5:H$116)</f>
        <v>0</v>
      </c>
      <c r="G35" s="202">
        <f>SUMIF(BS.data!$D$5:$D$116,FSA!$A35,BS.data!I$5:I$116)</f>
        <v>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41.101087993929042</v>
      </c>
      <c r="P35" s="131">
        <f t="shared" si="22"/>
        <v>621.20201930194946</v>
      </c>
      <c r="Q35" s="131">
        <f t="shared" si="22"/>
        <v>1983.8521126760561</v>
      </c>
      <c r="R35" s="131">
        <f t="shared" si="22"/>
        <v>1776.8160842470616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7181</v>
      </c>
      <c r="D36" s="202">
        <f>SUMIF(BS.data!$D$5:$D$116,FSA!$A36,BS.data!F$5:F$116)</f>
        <v>3325</v>
      </c>
      <c r="E36" s="202">
        <f>SUMIF(BS.data!$D$5:$D$116,FSA!$A36,BS.data!G$5:G$116)</f>
        <v>578</v>
      </c>
      <c r="F36" s="202">
        <f>SUMIF(BS.data!$D$5:$D$116,FSA!$A36,BS.data!H$5:H$116)</f>
        <v>0</v>
      </c>
      <c r="G36" s="202">
        <f>SUMIF(BS.data!$D$5:$D$116,FSA!$A36,BS.data!I$5:I$116)</f>
        <v>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23.761739524191931</v>
      </c>
      <c r="P36" s="131">
        <f t="shared" si="23"/>
        <v>680.77367991290146</v>
      </c>
      <c r="Q36" s="131">
        <f t="shared" si="23"/>
        <v>1053.4561755380475</v>
      </c>
      <c r="R36" s="131">
        <f t="shared" si="23"/>
        <v>1707.5486398258977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3500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33.863945996065098</v>
      </c>
      <c r="P37" s="131">
        <f t="shared" si="24"/>
        <v>510.46573519627418</v>
      </c>
      <c r="Q37" s="131">
        <f t="shared" si="24"/>
        <v>933.1557455803229</v>
      </c>
      <c r="R37" s="131">
        <f t="shared" si="24"/>
        <v>1702.7190424374319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923844</v>
      </c>
      <c r="D38" s="208">
        <f t="shared" si="25"/>
        <v>673949</v>
      </c>
      <c r="E38" s="208">
        <f t="shared" si="25"/>
        <v>466373</v>
      </c>
      <c r="F38" s="208">
        <f t="shared" si="25"/>
        <v>362671</v>
      </c>
      <c r="G38" s="208">
        <f t="shared" si="25"/>
        <v>184263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393149</v>
      </c>
      <c r="O38" s="209">
        <f t="shared" si="26"/>
        <v>227231</v>
      </c>
      <c r="P38" s="209">
        <f t="shared" si="26"/>
        <v>224243</v>
      </c>
      <c r="Q38" s="209">
        <f t="shared" si="26"/>
        <v>158687</v>
      </c>
      <c r="R38" s="209">
        <f t="shared" si="26"/>
        <v>193848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0.20084796574985012</v>
      </c>
      <c r="P39" s="133">
        <f t="shared" si="27"/>
        <v>3.0945768102431934</v>
      </c>
      <c r="Q39" s="133">
        <f t="shared" si="27"/>
        <v>8.6990004543389361</v>
      </c>
      <c r="R39" s="133">
        <f t="shared" si="27"/>
        <v>6.9522560542715155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192334</v>
      </c>
      <c r="D40" s="202">
        <f>SUMIF(BS.data!$D$5:$D$116,FSA!$A40,BS.data!F$5:F$116)</f>
        <v>91642</v>
      </c>
      <c r="E40" s="202">
        <f>SUMIF(BS.data!$D$5:$D$116,FSA!$A40,BS.data!G$5:G$116)</f>
        <v>93334</v>
      </c>
      <c r="F40" s="202">
        <f>SUMIF(BS.data!$D$5:$D$116,FSA!$A40,BS.data!H$5:H$116)</f>
        <v>119538</v>
      </c>
      <c r="G40" s="202">
        <f>SUMIF(BS.data!$D$5:$D$116,FSA!$A40,BS.data!I$5:I$116)</f>
        <v>94818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294.00380734818197</v>
      </c>
      <c r="P40" s="210">
        <f t="shared" si="28"/>
        <v>37.37945170381758</v>
      </c>
      <c r="Q40" s="210">
        <f t="shared" si="28"/>
        <v>76.159169550173004</v>
      </c>
      <c r="R40" s="210" t="e">
        <f t="shared" si="28"/>
        <v>#DIV/0!</v>
      </c>
      <c r="S40" s="210" t="e">
        <f t="shared" si="28"/>
        <v>#DIV/0!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4017</v>
      </c>
      <c r="D41" s="202">
        <f>SUMIF(BS.data!$D$5:$D$116,FSA!$A41,BS.data!F$5:F$116)</f>
        <v>1623</v>
      </c>
      <c r="E41" s="202">
        <f>SUMIF(BS.data!$D$5:$D$116,FSA!$A41,BS.data!G$5:G$116)</f>
        <v>5037</v>
      </c>
      <c r="F41" s="202">
        <f>SUMIF(BS.data!$D$5:$D$116,FSA!$A41,BS.data!H$5:H$116)</f>
        <v>7303</v>
      </c>
      <c r="G41" s="202">
        <f>SUMIF(BS.data!$D$5:$D$116,FSA!$A41,BS.data!I$5:I$116)</f>
        <v>12025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154.33718558803534</v>
      </c>
      <c r="O41" s="137">
        <f t="shared" si="29"/>
        <v>7.6490438695163102E-2</v>
      </c>
      <c r="P41" s="137">
        <f t="shared" si="29"/>
        <v>-94.619113573407205</v>
      </c>
      <c r="Q41" s="137">
        <f t="shared" si="29"/>
        <v>-18.181818181818183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162404</v>
      </c>
      <c r="D42" s="202">
        <f>SUMIF(BS.data!$D$5:$D$116,FSA!$A42,BS.data!F$5:F$116)</f>
        <v>150359</v>
      </c>
      <c r="E42" s="202">
        <f>SUMIF(BS.data!$D$5:$D$116,FSA!$A42,BS.data!G$5:G$116)</f>
        <v>150318</v>
      </c>
      <c r="F42" s="202">
        <f>SUMIF(BS.data!$D$5:$D$116,FSA!$A42,BS.data!H$5:H$116)</f>
        <v>171196</v>
      </c>
      <c r="G42" s="202">
        <f>SUMIF(BS.data!$D$5:$D$116,FSA!$A42,BS.data!I$5:I$116)</f>
        <v>20554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7.5445827582872271E-2</v>
      </c>
      <c r="O42" s="138">
        <f t="shared" si="30"/>
        <v>8.8059974022307666E-5</v>
      </c>
      <c r="P42" s="138">
        <f t="shared" si="30"/>
        <v>-0.93651468209360345</v>
      </c>
      <c r="Q42" s="138">
        <f t="shared" si="30"/>
        <v>-9.0867787369377558E-3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1239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5876</v>
      </c>
      <c r="D44" s="202">
        <f>SUMIF(BS.data!$D$5:$D$116,FSA!$A44,BS.data!F$5:F$116)</f>
        <v>4001</v>
      </c>
      <c r="E44" s="202">
        <f>SUMIF(BS.data!$D$5:$D$116,FSA!$A44,BS.data!G$5:G$116)</f>
        <v>19211</v>
      </c>
      <c r="F44" s="202">
        <f>SUMIF(BS.data!$D$5:$D$116,FSA!$A44,BS.data!H$5:H$116)</f>
        <v>3319</v>
      </c>
      <c r="G44" s="202">
        <f>SUMIF(BS.data!$D$5:$D$116,FSA!$A44,BS.data!I$5:I$116)</f>
        <v>5466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4421</v>
      </c>
      <c r="D45" s="202">
        <f>SUMIF(BS.data!$D$5:$D$116,FSA!$A45,BS.data!F$5:F$116)</f>
        <v>4537</v>
      </c>
      <c r="E45" s="202">
        <f>SUMIF(BS.data!$D$5:$D$116,FSA!$A45,BS.data!G$5:G$116)</f>
        <v>22</v>
      </c>
      <c r="F45" s="202">
        <f>SUMIF(BS.data!$D$5:$D$116,FSA!$A45,BS.data!H$5:H$116)</f>
        <v>0</v>
      </c>
      <c r="G45" s="202">
        <f>SUMIF(BS.data!$D$5:$D$116,FSA!$A45,BS.data!I$5:I$116)</f>
        <v>130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1.0097373311453319</v>
      </c>
      <c r="O45" s="136">
        <f t="shared" si="31"/>
        <v>0.69514008972514119</v>
      </c>
      <c r="P45" s="136">
        <f t="shared" si="31"/>
        <v>0.31963054334598989</v>
      </c>
      <c r="Q45" s="136">
        <f t="shared" si="31"/>
        <v>0.63226407560228937</v>
      </c>
      <c r="R45" s="136">
        <f t="shared" si="31"/>
        <v>0.90672418922939602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277794</v>
      </c>
      <c r="D46" s="202">
        <f>SUMIF(BS.data!$D$5:$D$116,FSA!$A46,BS.data!F$5:F$116)</f>
        <v>170665</v>
      </c>
      <c r="E46" s="202">
        <f>SUMIF(BS.data!$D$5:$D$116,FSA!$A46,BS.data!G$5:G$116)</f>
        <v>48067</v>
      </c>
      <c r="F46" s="202">
        <f>SUMIF(BS.data!$D$5:$D$116,FSA!$A46,BS.data!H$5:H$116)</f>
        <v>23751</v>
      </c>
      <c r="G46" s="202">
        <f>SUMIF(BS.data!$D$5:$D$116,FSA!$A46,BS.data!I$5:I$116)</f>
        <v>24380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0.42614207360089906</v>
      </c>
      <c r="O46" s="137">
        <f t="shared" si="32"/>
        <v>0.5825660605975217</v>
      </c>
      <c r="P46" s="137">
        <f t="shared" si="32"/>
        <v>0.47591213618195571</v>
      </c>
      <c r="Q46" s="137">
        <f t="shared" si="32"/>
        <v>0.11554657389720922</v>
      </c>
      <c r="R46" s="137">
        <f t="shared" si="32"/>
        <v>0.17085522929600377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945</v>
      </c>
      <c r="D47" s="202">
        <f>SUMIF(BS.data!$D$5:$D$116,FSA!$A47,BS.data!F$5:F$116)</f>
        <v>1793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12.610342019543975</v>
      </c>
      <c r="O47" s="211">
        <f t="shared" si="33"/>
        <v>-5.3369437395556103</v>
      </c>
      <c r="P47" s="211">
        <f t="shared" si="33"/>
        <v>-0.71563416558726756</v>
      </c>
      <c r="Q47" s="211">
        <f t="shared" si="33"/>
        <v>-0.22595037862932379</v>
      </c>
      <c r="R47" s="211">
        <f t="shared" si="33"/>
        <v>-1.347184616234735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278739</v>
      </c>
      <c r="D48" s="208">
        <f t="shared" si="34"/>
        <v>172458</v>
      </c>
      <c r="E48" s="208">
        <f t="shared" si="34"/>
        <v>48067</v>
      </c>
      <c r="F48" s="208">
        <f t="shared" si="34"/>
        <v>23751</v>
      </c>
      <c r="G48" s="208">
        <f t="shared" si="34"/>
        <v>24380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12.610342019543975</v>
      </c>
      <c r="O48" s="174">
        <f t="shared" si="35"/>
        <v>-5.3369437395556103</v>
      </c>
      <c r="P48" s="174">
        <f t="shared" si="35"/>
        <v>-0.71563416558726756</v>
      </c>
      <c r="Q48" s="174">
        <f t="shared" si="35"/>
        <v>-0.22595037862932379</v>
      </c>
      <c r="R48" s="174">
        <f t="shared" si="35"/>
        <v>-1.347184616234735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647791</v>
      </c>
      <c r="D49" s="208">
        <f t="shared" si="36"/>
        <v>425859</v>
      </c>
      <c r="E49" s="208">
        <f t="shared" si="36"/>
        <v>315989</v>
      </c>
      <c r="F49" s="208">
        <f t="shared" si="36"/>
        <v>325107</v>
      </c>
      <c r="G49" s="208">
        <f t="shared" si="36"/>
        <v>157373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-2.8729384836711044E-2</v>
      </c>
      <c r="O49" s="136">
        <f t="shared" si="37"/>
        <v>-0.25507659836018043</v>
      </c>
      <c r="P49" s="136">
        <f t="shared" si="37"/>
        <v>-0.27867351821415942</v>
      </c>
      <c r="Q49" s="136">
        <f t="shared" si="37"/>
        <v>-1.1239526756768137</v>
      </c>
      <c r="R49" s="136">
        <f t="shared" si="37"/>
        <v>6.5217391304347824E-2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-0.25140723041985513</v>
      </c>
      <c r="O50" s="136">
        <f t="shared" si="38"/>
        <v>0.44816129144487354</v>
      </c>
      <c r="P50" s="136">
        <f t="shared" si="38"/>
        <v>0.51777726922836875</v>
      </c>
      <c r="Q50" s="136">
        <f t="shared" si="38"/>
        <v>0.78708264915161463</v>
      </c>
      <c r="R50" s="136">
        <f t="shared" si="38"/>
        <v>-1.0506972928630025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233000</v>
      </c>
      <c r="D51" s="202">
        <f>SUMIF(BS.data!$D$5:$D$116,FSA!$A51,BS.data!F$5:F$116)</f>
        <v>256300</v>
      </c>
      <c r="E51" s="202">
        <f>SUMIF(BS.data!$D$5:$D$116,FSA!$A51,BS.data!G$5:G$116)</f>
        <v>256300</v>
      </c>
      <c r="F51" s="202">
        <f>SUMIF(BS.data!$D$5:$D$116,FSA!$A51,BS.data!H$5:H$116)</f>
        <v>256300</v>
      </c>
      <c r="G51" s="202">
        <f>SUMIF(BS.data!$D$5:$D$116,FSA!$A51,BS.data!I$5:I$116)</f>
        <v>256300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-1.0658967708142744</v>
      </c>
      <c r="O51" s="136">
        <f t="shared" si="39"/>
        <v>0.44737269364135035</v>
      </c>
      <c r="P51" s="136">
        <f t="shared" si="39"/>
        <v>1.9390226142675848</v>
      </c>
      <c r="Q51" s="136">
        <f t="shared" si="39"/>
        <v>0.79550334722748517</v>
      </c>
      <c r="R51" s="136">
        <f t="shared" si="39"/>
        <v>-1.0506972928630025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34961</v>
      </c>
      <c r="D52" s="202">
        <f>SUMIF(BS.data!$D$5:$D$116,FSA!$A52,BS.data!F$5:F$116)</f>
        <v>-15046</v>
      </c>
      <c r="E52" s="202">
        <f>SUMIF(BS.data!$D$5:$D$116,FSA!$A52,BS.data!G$5:G$116)</f>
        <v>-105917</v>
      </c>
      <c r="F52" s="202">
        <f>SUMIF(BS.data!$D$5:$D$116,FSA!$A52,BS.data!H$5:H$116)</f>
        <v>-218735</v>
      </c>
      <c r="G52" s="202">
        <f>SUMIF(BS.data!$D$5:$D$116,FSA!$A52,BS.data!I$5:I$116)</f>
        <v>-229412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-1.0280872070287976</v>
      </c>
      <c r="O52" s="136">
        <f t="shared" si="40"/>
        <v>0.58803882684479702</v>
      </c>
      <c r="P52" s="136">
        <f t="shared" si="40"/>
        <v>1.9557700709426427</v>
      </c>
      <c r="Q52" s="136">
        <f t="shared" si="40"/>
        <v>0.7959243821312787</v>
      </c>
      <c r="R52" s="136">
        <f t="shared" si="40"/>
        <v>-1.0505742411812962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8090</v>
      </c>
      <c r="D53" s="202">
        <f>SUMIF(BS.data!$D$5:$D$116,FSA!$A53,BS.data!F$5:F$116)</f>
        <v>6837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0.5024225382577191</v>
      </c>
      <c r="O53" s="172">
        <f t="shared" si="41"/>
        <v>0.41007825485258553</v>
      </c>
      <c r="P53" s="172">
        <f t="shared" si="41"/>
        <v>0.24221214411690603</v>
      </c>
      <c r="Q53" s="172">
        <f t="shared" si="41"/>
        <v>0.38735403483593189</v>
      </c>
      <c r="R53" s="172">
        <f t="shared" si="41"/>
        <v>0.47554029804166342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276051</v>
      </c>
      <c r="D54" s="212">
        <f t="shared" si="42"/>
        <v>248091</v>
      </c>
      <c r="E54" s="212">
        <f t="shared" si="42"/>
        <v>150383</v>
      </c>
      <c r="F54" s="212">
        <f t="shared" si="42"/>
        <v>37565</v>
      </c>
      <c r="G54" s="212">
        <f t="shared" si="42"/>
        <v>26888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923842</v>
      </c>
      <c r="D55" s="208">
        <f t="shared" si="43"/>
        <v>673950</v>
      </c>
      <c r="E55" s="208">
        <f t="shared" si="43"/>
        <v>466372</v>
      </c>
      <c r="F55" s="208">
        <f t="shared" si="43"/>
        <v>362672</v>
      </c>
      <c r="G55" s="208">
        <f t="shared" si="43"/>
        <v>184261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0.85298006527779291</v>
      </c>
      <c r="O55" s="137">
        <f t="shared" si="44"/>
        <v>0.59100088274060725</v>
      </c>
      <c r="P55" s="137">
        <f t="shared" si="44"/>
        <v>0.27419322662800982</v>
      </c>
      <c r="Q55" s="137">
        <f t="shared" si="44"/>
        <v>0.59443631039531475</v>
      </c>
      <c r="R55" s="137">
        <f t="shared" si="44"/>
        <v>0.85722255281166315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2</v>
      </c>
      <c r="D56" s="191">
        <f t="shared" si="45"/>
        <v>-1</v>
      </c>
      <c r="E56" s="191">
        <f t="shared" si="45"/>
        <v>1</v>
      </c>
      <c r="F56" s="191">
        <f t="shared" si="45"/>
        <v>-1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10.652642055736518</v>
      </c>
      <c r="O56" s="211">
        <f t="shared" si="46"/>
        <v>-4.5374141239091417</v>
      </c>
      <c r="P56" s="211">
        <f t="shared" si="46"/>
        <v>-0.61390266053270204</v>
      </c>
      <c r="Q56" s="211">
        <f t="shared" si="46"/>
        <v>-0.21243197990791127</v>
      </c>
      <c r="R56" s="211">
        <f t="shared" si="46"/>
        <v>-1.2736365143393933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10.652642055736518</v>
      </c>
      <c r="O57" s="211">
        <f t="shared" si="47"/>
        <v>-4.5374141239091417</v>
      </c>
      <c r="P57" s="211">
        <f t="shared" si="47"/>
        <v>-0.61390266053270204</v>
      </c>
      <c r="Q57" s="211">
        <f t="shared" si="47"/>
        <v>-0.21243197990791127</v>
      </c>
      <c r="R57" s="211">
        <f t="shared" si="47"/>
        <v>-1.2736365143393933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-3.4009156311314584E-2</v>
      </c>
      <c r="O58" s="136">
        <f t="shared" si="48"/>
        <v>-0.30002318888024987</v>
      </c>
      <c r="P58" s="136">
        <f t="shared" si="48"/>
        <v>-0.32485327642236989</v>
      </c>
      <c r="Q58" s="136">
        <f t="shared" si="48"/>
        <v>-1.1954769368562472</v>
      </c>
      <c r="R58" s="136">
        <f t="shared" si="48"/>
        <v>6.8983469998698421E-2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-0.29760984600749152</v>
      </c>
      <c r="O59" s="136">
        <f t="shared" si="49"/>
        <v>0.52713098989237628</v>
      </c>
      <c r="P59" s="136">
        <f t="shared" si="49"/>
        <v>0.60357957025755449</v>
      </c>
      <c r="Q59" s="136">
        <f t="shared" si="49"/>
        <v>0.83716972682489921</v>
      </c>
      <c r="R59" s="136">
        <f t="shared" si="49"/>
        <v>-1.1113714260922383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-1.2617830175057121</v>
      </c>
      <c r="O60" s="136">
        <f t="shared" si="50"/>
        <v>0.52620343468238051</v>
      </c>
      <c r="P60" s="136">
        <f t="shared" si="50"/>
        <v>2.2603434059271477</v>
      </c>
      <c r="Q60" s="136">
        <f t="shared" si="50"/>
        <v>0.84612628750559782</v>
      </c>
      <c r="R60" s="136">
        <f t="shared" si="50"/>
        <v>-1.1113714260922383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-1.2170249632643355</v>
      </c>
      <c r="O61" s="136">
        <f t="shared" si="51"/>
        <v>0.6916560952653763</v>
      </c>
      <c r="P61" s="136">
        <f t="shared" si="51"/>
        <v>2.2798661298928069</v>
      </c>
      <c r="Q61" s="136">
        <f t="shared" si="51"/>
        <v>0.8465741155396328</v>
      </c>
      <c r="R61" s="136">
        <f t="shared" si="51"/>
        <v>-1.1112412686016746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0.79120331313751058</v>
      </c>
      <c r="O64" s="211">
        <f t="shared" si="52"/>
        <v>-2.770130819858617</v>
      </c>
      <c r="P64" s="211">
        <f t="shared" si="52"/>
        <v>-6.4903441682600382</v>
      </c>
      <c r="Q64" s="211">
        <f t="shared" si="52"/>
        <v>-14.949800910125143</v>
      </c>
      <c r="R64" s="211">
        <f t="shared" si="52"/>
        <v>-3.2713304410701376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0.8476110131145026</v>
      </c>
      <c r="O65" s="216">
        <f t="shared" si="53"/>
        <v>-2.6256601933858779</v>
      </c>
      <c r="P65" s="216">
        <f t="shared" si="53"/>
        <v>-6.4213193116634804</v>
      </c>
      <c r="Q65" s="216">
        <f t="shared" si="53"/>
        <v>-14.948236632536974</v>
      </c>
      <c r="R65" s="216">
        <f t="shared" si="53"/>
        <v>-3.2713304410701376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0.65325828101320638</v>
      </c>
      <c r="O66" s="140">
        <f t="shared" si="54"/>
        <v>-2.2968597766619201</v>
      </c>
      <c r="P66" s="140">
        <f t="shared" si="54"/>
        <v>-0.75995270003941662</v>
      </c>
      <c r="Q66" s="140">
        <f t="shared" si="54"/>
        <v>-4.6677282377919322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6.7924754552949116</v>
      </c>
      <c r="P67" s="211">
        <f t="shared" si="55"/>
        <v>4.2700039416633819</v>
      </c>
      <c r="Q67" s="211">
        <f t="shared" si="55"/>
        <v>4.9690021231422508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26871</v>
      </c>
      <c r="O74" s="218">
        <f t="shared" si="56"/>
        <v>37405</v>
      </c>
      <c r="P74" s="218">
        <f t="shared" si="56"/>
        <v>87726</v>
      </c>
      <c r="Q74" s="218">
        <f t="shared" si="56"/>
        <v>92920</v>
      </c>
      <c r="R74" s="218">
        <f t="shared" si="56"/>
        <v>24611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1584923.9270257559</v>
      </c>
      <c r="O75" s="219">
        <f t="shared" si="57"/>
        <v>4127785.4097892102</v>
      </c>
      <c r="P75" s="219">
        <f t="shared" si="57"/>
        <v>939134.25242148514</v>
      </c>
      <c r="Q75" s="219">
        <f t="shared" si="57"/>
        <v>-104228.37631230251</v>
      </c>
      <c r="R75" s="219">
        <f t="shared" si="57"/>
        <v>262289.74106767552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0.47330353992708446</v>
      </c>
      <c r="O76" s="138">
        <f t="shared" si="58"/>
        <v>-1.6727402643801357</v>
      </c>
      <c r="P76" s="138">
        <f t="shared" si="58"/>
        <v>-11.874376284120927</v>
      </c>
      <c r="Q76" s="138">
        <f t="shared" si="58"/>
        <v>5.7355009683008866</v>
      </c>
      <c r="R76" s="138">
        <f t="shared" si="58"/>
        <v>-9.345102984447248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24147</v>
      </c>
      <c r="F4" s="264">
        <v>-23410</v>
      </c>
      <c r="G4" s="264">
        <v>-80912</v>
      </c>
      <c r="H4" s="264">
        <v>-112542</v>
      </c>
      <c r="I4" s="264">
        <v>-22232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1471</v>
      </c>
      <c r="F6" s="264">
        <v>1778</v>
      </c>
      <c r="G6" s="264">
        <v>722</v>
      </c>
      <c r="H6" s="264">
        <v>11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600</v>
      </c>
      <c r="F7" s="264">
        <v>8608</v>
      </c>
      <c r="G7" s="264">
        <v>65619</v>
      </c>
      <c r="H7" s="264">
        <v>84165</v>
      </c>
      <c r="I7" s="264">
        <v>19684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-32053</v>
      </c>
      <c r="F9" s="264">
        <v>-25449</v>
      </c>
      <c r="G9" s="264">
        <v>-1673</v>
      </c>
      <c r="H9" s="264">
        <v>-375</v>
      </c>
      <c r="I9" s="264">
        <v>-1393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26078</v>
      </c>
      <c r="F10" s="264">
        <v>12307</v>
      </c>
      <c r="G10" s="264">
        <v>10460</v>
      </c>
      <c r="H10" s="264">
        <v>7032</v>
      </c>
      <c r="I10" s="264">
        <v>5532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20243</v>
      </c>
      <c r="F12" s="301">
        <v>-26166</v>
      </c>
      <c r="G12" s="301">
        <v>-5784</v>
      </c>
      <c r="H12" s="301">
        <v>-21709</v>
      </c>
      <c r="I12" s="301">
        <v>1590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-229984</v>
      </c>
      <c r="F13" s="264">
        <v>266568</v>
      </c>
      <c r="G13" s="264">
        <v>41164</v>
      </c>
      <c r="H13" s="264">
        <v>-2673</v>
      </c>
      <c r="I13" s="264">
        <v>-8007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52777</v>
      </c>
      <c r="F14" s="264">
        <v>-36094</v>
      </c>
      <c r="G14" s="264">
        <v>-17089</v>
      </c>
      <c r="H14" s="264">
        <v>16383</v>
      </c>
      <c r="I14" s="264">
        <v>8968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120006</v>
      </c>
      <c r="F15" s="264">
        <v>-106799</v>
      </c>
      <c r="G15" s="264">
        <v>13505</v>
      </c>
      <c r="H15" s="264">
        <v>31844</v>
      </c>
      <c r="I15" s="264">
        <v>-28289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-4868</v>
      </c>
      <c r="F16" s="264">
        <v>-2396</v>
      </c>
      <c r="G16" s="264">
        <v>703</v>
      </c>
      <c r="H16" s="264">
        <v>-165</v>
      </c>
      <c r="I16" s="264">
        <v>122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-23095</v>
      </c>
      <c r="F18" s="264">
        <v>-13343</v>
      </c>
      <c r="G18" s="264">
        <v>-7611</v>
      </c>
      <c r="H18" s="264">
        <v>-4710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-5156</v>
      </c>
      <c r="F19" s="264">
        <v>-4481</v>
      </c>
      <c r="G19" s="264">
        <v>0</v>
      </c>
      <c r="H19" s="264">
        <v>-276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-70078</v>
      </c>
      <c r="F22" s="301">
        <v>77289</v>
      </c>
      <c r="G22" s="301">
        <v>24888</v>
      </c>
      <c r="H22" s="301">
        <v>18694</v>
      </c>
      <c r="I22" s="301">
        <v>-25616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-227030</v>
      </c>
      <c r="F24" s="264">
        <v>-881</v>
      </c>
      <c r="G24" s="264">
        <v>0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745</v>
      </c>
      <c r="G25" s="264">
        <v>68315</v>
      </c>
      <c r="H25" s="264">
        <v>200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-23335</v>
      </c>
      <c r="F26" s="264">
        <v>-30426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49425</v>
      </c>
      <c r="F27" s="264">
        <v>24975</v>
      </c>
      <c r="G27" s="264">
        <v>21481</v>
      </c>
      <c r="H27" s="264">
        <v>5510</v>
      </c>
      <c r="I27" s="264">
        <v>25003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-10000</v>
      </c>
      <c r="F28" s="264">
        <v>-4000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75008</v>
      </c>
      <c r="F29" s="264">
        <v>0</v>
      </c>
      <c r="G29" s="264">
        <v>4000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10539</v>
      </c>
      <c r="F30" s="264">
        <v>24259</v>
      </c>
      <c r="G30" s="264">
        <v>805</v>
      </c>
      <c r="H30" s="264">
        <v>10</v>
      </c>
      <c r="I30" s="264">
        <v>3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-125392</v>
      </c>
      <c r="F31" s="301">
        <v>14672</v>
      </c>
      <c r="G31" s="301">
        <v>94602</v>
      </c>
      <c r="H31" s="301">
        <v>5720</v>
      </c>
      <c r="I31" s="301">
        <v>25006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1294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2122328</v>
      </c>
      <c r="F35" s="264">
        <v>564329</v>
      </c>
      <c r="G35" s="264">
        <v>0</v>
      </c>
      <c r="H35" s="264">
        <v>0</v>
      </c>
      <c r="I35" s="264">
        <v>620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-1925545</v>
      </c>
      <c r="F36" s="264">
        <v>-675115</v>
      </c>
      <c r="G36" s="264">
        <v>-121373</v>
      </c>
      <c r="H36" s="264">
        <v>-24316</v>
      </c>
      <c r="I36" s="264">
        <v>-100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196783</v>
      </c>
      <c r="F39" s="301">
        <v>-109492</v>
      </c>
      <c r="G39" s="301">
        <v>-121373</v>
      </c>
      <c r="H39" s="301">
        <v>-24316</v>
      </c>
      <c r="I39" s="301">
        <v>520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1313</v>
      </c>
      <c r="F40" s="301">
        <v>-17531</v>
      </c>
      <c r="G40" s="301">
        <v>-1883</v>
      </c>
      <c r="H40" s="301">
        <v>98</v>
      </c>
      <c r="I40" s="301">
        <v>-90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19940</v>
      </c>
      <c r="F41" s="301">
        <v>21347</v>
      </c>
      <c r="G41" s="301">
        <v>3206</v>
      </c>
      <c r="H41" s="301">
        <v>1323</v>
      </c>
      <c r="I41" s="301">
        <v>1421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21253</v>
      </c>
      <c r="F43" s="301">
        <v>3816</v>
      </c>
      <c r="G43" s="301">
        <v>1323</v>
      </c>
      <c r="H43" s="301">
        <v>1421</v>
      </c>
      <c r="I43" s="301">
        <v>1331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-0.98304587397426346</v>
      </c>
      <c r="D8" s="136">
        <f>FSA!D8/FSA!D$7</f>
        <v>-0.99093824017321919</v>
      </c>
      <c r="E8" s="136">
        <f>FSA!E8/FSA!E$7</f>
        <v>-0.90658843528089272</v>
      </c>
      <c r="F8" s="136">
        <f>FSA!F8/FSA!F$7</f>
        <v>-1.8915038618809632</v>
      </c>
      <c r="G8" s="136">
        <f>FSA!G8/FSA!G$7</f>
        <v>-0.90616865188924822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1.6954126025736586E-2</v>
      </c>
      <c r="D9" s="142">
        <f>FSA!D9/FSA!D$7</f>
        <v>9.0617598267808512E-3</v>
      </c>
      <c r="E9" s="142">
        <f>FSA!E9/FSA!E$7</f>
        <v>9.341156471910729E-2</v>
      </c>
      <c r="F9" s="142">
        <f>FSA!F9/FSA!F$7</f>
        <v>-0.8915038618809632</v>
      </c>
      <c r="G9" s="142">
        <f>FSA!G9/FSA!G$7</f>
        <v>9.383134811075175E-2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-1.0097438537222279E-2</v>
      </c>
      <c r="D10" s="136">
        <f>FSA!D10/FSA!D$7</f>
        <v>-3.1136323314784622E-2</v>
      </c>
      <c r="E10" s="136">
        <f>FSA!E10/FSA!E$7</f>
        <v>-1.0240863104214075</v>
      </c>
      <c r="F10" s="136">
        <f>FSA!F10/FSA!F$7</f>
        <v>-3.884825079509314</v>
      </c>
      <c r="G10" s="136">
        <f>FSA!G10/FSA!G$7</f>
        <v>-0.8076043227893035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6.8566874885143091E-3</v>
      </c>
      <c r="D12" s="142">
        <f>FSA!D12/FSA!D$7</f>
        <v>-2.2074563488003771E-2</v>
      </c>
      <c r="E12" s="142">
        <f>FSA!E12/FSA!E$7</f>
        <v>-0.93067474570230035</v>
      </c>
      <c r="F12" s="142">
        <f>FSA!F12/FSA!F$7</f>
        <v>-4.7763289413902772</v>
      </c>
      <c r="G12" s="142">
        <f>FSA!G12/FSA!G$7</f>
        <v>-0.71377297467855172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-2.6419166157945408E-4</v>
      </c>
      <c r="D13" s="136">
        <f>FSA!D13/FSA!D$7</f>
        <v>-5.7497983038095008E-4</v>
      </c>
      <c r="E13" s="136">
        <f>FSA!E13/FSA!E$7</f>
        <v>-1.5861047898445425E-2</v>
      </c>
      <c r="F13" s="136">
        <f>FSA!F13/FSA!F$7</f>
        <v>-1.749204906860518E-2</v>
      </c>
      <c r="G13" s="136">
        <f>FSA!G13/FSA!G$7</f>
        <v>4.7329809891930269E-4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-8.6661511329169851E-3</v>
      </c>
      <c r="D14" s="136">
        <f>FSA!D14/FSA!D$7</f>
        <v>-7.9687801492098562E-3</v>
      </c>
      <c r="E14" s="136">
        <f>FSA!E14/FSA!E$7</f>
        <v>-0.14339374331697419</v>
      </c>
      <c r="F14" s="136">
        <f>FSA!F14/FSA!F$7</f>
        <v>-0.31949114039073151</v>
      </c>
      <c r="G14" s="136">
        <f>FSA!G14/FSA!G$7</f>
        <v>-0.21819042360179852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1.009810317033317E-2</v>
      </c>
      <c r="D15" s="136">
        <f>FSA!D15/FSA!D$7</f>
        <v>1.5460352939195883E-2</v>
      </c>
      <c r="E15" s="136">
        <f>FSA!E15/FSA!E$7</f>
        <v>-1.9274531845474736E-2</v>
      </c>
      <c r="F15" s="136">
        <f>FSA!F15/FSA!F$7</f>
        <v>9.0867787369377552E-5</v>
      </c>
      <c r="G15" s="136">
        <f>FSA!G15/FSA!G$7</f>
        <v>5.4626488916936181E-2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8.0244478643510409E-3</v>
      </c>
      <c r="D16" s="142">
        <f>FSA!D16/FSA!D$7</f>
        <v>-1.5157970528398694E-2</v>
      </c>
      <c r="E16" s="142">
        <f>FSA!E16/FSA!E$7</f>
        <v>-1.1092040687631948</v>
      </c>
      <c r="F16" s="142">
        <f>FSA!F16/FSA!F$7</f>
        <v>-5.1132212630622442</v>
      </c>
      <c r="G16" s="142">
        <f>FSA!G16/FSA!G$7</f>
        <v>-0.87686361126449475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-1.5339732199380629E-3</v>
      </c>
      <c r="D17" s="136">
        <f>FSA!D17/FSA!D$7</f>
        <v>-2.5608617445457855E-3</v>
      </c>
      <c r="E17" s="136">
        <f>FSA!E17/FSA!E$7</f>
        <v>0</v>
      </c>
      <c r="F17" s="136">
        <f>FSA!F17/FSA!F$7</f>
        <v>-1.2539754656974102E-2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6.4904746444129774E-3</v>
      </c>
      <c r="D18" s="142">
        <f>FSA!D18/FSA!D$7</f>
        <v>-1.771883227294448E-2</v>
      </c>
      <c r="E18" s="142">
        <f>FSA!E18/FSA!E$7</f>
        <v>-1.1092040687631948</v>
      </c>
      <c r="F18" s="142">
        <f>FSA!F18/FSA!F$7</f>
        <v>-5.1257610177192188</v>
      </c>
      <c r="G18" s="142">
        <f>FSA!G18/FSA!G$7</f>
        <v>-0.87686361126449475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4.8883765306085149E-4</v>
      </c>
      <c r="D21" s="136">
        <f>FSA!D21/FSA!D$7</f>
        <v>1.1512546603798751E-3</v>
      </c>
      <c r="E21" s="136">
        <f>FSA!E21/FSA!E$7</f>
        <v>9.8977325692978374E-3</v>
      </c>
      <c r="F21" s="136">
        <f>FSA!F21/FSA!F$7</f>
        <v>4.9977283053157656E-4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7.3455251415751608E-3</v>
      </c>
      <c r="D25" s="136">
        <f>FSA!D25/FSA!D$7</f>
        <v>-2.0923308827623895E-2</v>
      </c>
      <c r="E25" s="136">
        <f>FSA!E25/FSA!E$7</f>
        <v>-0.92077701313300253</v>
      </c>
      <c r="F25" s="136">
        <f>FSA!F25/FSA!F$7</f>
        <v>-4.7758291685597456</v>
      </c>
      <c r="G25" s="136">
        <f>FSA!G25/FSA!G$7</f>
        <v>-0.71377297467855172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7.3455251415751608E-3</v>
      </c>
      <c r="D26" s="136">
        <f>FSA!D26/FSA!D$7</f>
        <v>-2.0923308827623895E-2</v>
      </c>
      <c r="E26" s="136">
        <f>FSA!E26/FSA!E$7</f>
        <v>-0.92077701313300253</v>
      </c>
      <c r="F26" s="136">
        <f>FSA!F26/FSA!F$7</f>
        <v>-4.7758291685597456</v>
      </c>
      <c r="G26" s="136">
        <f>FSA!G26/FSA!G$7</f>
        <v>-0.71377297467855172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4.6840159161070483E-2</v>
      </c>
      <c r="D29" s="136">
        <f>FSA!D29/FSA!D$38</f>
        <v>3.8335244951769348E-2</v>
      </c>
      <c r="E29" s="136">
        <f>FSA!E29/FSA!E$38</f>
        <v>1.4651362750416511E-2</v>
      </c>
      <c r="F29" s="136">
        <f>FSA!F29/FSA!F$38</f>
        <v>3.9181517132607794E-3</v>
      </c>
      <c r="G29" s="136">
        <f>FSA!G29/FSA!G$38</f>
        <v>7.2233709426200591E-3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0.2371774888401072</v>
      </c>
      <c r="D30" s="136">
        <f>FSA!D30/FSA!D$38</f>
        <v>0.1909669722783178</v>
      </c>
      <c r="E30" s="136">
        <f>FSA!E30/FSA!E$38</f>
        <v>0.2564363717453626</v>
      </c>
      <c r="F30" s="136">
        <f>FSA!F30/FSA!F$38</f>
        <v>0.3299491825924874</v>
      </c>
      <c r="G30" s="136">
        <f>FSA!G30/FSA!G$38</f>
        <v>0.6902253843690811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8.7590545589948082E-2</v>
      </c>
      <c r="D31" s="136">
        <f>FSA!D31/FSA!D$38</f>
        <v>0.17559340543572288</v>
      </c>
      <c r="E31" s="136">
        <f>FSA!E31/FSA!E$38</f>
        <v>0.27520675510803583</v>
      </c>
      <c r="F31" s="136">
        <f>FSA!F31/FSA!F$38</f>
        <v>0.30872609058899114</v>
      </c>
      <c r="G31" s="136">
        <f>FSA!G31/FSA!G$38</f>
        <v>0.55897277261305856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0.48222535406410605</v>
      </c>
      <c r="D32" s="136">
        <f>FSA!D32/FSA!D$38</f>
        <v>0.31844991238209419</v>
      </c>
      <c r="E32" s="136">
        <f>FSA!E32/FSA!E$38</f>
        <v>0.45960851078428638</v>
      </c>
      <c r="F32" s="136">
        <f>FSA!F32/FSA!F$38</f>
        <v>0.59086885910370557</v>
      </c>
      <c r="G32" s="136">
        <f>FSA!G32/FSA!G$38</f>
        <v>0.49397328818048114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6.8929386346612631E-3</v>
      </c>
      <c r="D33" s="136">
        <f>FSA!D33/FSA!D$38</f>
        <v>1.5478916060414067E-2</v>
      </c>
      <c r="E33" s="136">
        <f>FSA!E33/FSA!E$38</f>
        <v>2.2812212542321277E-2</v>
      </c>
      <c r="F33" s="136">
        <f>FSA!F33/FSA!F$38</f>
        <v>2.9790085228761053E-2</v>
      </c>
      <c r="G33" s="136">
        <f>FSA!G33/FSA!G$38</f>
        <v>2.3336209656849176E-4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5.3967985937019673E-2</v>
      </c>
      <c r="D34" s="136">
        <f>FSA!D34/FSA!D$38</f>
        <v>0.14559707040146955</v>
      </c>
      <c r="E34" s="136">
        <f>FSA!E34/FSA!E$38</f>
        <v>-2.9954564265083958E-2</v>
      </c>
      <c r="F34" s="136">
        <f>FSA!F34/FSA!F$38</f>
        <v>-0.26325236922720591</v>
      </c>
      <c r="G34" s="136">
        <f>FSA!G34/FSA!G$38</f>
        <v>-0.75062817820180938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7.7532570433969369E-2</v>
      </c>
      <c r="D35" s="136">
        <f>FSA!D35/FSA!D$38</f>
        <v>0.1054515994533711</v>
      </c>
      <c r="E35" s="136">
        <f>FSA!E35/FSA!E$38</f>
        <v>0</v>
      </c>
      <c r="F35" s="136">
        <f>FSA!F35/FSA!F$38</f>
        <v>0</v>
      </c>
      <c r="G35" s="136">
        <f>FSA!G35/FSA!G$38</f>
        <v>0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7.7729573391178601E-3</v>
      </c>
      <c r="D36" s="136">
        <f>FSA!D36/FSA!D$38</f>
        <v>4.9336077358969298E-3</v>
      </c>
      <c r="E36" s="136">
        <f>FSA!E36/FSA!E$38</f>
        <v>1.2393513346613118E-3</v>
      </c>
      <c r="F36" s="136">
        <f>FSA!F36/FSA!F$38</f>
        <v>0</v>
      </c>
      <c r="G36" s="136">
        <f>FSA!G36/FSA!G$38</f>
        <v>0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5.193271300944137E-3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0.20818927911915674</v>
      </c>
      <c r="D40" s="136">
        <f>FSA!D40/FSA!D$55</f>
        <v>0.13597744639810075</v>
      </c>
      <c r="E40" s="136">
        <f>FSA!E40/FSA!E$55</f>
        <v>0.2001277949791154</v>
      </c>
      <c r="F40" s="136">
        <f>FSA!F40/FSA!F$55</f>
        <v>0.32960360877045924</v>
      </c>
      <c r="G40" s="136">
        <f>FSA!G40/FSA!G$55</f>
        <v>0.51458528934500514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4.3481461115645317E-3</v>
      </c>
      <c r="D41" s="136">
        <f>FSA!D41/FSA!D$55</f>
        <v>2.4081905185844646E-3</v>
      </c>
      <c r="E41" s="136">
        <f>FSA!E41/FSA!E$55</f>
        <v>1.0800391104097159E-2</v>
      </c>
      <c r="F41" s="136">
        <f>FSA!F41/FSA!F$55</f>
        <v>2.0136652402170555E-2</v>
      </c>
      <c r="G41" s="136">
        <f>FSA!G41/FSA!G$55</f>
        <v>6.5260689999511567E-2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0.17579196442681758</v>
      </c>
      <c r="D42" s="136">
        <f>FSA!D42/FSA!D$55</f>
        <v>0.22310112026114698</v>
      </c>
      <c r="E42" s="136">
        <f>FSA!E42/FSA!E$55</f>
        <v>0.32231351796420027</v>
      </c>
      <c r="F42" s="136">
        <f>FSA!F42/FSA!F$55</f>
        <v>0.47204085234040677</v>
      </c>
      <c r="G42" s="136">
        <f>FSA!G42/FSA!G$55</f>
        <v>0.11154829291059964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1.8384153127086579E-3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6.3603949593112243E-3</v>
      </c>
      <c r="D44" s="136">
        <f>FSA!D44/FSA!D$55</f>
        <v>5.9366421841382895E-3</v>
      </c>
      <c r="E44" s="136">
        <f>FSA!E44/FSA!E$55</f>
        <v>4.1192438654121602E-2</v>
      </c>
      <c r="F44" s="136">
        <f>FSA!F44/FSA!F$55</f>
        <v>9.1515198305907267E-3</v>
      </c>
      <c r="G44" s="136">
        <f>FSA!G44/FSA!G$55</f>
        <v>2.9664443371087749E-2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4.7854503259215321E-3</v>
      </c>
      <c r="D45" s="136">
        <f>FSA!D45/FSA!D$55</f>
        <v>6.7319534090066026E-3</v>
      </c>
      <c r="E45" s="136">
        <f>FSA!E45/FSA!E$55</f>
        <v>4.7172643297625071E-5</v>
      </c>
      <c r="F45" s="136">
        <f>FSA!F45/FSA!F$55</f>
        <v>0</v>
      </c>
      <c r="G45" s="136">
        <f>FSA!G45/FSA!G$55</f>
        <v>7.0552097296769259E-4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0.30069427456210046</v>
      </c>
      <c r="D46" s="136">
        <f>FSA!D46/FSA!D$55</f>
        <v>0.25323095185102751</v>
      </c>
      <c r="E46" s="136">
        <f>FSA!E46/FSA!E$55</f>
        <v>0.10306579297213384</v>
      </c>
      <c r="F46" s="136">
        <f>FSA!F46/FSA!F$55</f>
        <v>6.5488926633431865E-2</v>
      </c>
      <c r="G46" s="136">
        <f>FSA!G46/FSA!G$55</f>
        <v>0.13231231785347958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1.0229021845726866E-3</v>
      </c>
      <c r="D47" s="136">
        <f>FSA!D47/FSA!D$55</f>
        <v>2.6604347503524002E-3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0.30171717674667314</v>
      </c>
      <c r="D48" s="136">
        <f>FSA!D48/FSA!D$55</f>
        <v>0.25589138660137994</v>
      </c>
      <c r="E48" s="136">
        <f>FSA!E48/FSA!E$55</f>
        <v>0.10306579297213384</v>
      </c>
      <c r="F48" s="136">
        <f>FSA!F48/FSA!F$55</f>
        <v>6.5488926633431865E-2</v>
      </c>
      <c r="G48" s="136">
        <f>FSA!G48/FSA!G$55</f>
        <v>0.13231231785347958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0.70119241168944468</v>
      </c>
      <c r="D49" s="136">
        <f>FSA!D49/FSA!D$55</f>
        <v>0.63188515468506568</v>
      </c>
      <c r="E49" s="136">
        <f>FSA!E49/FSA!E$55</f>
        <v>0.67754710831696585</v>
      </c>
      <c r="F49" s="136">
        <f>FSA!F49/FSA!F$55</f>
        <v>0.89642155997705919</v>
      </c>
      <c r="G49" s="136">
        <f>FSA!G49/FSA!G$55</f>
        <v>0.8540765544526514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0.25220762857718093</v>
      </c>
      <c r="D51" s="136">
        <f>FSA!D51/FSA!D$55</f>
        <v>0.38029527413012837</v>
      </c>
      <c r="E51" s="136">
        <f>FSA!E51/FSA!E$55</f>
        <v>0.54956129441733204</v>
      </c>
      <c r="F51" s="136">
        <f>FSA!F51/FSA!F$55</f>
        <v>0.70669916618873252</v>
      </c>
      <c r="G51" s="136">
        <f>FSA!G51/FSA!G$55</f>
        <v>1.390961733627843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3.7843051084492804E-2</v>
      </c>
      <c r="D52" s="136">
        <f>FSA!D52/FSA!D$55</f>
        <v>-2.232509830106091E-2</v>
      </c>
      <c r="E52" s="136">
        <f>FSA!E52/FSA!E$55</f>
        <v>-0.22710840273429794</v>
      </c>
      <c r="F52" s="136">
        <f>FSA!F52/FSA!F$55</f>
        <v>-0.60312072616579171</v>
      </c>
      <c r="G52" s="136">
        <f>FSA!G52/FSA!G$55</f>
        <v>-1.2450382880804944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8.7569086488815187E-3</v>
      </c>
      <c r="D53" s="136">
        <f>FSA!D53/FSA!D$55</f>
        <v>1.0144669485866904E-2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0.29880758831055526</v>
      </c>
      <c r="D54" s="136">
        <f>FSA!D54/FSA!D$55</f>
        <v>0.36811484531493432</v>
      </c>
      <c r="E54" s="136">
        <f>FSA!E54/FSA!E$55</f>
        <v>0.32245289168303415</v>
      </c>
      <c r="F54" s="136">
        <f>FSA!F54/FSA!F$55</f>
        <v>0.10357844002294084</v>
      </c>
      <c r="G54" s="136">
        <f>FSA!G54/FSA!G$55</f>
        <v>0.1459234455473486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828920</v>
      </c>
      <c r="F4" s="299">
        <v>586581</v>
      </c>
      <c r="G4" s="299">
        <v>465793</v>
      </c>
      <c r="H4" s="299">
        <v>362671</v>
      </c>
      <c r="I4" s="299">
        <v>184261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21253</v>
      </c>
      <c r="F5" s="301">
        <v>3816</v>
      </c>
      <c r="G5" s="301">
        <v>1323</v>
      </c>
      <c r="H5" s="301">
        <v>1421</v>
      </c>
      <c r="I5" s="301">
        <v>1331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7253</v>
      </c>
      <c r="F6" s="264">
        <v>3816</v>
      </c>
      <c r="G6" s="264">
        <v>1323</v>
      </c>
      <c r="H6" s="264">
        <v>1421</v>
      </c>
      <c r="I6" s="264">
        <v>1331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14000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22020</v>
      </c>
      <c r="F8" s="301">
        <v>22020</v>
      </c>
      <c r="G8" s="301">
        <v>5510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22020</v>
      </c>
      <c r="F11" s="264">
        <v>22020</v>
      </c>
      <c r="G11" s="264">
        <v>5510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694897</v>
      </c>
      <c r="F12" s="301">
        <v>428613</v>
      </c>
      <c r="G12" s="301">
        <v>318685</v>
      </c>
      <c r="H12" s="301">
        <v>237526</v>
      </c>
      <c r="I12" s="301">
        <v>78959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219115</v>
      </c>
      <c r="F13" s="264">
        <v>128702</v>
      </c>
      <c r="G13" s="264">
        <v>119595</v>
      </c>
      <c r="H13" s="264">
        <v>119663</v>
      </c>
      <c r="I13" s="264">
        <v>127183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445501</v>
      </c>
      <c r="F14" s="264">
        <v>214619</v>
      </c>
      <c r="G14" s="264">
        <v>214349</v>
      </c>
      <c r="H14" s="264">
        <v>214291</v>
      </c>
      <c r="I14" s="264">
        <v>91021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23335</v>
      </c>
      <c r="F17" s="264">
        <v>31161</v>
      </c>
      <c r="G17" s="264">
        <v>31161</v>
      </c>
      <c r="H17" s="264">
        <v>31161</v>
      </c>
      <c r="I17" s="264">
        <v>6158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7547</v>
      </c>
      <c r="F18" s="264">
        <v>59836</v>
      </c>
      <c r="G18" s="264">
        <v>23277</v>
      </c>
      <c r="H18" s="264">
        <v>26272</v>
      </c>
      <c r="I18" s="264">
        <v>27936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-600</v>
      </c>
      <c r="F19" s="264">
        <v>-5705</v>
      </c>
      <c r="G19" s="264">
        <v>-69697</v>
      </c>
      <c r="H19" s="264">
        <v>-153862</v>
      </c>
      <c r="I19" s="264">
        <v>-173339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80920</v>
      </c>
      <c r="F21" s="301">
        <v>118341</v>
      </c>
      <c r="G21" s="301">
        <v>128349</v>
      </c>
      <c r="H21" s="301">
        <v>111966</v>
      </c>
      <c r="I21" s="301">
        <v>102998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80920</v>
      </c>
      <c r="F22" s="264">
        <v>118341</v>
      </c>
      <c r="G22" s="264">
        <v>128349</v>
      </c>
      <c r="H22" s="264">
        <v>111966</v>
      </c>
      <c r="I22" s="264">
        <v>102998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9830</v>
      </c>
      <c r="F24" s="301">
        <v>13791</v>
      </c>
      <c r="G24" s="301">
        <v>11926</v>
      </c>
      <c r="H24" s="301">
        <v>11758</v>
      </c>
      <c r="I24" s="301">
        <v>974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6368</v>
      </c>
      <c r="F25" s="264">
        <v>10432</v>
      </c>
      <c r="G25" s="264">
        <v>10639</v>
      </c>
      <c r="H25" s="264">
        <v>10804</v>
      </c>
      <c r="I25" s="264">
        <v>43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3452</v>
      </c>
      <c r="F26" s="264">
        <v>3358</v>
      </c>
      <c r="G26" s="264">
        <v>1288</v>
      </c>
      <c r="H26" s="264">
        <v>954</v>
      </c>
      <c r="I26" s="264">
        <v>931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94924</v>
      </c>
      <c r="F30" s="301">
        <v>87368</v>
      </c>
      <c r="G30" s="301">
        <v>578</v>
      </c>
      <c r="H30" s="301">
        <v>1</v>
      </c>
      <c r="I30" s="301">
        <v>1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10495</v>
      </c>
      <c r="F31" s="301">
        <v>7071</v>
      </c>
      <c r="G31" s="301">
        <v>1</v>
      </c>
      <c r="H31" s="301">
        <v>1</v>
      </c>
      <c r="I31" s="301">
        <v>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3375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7120</v>
      </c>
      <c r="F37" s="264">
        <v>7071</v>
      </c>
      <c r="G37" s="264">
        <v>1</v>
      </c>
      <c r="H37" s="264">
        <v>1</v>
      </c>
      <c r="I37" s="264">
        <v>1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7181</v>
      </c>
      <c r="F39" s="301">
        <v>6825</v>
      </c>
      <c r="G39" s="301">
        <v>578</v>
      </c>
      <c r="H39" s="301">
        <v>0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7181</v>
      </c>
      <c r="F40" s="264">
        <v>3325</v>
      </c>
      <c r="G40" s="264">
        <v>578</v>
      </c>
      <c r="H40" s="264">
        <v>0</v>
      </c>
      <c r="I40" s="264">
        <v>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3500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3500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66628</v>
      </c>
      <c r="F49" s="301">
        <v>66069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66628</v>
      </c>
      <c r="F50" s="264">
        <v>66628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-559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5000</v>
      </c>
      <c r="F55" s="301">
        <v>5000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5000</v>
      </c>
      <c r="F60" s="264">
        <v>5000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4038</v>
      </c>
      <c r="F61" s="301">
        <v>2404</v>
      </c>
      <c r="G61" s="301">
        <v>0</v>
      </c>
      <c r="H61" s="301">
        <v>0</v>
      </c>
      <c r="I61" s="301">
        <v>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4038</v>
      </c>
      <c r="F62" s="264">
        <v>2404</v>
      </c>
      <c r="G62" s="264">
        <v>0</v>
      </c>
      <c r="H62" s="264">
        <v>0</v>
      </c>
      <c r="I62" s="264">
        <v>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1581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923844</v>
      </c>
      <c r="F67" s="301">
        <v>673949</v>
      </c>
      <c r="G67" s="301">
        <v>466371</v>
      </c>
      <c r="H67" s="301">
        <v>362672</v>
      </c>
      <c r="I67" s="301">
        <v>184262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647793</v>
      </c>
      <c r="F68" s="301">
        <v>425858</v>
      </c>
      <c r="G68" s="301">
        <v>315988</v>
      </c>
      <c r="H68" s="301">
        <v>325107</v>
      </c>
      <c r="I68" s="301">
        <v>157374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646848</v>
      </c>
      <c r="F69" s="301">
        <v>419577</v>
      </c>
      <c r="G69" s="301">
        <v>315988</v>
      </c>
      <c r="H69" s="301">
        <v>325107</v>
      </c>
      <c r="I69" s="301">
        <v>157374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192334</v>
      </c>
      <c r="F70" s="264">
        <v>91642</v>
      </c>
      <c r="G70" s="264">
        <v>93334</v>
      </c>
      <c r="H70" s="264">
        <v>119538</v>
      </c>
      <c r="I70" s="264">
        <v>94818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162404</v>
      </c>
      <c r="F71" s="264">
        <v>150359</v>
      </c>
      <c r="G71" s="264">
        <v>150318</v>
      </c>
      <c r="H71" s="264">
        <v>171196</v>
      </c>
      <c r="I71" s="264">
        <v>20554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4421</v>
      </c>
      <c r="F72" s="264">
        <v>49</v>
      </c>
      <c r="G72" s="264">
        <v>22</v>
      </c>
      <c r="H72" s="264">
        <v>0</v>
      </c>
      <c r="I72" s="264">
        <v>130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611</v>
      </c>
      <c r="F73" s="264">
        <v>779</v>
      </c>
      <c r="G73" s="264">
        <v>1535</v>
      </c>
      <c r="H73" s="264">
        <v>1426</v>
      </c>
      <c r="I73" s="264">
        <v>1426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3406</v>
      </c>
      <c r="F74" s="264">
        <v>844</v>
      </c>
      <c r="G74" s="264">
        <v>3502</v>
      </c>
      <c r="H74" s="264">
        <v>5877</v>
      </c>
      <c r="I74" s="264">
        <v>10599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1239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5876</v>
      </c>
      <c r="F78" s="264">
        <v>4001</v>
      </c>
      <c r="G78" s="264">
        <v>19211</v>
      </c>
      <c r="H78" s="264">
        <v>3319</v>
      </c>
      <c r="I78" s="264">
        <v>5466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277794</v>
      </c>
      <c r="F79" s="264">
        <v>170665</v>
      </c>
      <c r="G79" s="264">
        <v>48067</v>
      </c>
      <c r="H79" s="264">
        <v>23751</v>
      </c>
      <c r="I79" s="264">
        <v>24380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0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945</v>
      </c>
      <c r="F84" s="301">
        <v>6281</v>
      </c>
      <c r="G84" s="301">
        <v>0</v>
      </c>
      <c r="H84" s="301">
        <v>0</v>
      </c>
      <c r="I84" s="301">
        <v>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945</v>
      </c>
      <c r="F92" s="264">
        <v>1793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4488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276051</v>
      </c>
      <c r="F98" s="301">
        <v>248091</v>
      </c>
      <c r="G98" s="301">
        <v>150383</v>
      </c>
      <c r="H98" s="301">
        <v>37565</v>
      </c>
      <c r="I98" s="301">
        <v>26888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276051</v>
      </c>
      <c r="F99" s="301">
        <v>248091</v>
      </c>
      <c r="G99" s="301">
        <v>150383</v>
      </c>
      <c r="H99" s="301">
        <v>37565</v>
      </c>
      <c r="I99" s="301">
        <v>26888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233000</v>
      </c>
      <c r="F100" s="264">
        <v>256300</v>
      </c>
      <c r="G100" s="264">
        <v>256300</v>
      </c>
      <c r="H100" s="264">
        <v>256300</v>
      </c>
      <c r="I100" s="264">
        <v>256300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233000</v>
      </c>
      <c r="F101" s="264">
        <v>256300</v>
      </c>
      <c r="G101" s="264">
        <v>256300</v>
      </c>
      <c r="H101" s="264">
        <v>256300</v>
      </c>
      <c r="I101" s="264">
        <v>256300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34961</v>
      </c>
      <c r="F112" s="264">
        <v>-15046</v>
      </c>
      <c r="G112" s="264">
        <v>-105917</v>
      </c>
      <c r="H112" s="264">
        <v>-218735</v>
      </c>
      <c r="I112" s="264">
        <v>-229412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15128</v>
      </c>
      <c r="F113" s="264">
        <v>12345</v>
      </c>
      <c r="G113" s="264">
        <v>-25004</v>
      </c>
      <c r="H113" s="264">
        <v>-105917</v>
      </c>
      <c r="I113" s="264">
        <v>-207180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19833</v>
      </c>
      <c r="F114" s="264">
        <v>-27391</v>
      </c>
      <c r="G114" s="264">
        <v>-80912</v>
      </c>
      <c r="H114" s="264">
        <v>-112818</v>
      </c>
      <c r="I114" s="264">
        <v>-22232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8090</v>
      </c>
      <c r="F115" s="264">
        <v>6837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923844</v>
      </c>
      <c r="F119" s="301">
        <v>673949</v>
      </c>
      <c r="G119" s="301">
        <v>466371</v>
      </c>
      <c r="H119" s="301">
        <v>362672</v>
      </c>
      <c r="I119" s="301">
        <v>184262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3014757</v>
      </c>
      <c r="F3" s="264">
        <v>1544420</v>
      </c>
      <c r="G3" s="264">
        <v>73305</v>
      </c>
      <c r="H3" s="264">
        <v>22010</v>
      </c>
      <c r="I3" s="264">
        <v>25354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5578</v>
      </c>
      <c r="F4" s="264">
        <v>19</v>
      </c>
      <c r="G4" s="264">
        <v>359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3009179</v>
      </c>
      <c r="F5" s="301">
        <v>1544402</v>
      </c>
      <c r="G5" s="301">
        <v>72946</v>
      </c>
      <c r="H5" s="301">
        <v>22010</v>
      </c>
      <c r="I5" s="301">
        <v>25354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2958161</v>
      </c>
      <c r="F6" s="264">
        <v>1530407</v>
      </c>
      <c r="G6" s="264">
        <v>66132</v>
      </c>
      <c r="H6" s="264">
        <v>41632</v>
      </c>
      <c r="I6" s="264">
        <v>22975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51018</v>
      </c>
      <c r="F7" s="301">
        <v>13995</v>
      </c>
      <c r="G7" s="301">
        <v>6814</v>
      </c>
      <c r="H7" s="301">
        <v>-19622</v>
      </c>
      <c r="I7" s="301">
        <v>2379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34266</v>
      </c>
      <c r="F8" s="264">
        <v>24259</v>
      </c>
      <c r="G8" s="264">
        <v>945</v>
      </c>
      <c r="H8" s="264">
        <v>10</v>
      </c>
      <c r="I8" s="264">
        <v>1393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29957</v>
      </c>
      <c r="F9" s="264">
        <v>12688</v>
      </c>
      <c r="G9" s="264">
        <v>12811</v>
      </c>
      <c r="H9" s="264">
        <v>7039</v>
      </c>
      <c r="I9" s="264">
        <v>5541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26078</v>
      </c>
      <c r="F10" s="264">
        <v>12307</v>
      </c>
      <c r="G10" s="264">
        <v>10460</v>
      </c>
      <c r="H10" s="264">
        <v>7032</v>
      </c>
      <c r="I10" s="264">
        <v>5532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7487</v>
      </c>
      <c r="F12" s="264">
        <v>12844</v>
      </c>
      <c r="G12" s="264">
        <v>360</v>
      </c>
      <c r="H12" s="264">
        <v>322</v>
      </c>
      <c r="I12" s="264">
        <v>6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22898</v>
      </c>
      <c r="F13" s="264">
        <v>35243</v>
      </c>
      <c r="G13" s="264">
        <v>74343</v>
      </c>
      <c r="H13" s="264">
        <v>85183</v>
      </c>
      <c r="I13" s="264">
        <v>20470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24942</v>
      </c>
      <c r="F14" s="301">
        <v>-22521</v>
      </c>
      <c r="G14" s="301">
        <v>-79755</v>
      </c>
      <c r="H14" s="301">
        <v>-112157</v>
      </c>
      <c r="I14" s="301">
        <v>-22244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443</v>
      </c>
      <c r="F15" s="264">
        <v>79</v>
      </c>
      <c r="G15" s="264">
        <v>146</v>
      </c>
      <c r="H15" s="264">
        <v>0</v>
      </c>
      <c r="I15" s="264">
        <v>21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1238</v>
      </c>
      <c r="F16" s="264">
        <v>968</v>
      </c>
      <c r="G16" s="264">
        <v>1303</v>
      </c>
      <c r="H16" s="264">
        <v>385</v>
      </c>
      <c r="I16" s="264">
        <v>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-795</v>
      </c>
      <c r="F17" s="301">
        <v>-888</v>
      </c>
      <c r="G17" s="301">
        <v>-1157</v>
      </c>
      <c r="H17" s="301">
        <v>-385</v>
      </c>
      <c r="I17" s="301">
        <v>12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24147</v>
      </c>
      <c r="F18" s="301">
        <v>-23410</v>
      </c>
      <c r="G18" s="301">
        <v>-80912</v>
      </c>
      <c r="H18" s="301">
        <v>-112542</v>
      </c>
      <c r="I18" s="301">
        <v>-22232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4616</v>
      </c>
      <c r="F19" s="264">
        <v>32</v>
      </c>
      <c r="G19" s="264">
        <v>0</v>
      </c>
      <c r="H19" s="264">
        <v>276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3923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19530</v>
      </c>
      <c r="F21" s="301">
        <v>-27364</v>
      </c>
      <c r="G21" s="301">
        <v>-80912</v>
      </c>
      <c r="H21" s="301">
        <v>-112818</v>
      </c>
      <c r="I21" s="301">
        <v>-22232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19833</v>
      </c>
      <c r="F22" s="264">
        <v>-23595</v>
      </c>
      <c r="G22" s="264">
        <v>-80912</v>
      </c>
      <c r="H22" s="264">
        <v>-112818</v>
      </c>
      <c r="I22" s="264">
        <v>-22232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-303</v>
      </c>
      <c r="F23" s="264">
        <v>-3770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838</v>
      </c>
      <c r="F24" s="264">
        <v>-1000</v>
      </c>
      <c r="G24" s="264">
        <v>-3157</v>
      </c>
      <c r="H24" s="264">
        <v>-4402</v>
      </c>
      <c r="I24" s="264">
        <v>-867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838</v>
      </c>
      <c r="F25" s="264">
        <v>-1000</v>
      </c>
      <c r="G25" s="264">
        <v>0</v>
      </c>
      <c r="H25" s="264">
        <v>0</v>
      </c>
      <c r="I25" s="264">
        <v>-867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