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J4" i="8"/>
  <c r="I4" i="8"/>
  <c r="H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K69" i="6"/>
  <c r="J69" i="6"/>
  <c r="I69" i="6"/>
  <c r="H69" i="6"/>
  <c r="G69" i="6"/>
  <c r="K68" i="6"/>
  <c r="J68" i="6"/>
  <c r="J78" i="6" s="1"/>
  <c r="I68" i="6"/>
  <c r="H68" i="6"/>
  <c r="H78" i="6" s="1"/>
  <c r="G68" i="6"/>
  <c r="G78" i="6" s="1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G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H31" i="6" s="1"/>
  <c r="G32" i="6"/>
  <c r="N31" i="6"/>
  <c r="M31" i="6"/>
  <c r="M24" i="6" s="1"/>
  <c r="M48" i="6" s="1"/>
  <c r="G31" i="6"/>
  <c r="F31" i="6"/>
  <c r="F24" i="6" s="1"/>
  <c r="E31" i="6"/>
  <c r="E24" i="6" s="1"/>
  <c r="D31" i="6"/>
  <c r="C31" i="6"/>
  <c r="C24" i="6" s="1"/>
  <c r="C48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K24" i="6" s="1"/>
  <c r="J25" i="6"/>
  <c r="I25" i="6"/>
  <c r="I24" i="6" s="1"/>
  <c r="I48" i="6" s="1"/>
  <c r="H25" i="6"/>
  <c r="H24" i="6" s="1"/>
  <c r="H48" i="6" s="1"/>
  <c r="H79" i="6" s="1"/>
  <c r="G25" i="6"/>
  <c r="G24" i="6" s="1"/>
  <c r="N24" i="6"/>
  <c r="D24" i="6"/>
  <c r="D48" i="6" s="1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H9" i="4"/>
  <c r="I9" i="4" s="1"/>
  <c r="I18" i="4" s="1"/>
  <c r="I19" i="4" s="1"/>
  <c r="G9" i="4"/>
  <c r="G18" i="4" s="1"/>
  <c r="G19" i="4" s="1"/>
  <c r="G6" i="4"/>
  <c r="H6" i="4" s="1"/>
  <c r="I6" i="4" s="1"/>
  <c r="J67" i="2"/>
  <c r="I67" i="2"/>
  <c r="H67" i="2"/>
  <c r="G67" i="2"/>
  <c r="V60" i="2" s="1"/>
  <c r="F67" i="2"/>
  <c r="U60" i="2" s="1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Y67" i="2" s="1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H63" i="2" s="1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V55" i="2"/>
  <c r="J55" i="2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G64" i="2" s="1"/>
  <c r="G68" i="2" s="1"/>
  <c r="F53" i="2"/>
  <c r="F64" i="2" s="1"/>
  <c r="F68" i="2" s="1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T52" i="2" s="1"/>
  <c r="D46" i="2"/>
  <c r="C46" i="2"/>
  <c r="J45" i="2"/>
  <c r="I45" i="2"/>
  <c r="H45" i="2"/>
  <c r="G45" i="2"/>
  <c r="F45" i="2"/>
  <c r="E45" i="2"/>
  <c r="D45" i="2"/>
  <c r="S51" i="2" s="1"/>
  <c r="C45" i="2"/>
  <c r="R51" i="2" s="1"/>
  <c r="J44" i="2"/>
  <c r="I44" i="2"/>
  <c r="H44" i="2"/>
  <c r="W48" i="2" s="1"/>
  <c r="G44" i="2"/>
  <c r="F44" i="2"/>
  <c r="E44" i="2"/>
  <c r="T48" i="2" s="1"/>
  <c r="D44" i="2"/>
  <c r="S48" i="2" s="1"/>
  <c r="C44" i="2"/>
  <c r="J43" i="2"/>
  <c r="I43" i="2"/>
  <c r="X52" i="2" s="1"/>
  <c r="H43" i="2"/>
  <c r="W47" i="2" s="1"/>
  <c r="G43" i="2"/>
  <c r="F43" i="2"/>
  <c r="U52" i="2" s="1"/>
  <c r="E43" i="2"/>
  <c r="D43" i="2"/>
  <c r="S47" i="2" s="1"/>
  <c r="C43" i="2"/>
  <c r="R47" i="2" s="1"/>
  <c r="J42" i="2"/>
  <c r="I42" i="2"/>
  <c r="H42" i="2"/>
  <c r="H51" i="2" s="1"/>
  <c r="G42" i="2"/>
  <c r="G51" i="2" s="1"/>
  <c r="F42" i="2"/>
  <c r="E42" i="2"/>
  <c r="E51" i="2" s="1"/>
  <c r="D42" i="2"/>
  <c r="D51" i="2" s="1"/>
  <c r="C42" i="2"/>
  <c r="C51" i="2" s="1"/>
  <c r="M40" i="2"/>
  <c r="L40" i="2"/>
  <c r="AA18" i="2" s="1"/>
  <c r="AA40" i="2" s="1"/>
  <c r="K40" i="2"/>
  <c r="J40" i="2"/>
  <c r="I40" i="2"/>
  <c r="X18" i="2" s="1"/>
  <c r="X40" i="2" s="1"/>
  <c r="H40" i="2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C25" i="2"/>
  <c r="R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Z44" i="2" s="1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I21" i="2"/>
  <c r="I22" i="2" s="1"/>
  <c r="H21" i="2"/>
  <c r="W51" i="2" s="1"/>
  <c r="G21" i="2"/>
  <c r="G22" i="2" s="1"/>
  <c r="F21" i="2"/>
  <c r="U49" i="2" s="1"/>
  <c r="E21" i="2"/>
  <c r="T51" i="2" s="1"/>
  <c r="D21" i="2"/>
  <c r="C21" i="2"/>
  <c r="R48" i="2" s="1"/>
  <c r="M20" i="2"/>
  <c r="M21" i="2" s="1"/>
  <c r="L20" i="2"/>
  <c r="L21" i="2" s="1"/>
  <c r="K20" i="2"/>
  <c r="J20" i="2"/>
  <c r="J21" i="2" s="1"/>
  <c r="Y49" i="2" s="1"/>
  <c r="I20" i="2"/>
  <c r="X43" i="2" s="1"/>
  <c r="H20" i="2"/>
  <c r="H22" i="2" s="1"/>
  <c r="G20" i="2"/>
  <c r="V53" i="2" s="1"/>
  <c r="F20" i="2"/>
  <c r="U43" i="2" s="1"/>
  <c r="E20" i="2"/>
  <c r="T43" i="2" s="1"/>
  <c r="D20" i="2"/>
  <c r="S43" i="2" s="1"/>
  <c r="C20" i="2"/>
  <c r="AB18" i="2"/>
  <c r="AB40" i="2" s="1"/>
  <c r="Z18" i="2"/>
  <c r="Z40" i="2" s="1"/>
  <c r="Y18" i="2"/>
  <c r="Y40" i="2" s="1"/>
  <c r="W18" i="2"/>
  <c r="W40" i="2" s="1"/>
  <c r="V18" i="2"/>
  <c r="V40" i="2" s="1"/>
  <c r="U18" i="2"/>
  <c r="U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F48" i="1" s="1"/>
  <c r="E46" i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G49" i="1" s="1"/>
  <c r="F40" i="1"/>
  <c r="E40" i="1"/>
  <c r="D40" i="1"/>
  <c r="C40" i="1"/>
  <c r="R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H38" i="1" s="1"/>
  <c r="G29" i="1"/>
  <c r="F29" i="1"/>
  <c r="E29" i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8" i="1" s="1"/>
  <c r="F18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G18" i="1" s="1"/>
  <c r="G18" i="3" s="1"/>
  <c r="F16" i="1"/>
  <c r="E16" i="1"/>
  <c r="D16" i="1"/>
  <c r="C16" i="1"/>
  <c r="C16" i="3" s="1"/>
  <c r="U14" i="1"/>
  <c r="T14" i="1"/>
  <c r="S14" i="1"/>
  <c r="R14" i="1"/>
  <c r="Q14" i="1"/>
  <c r="P14" i="1"/>
  <c r="O14" i="1"/>
  <c r="N14" i="1"/>
  <c r="J14" i="1"/>
  <c r="J14" i="3" s="1"/>
  <c r="I14" i="1"/>
  <c r="H14" i="1"/>
  <c r="G14" i="1"/>
  <c r="F14" i="1"/>
  <c r="E14" i="1"/>
  <c r="D14" i="1"/>
  <c r="C14" i="1"/>
  <c r="C14" i="3" s="1"/>
  <c r="J13" i="1"/>
  <c r="I13" i="1"/>
  <c r="H13" i="1"/>
  <c r="H13" i="3" s="1"/>
  <c r="G13" i="1"/>
  <c r="F13" i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J9" i="1"/>
  <c r="I9" i="1"/>
  <c r="H9" i="1"/>
  <c r="C9" i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S30" i="1" s="1"/>
  <c r="F7" i="1"/>
  <c r="Q30" i="1" s="1"/>
  <c r="E7" i="1"/>
  <c r="P35" i="1" s="1"/>
  <c r="D7" i="1"/>
  <c r="C7" i="1"/>
  <c r="U5" i="1"/>
  <c r="T5" i="1"/>
  <c r="S5" i="1"/>
  <c r="N5" i="1"/>
  <c r="J5" i="1"/>
  <c r="J5" i="3" s="1"/>
  <c r="I5" i="1"/>
  <c r="I5" i="3" s="1"/>
  <c r="H5" i="1"/>
  <c r="G5" i="1"/>
  <c r="G5" i="3" s="1"/>
  <c r="F5" i="1"/>
  <c r="F5" i="3" s="1"/>
  <c r="E5" i="1"/>
  <c r="E5" i="3" s="1"/>
  <c r="D5" i="1"/>
  <c r="C5" i="1"/>
  <c r="C5" i="3" s="1"/>
  <c r="D23" i="3" l="1"/>
  <c r="D24" i="3"/>
  <c r="D7" i="3"/>
  <c r="D11" i="3"/>
  <c r="O40" i="1"/>
  <c r="O35" i="1"/>
  <c r="J24" i="3"/>
  <c r="J7" i="3"/>
  <c r="J11" i="3"/>
  <c r="J23" i="3"/>
  <c r="U35" i="1"/>
  <c r="U40" i="1"/>
  <c r="F8" i="3"/>
  <c r="Q37" i="1"/>
  <c r="Q36" i="1"/>
  <c r="J10" i="3"/>
  <c r="G13" i="3"/>
  <c r="D14" i="3"/>
  <c r="S42" i="1"/>
  <c r="S41" i="1"/>
  <c r="G17" i="3"/>
  <c r="C18" i="1"/>
  <c r="C18" i="3" s="1"/>
  <c r="F30" i="3"/>
  <c r="Q38" i="1"/>
  <c r="Q39" i="1" s="1"/>
  <c r="F37" i="3"/>
  <c r="H25" i="2"/>
  <c r="W44" i="2"/>
  <c r="I25" i="2"/>
  <c r="X44" i="2"/>
  <c r="I24" i="3"/>
  <c r="I7" i="3"/>
  <c r="I11" i="3"/>
  <c r="I23" i="3"/>
  <c r="T35" i="1"/>
  <c r="T40" i="1"/>
  <c r="T30" i="1"/>
  <c r="E14" i="3"/>
  <c r="T42" i="1"/>
  <c r="T41" i="1"/>
  <c r="E18" i="1"/>
  <c r="E18" i="3" s="1"/>
  <c r="H32" i="3"/>
  <c r="D5" i="3"/>
  <c r="D27" i="1"/>
  <c r="E23" i="3"/>
  <c r="E24" i="3"/>
  <c r="E7" i="3"/>
  <c r="E11" i="3"/>
  <c r="P40" i="1"/>
  <c r="P30" i="1"/>
  <c r="I13" i="3"/>
  <c r="F14" i="3"/>
  <c r="U42" i="1"/>
  <c r="U41" i="1"/>
  <c r="I17" i="3"/>
  <c r="C27" i="1"/>
  <c r="D38" i="3"/>
  <c r="H31" i="3"/>
  <c r="D36" i="3"/>
  <c r="C9" i="3"/>
  <c r="N74" i="1"/>
  <c r="N31" i="1"/>
  <c r="O5" i="1"/>
  <c r="I8" i="3"/>
  <c r="T36" i="1"/>
  <c r="T37" i="1"/>
  <c r="E9" i="1"/>
  <c r="J13" i="3"/>
  <c r="G14" i="3"/>
  <c r="J17" i="3"/>
  <c r="E27" i="1"/>
  <c r="E38" i="1"/>
  <c r="E37" i="3" s="1"/>
  <c r="T38" i="1"/>
  <c r="G8" i="3"/>
  <c r="R37" i="1"/>
  <c r="R36" i="1"/>
  <c r="D9" i="1"/>
  <c r="P5" i="1"/>
  <c r="I18" i="3"/>
  <c r="C21" i="3"/>
  <c r="F27" i="1"/>
  <c r="F29" i="3"/>
  <c r="F38" i="1"/>
  <c r="J38" i="1"/>
  <c r="J32" i="3" s="1"/>
  <c r="U38" i="1"/>
  <c r="U39" i="1" s="1"/>
  <c r="J31" i="3"/>
  <c r="AA51" i="2"/>
  <c r="AA48" i="2"/>
  <c r="AA49" i="2"/>
  <c r="H9" i="3"/>
  <c r="S74" i="1"/>
  <c r="S31" i="1"/>
  <c r="E8" i="3"/>
  <c r="P37" i="1"/>
  <c r="P36" i="1"/>
  <c r="H8" i="3"/>
  <c r="S37" i="1"/>
  <c r="S36" i="1"/>
  <c r="Q5" i="1"/>
  <c r="J8" i="3"/>
  <c r="U36" i="1"/>
  <c r="U37" i="1"/>
  <c r="F9" i="1"/>
  <c r="R5" i="1"/>
  <c r="C23" i="3"/>
  <c r="C24" i="3"/>
  <c r="C7" i="3"/>
  <c r="C11" i="3"/>
  <c r="G9" i="1"/>
  <c r="C10" i="3"/>
  <c r="C12" i="1"/>
  <c r="C15" i="1" s="1"/>
  <c r="C15" i="3" s="1"/>
  <c r="I14" i="3"/>
  <c r="D16" i="3"/>
  <c r="D18" i="1"/>
  <c r="D18" i="3" s="1"/>
  <c r="D21" i="3"/>
  <c r="C22" i="3"/>
  <c r="G27" i="1"/>
  <c r="G29" i="3"/>
  <c r="G38" i="1"/>
  <c r="G30" i="3" s="1"/>
  <c r="O30" i="1"/>
  <c r="C38" i="1"/>
  <c r="C30" i="3" s="1"/>
  <c r="AB49" i="2"/>
  <c r="AB48" i="2"/>
  <c r="AB51" i="2"/>
  <c r="C82" i="2"/>
  <c r="E16" i="3"/>
  <c r="E21" i="3"/>
  <c r="I27" i="1"/>
  <c r="H38" i="3"/>
  <c r="C34" i="3"/>
  <c r="R39" i="1"/>
  <c r="D82" i="2"/>
  <c r="F21" i="3"/>
  <c r="E22" i="3"/>
  <c r="J27" i="1"/>
  <c r="I38" i="1"/>
  <c r="I30" i="3" s="1"/>
  <c r="I36" i="3"/>
  <c r="E10" i="3"/>
  <c r="F10" i="3"/>
  <c r="O42" i="1"/>
  <c r="O41" i="1"/>
  <c r="G16" i="3"/>
  <c r="G21" i="3"/>
  <c r="F22" i="3"/>
  <c r="U30" i="1"/>
  <c r="C32" i="3"/>
  <c r="D33" i="3"/>
  <c r="O55" i="1"/>
  <c r="O53" i="1"/>
  <c r="G24" i="3"/>
  <c r="G7" i="3"/>
  <c r="G11" i="3"/>
  <c r="G23" i="3"/>
  <c r="R30" i="1"/>
  <c r="R35" i="1"/>
  <c r="R40" i="1"/>
  <c r="D13" i="3"/>
  <c r="H16" i="3"/>
  <c r="H18" i="1"/>
  <c r="H18" i="3" s="1"/>
  <c r="N38" i="1"/>
  <c r="I9" i="3"/>
  <c r="T74" i="1"/>
  <c r="T75" i="1" s="1"/>
  <c r="T76" i="1" s="1"/>
  <c r="T31" i="1"/>
  <c r="F23" i="3"/>
  <c r="F24" i="3"/>
  <c r="F7" i="3"/>
  <c r="F11" i="3"/>
  <c r="Q40" i="1"/>
  <c r="Q35" i="1"/>
  <c r="J9" i="3"/>
  <c r="U74" i="1"/>
  <c r="U31" i="1"/>
  <c r="G10" i="3"/>
  <c r="H12" i="1"/>
  <c r="P42" i="1"/>
  <c r="P41" i="1"/>
  <c r="D17" i="3"/>
  <c r="G22" i="3"/>
  <c r="H5" i="3"/>
  <c r="H27" i="1"/>
  <c r="H24" i="3"/>
  <c r="H7" i="3"/>
  <c r="H11" i="3"/>
  <c r="H23" i="3"/>
  <c r="S35" i="1"/>
  <c r="S40" i="1"/>
  <c r="D8" i="3"/>
  <c r="O37" i="1"/>
  <c r="O36" i="1"/>
  <c r="H10" i="3"/>
  <c r="I12" i="1"/>
  <c r="E13" i="3"/>
  <c r="Q42" i="1"/>
  <c r="I16" i="3"/>
  <c r="E17" i="3"/>
  <c r="I21" i="3"/>
  <c r="F33" i="3"/>
  <c r="G34" i="3"/>
  <c r="I35" i="3"/>
  <c r="V44" i="2"/>
  <c r="G25" i="2"/>
  <c r="N42" i="1"/>
  <c r="N41" i="1"/>
  <c r="I10" i="3"/>
  <c r="J12" i="1"/>
  <c r="F13" i="3"/>
  <c r="R42" i="1"/>
  <c r="R41" i="1"/>
  <c r="J16" i="3"/>
  <c r="J18" i="1"/>
  <c r="J18" i="3" s="1"/>
  <c r="F17" i="3"/>
  <c r="J21" i="3"/>
  <c r="I22" i="3"/>
  <c r="E30" i="3"/>
  <c r="P38" i="1"/>
  <c r="F32" i="3"/>
  <c r="D30" i="3"/>
  <c r="J35" i="3"/>
  <c r="G36" i="3"/>
  <c r="D37" i="3"/>
  <c r="G54" i="1"/>
  <c r="Z52" i="2"/>
  <c r="Z55" i="2"/>
  <c r="F51" i="2"/>
  <c r="F80" i="2" s="1"/>
  <c r="V52" i="2"/>
  <c r="V47" i="2"/>
  <c r="AB43" i="2"/>
  <c r="X51" i="2"/>
  <c r="H64" i="2"/>
  <c r="V50" i="2"/>
  <c r="H36" i="3"/>
  <c r="H54" i="1"/>
  <c r="AA53" i="2"/>
  <c r="AA52" i="2"/>
  <c r="AA55" i="2"/>
  <c r="R83" i="2"/>
  <c r="D40" i="2"/>
  <c r="S18" i="2" s="1"/>
  <c r="S40" i="2" s="1"/>
  <c r="G80" i="2"/>
  <c r="G82" i="2"/>
  <c r="G69" i="2"/>
  <c r="W52" i="2"/>
  <c r="Y51" i="2"/>
  <c r="X47" i="2"/>
  <c r="I64" i="2"/>
  <c r="I68" i="2" s="1"/>
  <c r="W50" i="2"/>
  <c r="C80" i="2"/>
  <c r="L78" i="6"/>
  <c r="I54" i="1"/>
  <c r="AB47" i="2"/>
  <c r="AB52" i="2"/>
  <c r="AB55" i="2"/>
  <c r="AB53" i="2"/>
  <c r="H80" i="2"/>
  <c r="H81" i="2"/>
  <c r="H82" i="2"/>
  <c r="Y47" i="2"/>
  <c r="Z49" i="2"/>
  <c r="D80" i="2"/>
  <c r="D31" i="3"/>
  <c r="H33" i="3"/>
  <c r="D34" i="3"/>
  <c r="J36" i="3"/>
  <c r="G37" i="3"/>
  <c r="S38" i="1"/>
  <c r="S39" i="1" s="1"/>
  <c r="Q41" i="1"/>
  <c r="J54" i="1"/>
  <c r="M65" i="2"/>
  <c r="L65" i="2"/>
  <c r="K65" i="2"/>
  <c r="E22" i="2"/>
  <c r="D25" i="2"/>
  <c r="Z34" i="2"/>
  <c r="C38" i="2"/>
  <c r="I51" i="2"/>
  <c r="I81" i="2" s="1"/>
  <c r="Y52" i="2"/>
  <c r="Z47" i="2"/>
  <c r="V49" i="2"/>
  <c r="R52" i="2"/>
  <c r="X50" i="2"/>
  <c r="E80" i="2"/>
  <c r="D10" i="3"/>
  <c r="H14" i="3"/>
  <c r="H17" i="3"/>
  <c r="H21" i="3"/>
  <c r="D22" i="3"/>
  <c r="D29" i="3"/>
  <c r="H30" i="3"/>
  <c r="I33" i="3"/>
  <c r="E34" i="3"/>
  <c r="H37" i="3"/>
  <c r="R53" i="2"/>
  <c r="F22" i="2"/>
  <c r="R55" i="2"/>
  <c r="J51" i="2"/>
  <c r="U48" i="2"/>
  <c r="AA47" i="2"/>
  <c r="X48" i="2"/>
  <c r="W49" i="2"/>
  <c r="Z50" i="2"/>
  <c r="S52" i="2"/>
  <c r="W53" i="2"/>
  <c r="R54" i="2"/>
  <c r="Y50" i="2"/>
  <c r="X60" i="2"/>
  <c r="E48" i="6"/>
  <c r="J33" i="3"/>
  <c r="F34" i="3"/>
  <c r="C35" i="3"/>
  <c r="I37" i="3"/>
  <c r="S53" i="2"/>
  <c r="S55" i="2"/>
  <c r="V48" i="2"/>
  <c r="X49" i="2"/>
  <c r="AA50" i="2"/>
  <c r="X53" i="2"/>
  <c r="S54" i="2"/>
  <c r="T55" i="2"/>
  <c r="G81" i="2"/>
  <c r="G48" i="6"/>
  <c r="G79" i="6" s="1"/>
  <c r="F48" i="6"/>
  <c r="D35" i="3"/>
  <c r="J37" i="3"/>
  <c r="E48" i="1"/>
  <c r="Q34" i="1" s="1"/>
  <c r="T53" i="2"/>
  <c r="AB50" i="2"/>
  <c r="Y53" i="2"/>
  <c r="W67" i="2"/>
  <c r="W59" i="2"/>
  <c r="D32" i="3"/>
  <c r="H34" i="3"/>
  <c r="U53" i="2"/>
  <c r="U55" i="2"/>
  <c r="U54" i="2"/>
  <c r="C29" i="2"/>
  <c r="C31" i="2" s="1"/>
  <c r="V43" i="2"/>
  <c r="C64" i="2"/>
  <c r="R49" i="2"/>
  <c r="Z53" i="2"/>
  <c r="W55" i="2"/>
  <c r="I80" i="2"/>
  <c r="I79" i="6"/>
  <c r="F78" i="6"/>
  <c r="H22" i="3"/>
  <c r="H29" i="3"/>
  <c r="I31" i="3"/>
  <c r="I34" i="3"/>
  <c r="F35" i="3"/>
  <c r="C36" i="3"/>
  <c r="G48" i="1"/>
  <c r="S34" i="1" s="1"/>
  <c r="C49" i="1"/>
  <c r="C54" i="1"/>
  <c r="N55" i="1" s="1"/>
  <c r="J22" i="2"/>
  <c r="V54" i="2"/>
  <c r="Z48" i="2"/>
  <c r="Y48" i="2"/>
  <c r="D64" i="2"/>
  <c r="S49" i="2"/>
  <c r="X67" i="2"/>
  <c r="J24" i="6"/>
  <c r="J48" i="6" s="1"/>
  <c r="J79" i="6" s="1"/>
  <c r="I78" i="6"/>
  <c r="H48" i="1"/>
  <c r="T34" i="1" s="1"/>
  <c r="D49" i="1"/>
  <c r="D54" i="1"/>
  <c r="W43" i="2"/>
  <c r="Y43" i="2"/>
  <c r="R44" i="2"/>
  <c r="U51" i="2"/>
  <c r="T49" i="2"/>
  <c r="E64" i="2"/>
  <c r="K48" i="6"/>
  <c r="F16" i="3"/>
  <c r="J22" i="3"/>
  <c r="C33" i="3"/>
  <c r="H35" i="3"/>
  <c r="E36" i="3"/>
  <c r="I48" i="1"/>
  <c r="E49" i="1"/>
  <c r="E54" i="1"/>
  <c r="L22" i="2"/>
  <c r="K25" i="2"/>
  <c r="X55" i="2"/>
  <c r="X54" i="2"/>
  <c r="T47" i="2"/>
  <c r="Z43" i="2"/>
  <c r="S44" i="2"/>
  <c r="V51" i="2"/>
  <c r="S50" i="2"/>
  <c r="K78" i="6"/>
  <c r="F36" i="3"/>
  <c r="C37" i="3"/>
  <c r="O38" i="1"/>
  <c r="O39" i="1" s="1"/>
  <c r="J48" i="1"/>
  <c r="F49" i="1"/>
  <c r="F54" i="1"/>
  <c r="R34" i="1" s="1"/>
  <c r="M22" i="2"/>
  <c r="Y55" i="2"/>
  <c r="Y54" i="2"/>
  <c r="E82" i="2"/>
  <c r="U47" i="2"/>
  <c r="AA43" i="2"/>
  <c r="T50" i="2"/>
  <c r="U50" i="2"/>
  <c r="C63" i="2"/>
  <c r="D63" i="2"/>
  <c r="C81" i="2"/>
  <c r="H18" i="4"/>
  <c r="H19" i="4" s="1"/>
  <c r="E63" i="2"/>
  <c r="D81" i="2"/>
  <c r="X59" i="2"/>
  <c r="F63" i="2"/>
  <c r="E81" i="2"/>
  <c r="Y59" i="2"/>
  <c r="G63" i="2"/>
  <c r="F81" i="2"/>
  <c r="J64" i="2"/>
  <c r="K57" i="2"/>
  <c r="K64" i="2" s="1"/>
  <c r="L59" i="2"/>
  <c r="H12" i="4"/>
  <c r="K63" i="2"/>
  <c r="AB44" i="2" l="1"/>
  <c r="M25" i="2"/>
  <c r="J25" i="2"/>
  <c r="Y44" i="2"/>
  <c r="V67" i="2"/>
  <c r="V59" i="2"/>
  <c r="R60" i="2"/>
  <c r="C68" i="2"/>
  <c r="C69" i="2" s="1"/>
  <c r="J55" i="1"/>
  <c r="J48" i="3" s="1"/>
  <c r="U46" i="1"/>
  <c r="R84" i="2"/>
  <c r="R85" i="2" s="1"/>
  <c r="C27" i="3"/>
  <c r="N27" i="1"/>
  <c r="G32" i="3"/>
  <c r="F25" i="2"/>
  <c r="U44" i="2"/>
  <c r="E33" i="3"/>
  <c r="H12" i="3"/>
  <c r="S64" i="1"/>
  <c r="H25" i="1"/>
  <c r="S48" i="1" s="1"/>
  <c r="H15" i="1"/>
  <c r="H15" i="3" s="1"/>
  <c r="U67" i="2"/>
  <c r="U59" i="2"/>
  <c r="U55" i="1"/>
  <c r="U53" i="1"/>
  <c r="U45" i="1"/>
  <c r="J29" i="3"/>
  <c r="E32" i="3"/>
  <c r="E35" i="3"/>
  <c r="E31" i="3"/>
  <c r="G54" i="3"/>
  <c r="G55" i="1"/>
  <c r="R46" i="1"/>
  <c r="I32" i="3"/>
  <c r="Q45" i="1"/>
  <c r="I29" i="3"/>
  <c r="F38" i="3"/>
  <c r="Z74" i="2"/>
  <c r="K38" i="2"/>
  <c r="K29" i="2"/>
  <c r="J27" i="3"/>
  <c r="U27" i="1"/>
  <c r="E38" i="3"/>
  <c r="E56" i="1"/>
  <c r="E48" i="3"/>
  <c r="P55" i="1"/>
  <c r="P53" i="1"/>
  <c r="P45" i="1"/>
  <c r="L63" i="2"/>
  <c r="M59" i="2"/>
  <c r="L57" i="2"/>
  <c r="L64" i="2" s="1"/>
  <c r="T55" i="1"/>
  <c r="T53" i="1"/>
  <c r="T48" i="1"/>
  <c r="T45" i="1"/>
  <c r="D55" i="1"/>
  <c r="O46" i="1"/>
  <c r="G48" i="3"/>
  <c r="R55" i="1"/>
  <c r="R53" i="1"/>
  <c r="R45" i="1"/>
  <c r="I82" i="2"/>
  <c r="I69" i="2"/>
  <c r="Q53" i="1"/>
  <c r="U75" i="1"/>
  <c r="U76" i="1" s="1"/>
  <c r="G35" i="3"/>
  <c r="N45" i="1"/>
  <c r="F27" i="3"/>
  <c r="Q27" i="1"/>
  <c r="E29" i="3"/>
  <c r="N75" i="1"/>
  <c r="N76" i="1" s="1"/>
  <c r="J34" i="3"/>
  <c r="T59" i="2"/>
  <c r="T67" i="2"/>
  <c r="K79" i="6"/>
  <c r="R75" i="2"/>
  <c r="R19" i="2"/>
  <c r="R23" i="2" s="1"/>
  <c r="R45" i="2"/>
  <c r="C39" i="2"/>
  <c r="R69" i="2" s="1"/>
  <c r="I55" i="1"/>
  <c r="T46" i="1"/>
  <c r="H55" i="1"/>
  <c r="S46" i="1"/>
  <c r="H68" i="2"/>
  <c r="H69" i="2" s="1"/>
  <c r="W60" i="2"/>
  <c r="G33" i="3"/>
  <c r="Q55" i="1"/>
  <c r="C31" i="3"/>
  <c r="O34" i="1"/>
  <c r="F9" i="3"/>
  <c r="Q74" i="1"/>
  <c r="Q31" i="1"/>
  <c r="F12" i="1"/>
  <c r="S75" i="1"/>
  <c r="S76" i="1" s="1"/>
  <c r="E27" i="3"/>
  <c r="P27" i="1"/>
  <c r="F31" i="3"/>
  <c r="R67" i="2"/>
  <c r="R68" i="2"/>
  <c r="R59" i="2"/>
  <c r="S60" i="2"/>
  <c r="D68" i="2"/>
  <c r="D69" i="2" s="1"/>
  <c r="G31" i="3"/>
  <c r="Q24" i="6"/>
  <c r="N53" i="1"/>
  <c r="D49" i="3"/>
  <c r="S74" i="2"/>
  <c r="D29" i="2"/>
  <c r="D38" i="2"/>
  <c r="P39" i="1"/>
  <c r="J12" i="3"/>
  <c r="U64" i="1"/>
  <c r="J25" i="1"/>
  <c r="I12" i="3"/>
  <c r="T64" i="1"/>
  <c r="I15" i="1"/>
  <c r="I15" i="3" s="1"/>
  <c r="I25" i="1"/>
  <c r="T56" i="1" s="1"/>
  <c r="H27" i="3"/>
  <c r="S27" i="1"/>
  <c r="O45" i="1"/>
  <c r="T60" i="2"/>
  <c r="E68" i="2"/>
  <c r="E69" i="2" s="1"/>
  <c r="T44" i="2"/>
  <c r="E25" i="2"/>
  <c r="C38" i="3"/>
  <c r="C12" i="3"/>
  <c r="N64" i="1"/>
  <c r="C25" i="1"/>
  <c r="D9" i="3"/>
  <c r="D12" i="1"/>
  <c r="O74" i="1"/>
  <c r="O31" i="1"/>
  <c r="P34" i="1"/>
  <c r="C29" i="3"/>
  <c r="J68" i="2"/>
  <c r="Y60" i="2"/>
  <c r="L25" i="2"/>
  <c r="AA44" i="2"/>
  <c r="F82" i="2"/>
  <c r="F69" i="2"/>
  <c r="G38" i="3"/>
  <c r="G56" i="1"/>
  <c r="G9" i="3"/>
  <c r="R74" i="1"/>
  <c r="G12" i="1"/>
  <c r="R31" i="1"/>
  <c r="E9" i="3"/>
  <c r="P74" i="1"/>
  <c r="P31" i="1"/>
  <c r="E12" i="1"/>
  <c r="X74" i="2"/>
  <c r="I38" i="2"/>
  <c r="I29" i="2"/>
  <c r="V74" i="2"/>
  <c r="G29" i="2"/>
  <c r="G38" i="2"/>
  <c r="V68" i="2" s="1"/>
  <c r="S59" i="2"/>
  <c r="S67" i="2"/>
  <c r="S68" i="2"/>
  <c r="F55" i="1"/>
  <c r="F49" i="3" s="1"/>
  <c r="Q46" i="1"/>
  <c r="E54" i="3"/>
  <c r="E55" i="1"/>
  <c r="E49" i="3" s="1"/>
  <c r="P46" i="1"/>
  <c r="C55" i="1"/>
  <c r="C49" i="3" s="1"/>
  <c r="N46" i="1"/>
  <c r="H48" i="3"/>
  <c r="S55" i="1"/>
  <c r="S53" i="1"/>
  <c r="S45" i="1"/>
  <c r="J80" i="2"/>
  <c r="J81" i="2"/>
  <c r="J82" i="2"/>
  <c r="J69" i="2"/>
  <c r="U34" i="1"/>
  <c r="I27" i="3"/>
  <c r="T27" i="1"/>
  <c r="G27" i="3"/>
  <c r="R27" i="1"/>
  <c r="J38" i="3"/>
  <c r="H13" i="4"/>
  <c r="I12" i="4"/>
  <c r="I13" i="4" s="1"/>
  <c r="J15" i="1"/>
  <c r="J15" i="3" s="1"/>
  <c r="I38" i="3"/>
  <c r="I56" i="1"/>
  <c r="J30" i="3"/>
  <c r="T39" i="1"/>
  <c r="D27" i="3"/>
  <c r="O27" i="1"/>
  <c r="W74" i="2"/>
  <c r="H38" i="2"/>
  <c r="H29" i="2"/>
  <c r="J25" i="3" l="1"/>
  <c r="J26" i="1"/>
  <c r="U65" i="1"/>
  <c r="U32" i="1"/>
  <c r="U6" i="1"/>
  <c r="R75" i="1"/>
  <c r="R76" i="1" s="1"/>
  <c r="R61" i="2"/>
  <c r="W75" i="2"/>
  <c r="W19" i="2"/>
  <c r="W23" i="2" s="1"/>
  <c r="W45" i="2"/>
  <c r="H39" i="2"/>
  <c r="W68" i="2"/>
  <c r="I31" i="2"/>
  <c r="X83" i="2"/>
  <c r="X84" i="2" s="1"/>
  <c r="X85" i="2" s="1"/>
  <c r="D12" i="3"/>
  <c r="O64" i="1"/>
  <c r="D25" i="1"/>
  <c r="D15" i="1"/>
  <c r="D15" i="3" s="1"/>
  <c r="D31" i="2"/>
  <c r="S83" i="2"/>
  <c r="S84" i="2" s="1"/>
  <c r="S85" i="2" s="1"/>
  <c r="U74" i="2"/>
  <c r="F29" i="2"/>
  <c r="F38" i="2"/>
  <c r="I58" i="3"/>
  <c r="I50" i="3"/>
  <c r="I55" i="3"/>
  <c r="I53" i="3"/>
  <c r="I42" i="3"/>
  <c r="I41" i="3"/>
  <c r="I44" i="3"/>
  <c r="I46" i="3"/>
  <c r="I51" i="3"/>
  <c r="I43" i="3"/>
  <c r="I45" i="3"/>
  <c r="I47" i="3"/>
  <c r="I52" i="3"/>
  <c r="I49" i="3"/>
  <c r="I40" i="3"/>
  <c r="Y74" i="2"/>
  <c r="J38" i="2"/>
  <c r="J29" i="2"/>
  <c r="H25" i="3"/>
  <c r="H26" i="1"/>
  <c r="S32" i="1"/>
  <c r="S65" i="1"/>
  <c r="S6" i="1"/>
  <c r="I48" i="3"/>
  <c r="C25" i="3"/>
  <c r="N65" i="1"/>
  <c r="N6" i="1"/>
  <c r="C26" i="1"/>
  <c r="N32" i="1"/>
  <c r="N56" i="1"/>
  <c r="N48" i="1"/>
  <c r="K30" i="2"/>
  <c r="Z22" i="2" s="1"/>
  <c r="K31" i="2"/>
  <c r="E9" i="2" s="1"/>
  <c r="K66" i="2" s="1"/>
  <c r="Z83" i="2"/>
  <c r="Z84" i="2" s="1"/>
  <c r="Z85" i="2" s="1"/>
  <c r="F54" i="3"/>
  <c r="E12" i="3"/>
  <c r="P64" i="1"/>
  <c r="E25" i="1"/>
  <c r="E15" i="1"/>
  <c r="E15" i="3" s="1"/>
  <c r="I25" i="3"/>
  <c r="T32" i="1"/>
  <c r="T65" i="1"/>
  <c r="T6" i="1"/>
  <c r="I26" i="1"/>
  <c r="M57" i="2"/>
  <c r="M64" i="2" s="1"/>
  <c r="M63" i="2"/>
  <c r="Z45" i="2"/>
  <c r="Z75" i="2"/>
  <c r="K39" i="2"/>
  <c r="Z61" i="2" s="1"/>
  <c r="Z19" i="2"/>
  <c r="X75" i="2"/>
  <c r="X19" i="2"/>
  <c r="X23" i="2" s="1"/>
  <c r="X45" i="2"/>
  <c r="I39" i="2"/>
  <c r="X68" i="2"/>
  <c r="F55" i="3"/>
  <c r="F58" i="3"/>
  <c r="F50" i="3"/>
  <c r="F41" i="3"/>
  <c r="F51" i="3"/>
  <c r="F48" i="3"/>
  <c r="F53" i="3"/>
  <c r="F42" i="3"/>
  <c r="F43" i="3"/>
  <c r="F44" i="3"/>
  <c r="F40" i="3"/>
  <c r="F47" i="3"/>
  <c r="F46" i="3"/>
  <c r="F52" i="3"/>
  <c r="F45" i="3"/>
  <c r="U48" i="1"/>
  <c r="C55" i="3"/>
  <c r="C58" i="3"/>
  <c r="C50" i="3"/>
  <c r="C42" i="3"/>
  <c r="C48" i="3"/>
  <c r="C43" i="3"/>
  <c r="C45" i="3"/>
  <c r="C44" i="3"/>
  <c r="C41" i="3"/>
  <c r="C47" i="3"/>
  <c r="C46" i="3"/>
  <c r="C53" i="3"/>
  <c r="C52" i="3"/>
  <c r="C51" i="3"/>
  <c r="C40" i="3"/>
  <c r="AA74" i="2"/>
  <c r="L29" i="2"/>
  <c r="L38" i="2"/>
  <c r="H58" i="3"/>
  <c r="H50" i="3"/>
  <c r="H55" i="3"/>
  <c r="H56" i="1"/>
  <c r="H44" i="3"/>
  <c r="H46" i="3"/>
  <c r="H51" i="3"/>
  <c r="H45" i="3"/>
  <c r="H53" i="3"/>
  <c r="H43" i="3"/>
  <c r="H40" i="3"/>
  <c r="H49" i="3"/>
  <c r="H47" i="3"/>
  <c r="H52" i="3"/>
  <c r="H41" i="3"/>
  <c r="H42" i="3"/>
  <c r="D55" i="3"/>
  <c r="D58" i="3"/>
  <c r="D50" i="3"/>
  <c r="D53" i="3"/>
  <c r="D42" i="3"/>
  <c r="D56" i="1"/>
  <c r="D47" i="3"/>
  <c r="D52" i="3"/>
  <c r="D51" i="3"/>
  <c r="D46" i="3"/>
  <c r="D41" i="3"/>
  <c r="D45" i="3"/>
  <c r="D44" i="3"/>
  <c r="D40" i="3"/>
  <c r="D48" i="3"/>
  <c r="D43" i="3"/>
  <c r="S56" i="1"/>
  <c r="P75" i="1"/>
  <c r="P76" i="1" s="1"/>
  <c r="C56" i="1"/>
  <c r="F12" i="3"/>
  <c r="Q64" i="1"/>
  <c r="F15" i="1"/>
  <c r="F15" i="3" s="1"/>
  <c r="F25" i="1"/>
  <c r="H54" i="3"/>
  <c r="D54" i="3"/>
  <c r="F56" i="1"/>
  <c r="G12" i="3"/>
  <c r="R64" i="1"/>
  <c r="G25" i="1"/>
  <c r="G15" i="1"/>
  <c r="G15" i="3" s="1"/>
  <c r="J58" i="3"/>
  <c r="J50" i="3"/>
  <c r="J55" i="3"/>
  <c r="J53" i="3"/>
  <c r="J40" i="3"/>
  <c r="J47" i="3"/>
  <c r="J52" i="3"/>
  <c r="J42" i="3"/>
  <c r="J41" i="3"/>
  <c r="J49" i="3"/>
  <c r="J44" i="3"/>
  <c r="J46" i="3"/>
  <c r="J45" i="3"/>
  <c r="J51" i="3"/>
  <c r="J43" i="3"/>
  <c r="C54" i="3"/>
  <c r="AB74" i="2"/>
  <c r="M29" i="2"/>
  <c r="M38" i="2"/>
  <c r="Q75" i="1"/>
  <c r="Q76" i="1" s="1"/>
  <c r="V75" i="2"/>
  <c r="V19" i="2"/>
  <c r="V23" i="2" s="1"/>
  <c r="V45" i="2"/>
  <c r="G39" i="2"/>
  <c r="T74" i="2"/>
  <c r="E29" i="2"/>
  <c r="E38" i="2"/>
  <c r="I54" i="3"/>
  <c r="J54" i="3"/>
  <c r="G31" i="2"/>
  <c r="V83" i="2"/>
  <c r="V84" i="2" s="1"/>
  <c r="V85" i="2" s="1"/>
  <c r="H31" i="2"/>
  <c r="W83" i="2"/>
  <c r="W84" i="2" s="1"/>
  <c r="W85" i="2" s="1"/>
  <c r="J56" i="1"/>
  <c r="E55" i="3"/>
  <c r="E58" i="3"/>
  <c r="E50" i="3"/>
  <c r="E42" i="3"/>
  <c r="E47" i="3"/>
  <c r="E41" i="3"/>
  <c r="E44" i="3"/>
  <c r="E52" i="3"/>
  <c r="E45" i="3"/>
  <c r="E46" i="3"/>
  <c r="E53" i="3"/>
  <c r="E51" i="3"/>
  <c r="E43" i="3"/>
  <c r="E40" i="3"/>
  <c r="O75" i="1"/>
  <c r="O76" i="1" s="1"/>
  <c r="S75" i="2"/>
  <c r="S19" i="2"/>
  <c r="S23" i="2" s="1"/>
  <c r="S45" i="2"/>
  <c r="D39" i="2"/>
  <c r="R70" i="2"/>
  <c r="R46" i="2"/>
  <c r="R62" i="2"/>
  <c r="R25" i="2"/>
  <c r="G58" i="3"/>
  <c r="G50" i="3"/>
  <c r="G55" i="3"/>
  <c r="G53" i="3"/>
  <c r="G41" i="3"/>
  <c r="G42" i="3"/>
  <c r="G43" i="3"/>
  <c r="G44" i="3"/>
  <c r="G46" i="3"/>
  <c r="G47" i="3"/>
  <c r="G40" i="3"/>
  <c r="G45" i="3"/>
  <c r="G52" i="3"/>
  <c r="G49" i="3"/>
  <c r="G51" i="3"/>
  <c r="U56" i="1"/>
  <c r="S70" i="2" l="1"/>
  <c r="S46" i="2"/>
  <c r="S62" i="2"/>
  <c r="S25" i="2"/>
  <c r="E31" i="2"/>
  <c r="T83" i="2"/>
  <c r="T84" i="2" s="1"/>
  <c r="T85" i="2" s="1"/>
  <c r="U45" i="2"/>
  <c r="U75" i="2"/>
  <c r="U19" i="2"/>
  <c r="U23" i="2" s="1"/>
  <c r="F39" i="2"/>
  <c r="U68" i="2"/>
  <c r="W61" i="2"/>
  <c r="W69" i="2"/>
  <c r="S8" i="1"/>
  <c r="S11" i="1" s="1"/>
  <c r="F31" i="2"/>
  <c r="U83" i="2"/>
  <c r="U84" i="2" s="1"/>
  <c r="U85" i="2" s="1"/>
  <c r="V61" i="2"/>
  <c r="V69" i="2"/>
  <c r="Z59" i="2"/>
  <c r="K68" i="2"/>
  <c r="Z60" i="2"/>
  <c r="W62" i="2"/>
  <c r="W70" i="2"/>
  <c r="W46" i="2"/>
  <c r="W25" i="2"/>
  <c r="I26" i="3"/>
  <c r="T57" i="1"/>
  <c r="T47" i="1"/>
  <c r="S69" i="2"/>
  <c r="S61" i="2"/>
  <c r="V62" i="2"/>
  <c r="V70" i="2"/>
  <c r="V46" i="2"/>
  <c r="V25" i="2"/>
  <c r="X61" i="2"/>
  <c r="X69" i="2"/>
  <c r="H26" i="3"/>
  <c r="S47" i="1"/>
  <c r="S57" i="1"/>
  <c r="M31" i="2"/>
  <c r="G9" i="2" s="1"/>
  <c r="M66" i="2" s="1"/>
  <c r="AB60" i="2" s="1"/>
  <c r="M30" i="2"/>
  <c r="AB22" i="2" s="1"/>
  <c r="AB83" i="2"/>
  <c r="AB84" i="2" s="1"/>
  <c r="AB85" i="2" s="1"/>
  <c r="T8" i="1"/>
  <c r="T11" i="1" s="1"/>
  <c r="R63" i="2"/>
  <c r="R64" i="2"/>
  <c r="R71" i="2"/>
  <c r="R72" i="2"/>
  <c r="R31" i="2"/>
  <c r="R35" i="2" s="1"/>
  <c r="AA45" i="2"/>
  <c r="AA75" i="2"/>
  <c r="L39" i="2"/>
  <c r="AA61" i="2" s="1"/>
  <c r="AA19" i="2"/>
  <c r="AA23" i="2" s="1"/>
  <c r="L30" i="2"/>
  <c r="AA22" i="2" s="1"/>
  <c r="L31" i="2"/>
  <c r="F9" i="2" s="1"/>
  <c r="L66" i="2" s="1"/>
  <c r="AA83" i="2"/>
  <c r="AA84" i="2" s="1"/>
  <c r="AA85" i="2" s="1"/>
  <c r="X62" i="2"/>
  <c r="X70" i="2"/>
  <c r="X46" i="2"/>
  <c r="X25" i="2"/>
  <c r="J31" i="2"/>
  <c r="D9" i="2" s="1"/>
  <c r="Y83" i="2"/>
  <c r="Y84" i="2" s="1"/>
  <c r="Y85" i="2" s="1"/>
  <c r="D25" i="3"/>
  <c r="D26" i="1"/>
  <c r="O32" i="1"/>
  <c r="O65" i="1"/>
  <c r="O6" i="1"/>
  <c r="O48" i="1"/>
  <c r="O56" i="1"/>
  <c r="U11" i="1"/>
  <c r="U8" i="1"/>
  <c r="T75" i="2"/>
  <c r="E39" i="2"/>
  <c r="T19" i="2"/>
  <c r="T23" i="2" s="1"/>
  <c r="T45" i="2"/>
  <c r="T68" i="2"/>
  <c r="G25" i="3"/>
  <c r="R65" i="1"/>
  <c r="R32" i="1"/>
  <c r="R6" i="1"/>
  <c r="G26" i="1"/>
  <c r="R48" i="1"/>
  <c r="R56" i="1"/>
  <c r="AB75" i="2"/>
  <c r="M39" i="2"/>
  <c r="AB61" i="2" s="1"/>
  <c r="AB45" i="2"/>
  <c r="AB19" i="2"/>
  <c r="Y45" i="2"/>
  <c r="Y75" i="2"/>
  <c r="J39" i="2"/>
  <c r="Y19" i="2"/>
  <c r="Y23" i="2" s="1"/>
  <c r="Y68" i="2"/>
  <c r="Z23" i="2"/>
  <c r="C26" i="3"/>
  <c r="N47" i="1"/>
  <c r="N57" i="1"/>
  <c r="F25" i="3"/>
  <c r="Q32" i="1"/>
  <c r="Q65" i="1"/>
  <c r="F26" i="1"/>
  <c r="Q6" i="1"/>
  <c r="Q56" i="1"/>
  <c r="Q48" i="1"/>
  <c r="E25" i="3"/>
  <c r="P32" i="1"/>
  <c r="P65" i="1"/>
  <c r="E26" i="1"/>
  <c r="P6" i="1"/>
  <c r="P56" i="1"/>
  <c r="P48" i="1"/>
  <c r="N8" i="1"/>
  <c r="N11" i="1" s="1"/>
  <c r="J26" i="3"/>
  <c r="U57" i="1"/>
  <c r="U47" i="1"/>
  <c r="T49" i="1" l="1"/>
  <c r="T66" i="1"/>
  <c r="T58" i="1"/>
  <c r="T33" i="1"/>
  <c r="T13" i="1"/>
  <c r="S49" i="1"/>
  <c r="S66" i="1"/>
  <c r="S58" i="1"/>
  <c r="S13" i="1"/>
  <c r="S33" i="1"/>
  <c r="N66" i="1"/>
  <c r="N58" i="1"/>
  <c r="N49" i="1"/>
  <c r="N13" i="1"/>
  <c r="N33" i="1"/>
  <c r="AA62" i="2"/>
  <c r="AA46" i="2"/>
  <c r="AA25" i="2"/>
  <c r="AB23" i="2"/>
  <c r="U61" i="2"/>
  <c r="U69" i="2"/>
  <c r="T70" i="2"/>
  <c r="T46" i="2"/>
  <c r="T62" i="2"/>
  <c r="T25" i="2"/>
  <c r="U62" i="2"/>
  <c r="U70" i="2"/>
  <c r="U46" i="2"/>
  <c r="U25" i="2"/>
  <c r="Q8" i="1"/>
  <c r="Q11" i="1"/>
  <c r="D26" i="3"/>
  <c r="O57" i="1"/>
  <c r="O47" i="1"/>
  <c r="W76" i="2"/>
  <c r="W63" i="2"/>
  <c r="W64" i="2"/>
  <c r="W71" i="2"/>
  <c r="W72" i="2"/>
  <c r="W31" i="2"/>
  <c r="W35" i="2" s="1"/>
  <c r="P11" i="1"/>
  <c r="P8" i="1"/>
  <c r="X76" i="2"/>
  <c r="X63" i="2"/>
  <c r="X64" i="2"/>
  <c r="X71" i="2"/>
  <c r="X72" i="2"/>
  <c r="X31" i="2"/>
  <c r="X35" i="2" s="1"/>
  <c r="F26" i="3"/>
  <c r="Q47" i="1"/>
  <c r="Q57" i="1"/>
  <c r="T61" i="2"/>
  <c r="T69" i="2"/>
  <c r="E26" i="3"/>
  <c r="P57" i="1"/>
  <c r="P47" i="1"/>
  <c r="Z46" i="2"/>
  <c r="Z62" i="2"/>
  <c r="Z25" i="2"/>
  <c r="G26" i="3"/>
  <c r="R47" i="1"/>
  <c r="R57" i="1"/>
  <c r="AB59" i="2"/>
  <c r="S64" i="2"/>
  <c r="S71" i="2"/>
  <c r="S72" i="2"/>
  <c r="S76" i="2"/>
  <c r="S63" i="2"/>
  <c r="S31" i="2"/>
  <c r="S35" i="2" s="1"/>
  <c r="R8" i="1"/>
  <c r="R11" i="1" s="1"/>
  <c r="U49" i="1"/>
  <c r="U66" i="1"/>
  <c r="U58" i="1"/>
  <c r="U33" i="1"/>
  <c r="U13" i="1"/>
  <c r="Y62" i="2"/>
  <c r="Y70" i="2"/>
  <c r="Y46" i="2"/>
  <c r="Y25" i="2"/>
  <c r="O8" i="1"/>
  <c r="O11" i="1" s="1"/>
  <c r="AA60" i="2"/>
  <c r="AA59" i="2"/>
  <c r="L68" i="2"/>
  <c r="V72" i="2"/>
  <c r="V76" i="2"/>
  <c r="V63" i="2"/>
  <c r="V64" i="2"/>
  <c r="V71" i="2"/>
  <c r="V31" i="2"/>
  <c r="V35" i="2" s="1"/>
  <c r="Y61" i="2"/>
  <c r="Y69" i="2"/>
  <c r="M68" i="2"/>
  <c r="O66" i="1" l="1"/>
  <c r="O58" i="1"/>
  <c r="O33" i="1"/>
  <c r="O49" i="1"/>
  <c r="O13" i="1"/>
  <c r="R33" i="1"/>
  <c r="R49" i="1"/>
  <c r="R66" i="1"/>
  <c r="R58" i="1"/>
  <c r="R13" i="1"/>
  <c r="Y76" i="2"/>
  <c r="Y63" i="2"/>
  <c r="Y64" i="2"/>
  <c r="Y71" i="2"/>
  <c r="Y72" i="2"/>
  <c r="Y31" i="2"/>
  <c r="Y35" i="2" s="1"/>
  <c r="Q66" i="1"/>
  <c r="Q58" i="1"/>
  <c r="Q49" i="1"/>
  <c r="Q13" i="1"/>
  <c r="Q33" i="1"/>
  <c r="AB62" i="2"/>
  <c r="AB25" i="2"/>
  <c r="AB46" i="2"/>
  <c r="S59" i="1"/>
  <c r="S67" i="1"/>
  <c r="S50" i="1"/>
  <c r="S15" i="1"/>
  <c r="AA63" i="2"/>
  <c r="AA64" i="2"/>
  <c r="AA76" i="2"/>
  <c r="AA31" i="2"/>
  <c r="AA35" i="2" s="1"/>
  <c r="U59" i="1"/>
  <c r="U67" i="1"/>
  <c r="U50" i="1"/>
  <c r="U15" i="1"/>
  <c r="P66" i="1"/>
  <c r="P58" i="1"/>
  <c r="P33" i="1"/>
  <c r="P49" i="1"/>
  <c r="P13" i="1"/>
  <c r="U71" i="2"/>
  <c r="U72" i="2"/>
  <c r="U76" i="2"/>
  <c r="U63" i="2"/>
  <c r="U64" i="2"/>
  <c r="U31" i="2"/>
  <c r="U35" i="2" s="1"/>
  <c r="T59" i="1"/>
  <c r="T67" i="1"/>
  <c r="T50" i="1"/>
  <c r="T15" i="1"/>
  <c r="T64" i="2"/>
  <c r="T71" i="2"/>
  <c r="T72" i="2"/>
  <c r="T76" i="2"/>
  <c r="T63" i="2"/>
  <c r="T31" i="2"/>
  <c r="T35" i="2" s="1"/>
  <c r="N59" i="1"/>
  <c r="N50" i="1"/>
  <c r="N15" i="1"/>
  <c r="Z76" i="2"/>
  <c r="Z63" i="2"/>
  <c r="Z64" i="2"/>
  <c r="Z31" i="2"/>
  <c r="Z35" i="2" s="1"/>
  <c r="K42" i="2" s="1"/>
  <c r="Z72" i="2" s="1"/>
  <c r="T51" i="1" l="1"/>
  <c r="T60" i="1"/>
  <c r="T18" i="1"/>
  <c r="AB63" i="2"/>
  <c r="AB64" i="2"/>
  <c r="AB76" i="2"/>
  <c r="AB31" i="2"/>
  <c r="AB35" i="2" s="1"/>
  <c r="R59" i="1"/>
  <c r="R67" i="1"/>
  <c r="R50" i="1"/>
  <c r="R15" i="1"/>
  <c r="P59" i="1"/>
  <c r="P67" i="1"/>
  <c r="P50" i="1"/>
  <c r="P15" i="1"/>
  <c r="Q59" i="1"/>
  <c r="Q67" i="1"/>
  <c r="Q50" i="1"/>
  <c r="Q15" i="1"/>
  <c r="K51" i="2"/>
  <c r="L42" i="2"/>
  <c r="Z68" i="2"/>
  <c r="Z69" i="2"/>
  <c r="Z67" i="2"/>
  <c r="Z70" i="2"/>
  <c r="Z71" i="2"/>
  <c r="S51" i="1"/>
  <c r="S60" i="1"/>
  <c r="S18" i="1"/>
  <c r="O59" i="1"/>
  <c r="O67" i="1"/>
  <c r="O50" i="1"/>
  <c r="O15" i="1"/>
  <c r="N51" i="1"/>
  <c r="N60" i="1"/>
  <c r="N18" i="1"/>
  <c r="U51" i="1"/>
  <c r="U60" i="1"/>
  <c r="U18" i="1"/>
  <c r="L51" i="2" l="1"/>
  <c r="M42" i="2"/>
  <c r="AA67" i="2"/>
  <c r="AA68" i="2"/>
  <c r="AA69" i="2"/>
  <c r="AA70" i="2"/>
  <c r="AA71" i="2"/>
  <c r="AA72" i="2"/>
  <c r="O51" i="1"/>
  <c r="O60" i="1"/>
  <c r="O18" i="1"/>
  <c r="Q51" i="1"/>
  <c r="Q60" i="1"/>
  <c r="Q18" i="1"/>
  <c r="S61" i="1"/>
  <c r="S52" i="1"/>
  <c r="S21" i="1"/>
  <c r="S24" i="1" s="1"/>
  <c r="S25" i="1" s="1"/>
  <c r="K82" i="2"/>
  <c r="K69" i="2"/>
  <c r="K80" i="2"/>
  <c r="K81" i="2"/>
  <c r="N61" i="1"/>
  <c r="N52" i="1"/>
  <c r="N21" i="1"/>
  <c r="N24" i="1" s="1"/>
  <c r="N25" i="1" s="1"/>
  <c r="U61" i="1"/>
  <c r="U52" i="1"/>
  <c r="U21" i="1"/>
  <c r="U24" i="1" s="1"/>
  <c r="U25" i="1" s="1"/>
  <c r="P51" i="1"/>
  <c r="P60" i="1"/>
  <c r="P18" i="1"/>
  <c r="T61" i="1"/>
  <c r="T52" i="1"/>
  <c r="T21" i="1"/>
  <c r="T24" i="1" s="1"/>
  <c r="T25" i="1" s="1"/>
  <c r="R51" i="1"/>
  <c r="R60" i="1"/>
  <c r="R18" i="1"/>
  <c r="P61" i="1" l="1"/>
  <c r="P52" i="1"/>
  <c r="P21" i="1"/>
  <c r="P24" i="1" s="1"/>
  <c r="P25" i="1" s="1"/>
  <c r="R61" i="1"/>
  <c r="R52" i="1"/>
  <c r="R21" i="1"/>
  <c r="R24" i="1" s="1"/>
  <c r="R25" i="1" s="1"/>
  <c r="O61" i="1"/>
  <c r="O52" i="1"/>
  <c r="O21" i="1"/>
  <c r="O24" i="1" s="1"/>
  <c r="O25" i="1" s="1"/>
  <c r="Q61" i="1"/>
  <c r="Q52" i="1"/>
  <c r="Q21" i="1"/>
  <c r="Q24" i="1" s="1"/>
  <c r="Q25" i="1" s="1"/>
  <c r="M51" i="2"/>
  <c r="AB68" i="2"/>
  <c r="AB67" i="2"/>
  <c r="AB69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<sst xmlns="http://schemas.openxmlformats.org/spreadsheetml/2006/main" count="963" uniqueCount="624">
  <si>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</si>
  <si>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PLA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</si>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</sst>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-1381</v>
      </c>
      <c r="O6" s="187">
        <f t="shared" si="1"/>
        <v>899</v>
      </c>
      <c r="P6" s="187">
        <f t="shared" si="1"/>
        <v>1948</v>
      </c>
      <c r="Q6" s="187">
        <f t="shared" si="1"/>
        <v>1529</v>
      </c>
      <c r="R6" s="187">
        <f t="shared" si="1"/>
        <v>3143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19361</v>
      </c>
      <c r="D7" s="123">
        <f>SUMIF(PL.data!$D$3:$D$25, FSA!$A7, PL.data!F$3:F$25)</f>
        <v>39312</v>
      </c>
      <c r="E7" s="123">
        <f>SUMIF(PL.data!$D$3:$D$25, FSA!$A7, PL.data!G$3:G$25)</f>
        <v>46903</v>
      </c>
      <c r="F7" s="123">
        <f>SUMIF(PL.data!$D$3:$D$25, FSA!$A7, PL.data!H$3:H$25)</f>
        <v>53342</v>
      </c>
      <c r="G7" s="123">
        <f>SUMIF(PL.data!$D$3:$D$25, FSA!$A7, PL.data!I$3:I$25)</f>
        <v>49912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-13951</v>
      </c>
      <c r="D8" s="123">
        <f>-SUMIF(PL.data!$D$3:$D$25, FSA!$A8, PL.data!F$3:F$25)</f>
        <v>-30005</v>
      </c>
      <c r="E8" s="123">
        <f>-SUMIF(PL.data!$D$3:$D$25, FSA!$A8, PL.data!G$3:G$25)</f>
        <v>-34265</v>
      </c>
      <c r="F8" s="123">
        <f>-SUMIF(PL.data!$D$3:$D$25, FSA!$A8, PL.data!H$3:H$25)</f>
        <v>-39822</v>
      </c>
      <c r="G8" s="123">
        <f>-SUMIF(PL.data!$D$3:$D$25, FSA!$A8, PL.data!I$3:I$25)</f>
        <v>-35614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5822</v>
      </c>
      <c r="O8" s="190">
        <f>CF.data!F12-FSA!O7-FSA!O6</f>
        <v>-2452</v>
      </c>
      <c r="P8" s="190">
        <f>CF.data!G12-FSA!P7-FSA!P6</f>
        <v>-190</v>
      </c>
      <c r="Q8" s="190">
        <f>CF.data!H12-FSA!Q7-FSA!Q6</f>
        <v>149</v>
      </c>
      <c r="R8" s="190">
        <f>CF.data!I12-FSA!R7-FSA!R6</f>
        <v>-37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5410</v>
      </c>
      <c r="D9" s="187">
        <f t="shared" si="3"/>
        <v>9307</v>
      </c>
      <c r="E9" s="187">
        <f t="shared" si="3"/>
        <v>12638</v>
      </c>
      <c r="F9" s="187">
        <f t="shared" si="3"/>
        <v>13520</v>
      </c>
      <c r="G9" s="187">
        <f t="shared" si="3"/>
        <v>14298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-8637</v>
      </c>
      <c r="D10" s="123">
        <f>-SUMIF(PL.data!$D$3:$D$25, FSA!$A10, PL.data!F$3:F$25)</f>
        <v>-10138</v>
      </c>
      <c r="E10" s="123">
        <f>-SUMIF(PL.data!$D$3:$D$25, FSA!$A10, PL.data!G$3:G$25)</f>
        <v>-13633</v>
      </c>
      <c r="F10" s="123">
        <f>-SUMIF(PL.data!$D$3:$D$25, FSA!$A10, PL.data!H$3:H$25)</f>
        <v>-15413</v>
      </c>
      <c r="G10" s="123">
        <f>-SUMIF(PL.data!$D$3:$D$25, FSA!$A10, PL.data!I$3:I$25)</f>
        <v>-14684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-474</v>
      </c>
      <c r="O10" s="190">
        <f>SUMIF(CF.data!$D$4:$D$43, $L10, CF.data!F$4:F$43)</f>
        <v>-293</v>
      </c>
      <c r="P10" s="190">
        <f>SUMIF(CF.data!$D$4:$D$43, $L10, CF.data!G$4:G$43)</f>
        <v>-272</v>
      </c>
      <c r="Q10" s="190">
        <f>SUMIF(CF.data!$D$4:$D$43, $L10, CF.data!H$4:H$43)</f>
        <v>-295</v>
      </c>
      <c r="R10" s="190">
        <f>SUMIF(CF.data!$D$4:$D$43, $L10, CF.data!I$4:I$43)</f>
        <v>-477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3967</v>
      </c>
      <c r="O11" s="187">
        <f t="shared" si="4"/>
        <v>-1846</v>
      </c>
      <c r="P11" s="187">
        <f t="shared" si="4"/>
        <v>1486</v>
      </c>
      <c r="Q11" s="187">
        <f t="shared" si="4"/>
        <v>1383</v>
      </c>
      <c r="R11" s="187">
        <f t="shared" si="4"/>
        <v>2629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-3227</v>
      </c>
      <c r="D12" s="187">
        <f t="shared" si="5"/>
        <v>-831</v>
      </c>
      <c r="E12" s="187">
        <f t="shared" si="5"/>
        <v>-995</v>
      </c>
      <c r="F12" s="187">
        <f t="shared" si="5"/>
        <v>-1893</v>
      </c>
      <c r="G12" s="187">
        <f t="shared" si="5"/>
        <v>-386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-16058</v>
      </c>
      <c r="O12" s="190">
        <f>SUMIF(CF.data!$D$4:$D$43, $L12, CF.data!F$4:F$43)</f>
        <v>20157</v>
      </c>
      <c r="P12" s="190">
        <f>SUMIF(CF.data!$D$4:$D$43, $L12, CF.data!G$4:G$43)</f>
        <v>-2755</v>
      </c>
      <c r="Q12" s="190">
        <f>SUMIF(CF.data!$D$4:$D$43, $L12, CF.data!H$4:H$43)</f>
        <v>1953</v>
      </c>
      <c r="R12" s="190">
        <f>SUMIF(CF.data!$D$4:$D$43, $L12, CF.data!I$4:I$43)</f>
        <v>3190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4671</v>
      </c>
      <c r="D13" s="123">
        <f>SUMIF(PL.data!$D$3:$D$25, FSA!$A13, PL.data!F$3:F$25)</f>
        <v>-88</v>
      </c>
      <c r="E13" s="123">
        <f>SUMIF(PL.data!$D$3:$D$25, FSA!$A13, PL.data!G$3:G$25)</f>
        <v>-207</v>
      </c>
      <c r="F13" s="123">
        <f>SUMIF(PL.data!$D$3:$D$25, FSA!$A13, PL.data!H$3:H$25)</f>
        <v>168</v>
      </c>
      <c r="G13" s="123">
        <f>SUMIF(PL.data!$D$3:$D$25, FSA!$A13, PL.data!I$3:I$25)</f>
        <v>-36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-12091</v>
      </c>
      <c r="O13" s="187">
        <f t="shared" si="6"/>
        <v>18311</v>
      </c>
      <c r="P13" s="187">
        <f t="shared" si="6"/>
        <v>-1269</v>
      </c>
      <c r="Q13" s="187">
        <f t="shared" si="6"/>
        <v>3336</v>
      </c>
      <c r="R13" s="187">
        <f t="shared" si="6"/>
        <v>5819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6359</v>
      </c>
      <c r="O14" s="190">
        <f>SUMIF(CF.data!$D$4:$D$43, $L14, CF.data!F$4:F$43)</f>
        <v>-11552</v>
      </c>
      <c r="P14" s="190">
        <f>SUMIF(CF.data!$D$4:$D$43, $L14, CF.data!G$4:G$43)</f>
        <v>-11859</v>
      </c>
      <c r="Q14" s="190">
        <f>SUMIF(CF.data!$D$4:$D$43, $L14, CF.data!H$4:H$43)</f>
        <v>-436</v>
      </c>
      <c r="R14" s="190">
        <f>SUMIF(CF.data!$D$4:$D$43, $L14, CF.data!I$4:I$43)</f>
        <v>-992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741</v>
      </c>
      <c r="D15" s="123">
        <f t="shared" si="7"/>
        <v>3147</v>
      </c>
      <c r="E15" s="123">
        <f t="shared" si="7"/>
        <v>2647</v>
      </c>
      <c r="F15" s="123">
        <f t="shared" si="7"/>
        <v>3747</v>
      </c>
      <c r="G15" s="123">
        <f t="shared" si="7"/>
        <v>1930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-5732</v>
      </c>
      <c r="O15" s="187">
        <f t="shared" si="8"/>
        <v>6759</v>
      </c>
      <c r="P15" s="187">
        <f t="shared" si="8"/>
        <v>-13128</v>
      </c>
      <c r="Q15" s="187">
        <f t="shared" si="8"/>
        <v>2900</v>
      </c>
      <c r="R15" s="187">
        <f t="shared" si="8"/>
        <v>4827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2185</v>
      </c>
      <c r="D16" s="175">
        <f>SUMIF(PL.data!$D$3:$D$25, FSA!$A16, PL.data!F$3:F$25)</f>
        <v>2228</v>
      </c>
      <c r="E16" s="175">
        <f>SUMIF(PL.data!$D$3:$D$25, FSA!$A16, PL.data!G$3:G$25)</f>
        <v>1445</v>
      </c>
      <c r="F16" s="175">
        <f>SUMIF(PL.data!$D$3:$D$25, FSA!$A16, PL.data!H$3:H$25)</f>
        <v>2022</v>
      </c>
      <c r="G16" s="175">
        <f>SUMIF(PL.data!$D$3:$D$25, FSA!$A16, PL.data!I$3:I$25)</f>
        <v>1508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822</v>
      </c>
      <c r="O16" s="190">
        <f>SUMIF(CF.data!$D$4:$D$43, $L16, CF.data!F$4:F$43)</f>
        <v>3143</v>
      </c>
      <c r="P16" s="190">
        <f>SUMIF(CF.data!$D$4:$D$43, $L16, CF.data!G$4:G$43)</f>
        <v>2981</v>
      </c>
      <c r="Q16" s="190">
        <f>SUMIF(CF.data!$D$4:$D$43, $L16, CF.data!H$4:H$43)</f>
        <v>4090</v>
      </c>
      <c r="R16" s="190">
        <f>SUMIF(CF.data!$D$4:$D$43, $L16, CF.data!I$4:I$43)</f>
        <v>1909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-266</v>
      </c>
      <c r="D17" s="123">
        <f>-SUMIF(PL.data!$D$3:$D$25, FSA!$A17, PL.data!F$3:F$25)</f>
        <v>-245</v>
      </c>
      <c r="E17" s="123">
        <f>-SUMIF(PL.data!$D$3:$D$25, FSA!$A17, PL.data!G$3:G$25)</f>
        <v>-244</v>
      </c>
      <c r="F17" s="123">
        <f>-SUMIF(PL.data!$D$3:$D$25, FSA!$A17, PL.data!H$3:H$25)</f>
        <v>-290</v>
      </c>
      <c r="G17" s="123">
        <f>-SUMIF(PL.data!$D$3:$D$25, FSA!$A17, PL.data!I$3:I$25)</f>
        <v>-443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-69</v>
      </c>
      <c r="O17" s="190">
        <f>SUMIF(CF.data!$D$4:$D$43, $L17, CF.data!F$4:F$43)</f>
        <v>0</v>
      </c>
      <c r="P17" s="190">
        <f>SUMIF(CF.data!$D$4:$D$43, $L17, CF.data!G$4:G$43)</f>
        <v>-183</v>
      </c>
      <c r="Q17" s="190">
        <f>SUMIF(CF.data!$D$4:$D$43, $L17, CF.data!H$4:H$43)</f>
        <v>-183</v>
      </c>
      <c r="R17" s="190">
        <f>SUMIF(CF.data!$D$4:$D$43, $L17, CF.data!I$4:I$43)</f>
        <v>-305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1919</v>
      </c>
      <c r="D18" s="187">
        <f t="shared" si="9"/>
        <v>1983</v>
      </c>
      <c r="E18" s="187">
        <f t="shared" si="9"/>
        <v>1201</v>
      </c>
      <c r="F18" s="187">
        <f t="shared" si="9"/>
        <v>1732</v>
      </c>
      <c r="G18" s="187">
        <f t="shared" si="9"/>
        <v>1065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-4979</v>
      </c>
      <c r="O18" s="194">
        <f t="shared" si="10"/>
        <v>9902</v>
      </c>
      <c r="P18" s="194">
        <f t="shared" si="10"/>
        <v>-10330</v>
      </c>
      <c r="Q18" s="194">
        <f t="shared" si="10"/>
        <v>6807</v>
      </c>
      <c r="R18" s="194">
        <f t="shared" si="10"/>
        <v>6431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-297</v>
      </c>
      <c r="O20" s="190">
        <f>SUMIF(CF.data!$D$4:$D$43, $L20, CF.data!F$4:F$43)</f>
        <v>-1000</v>
      </c>
      <c r="P20" s="190">
        <f>SUMIF(CF.data!$D$4:$D$43, $L20, CF.data!G$4:G$43)</f>
        <v>-500</v>
      </c>
      <c r="Q20" s="190">
        <f>SUMIF(CF.data!$D$4:$D$43, $L20, CF.data!H$4:H$43)</f>
        <v>-12861</v>
      </c>
      <c r="R20" s="190">
        <f>SUMIF(CF.data!$D$4:$D$43, $L20, CF.data!I$4:I$43)</f>
        <v>-8687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1846</v>
      </c>
      <c r="D21" s="196">
        <f>SUMIF(CF.data!$D$4:$D$43, FSA!$A21, CF.data!F$4:F$43)</f>
        <v>1730</v>
      </c>
      <c r="E21" s="196">
        <f>SUMIF(CF.data!$D$4:$D$43, FSA!$A21, CF.data!G$4:G$43)</f>
        <v>2943</v>
      </c>
      <c r="F21" s="196">
        <f>SUMIF(CF.data!$D$4:$D$43, FSA!$A21, CF.data!H$4:H$43)</f>
        <v>3422</v>
      </c>
      <c r="G21" s="196">
        <f>SUMIF(CF.data!$D$4:$D$43, FSA!$A21, CF.data!I$4:I$43)</f>
        <v>3529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-5276</v>
      </c>
      <c r="O21" s="198">
        <f t="shared" si="11"/>
        <v>8902</v>
      </c>
      <c r="P21" s="198">
        <f t="shared" si="11"/>
        <v>-10830</v>
      </c>
      <c r="Q21" s="198">
        <f t="shared" si="11"/>
        <v>-6054</v>
      </c>
      <c r="R21" s="198">
        <f t="shared" si="11"/>
        <v>-2256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-5276</v>
      </c>
      <c r="O24" s="199">
        <f t="shared" si="12"/>
        <v>8902</v>
      </c>
      <c r="P24" s="199">
        <f t="shared" si="12"/>
        <v>-10830</v>
      </c>
      <c r="Q24" s="199">
        <f t="shared" si="12"/>
        <v>-6054</v>
      </c>
      <c r="R24" s="199">
        <f t="shared" si="12"/>
        <v>-2256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-1381</v>
      </c>
      <c r="D25" s="196">
        <f t="shared" si="13"/>
        <v>899</v>
      </c>
      <c r="E25" s="196">
        <f t="shared" si="13"/>
        <v>1948</v>
      </c>
      <c r="F25" s="196">
        <f t="shared" si="13"/>
        <v>1529</v>
      </c>
      <c r="G25" s="196">
        <f t="shared" si="13"/>
        <v>3143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1</v>
      </c>
      <c r="Q25" s="200">
        <f>Q24-CF.data!H40</f>
        <v>0</v>
      </c>
      <c r="R25" s="200">
        <f>R24-CF.data!I40</f>
        <v>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-1381</v>
      </c>
      <c r="D26" s="196">
        <f t="shared" si="14"/>
        <v>899</v>
      </c>
      <c r="E26" s="196">
        <f t="shared" si="14"/>
        <v>1948</v>
      </c>
      <c r="F26" s="196">
        <f t="shared" si="14"/>
        <v>1529</v>
      </c>
      <c r="G26" s="196">
        <f t="shared" si="14"/>
        <v>3143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21314</v>
      </c>
      <c r="D29" s="202">
        <f>SUMIF(BS.data!$D$5:$D$116,FSA!$A29,BS.data!F$5:F$116)</f>
        <v>31216</v>
      </c>
      <c r="E29" s="202">
        <f>SUMIF(BS.data!$D$5:$D$116,FSA!$A29,BS.data!G$5:G$116)</f>
        <v>20885</v>
      </c>
      <c r="F29" s="202">
        <f>SUMIF(BS.data!$D$5:$D$116,FSA!$A29,BS.data!H$5:H$116)</f>
        <v>31899</v>
      </c>
      <c r="G29" s="202">
        <f>SUMIF(BS.data!$D$5:$D$116,FSA!$A29,BS.data!I$5:I$116)</f>
        <v>38350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5847</v>
      </c>
      <c r="D30" s="202">
        <f>SUMIF(BS.data!$D$5:$D$116,FSA!$A30,BS.data!F$5:F$116)</f>
        <v>3416</v>
      </c>
      <c r="E30" s="202">
        <f>SUMIF(BS.data!$D$5:$D$116,FSA!$A30,BS.data!G$5:G$116)</f>
        <v>7318</v>
      </c>
      <c r="F30" s="202">
        <f>SUMIF(BS.data!$D$5:$D$116,FSA!$A30,BS.data!H$5:H$116)</f>
        <v>7098</v>
      </c>
      <c r="G30" s="202">
        <f>SUMIF(BS.data!$D$5:$D$116,FSA!$A30,BS.data!I$5:I$116)</f>
        <v>7415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1.0304736325603017</v>
      </c>
      <c r="P30" s="204">
        <f t="shared" si="17"/>
        <v>0.19309625559625565</v>
      </c>
      <c r="Q30" s="204">
        <f t="shared" si="17"/>
        <v>0.13728332942455701</v>
      </c>
      <c r="R30" s="204">
        <f t="shared" si="17"/>
        <v>-6.4302050916726028E-2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7829</v>
      </c>
      <c r="D31" s="202">
        <f>SUMIF(BS.data!$D$5:$D$116,FSA!$A31,BS.data!F$5:F$116)</f>
        <v>3882</v>
      </c>
      <c r="E31" s="202">
        <f>SUMIF(BS.data!$D$5:$D$116,FSA!$A31,BS.data!G$5:G$116)</f>
        <v>5409</v>
      </c>
      <c r="F31" s="202">
        <f>SUMIF(BS.data!$D$5:$D$116,FSA!$A31,BS.data!H$5:H$116)</f>
        <v>4844</v>
      </c>
      <c r="G31" s="202">
        <f>SUMIF(BS.data!$D$5:$D$116,FSA!$A31,BS.data!I$5:I$116)</f>
        <v>6344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0.27942771551056245</v>
      </c>
      <c r="O31" s="205">
        <f t="shared" si="18"/>
        <v>0.23674704924704926</v>
      </c>
      <c r="P31" s="205">
        <f t="shared" si="18"/>
        <v>0.26944971537001899</v>
      </c>
      <c r="Q31" s="205">
        <f t="shared" si="18"/>
        <v>0.25345881294289679</v>
      </c>
      <c r="R31" s="205">
        <f t="shared" si="18"/>
        <v>0.2864641769514345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8907</v>
      </c>
      <c r="D32" s="202">
        <f>SUMIF(BS.data!$D$5:$D$116,FSA!$A32,BS.data!F$5:F$116)</f>
        <v>10583</v>
      </c>
      <c r="E32" s="202">
        <f>SUMIF(BS.data!$D$5:$D$116,FSA!$A32,BS.data!G$5:G$116)</f>
        <v>7790</v>
      </c>
      <c r="F32" s="202">
        <f>SUMIF(BS.data!$D$5:$D$116,FSA!$A32,BS.data!H$5:H$116)</f>
        <v>7893</v>
      </c>
      <c r="G32" s="202">
        <f>SUMIF(BS.data!$D$5:$D$116,FSA!$A32,BS.data!I$5:I$116)</f>
        <v>7086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-7.1328960280977224E-2</v>
      </c>
      <c r="O32" s="206">
        <f t="shared" si="19"/>
        <v>2.2868335368335369E-2</v>
      </c>
      <c r="P32" s="206">
        <f t="shared" si="19"/>
        <v>4.1532524571988999E-2</v>
      </c>
      <c r="Q32" s="206">
        <f t="shared" si="19"/>
        <v>2.8664092085036182E-2</v>
      </c>
      <c r="R32" s="206">
        <f t="shared" si="19"/>
        <v>6.2970828658438852E-2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267</v>
      </c>
      <c r="D33" s="202">
        <f>SUMIF(BS.data!$D$5:$D$116,FSA!$A33,BS.data!F$5:F$116)</f>
        <v>437</v>
      </c>
      <c r="E33" s="202">
        <f>SUMIF(BS.data!$D$5:$D$116,FSA!$A33,BS.data!G$5:G$116)</f>
        <v>319</v>
      </c>
      <c r="F33" s="202">
        <f>SUMIF(BS.data!$D$5:$D$116,FSA!$A33,BS.data!H$5:H$116)</f>
        <v>359</v>
      </c>
      <c r="G33" s="202">
        <f>SUMIF(BS.data!$D$5:$D$116,FSA!$A33,BS.data!I$5:I$116)</f>
        <v>358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0.20489644129951964</v>
      </c>
      <c r="O33" s="205">
        <f t="shared" si="20"/>
        <v>-4.6957671957671955E-2</v>
      </c>
      <c r="P33" s="205">
        <f t="shared" si="20"/>
        <v>3.1682408374730825E-2</v>
      </c>
      <c r="Q33" s="205">
        <f t="shared" si="20"/>
        <v>2.5927036856510818E-2</v>
      </c>
      <c r="R33" s="205">
        <f t="shared" si="20"/>
        <v>5.2672703958967781E-2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22991</v>
      </c>
      <c r="D34" s="202">
        <f>SUMIF(BS.data!$D$5:$D$116,FSA!$A34,BS.data!F$5:F$116)</f>
        <v>36410</v>
      </c>
      <c r="E34" s="202">
        <f>SUMIF(BS.data!$D$5:$D$116,FSA!$A34,BS.data!G$5:G$116)</f>
        <v>43926</v>
      </c>
      <c r="F34" s="202">
        <f>SUMIF(BS.data!$D$5:$D$116,FSA!$A34,BS.data!H$5:H$116)</f>
        <v>39111</v>
      </c>
      <c r="G34" s="202">
        <f>SUMIF(BS.data!$D$5:$D$116,FSA!$A34,BS.data!I$5:I$116)</f>
        <v>31620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2.2590506512007544E-2</v>
      </c>
      <c r="P34" s="207">
        <f t="shared" si="21"/>
        <v>1.4441407362619242E-2</v>
      </c>
      <c r="Q34" s="207">
        <f t="shared" si="21"/>
        <v>1.9983199090774326E-2</v>
      </c>
      <c r="R34" s="207">
        <f t="shared" si="21"/>
        <v>1.4771714322097819E-2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32752</v>
      </c>
      <c r="D35" s="202">
        <f>SUMIF(BS.data!$D$5:$D$116,FSA!$A35,BS.data!F$5:F$116)</f>
        <v>31565</v>
      </c>
      <c r="E35" s="202">
        <f>SUMIF(BS.data!$D$5:$D$116,FSA!$A35,BS.data!G$5:G$116)</f>
        <v>30316</v>
      </c>
      <c r="F35" s="202">
        <f>SUMIF(BS.data!$D$5:$D$116,FSA!$A35,BS.data!H$5:H$116)</f>
        <v>24885</v>
      </c>
      <c r="G35" s="202">
        <f>SUMIF(BS.data!$D$5:$D$116,FSA!$A35,BS.data!I$5:I$116)</f>
        <v>23675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43.002073158323157</v>
      </c>
      <c r="P35" s="131">
        <f t="shared" si="22"/>
        <v>41.766091721211865</v>
      </c>
      <c r="Q35" s="131">
        <f t="shared" si="22"/>
        <v>49.321735218027065</v>
      </c>
      <c r="R35" s="131">
        <f t="shared" si="22"/>
        <v>53.06584588876423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44234</v>
      </c>
      <c r="D36" s="202">
        <f>SUMIF(BS.data!$D$5:$D$116,FSA!$A36,BS.data!F$5:F$116)</f>
        <v>61996</v>
      </c>
      <c r="E36" s="202">
        <f>SUMIF(BS.data!$D$5:$D$116,FSA!$A36,BS.data!G$5:G$116)</f>
        <v>27064</v>
      </c>
      <c r="F36" s="202">
        <f>SUMIF(BS.data!$D$5:$D$116,FSA!$A36,BS.data!H$5:H$116)</f>
        <v>25073</v>
      </c>
      <c r="G36" s="202">
        <f>SUMIF(BS.data!$D$5:$D$116,FSA!$A36,BS.data!I$5:I$116)</f>
        <v>23740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71.230044992501249</v>
      </c>
      <c r="P36" s="131">
        <f t="shared" si="23"/>
        <v>49.485116007587919</v>
      </c>
      <c r="Q36" s="131">
        <f t="shared" si="23"/>
        <v>46.988410928632412</v>
      </c>
      <c r="R36" s="131">
        <f t="shared" si="23"/>
        <v>57.331667321839724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90</v>
      </c>
      <c r="E37" s="202">
        <f>SUMIF(BS.data!$D$5:$D$116,FSA!$A37,BS.data!G$5:G$116)</f>
        <v>122</v>
      </c>
      <c r="F37" s="202">
        <f>SUMIF(BS.data!$D$5:$D$116,FSA!$A37,BS.data!H$5:H$116)</f>
        <v>105</v>
      </c>
      <c r="G37" s="202">
        <f>SUMIF(BS.data!$D$5:$D$116,FSA!$A37,BS.data!I$5:I$116)</f>
        <v>88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49.479670054990834</v>
      </c>
      <c r="P37" s="131">
        <f t="shared" si="24"/>
        <v>46.140303516708016</v>
      </c>
      <c r="Q37" s="131">
        <f t="shared" si="24"/>
        <v>12.346316106674703</v>
      </c>
      <c r="R37" s="131">
        <f t="shared" si="24"/>
        <v>10.310271241646543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144141</v>
      </c>
      <c r="D38" s="208">
        <f t="shared" si="25"/>
        <v>179595</v>
      </c>
      <c r="E38" s="208">
        <f t="shared" si="25"/>
        <v>143149</v>
      </c>
      <c r="F38" s="208">
        <f t="shared" si="25"/>
        <v>141267</v>
      </c>
      <c r="G38" s="208">
        <f t="shared" si="25"/>
        <v>138676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-15374</v>
      </c>
      <c r="O38" s="209">
        <f t="shared" si="26"/>
        <v>-27719</v>
      </c>
      <c r="P38" s="209">
        <f t="shared" si="26"/>
        <v>-15339</v>
      </c>
      <c r="Q38" s="209">
        <f t="shared" si="26"/>
        <v>-12668</v>
      </c>
      <c r="R38" s="209">
        <f t="shared" si="26"/>
        <v>-9109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-0.54808964183964182</v>
      </c>
      <c r="P39" s="133">
        <f t="shared" si="27"/>
        <v>-0.45901115067266485</v>
      </c>
      <c r="Q39" s="133">
        <f t="shared" si="27"/>
        <v>-0.26252296501818456</v>
      </c>
      <c r="R39" s="133">
        <f t="shared" si="27"/>
        <v>-0.21815395095367848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794</v>
      </c>
      <c r="D40" s="202">
        <f>SUMIF(BS.data!$D$5:$D$116,FSA!$A40,BS.data!F$5:F$116)</f>
        <v>7341</v>
      </c>
      <c r="E40" s="202">
        <f>SUMIF(BS.data!$D$5:$D$116,FSA!$A40,BS.data!G$5:G$116)</f>
        <v>1322</v>
      </c>
      <c r="F40" s="202">
        <f>SUMIF(BS.data!$D$5:$D$116,FSA!$A40,BS.data!H$5:H$116)</f>
        <v>1372</v>
      </c>
      <c r="G40" s="202">
        <f>SUMIF(BS.data!$D$5:$D$116,FSA!$A40,BS.data!I$5:I$116)</f>
        <v>640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0.740129906805987</v>
      </c>
      <c r="P40" s="210">
        <f t="shared" si="28"/>
        <v>1.0532899169099483</v>
      </c>
      <c r="Q40" s="210">
        <f t="shared" si="28"/>
        <v>2.0462243704087308</v>
      </c>
      <c r="R40" s="210">
        <f t="shared" si="28"/>
        <v>2.0450289881793786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1687</v>
      </c>
      <c r="D41" s="202">
        <f>SUMIF(BS.data!$D$5:$D$116,FSA!$A41,BS.data!F$5:F$116)</f>
        <v>1544</v>
      </c>
      <c r="E41" s="202">
        <f>SUMIF(BS.data!$D$5:$D$116,FSA!$A41,BS.data!G$5:G$116)</f>
        <v>1412</v>
      </c>
      <c r="F41" s="202">
        <f>SUMIF(BS.data!$D$5:$D$116,FSA!$A41,BS.data!H$5:H$116)</f>
        <v>2355</v>
      </c>
      <c r="G41" s="202">
        <f>SUMIF(BS.data!$D$5:$D$116,FSA!$A41,BS.data!I$5:I$116)</f>
        <v>2699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-3.4447453954496208</v>
      </c>
      <c r="O41" s="137">
        <f t="shared" si="29"/>
        <v>6.6774566473988441</v>
      </c>
      <c r="P41" s="137">
        <f t="shared" si="29"/>
        <v>4.0295616717635063</v>
      </c>
      <c r="Q41" s="137">
        <f t="shared" si="29"/>
        <v>0.12741087083576855</v>
      </c>
      <c r="R41" s="137">
        <f t="shared" si="29"/>
        <v>0.2810994616038538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9306</v>
      </c>
      <c r="D42" s="202">
        <f>SUMIF(BS.data!$D$5:$D$116,FSA!$A42,BS.data!F$5:F$116)</f>
        <v>11057</v>
      </c>
      <c r="E42" s="202">
        <f>SUMIF(BS.data!$D$5:$D$116,FSA!$A42,BS.data!G$5:G$116)</f>
        <v>9620</v>
      </c>
      <c r="F42" s="202">
        <f>SUMIF(BS.data!$D$5:$D$116,FSA!$A42,BS.data!H$5:H$116)</f>
        <v>9269</v>
      </c>
      <c r="G42" s="202">
        <f>SUMIF(BS.data!$D$5:$D$116,FSA!$A42,BS.data!I$5:I$116)</f>
        <v>8842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-0.32844377873043745</v>
      </c>
      <c r="O42" s="138">
        <f t="shared" si="30"/>
        <v>0.29385429385429385</v>
      </c>
      <c r="P42" s="138">
        <f t="shared" si="30"/>
        <v>0.25284096966078928</v>
      </c>
      <c r="Q42" s="138">
        <f t="shared" si="30"/>
        <v>8.173671778336021E-3</v>
      </c>
      <c r="R42" s="138">
        <f t="shared" si="30"/>
        <v>1.987497996473794E-2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26437</v>
      </c>
      <c r="D43" s="202">
        <f>SUMIF(BS.data!$D$5:$D$116,FSA!$A43,BS.data!F$5:F$116)</f>
        <v>26095</v>
      </c>
      <c r="E43" s="202">
        <f>SUMIF(BS.data!$D$5:$D$116,FSA!$A43,BS.data!G$5:G$116)</f>
        <v>23821</v>
      </c>
      <c r="F43" s="202">
        <f>SUMIF(BS.data!$D$5:$D$116,FSA!$A43,BS.data!H$5:H$116)</f>
        <v>19866</v>
      </c>
      <c r="G43" s="202">
        <f>SUMIF(BS.data!$D$5:$D$116,FSA!$A43,BS.data!I$5:I$116)</f>
        <v>18131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7448</v>
      </c>
      <c r="D44" s="202">
        <f>SUMIF(BS.data!$D$5:$D$116,FSA!$A44,BS.data!F$5:F$116)</f>
        <v>33386</v>
      </c>
      <c r="E44" s="202">
        <f>SUMIF(BS.data!$D$5:$D$116,FSA!$A44,BS.data!G$5:G$116)</f>
        <v>5915</v>
      </c>
      <c r="F44" s="202">
        <f>SUMIF(BS.data!$D$5:$D$116,FSA!$A44,BS.data!H$5:H$116)</f>
        <v>5571</v>
      </c>
      <c r="G44" s="202">
        <f>SUMIF(BS.data!$D$5:$D$116,FSA!$A44,BS.data!I$5:I$116)</f>
        <v>5289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811</v>
      </c>
      <c r="D45" s="202">
        <f>SUMIF(BS.data!$D$5:$D$116,FSA!$A45,BS.data!F$5:F$116)</f>
        <v>579</v>
      </c>
      <c r="E45" s="202">
        <f>SUMIF(BS.data!$D$5:$D$116,FSA!$A45,BS.data!G$5:G$116)</f>
        <v>533</v>
      </c>
      <c r="F45" s="202">
        <f>SUMIF(BS.data!$D$5:$D$116,FSA!$A45,BS.data!H$5:H$116)</f>
        <v>986</v>
      </c>
      <c r="G45" s="202">
        <f>SUMIF(BS.data!$D$5:$D$116,FSA!$A45,BS.data!I$5:I$116)</f>
        <v>744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9.7491356436439657E-4</v>
      </c>
      <c r="P45" s="136">
        <f t="shared" si="31"/>
        <v>1.0455980322840841E-3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2.1009401286491838</v>
      </c>
      <c r="O46" s="137">
        <f t="shared" si="32"/>
        <v>1.2421628235059115</v>
      </c>
      <c r="P46" s="137">
        <f t="shared" si="32"/>
        <v>2.3502387193409473</v>
      </c>
      <c r="Q46" s="137">
        <f t="shared" si="32"/>
        <v>2.5836271848600929</v>
      </c>
      <c r="R46" s="137">
        <f t="shared" si="32"/>
        <v>2.8155179529508874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97</v>
      </c>
      <c r="E47" s="202">
        <f>SUMIF(BS.data!$D$5:$D$116,FSA!$A47,BS.data!G$5:G$116)</f>
        <v>105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0.10789766407119021</v>
      </c>
      <c r="P47" s="211">
        <f t="shared" si="33"/>
        <v>5.3901437371663245E-2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97</v>
      </c>
      <c r="E48" s="208">
        <f t="shared" si="34"/>
        <v>105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0.10789766407119021</v>
      </c>
      <c r="P48" s="174">
        <f t="shared" si="35"/>
        <v>5.3901437371663245E-2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46483</v>
      </c>
      <c r="D49" s="208">
        <f t="shared" si="36"/>
        <v>80099</v>
      </c>
      <c r="E49" s="208">
        <f t="shared" si="36"/>
        <v>42728</v>
      </c>
      <c r="F49" s="208">
        <f t="shared" si="36"/>
        <v>39419</v>
      </c>
      <c r="G49" s="208">
        <f t="shared" si="36"/>
        <v>36345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>
        <f t="shared" si="37"/>
        <v>-19.030927835051546</v>
      </c>
      <c r="P49" s="136">
        <f t="shared" si="37"/>
        <v>14.152380952380952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>
        <f t="shared" si="38"/>
        <v>188.77319587628867</v>
      </c>
      <c r="P50" s="136">
        <f t="shared" si="38"/>
        <v>-12.085714285714285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114116</v>
      </c>
      <c r="D51" s="202">
        <f>SUMIF(BS.data!$D$5:$D$116,FSA!$A51,BS.data!F$5:F$116)</f>
        <v>114116</v>
      </c>
      <c r="E51" s="202">
        <f>SUMIF(BS.data!$D$5:$D$116,FSA!$A51,BS.data!G$5:G$116)</f>
        <v>114208</v>
      </c>
      <c r="F51" s="202">
        <f>SUMIF(BS.data!$D$5:$D$116,FSA!$A51,BS.data!H$5:H$116)</f>
        <v>114335</v>
      </c>
      <c r="G51" s="202">
        <f>SUMIF(BS.data!$D$5:$D$116,FSA!$A51,BS.data!I$5:I$116)</f>
        <v>114421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>
        <f t="shared" si="39"/>
        <v>69.680412371134025</v>
      </c>
      <c r="P51" s="136">
        <f t="shared" si="39"/>
        <v>-125.02857142857142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-18197</v>
      </c>
      <c r="D52" s="202">
        <f>SUMIF(BS.data!$D$5:$D$116,FSA!$A52,BS.data!F$5:F$116)</f>
        <v>-16555</v>
      </c>
      <c r="E52" s="202">
        <f>SUMIF(BS.data!$D$5:$D$116,FSA!$A52,BS.data!G$5:G$116)</f>
        <v>-16192</v>
      </c>
      <c r="F52" s="202">
        <f>SUMIF(BS.data!$D$5:$D$116,FSA!$A52,BS.data!H$5:H$116)</f>
        <v>-15406</v>
      </c>
      <c r="G52" s="202">
        <f>SUMIF(BS.data!$D$5:$D$116,FSA!$A52,BS.data!I$5:I$116)</f>
        <v>-15151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>
        <f t="shared" si="40"/>
        <v>102.08247422680412</v>
      </c>
      <c r="P52" s="136">
        <f t="shared" si="40"/>
        <v>-98.38095238095238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1739</v>
      </c>
      <c r="D53" s="202">
        <f>SUMIF(BS.data!$D$5:$D$116,FSA!$A53,BS.data!F$5:F$116)</f>
        <v>1935</v>
      </c>
      <c r="E53" s="202">
        <f>SUMIF(BS.data!$D$5:$D$116,FSA!$A53,BS.data!G$5:G$116)</f>
        <v>2405</v>
      </c>
      <c r="F53" s="202">
        <f>SUMIF(BS.data!$D$5:$D$116,FSA!$A53,BS.data!H$5:H$116)</f>
        <v>2915</v>
      </c>
      <c r="G53" s="202">
        <f>SUMIF(BS.data!$D$5:$D$116,FSA!$A53,BS.data!I$5:I$116)</f>
        <v>3060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9.739640336168205E-4</v>
      </c>
      <c r="P53" s="172">
        <f t="shared" si="41"/>
        <v>1.0445058989714104E-3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97658</v>
      </c>
      <c r="D54" s="212">
        <f t="shared" si="42"/>
        <v>99496</v>
      </c>
      <c r="E54" s="212">
        <f t="shared" si="42"/>
        <v>100421</v>
      </c>
      <c r="F54" s="212">
        <f t="shared" si="42"/>
        <v>101844</v>
      </c>
      <c r="G54" s="212">
        <f t="shared" si="42"/>
        <v>102330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144141</v>
      </c>
      <c r="D55" s="208">
        <f t="shared" si="43"/>
        <v>179595</v>
      </c>
      <c r="E55" s="208">
        <f t="shared" si="43"/>
        <v>143149</v>
      </c>
      <c r="F55" s="208">
        <f t="shared" si="43"/>
        <v>141263</v>
      </c>
      <c r="G55" s="208">
        <f t="shared" si="43"/>
        <v>138675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-0.21825144893403511</v>
      </c>
      <c r="O55" s="137">
        <f t="shared" si="44"/>
        <v>-0.31276634236552225</v>
      </c>
      <c r="P55" s="137">
        <f t="shared" si="44"/>
        <v>-0.20692882962726919</v>
      </c>
      <c r="Q55" s="137">
        <f t="shared" si="44"/>
        <v>-0.31321432779545189</v>
      </c>
      <c r="R55" s="137">
        <f t="shared" si="44"/>
        <v>-0.37476790774943808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0</v>
      </c>
      <c r="F56" s="191">
        <f t="shared" si="45"/>
        <v>4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15.433743664011585</v>
      </c>
      <c r="O56" s="211">
        <f t="shared" si="46"/>
        <v>-34.615127919911011</v>
      </c>
      <c r="P56" s="211">
        <f t="shared" si="46"/>
        <v>-10.66735112936345</v>
      </c>
      <c r="Q56" s="211">
        <f t="shared" si="46"/>
        <v>-20.862655330281228</v>
      </c>
      <c r="R56" s="211">
        <f t="shared" si="46"/>
        <v>-12.201718103722557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15.433743664011585</v>
      </c>
      <c r="O57" s="211">
        <f t="shared" si="47"/>
        <v>-34.615127919911011</v>
      </c>
      <c r="P57" s="211">
        <f t="shared" si="47"/>
        <v>-10.66735112936345</v>
      </c>
      <c r="Q57" s="211">
        <f t="shared" si="47"/>
        <v>-20.862655330281228</v>
      </c>
      <c r="R57" s="211">
        <f t="shared" si="47"/>
        <v>-12.201718103722557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-0.18612179787932814</v>
      </c>
      <c r="O58" s="136">
        <f t="shared" si="48"/>
        <v>5.9320672258105979E-2</v>
      </c>
      <c r="P58" s="136">
        <f t="shared" si="48"/>
        <v>-7.1511068334937436E-2</v>
      </c>
      <c r="Q58" s="136">
        <f t="shared" si="48"/>
        <v>-4.3355591084360011E-2</v>
      </c>
      <c r="R58" s="136">
        <f t="shared" si="48"/>
        <v>-6.8552803129074316E-2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0.56727972224828749</v>
      </c>
      <c r="O59" s="136">
        <f t="shared" si="49"/>
        <v>-0.58841865098492885</v>
      </c>
      <c r="P59" s="136">
        <f t="shared" si="49"/>
        <v>6.1068334937439843E-2</v>
      </c>
      <c r="Q59" s="136">
        <f t="shared" si="49"/>
        <v>-0.10458008088027838</v>
      </c>
      <c r="R59" s="136">
        <f t="shared" si="49"/>
        <v>-0.15173402868318123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0.26893121891714367</v>
      </c>
      <c r="O60" s="136">
        <f t="shared" si="50"/>
        <v>-0.21719849609563288</v>
      </c>
      <c r="P60" s="136">
        <f t="shared" si="50"/>
        <v>0.63176130895091431</v>
      </c>
      <c r="Q60" s="136">
        <f t="shared" si="50"/>
        <v>-9.0911940813191636E-2</v>
      </c>
      <c r="R60" s="136">
        <f t="shared" si="50"/>
        <v>-0.12586701434159062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0.23360232710894249</v>
      </c>
      <c r="O61" s="136">
        <f t="shared" si="51"/>
        <v>-0.31819788553616762</v>
      </c>
      <c r="P61" s="136">
        <f t="shared" si="51"/>
        <v>0.49711260827718962</v>
      </c>
      <c r="Q61" s="136">
        <f t="shared" si="51"/>
        <v>-0.21339226935013636</v>
      </c>
      <c r="R61" s="136">
        <f t="shared" si="51"/>
        <v>-0.1676923076923077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3225</v>
      </c>
      <c r="O74" s="218">
        <f t="shared" si="56"/>
        <v>7079</v>
      </c>
      <c r="P74" s="218">
        <f t="shared" si="56"/>
        <v>11193</v>
      </c>
      <c r="Q74" s="218">
        <f t="shared" si="56"/>
        <v>11498</v>
      </c>
      <c r="R74" s="218">
        <f t="shared" si="56"/>
        <v>12790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11541.446395563771</v>
      </c>
      <c r="O75" s="219">
        <f t="shared" si="57"/>
        <v>29901.111851294721</v>
      </c>
      <c r="P75" s="219">
        <f t="shared" si="57"/>
        <v>41540.218309859149</v>
      </c>
      <c r="Q75" s="219">
        <f t="shared" si="57"/>
        <v>45364.372485207095</v>
      </c>
      <c r="R75" s="219">
        <f t="shared" si="57"/>
        <v>44647.816477829074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0.40388170055452866</v>
      </c>
      <c r="O76" s="138">
        <f t="shared" si="58"/>
        <v>0.2393897066723972</v>
      </c>
      <c r="P76" s="138">
        <f t="shared" si="58"/>
        <v>0.11433771166323799</v>
      </c>
      <c r="Q76" s="138">
        <f t="shared" si="58"/>
        <v>0.14955621301775157</v>
      </c>
      <c r="R76" s="138">
        <f t="shared" si="58"/>
        <v>0.10546929640509148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2185</v>
      </c>
      <c r="F4" s="264">
        <v>2228</v>
      </c>
      <c r="G4" s="264">
        <v>1445</v>
      </c>
      <c r="H4" s="264">
        <v>2022</v>
      </c>
      <c r="I4" s="264">
        <v>1508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1846</v>
      </c>
      <c r="F6" s="264">
        <v>1730</v>
      </c>
      <c r="G6" s="264">
        <v>2943</v>
      </c>
      <c r="H6" s="264">
        <v>3422</v>
      </c>
      <c r="I6" s="264">
        <v>3529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894</v>
      </c>
      <c r="F7" s="264">
        <v>-2248</v>
      </c>
      <c r="G7" s="264">
        <v>38</v>
      </c>
      <c r="H7" s="264">
        <v>-525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-22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-483</v>
      </c>
      <c r="F9" s="264">
        <v>-3167</v>
      </c>
      <c r="G9" s="264">
        <v>-2669</v>
      </c>
      <c r="H9" s="264">
        <v>-3240</v>
      </c>
      <c r="I9" s="264">
        <v>-1909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-96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4441</v>
      </c>
      <c r="F12" s="301">
        <v>-1553</v>
      </c>
      <c r="G12" s="301">
        <v>1758</v>
      </c>
      <c r="H12" s="301">
        <v>1678</v>
      </c>
      <c r="I12" s="301">
        <v>3106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-5709</v>
      </c>
      <c r="F13" s="264">
        <v>-3297</v>
      </c>
      <c r="G13" s="264">
        <v>-7120</v>
      </c>
      <c r="H13" s="264">
        <v>4011</v>
      </c>
      <c r="I13" s="264">
        <v>4417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-198</v>
      </c>
      <c r="F14" s="264">
        <v>5473</v>
      </c>
      <c r="G14" s="264">
        <v>-1527</v>
      </c>
      <c r="H14" s="264">
        <v>565</v>
      </c>
      <c r="I14" s="264">
        <v>-1500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10769</v>
      </c>
      <c r="F15" s="264">
        <v>33479</v>
      </c>
      <c r="G15" s="264">
        <v>7778</v>
      </c>
      <c r="H15" s="264">
        <v>-3563</v>
      </c>
      <c r="I15" s="264">
        <v>-3291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-20931</v>
      </c>
      <c r="F16" s="264">
        <v>-8848</v>
      </c>
      <c r="G16" s="264">
        <v>-1886</v>
      </c>
      <c r="H16" s="264">
        <v>940</v>
      </c>
      <c r="I16" s="264">
        <v>3564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0</v>
      </c>
      <c r="G18" s="264">
        <v>0</v>
      </c>
      <c r="H18" s="264">
        <v>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-474</v>
      </c>
      <c r="F19" s="264">
        <v>-293</v>
      </c>
      <c r="G19" s="264">
        <v>-272</v>
      </c>
      <c r="H19" s="264">
        <v>-295</v>
      </c>
      <c r="I19" s="264">
        <v>-477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11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-6650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-12091</v>
      </c>
      <c r="F22" s="301">
        <v>18310</v>
      </c>
      <c r="G22" s="301">
        <v>-1270</v>
      </c>
      <c r="H22" s="301">
        <v>3337</v>
      </c>
      <c r="I22" s="301">
        <v>5819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-4927</v>
      </c>
      <c r="F24" s="264">
        <v>-11651</v>
      </c>
      <c r="G24" s="264">
        <v>-11859</v>
      </c>
      <c r="H24" s="264">
        <v>-436</v>
      </c>
      <c r="I24" s="264">
        <v>-992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11286</v>
      </c>
      <c r="F25" s="264">
        <v>99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-1000</v>
      </c>
      <c r="G26" s="264">
        <v>-500</v>
      </c>
      <c r="H26" s="264">
        <v>-17068</v>
      </c>
      <c r="I26" s="264">
        <v>-8687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-297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4207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822</v>
      </c>
      <c r="F30" s="264">
        <v>3143</v>
      </c>
      <c r="G30" s="264">
        <v>2981</v>
      </c>
      <c r="H30" s="264">
        <v>4090</v>
      </c>
      <c r="I30" s="264">
        <v>1909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6884</v>
      </c>
      <c r="F31" s="301">
        <v>-9408</v>
      </c>
      <c r="G31" s="301">
        <v>-9379</v>
      </c>
      <c r="H31" s="301">
        <v>-9207</v>
      </c>
      <c r="I31" s="301">
        <v>-7771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-69</v>
      </c>
      <c r="F38" s="264">
        <v>0</v>
      </c>
      <c r="G38" s="264">
        <v>-183</v>
      </c>
      <c r="H38" s="264">
        <v>-183</v>
      </c>
      <c r="I38" s="264">
        <v>-305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-69</v>
      </c>
      <c r="F39" s="301">
        <v>0</v>
      </c>
      <c r="G39" s="301">
        <v>-183</v>
      </c>
      <c r="H39" s="301">
        <v>-183</v>
      </c>
      <c r="I39" s="301">
        <v>-305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-5276</v>
      </c>
      <c r="F40" s="301">
        <v>8902</v>
      </c>
      <c r="G40" s="301">
        <v>-10831</v>
      </c>
      <c r="H40" s="301">
        <v>-6054</v>
      </c>
      <c r="I40" s="301">
        <v>-2258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26590</v>
      </c>
      <c r="F41" s="301">
        <v>21314</v>
      </c>
      <c r="G41" s="301">
        <v>30216</v>
      </c>
      <c r="H41" s="301">
        <v>19385</v>
      </c>
      <c r="I41" s="301">
        <v>13331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22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21314</v>
      </c>
      <c r="F43" s="301">
        <v>30216</v>
      </c>
      <c r="G43" s="301">
        <v>19385</v>
      </c>
      <c r="H43" s="301">
        <v>13331</v>
      </c>
      <c r="I43" s="301">
        <v>11095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-0.72057228448943755</v>
      </c>
      <c r="D8" s="136">
        <f>FSA!D8/FSA!D$7</f>
        <v>-0.76325295075295074</v>
      </c>
      <c r="E8" s="136">
        <f>FSA!E8/FSA!E$7</f>
        <v>-0.73055028462998106</v>
      </c>
      <c r="F8" s="136">
        <f>FSA!F8/FSA!F$7</f>
        <v>-0.74654118705710326</v>
      </c>
      <c r="G8" s="136">
        <f>FSA!G8/FSA!G$7</f>
        <v>-0.71353582304856544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0.27942771551056245</v>
      </c>
      <c r="D9" s="142">
        <f>FSA!D9/FSA!D$7</f>
        <v>0.23674704924704926</v>
      </c>
      <c r="E9" s="142">
        <f>FSA!E9/FSA!E$7</f>
        <v>0.26944971537001899</v>
      </c>
      <c r="F9" s="142">
        <f>FSA!F9/FSA!F$7</f>
        <v>0.25345881294289679</v>
      </c>
      <c r="G9" s="142">
        <f>FSA!G9/FSA!G$7</f>
        <v>0.2864641769514345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-0.44610299054800889</v>
      </c>
      <c r="D10" s="136">
        <f>FSA!D10/FSA!D$7</f>
        <v>-0.25788563288563288</v>
      </c>
      <c r="E10" s="136">
        <f>FSA!E10/FSA!E$7</f>
        <v>-0.2906637102104343</v>
      </c>
      <c r="F10" s="136">
        <f>FSA!F10/FSA!F$7</f>
        <v>-0.28894679614562635</v>
      </c>
      <c r="G10" s="136">
        <f>FSA!G10/FSA!G$7</f>
        <v>-0.29419778810706843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-0.16667527503744642</v>
      </c>
      <c r="D12" s="142">
        <f>FSA!D12/FSA!D$7</f>
        <v>-2.113858363858364E-2</v>
      </c>
      <c r="E12" s="142">
        <f>FSA!E12/FSA!E$7</f>
        <v>-2.1213994840415324E-2</v>
      </c>
      <c r="F12" s="142">
        <f>FSA!F12/FSA!F$7</f>
        <v>-3.5487983202729556E-2</v>
      </c>
      <c r="G12" s="142">
        <f>FSA!G12/FSA!G$7</f>
        <v>-7.733611155633916E-3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0.24125819947316771</v>
      </c>
      <c r="D13" s="136">
        <f>FSA!D13/FSA!D$7</f>
        <v>-2.2385022385022386E-3</v>
      </c>
      <c r="E13" s="136">
        <f>FSA!E13/FSA!E$7</f>
        <v>-4.4133637507195699E-3</v>
      </c>
      <c r="F13" s="136">
        <f>FSA!F13/FSA!F$7</f>
        <v>3.1494882081661729E-3</v>
      </c>
      <c r="G13" s="136">
        <f>FSA!G13/FSA!G$7</f>
        <v>-7.2126943420419936E-4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3.8272816486751716E-2</v>
      </c>
      <c r="D15" s="136">
        <f>FSA!D15/FSA!D$7</f>
        <v>8.0051892551892545E-2</v>
      </c>
      <c r="E15" s="136">
        <f>FSA!E15/FSA!E$7</f>
        <v>5.6435622454853632E-2</v>
      </c>
      <c r="F15" s="136">
        <f>FSA!F15/FSA!F$7</f>
        <v>7.0244835214277684E-2</v>
      </c>
      <c r="G15" s="136">
        <f>FSA!G15/FSA!G$7</f>
        <v>3.8668055778169577E-2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0.11285574092247301</v>
      </c>
      <c r="D16" s="142">
        <f>FSA!D16/FSA!D$7</f>
        <v>5.6674806674806677E-2</v>
      </c>
      <c r="E16" s="142">
        <f>FSA!E16/FSA!E$7</f>
        <v>3.0808263863718738E-2</v>
      </c>
      <c r="F16" s="142">
        <f>FSA!F16/FSA!F$7</f>
        <v>3.7906340219714299E-2</v>
      </c>
      <c r="G16" s="142">
        <f>FSA!G16/FSA!G$7</f>
        <v>3.0213175188331463E-2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-1.3738959764474975E-2</v>
      </c>
      <c r="D17" s="136">
        <f>FSA!D17/FSA!D$7</f>
        <v>-6.2321937321937323E-3</v>
      </c>
      <c r="E17" s="136">
        <f>FSA!E17/FSA!E$7</f>
        <v>-5.2022258704134067E-3</v>
      </c>
      <c r="F17" s="136">
        <f>FSA!F17/FSA!F$7</f>
        <v>-5.4366165498106554E-3</v>
      </c>
      <c r="G17" s="136">
        <f>FSA!G17/FSA!G$7</f>
        <v>-8.8756210931238977E-3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9.9116781157998032E-2</v>
      </c>
      <c r="D18" s="142">
        <f>FSA!D18/FSA!D$7</f>
        <v>5.0442612942612944E-2</v>
      </c>
      <c r="E18" s="142">
        <f>FSA!E18/FSA!E$7</f>
        <v>2.5606037993305332E-2</v>
      </c>
      <c r="F18" s="142">
        <f>FSA!F18/FSA!F$7</f>
        <v>3.2469723669903638E-2</v>
      </c>
      <c r="G18" s="142">
        <f>FSA!G18/FSA!G$7</f>
        <v>2.1337554095207566E-2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9.5346314756469194E-2</v>
      </c>
      <c r="D21" s="136">
        <f>FSA!D21/FSA!D$7</f>
        <v>4.4006919006919006E-2</v>
      </c>
      <c r="E21" s="136">
        <f>FSA!E21/FSA!E$7</f>
        <v>6.274651941240432E-2</v>
      </c>
      <c r="F21" s="136">
        <f>FSA!F21/FSA!F$7</f>
        <v>6.4152075287765745E-2</v>
      </c>
      <c r="G21" s="136">
        <f>FSA!G21/FSA!G$7</f>
        <v>7.0704439814072761E-2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-7.1328960280977224E-2</v>
      </c>
      <c r="D25" s="136">
        <f>FSA!D25/FSA!D$7</f>
        <v>2.2868335368335369E-2</v>
      </c>
      <c r="E25" s="136">
        <f>FSA!E25/FSA!E$7</f>
        <v>4.1532524571988999E-2</v>
      </c>
      <c r="F25" s="136">
        <f>FSA!F25/FSA!F$7</f>
        <v>2.8664092085036182E-2</v>
      </c>
      <c r="G25" s="136">
        <f>FSA!G25/FSA!G$7</f>
        <v>6.2970828658438852E-2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-7.1328960280977224E-2</v>
      </c>
      <c r="D26" s="136">
        <f>FSA!D26/FSA!D$7</f>
        <v>2.2868335368335369E-2</v>
      </c>
      <c r="E26" s="136">
        <f>FSA!E26/FSA!E$7</f>
        <v>4.1532524571988999E-2</v>
      </c>
      <c r="F26" s="136">
        <f>FSA!F26/FSA!F$7</f>
        <v>2.8664092085036182E-2</v>
      </c>
      <c r="G26" s="136">
        <f>FSA!G26/FSA!G$7</f>
        <v>6.2970828658438852E-2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0.14786910039475237</v>
      </c>
      <c r="D29" s="136">
        <f>FSA!D29/FSA!D$38</f>
        <v>0.17381330215206436</v>
      </c>
      <c r="E29" s="136">
        <f>FSA!E29/FSA!E$38</f>
        <v>0.14589693256676609</v>
      </c>
      <c r="F29" s="136">
        <f>FSA!F29/FSA!F$38</f>
        <v>0.22580645161290322</v>
      </c>
      <c r="G29" s="136">
        <f>FSA!G29/FSA!G$38</f>
        <v>0.27654388646917993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4.0564447312006993E-2</v>
      </c>
      <c r="D30" s="136">
        <f>FSA!D30/FSA!D$38</f>
        <v>1.9020574069434006E-2</v>
      </c>
      <c r="E30" s="136">
        <f>FSA!E30/FSA!E$38</f>
        <v>5.112155865566647E-2</v>
      </c>
      <c r="F30" s="136">
        <f>FSA!F30/FSA!F$38</f>
        <v>5.0245280214062729E-2</v>
      </c>
      <c r="G30" s="136">
        <f>FSA!G30/FSA!G$38</f>
        <v>5.3469958752776256E-2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5.4314872243150805E-2</v>
      </c>
      <c r="D31" s="136">
        <f>FSA!D31/FSA!D$38</f>
        <v>2.1615301094128455E-2</v>
      </c>
      <c r="E31" s="136">
        <f>FSA!E31/FSA!E$38</f>
        <v>3.7785803603238584E-2</v>
      </c>
      <c r="F31" s="136">
        <f>FSA!F31/FSA!F$38</f>
        <v>3.4289678410386007E-2</v>
      </c>
      <c r="G31" s="136">
        <f>FSA!G31/FSA!G$38</f>
        <v>4.5746920880325365E-2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6.1793660374216915E-2</v>
      </c>
      <c r="D32" s="136">
        <f>FSA!D32/FSA!D$38</f>
        <v>5.8927030262535152E-2</v>
      </c>
      <c r="E32" s="136">
        <f>FSA!E32/FSA!E$38</f>
        <v>5.4418822345947228E-2</v>
      </c>
      <c r="F32" s="136">
        <f>FSA!F32/FSA!F$38</f>
        <v>5.5872921489095118E-2</v>
      </c>
      <c r="G32" s="136">
        <f>FSA!G32/FSA!G$38</f>
        <v>5.1097522282154084E-2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1.8523529044477283E-3</v>
      </c>
      <c r="D33" s="136">
        <f>FSA!D33/FSA!D$38</f>
        <v>2.4332525961190455E-3</v>
      </c>
      <c r="E33" s="136">
        <f>FSA!E33/FSA!E$38</f>
        <v>2.2284472822024603E-3</v>
      </c>
      <c r="F33" s="136">
        <f>FSA!F33/FSA!F$38</f>
        <v>2.5412870663353792E-3</v>
      </c>
      <c r="G33" s="136">
        <f>FSA!G33/FSA!G$38</f>
        <v>2.581557010585826E-3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0.1595035416710027</v>
      </c>
      <c r="D34" s="136">
        <f>FSA!D34/FSA!D$38</f>
        <v>0.20273392911829394</v>
      </c>
      <c r="E34" s="136">
        <f>FSA!E34/FSA!E$38</f>
        <v>0.30685509504083158</v>
      </c>
      <c r="F34" s="136">
        <f>FSA!F34/FSA!F$38</f>
        <v>0.27685871434942344</v>
      </c>
      <c r="G34" s="136">
        <f>FSA!G34/FSA!G$38</f>
        <v>0.22801349909140731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0.22722195627892133</v>
      </c>
      <c r="D35" s="136">
        <f>FSA!D35/FSA!D$38</f>
        <v>0.1757565633787132</v>
      </c>
      <c r="E35" s="136">
        <f>FSA!E35/FSA!E$38</f>
        <v>0.21177933481896485</v>
      </c>
      <c r="F35" s="136">
        <f>FSA!F35/FSA!F$38</f>
        <v>0.17615579009959864</v>
      </c>
      <c r="G35" s="136">
        <f>FSA!G35/FSA!G$38</f>
        <v>0.17072168219446768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0.30688006882150115</v>
      </c>
      <c r="D36" s="136">
        <f>FSA!D36/FSA!D$38</f>
        <v>0.34519891979175366</v>
      </c>
      <c r="E36" s="136">
        <f>FSA!E36/FSA!E$38</f>
        <v>0.18906174685118304</v>
      </c>
      <c r="F36" s="136">
        <f>FSA!F36/FSA!F$38</f>
        <v>0.17748660338224781</v>
      </c>
      <c r="G36" s="136">
        <f>FSA!G36/FSA!G$38</f>
        <v>0.17119040064611035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5.0112753695815586E-4</v>
      </c>
      <c r="E37" s="136">
        <f>FSA!E37/FSA!E$38</f>
        <v>8.5225883519968702E-4</v>
      </c>
      <c r="F37" s="136">
        <f>FSA!F37/FSA!F$38</f>
        <v>7.4327337594767352E-4</v>
      </c>
      <c r="G37" s="136">
        <f>FSA!G37/FSA!G$38</f>
        <v>6.3457267299316393E-4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5.5084951540505479E-3</v>
      </c>
      <c r="D40" s="136">
        <f>FSA!D40/FSA!D$55</f>
        <v>4.0875302764553575E-2</v>
      </c>
      <c r="E40" s="136">
        <f>FSA!E40/FSA!E$55</f>
        <v>9.2351326240490677E-3</v>
      </c>
      <c r="F40" s="136">
        <f>FSA!F40/FSA!F$55</f>
        <v>9.7123804534803883E-3</v>
      </c>
      <c r="G40" s="136">
        <f>FSA!G40/FSA!G$55</f>
        <v>4.6151072651883897E-3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1.1703817789525534E-2</v>
      </c>
      <c r="D41" s="136">
        <f>FSA!D41/FSA!D$55</f>
        <v>8.5971213007043634E-3</v>
      </c>
      <c r="E41" s="136">
        <f>FSA!E41/FSA!E$55</f>
        <v>9.8638481582127707E-3</v>
      </c>
      <c r="F41" s="136">
        <f>FSA!F41/FSA!F$55</f>
        <v>1.6671032046608098E-2</v>
      </c>
      <c r="G41" s="136">
        <f>FSA!G41/FSA!G$55</f>
        <v>1.9462772669911664E-2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6.456178325389722E-2</v>
      </c>
      <c r="D42" s="136">
        <f>FSA!D42/FSA!D$55</f>
        <v>6.1566301957181435E-2</v>
      </c>
      <c r="E42" s="136">
        <f>FSA!E42/FSA!E$55</f>
        <v>6.7202704873942531E-2</v>
      </c>
      <c r="F42" s="136">
        <f>FSA!F42/FSA!F$55</f>
        <v>6.5615200016989589E-2</v>
      </c>
      <c r="G42" s="136">
        <f>FSA!G42/FSA!G$55</f>
        <v>6.3760591310618356E-2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0.18341068814563519</v>
      </c>
      <c r="D43" s="136">
        <f>FSA!D43/FSA!D$55</f>
        <v>0.14529914529914531</v>
      </c>
      <c r="E43" s="136">
        <f>FSA!E43/FSA!E$55</f>
        <v>0.16640703043681759</v>
      </c>
      <c r="F43" s="136">
        <f>FSA!F43/FSA!F$55</f>
        <v>0.14063130472947621</v>
      </c>
      <c r="G43" s="136">
        <f>FSA!G43/FSA!G$55</f>
        <v>0.13074454660176671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5.1671627087365841E-2</v>
      </c>
      <c r="D44" s="136">
        <f>FSA!D44/FSA!D$55</f>
        <v>0.18589604387649991</v>
      </c>
      <c r="E44" s="136">
        <f>FSA!E44/FSA!E$55</f>
        <v>4.1320582050870074E-2</v>
      </c>
      <c r="F44" s="136">
        <f>FSA!F44/FSA!F$55</f>
        <v>3.9437078357390118E-2</v>
      </c>
      <c r="G44" s="136">
        <f>FSA!G44/FSA!G$55</f>
        <v>3.8139534883720932E-2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5.6264352266183803E-3</v>
      </c>
      <c r="D45" s="136">
        <f>FSA!D45/FSA!D$55</f>
        <v>3.2239204877641358E-3</v>
      </c>
      <c r="E45" s="136">
        <f>FSA!E45/FSA!E$55</f>
        <v>3.7233931078806E-3</v>
      </c>
      <c r="F45" s="136">
        <f>FSA!F45/FSA!F$55</f>
        <v>6.9798885766265755E-3</v>
      </c>
      <c r="G45" s="136">
        <f>FSA!G45/FSA!G$55</f>
        <v>5.3650621957815033E-3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5.4010412316601245E-4</v>
      </c>
      <c r="E47" s="136">
        <f>FSA!E47/FSA!E$55</f>
        <v>7.3350145652432085E-4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5.4010412316601245E-4</v>
      </c>
      <c r="E48" s="136">
        <f>FSA!E48/FSA!E$55</f>
        <v>7.3350145652432085E-4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0.3224828466570927</v>
      </c>
      <c r="D49" s="136">
        <f>FSA!D49/FSA!D$55</f>
        <v>0.44599793980901475</v>
      </c>
      <c r="E49" s="136">
        <f>FSA!E49/FSA!E$55</f>
        <v>0.29848619270829696</v>
      </c>
      <c r="F49" s="136">
        <f>FSA!F49/FSA!F$55</f>
        <v>0.279046884180571</v>
      </c>
      <c r="G49" s="136">
        <f>FSA!G49/FSA!G$55</f>
        <v>0.26208761492698757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0.79169701889122457</v>
      </c>
      <c r="D51" s="136">
        <f>FSA!D51/FSA!D$55</f>
        <v>0.63540744452796571</v>
      </c>
      <c r="E51" s="136">
        <f>FSA!E51/FSA!E$55</f>
        <v>0.79782604139742508</v>
      </c>
      <c r="F51" s="136">
        <f>FSA!F51/FSA!F$55</f>
        <v>0.80937683611419831</v>
      </c>
      <c r="G51" s="136">
        <f>FSA!G51/FSA!G$55</f>
        <v>0.82510185685956372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-0.12624444120687384</v>
      </c>
      <c r="D52" s="136">
        <f>FSA!D52/FSA!D$55</f>
        <v>-9.2179626381580781E-2</v>
      </c>
      <c r="E52" s="136">
        <f>FSA!E52/FSA!E$55</f>
        <v>-0.11311291032420764</v>
      </c>
      <c r="F52" s="136">
        <f>FSA!F52/FSA!F$55</f>
        <v>-0.10905898926116535</v>
      </c>
      <c r="G52" s="136">
        <f>FSA!G52/FSA!G$55</f>
        <v>-0.10925545339823328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1.2064575658556552E-2</v>
      </c>
      <c r="D53" s="136">
        <f>FSA!D53/FSA!D$55</f>
        <v>1.0774242044600351E-2</v>
      </c>
      <c r="E53" s="136">
        <f>FSA!E53/FSA!E$55</f>
        <v>1.6800676218485633E-2</v>
      </c>
      <c r="F53" s="136">
        <f>FSA!F53/FSA!F$55</f>
        <v>2.0635268966396014E-2</v>
      </c>
      <c r="G53" s="136">
        <f>FSA!G53/FSA!G$55</f>
        <v>2.2065981611681992E-2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0.6775171533429073</v>
      </c>
      <c r="D54" s="136">
        <f>FSA!D54/FSA!D$55</f>
        <v>0.5540020601909853</v>
      </c>
      <c r="E54" s="136">
        <f>FSA!E54/FSA!E$55</f>
        <v>0.7015138072917031</v>
      </c>
      <c r="F54" s="136">
        <f>FSA!F54/FSA!F$55</f>
        <v>0.720953115819429</v>
      </c>
      <c r="G54" s="136">
        <f>FSA!G54/FSA!G$55</f>
        <v>0.73791238507301249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45658</v>
      </c>
      <c r="F4" s="299">
        <v>53515</v>
      </c>
      <c r="G4" s="299">
        <v>51682</v>
      </c>
      <c r="H4" s="299">
        <v>58310</v>
      </c>
      <c r="I4" s="299">
        <v>61959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21314</v>
      </c>
      <c r="F5" s="301">
        <v>30216</v>
      </c>
      <c r="G5" s="301">
        <v>19385</v>
      </c>
      <c r="H5" s="301">
        <v>13331</v>
      </c>
      <c r="I5" s="301">
        <v>11095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2814</v>
      </c>
      <c r="F6" s="264">
        <v>4583</v>
      </c>
      <c r="G6" s="264">
        <v>3115</v>
      </c>
      <c r="H6" s="264">
        <v>2876</v>
      </c>
      <c r="I6" s="264">
        <v>2745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18500</v>
      </c>
      <c r="F7" s="264">
        <v>25633</v>
      </c>
      <c r="G7" s="264">
        <v>16270</v>
      </c>
      <c r="H7" s="264">
        <v>10455</v>
      </c>
      <c r="I7" s="264">
        <v>8350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1000</v>
      </c>
      <c r="G8" s="301">
        <v>1500</v>
      </c>
      <c r="H8" s="301">
        <v>18568</v>
      </c>
      <c r="I8" s="301">
        <v>27255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1000</v>
      </c>
      <c r="G11" s="264">
        <v>1500</v>
      </c>
      <c r="H11" s="264">
        <v>18568</v>
      </c>
      <c r="I11" s="264">
        <v>27255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13895</v>
      </c>
      <c r="F12" s="301">
        <v>13732</v>
      </c>
      <c r="G12" s="301">
        <v>20386</v>
      </c>
      <c r="H12" s="301">
        <v>16858</v>
      </c>
      <c r="I12" s="301">
        <v>13265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5847</v>
      </c>
      <c r="F13" s="264">
        <v>3416</v>
      </c>
      <c r="G13" s="264">
        <v>7318</v>
      </c>
      <c r="H13" s="264">
        <v>7098</v>
      </c>
      <c r="I13" s="264">
        <v>7415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8907</v>
      </c>
      <c r="F14" s="264">
        <v>10583</v>
      </c>
      <c r="G14" s="264">
        <v>7790</v>
      </c>
      <c r="H14" s="264">
        <v>7893</v>
      </c>
      <c r="I14" s="264">
        <v>7086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6905</v>
      </c>
      <c r="F18" s="264">
        <v>6799</v>
      </c>
      <c r="G18" s="264">
        <v>12343</v>
      </c>
      <c r="H18" s="264">
        <v>8933</v>
      </c>
      <c r="I18" s="264">
        <v>5830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-7764</v>
      </c>
      <c r="F19" s="264">
        <v>-7066</v>
      </c>
      <c r="G19" s="264">
        <v>-7066</v>
      </c>
      <c r="H19" s="264">
        <v>-7066</v>
      </c>
      <c r="I19" s="264">
        <v>-7066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7829</v>
      </c>
      <c r="F21" s="301">
        <v>3882</v>
      </c>
      <c r="G21" s="301">
        <v>5409</v>
      </c>
      <c r="H21" s="301">
        <v>4844</v>
      </c>
      <c r="I21" s="301">
        <v>6344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9355</v>
      </c>
      <c r="F22" s="264">
        <v>3882</v>
      </c>
      <c r="G22" s="264">
        <v>5409</v>
      </c>
      <c r="H22" s="264">
        <v>4844</v>
      </c>
      <c r="I22" s="264">
        <v>6344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-1527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2620</v>
      </c>
      <c r="F24" s="301">
        <v>4685</v>
      </c>
      <c r="G24" s="301">
        <v>5002</v>
      </c>
      <c r="H24" s="301">
        <v>4709</v>
      </c>
      <c r="I24" s="301">
        <v>3999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267</v>
      </c>
      <c r="F25" s="264">
        <v>437</v>
      </c>
      <c r="G25" s="264">
        <v>319</v>
      </c>
      <c r="H25" s="264">
        <v>359</v>
      </c>
      <c r="I25" s="264">
        <v>358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2147</v>
      </c>
      <c r="F26" s="264">
        <v>4042</v>
      </c>
      <c r="G26" s="264">
        <v>4477</v>
      </c>
      <c r="H26" s="264">
        <v>4144</v>
      </c>
      <c r="I26" s="264">
        <v>3436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206</v>
      </c>
      <c r="F27" s="264">
        <v>206</v>
      </c>
      <c r="G27" s="264">
        <v>206</v>
      </c>
      <c r="H27" s="264">
        <v>206</v>
      </c>
      <c r="I27" s="264">
        <v>206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98483</v>
      </c>
      <c r="F30" s="301">
        <v>126080</v>
      </c>
      <c r="G30" s="301">
        <v>91468</v>
      </c>
      <c r="H30" s="301">
        <v>82956</v>
      </c>
      <c r="I30" s="301">
        <v>76716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2253</v>
      </c>
      <c r="G31" s="301">
        <v>2209</v>
      </c>
      <c r="H31" s="301">
        <v>2116</v>
      </c>
      <c r="I31" s="301">
        <v>2000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2253</v>
      </c>
      <c r="G37" s="264">
        <v>2209</v>
      </c>
      <c r="H37" s="264">
        <v>2116</v>
      </c>
      <c r="I37" s="264">
        <v>2000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4329</v>
      </c>
      <c r="F39" s="301">
        <v>15461</v>
      </c>
      <c r="G39" s="301">
        <v>25730</v>
      </c>
      <c r="H39" s="301">
        <v>23955</v>
      </c>
      <c r="I39" s="301">
        <v>22630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4329</v>
      </c>
      <c r="F40" s="264">
        <v>15370</v>
      </c>
      <c r="G40" s="264">
        <v>25608</v>
      </c>
      <c r="H40" s="264">
        <v>23851</v>
      </c>
      <c r="I40" s="264">
        <v>22542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94</v>
      </c>
      <c r="G41" s="264">
        <v>135</v>
      </c>
      <c r="H41" s="264">
        <v>135</v>
      </c>
      <c r="I41" s="264">
        <v>135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-4</v>
      </c>
      <c r="G42" s="264">
        <v>-14</v>
      </c>
      <c r="H42" s="264">
        <v>-31</v>
      </c>
      <c r="I42" s="264">
        <v>-48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90</v>
      </c>
      <c r="G46" s="264">
        <v>122</v>
      </c>
      <c r="H46" s="264">
        <v>105</v>
      </c>
      <c r="I46" s="264">
        <v>88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28518</v>
      </c>
      <c r="F49" s="301">
        <v>27307</v>
      </c>
      <c r="G49" s="301">
        <v>26096</v>
      </c>
      <c r="H49" s="301">
        <v>24885</v>
      </c>
      <c r="I49" s="301">
        <v>23675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29749</v>
      </c>
      <c r="F50" s="264">
        <v>29749</v>
      </c>
      <c r="G50" s="264">
        <v>29749</v>
      </c>
      <c r="H50" s="264">
        <v>29749</v>
      </c>
      <c r="I50" s="264">
        <v>29749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-1232</v>
      </c>
      <c r="F51" s="264">
        <v>-2443</v>
      </c>
      <c r="G51" s="264">
        <v>-3653</v>
      </c>
      <c r="H51" s="264">
        <v>-4864</v>
      </c>
      <c r="I51" s="264">
        <v>-6075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39905</v>
      </c>
      <c r="F52" s="301">
        <v>46626</v>
      </c>
      <c r="G52" s="301">
        <v>1456</v>
      </c>
      <c r="H52" s="301">
        <v>1222</v>
      </c>
      <c r="I52" s="301">
        <v>1198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39905</v>
      </c>
      <c r="F54" s="264">
        <v>46626</v>
      </c>
      <c r="G54" s="264">
        <v>1456</v>
      </c>
      <c r="H54" s="264">
        <v>1222</v>
      </c>
      <c r="I54" s="264">
        <v>1198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4234</v>
      </c>
      <c r="F55" s="301">
        <v>4258</v>
      </c>
      <c r="G55" s="301">
        <v>4220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4234</v>
      </c>
      <c r="F57" s="264">
        <v>4258</v>
      </c>
      <c r="G57" s="264">
        <v>4220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21497</v>
      </c>
      <c r="F61" s="301">
        <v>30176</v>
      </c>
      <c r="G61" s="301">
        <v>31757</v>
      </c>
      <c r="H61" s="301">
        <v>30778</v>
      </c>
      <c r="I61" s="301">
        <v>27214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21497</v>
      </c>
      <c r="F62" s="264">
        <v>30176</v>
      </c>
      <c r="G62" s="264">
        <v>31757</v>
      </c>
      <c r="H62" s="264">
        <v>30778</v>
      </c>
      <c r="I62" s="264">
        <v>27214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144141</v>
      </c>
      <c r="F67" s="301">
        <v>179595</v>
      </c>
      <c r="G67" s="301">
        <v>143149</v>
      </c>
      <c r="H67" s="301">
        <v>141265</v>
      </c>
      <c r="I67" s="301">
        <v>138675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46483</v>
      </c>
      <c r="F68" s="301">
        <v>80100</v>
      </c>
      <c r="G68" s="301">
        <v>42728</v>
      </c>
      <c r="H68" s="301">
        <v>39421</v>
      </c>
      <c r="I68" s="301">
        <v>36345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43841</v>
      </c>
      <c r="F69" s="301">
        <v>78731</v>
      </c>
      <c r="G69" s="301">
        <v>41864</v>
      </c>
      <c r="H69" s="301">
        <v>38577</v>
      </c>
      <c r="I69" s="301">
        <v>35017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794</v>
      </c>
      <c r="F70" s="264">
        <v>7341</v>
      </c>
      <c r="G70" s="264">
        <v>1322</v>
      </c>
      <c r="H70" s="264">
        <v>1372</v>
      </c>
      <c r="I70" s="264">
        <v>640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9306</v>
      </c>
      <c r="F71" s="264">
        <v>11057</v>
      </c>
      <c r="G71" s="264">
        <v>9620</v>
      </c>
      <c r="H71" s="264">
        <v>9269</v>
      </c>
      <c r="I71" s="264">
        <v>8842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709</v>
      </c>
      <c r="F72" s="264">
        <v>579</v>
      </c>
      <c r="G72" s="264">
        <v>533</v>
      </c>
      <c r="H72" s="264">
        <v>986</v>
      </c>
      <c r="I72" s="264">
        <v>744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1687</v>
      </c>
      <c r="F73" s="264">
        <v>1544</v>
      </c>
      <c r="G73" s="264">
        <v>1412</v>
      </c>
      <c r="H73" s="264">
        <v>2355</v>
      </c>
      <c r="I73" s="264">
        <v>2699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0</v>
      </c>
      <c r="F74" s="264">
        <v>0</v>
      </c>
      <c r="G74" s="264">
        <v>0</v>
      </c>
      <c r="H74" s="264">
        <v>0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26437</v>
      </c>
      <c r="F77" s="264">
        <v>26095</v>
      </c>
      <c r="G77" s="264">
        <v>23821</v>
      </c>
      <c r="H77" s="264">
        <v>19866</v>
      </c>
      <c r="I77" s="264">
        <v>18131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4875</v>
      </c>
      <c r="F78" s="264">
        <v>31986</v>
      </c>
      <c r="G78" s="264">
        <v>5054</v>
      </c>
      <c r="H78" s="264">
        <v>4607</v>
      </c>
      <c r="I78" s="264">
        <v>3952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33</v>
      </c>
      <c r="F81" s="264">
        <v>129</v>
      </c>
      <c r="G81" s="264">
        <v>102</v>
      </c>
      <c r="H81" s="264">
        <v>120</v>
      </c>
      <c r="I81" s="264">
        <v>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2642</v>
      </c>
      <c r="F84" s="301">
        <v>1368</v>
      </c>
      <c r="G84" s="301">
        <v>864</v>
      </c>
      <c r="H84" s="301">
        <v>844</v>
      </c>
      <c r="I84" s="301">
        <v>1328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384</v>
      </c>
      <c r="F87" s="264">
        <v>512</v>
      </c>
      <c r="G87" s="264">
        <v>0</v>
      </c>
      <c r="H87" s="264">
        <v>0</v>
      </c>
      <c r="I87" s="264">
        <v>56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2156</v>
      </c>
      <c r="F91" s="264">
        <v>759</v>
      </c>
      <c r="G91" s="264">
        <v>759</v>
      </c>
      <c r="H91" s="264">
        <v>844</v>
      </c>
      <c r="I91" s="264">
        <v>1272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97</v>
      </c>
      <c r="G93" s="264">
        <v>105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102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97658</v>
      </c>
      <c r="F98" s="301">
        <v>99496</v>
      </c>
      <c r="G98" s="301">
        <v>100422</v>
      </c>
      <c r="H98" s="301">
        <v>101844</v>
      </c>
      <c r="I98" s="301">
        <v>102330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97658</v>
      </c>
      <c r="F99" s="301">
        <v>99496</v>
      </c>
      <c r="G99" s="301">
        <v>100422</v>
      </c>
      <c r="H99" s="301">
        <v>101844</v>
      </c>
      <c r="I99" s="301">
        <v>102330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100000</v>
      </c>
      <c r="F100" s="264">
        <v>100000</v>
      </c>
      <c r="G100" s="264">
        <v>100000</v>
      </c>
      <c r="H100" s="264">
        <v>100000</v>
      </c>
      <c r="I100" s="264">
        <v>100000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100000</v>
      </c>
      <c r="F101" s="264">
        <v>100000</v>
      </c>
      <c r="G101" s="264">
        <v>100000</v>
      </c>
      <c r="H101" s="264">
        <v>100000</v>
      </c>
      <c r="I101" s="264">
        <v>100000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12739</v>
      </c>
      <c r="F103" s="264">
        <v>12739</v>
      </c>
      <c r="G103" s="264">
        <v>12739</v>
      </c>
      <c r="H103" s="264">
        <v>12739</v>
      </c>
      <c r="I103" s="264">
        <v>12739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1377</v>
      </c>
      <c r="F109" s="264">
        <v>1377</v>
      </c>
      <c r="G109" s="264">
        <v>1469</v>
      </c>
      <c r="H109" s="264">
        <v>1596</v>
      </c>
      <c r="I109" s="264">
        <v>1682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-18197</v>
      </c>
      <c r="F112" s="264">
        <v>-16555</v>
      </c>
      <c r="G112" s="264">
        <v>-16192</v>
      </c>
      <c r="H112" s="264">
        <v>-15406</v>
      </c>
      <c r="I112" s="264">
        <v>-15151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-19949</v>
      </c>
      <c r="F113" s="264">
        <v>-18197</v>
      </c>
      <c r="G113" s="264">
        <v>-16922</v>
      </c>
      <c r="H113" s="264">
        <v>-16629</v>
      </c>
      <c r="I113" s="264">
        <v>-15665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1752</v>
      </c>
      <c r="F114" s="264">
        <v>1642</v>
      </c>
      <c r="G114" s="264">
        <v>730</v>
      </c>
      <c r="H114" s="264">
        <v>1223</v>
      </c>
      <c r="I114" s="264">
        <v>514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1739</v>
      </c>
      <c r="F115" s="264">
        <v>1935</v>
      </c>
      <c r="G115" s="264">
        <v>2405</v>
      </c>
      <c r="H115" s="264">
        <v>2915</v>
      </c>
      <c r="I115" s="264">
        <v>3060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144141</v>
      </c>
      <c r="F119" s="301">
        <v>179595</v>
      </c>
      <c r="G119" s="301">
        <v>143149</v>
      </c>
      <c r="H119" s="301">
        <v>141265</v>
      </c>
      <c r="I119" s="301">
        <v>138675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19361</v>
      </c>
      <c r="F3" s="264">
        <v>39312</v>
      </c>
      <c r="G3" s="264">
        <v>46955</v>
      </c>
      <c r="H3" s="264">
        <v>53344</v>
      </c>
      <c r="I3" s="264">
        <v>50466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52</v>
      </c>
      <c r="H4" s="264">
        <v>2</v>
      </c>
      <c r="I4" s="264">
        <v>554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19361</v>
      </c>
      <c r="F5" s="301">
        <v>39312</v>
      </c>
      <c r="G5" s="301">
        <v>46903</v>
      </c>
      <c r="H5" s="301">
        <v>53342</v>
      </c>
      <c r="I5" s="301">
        <v>49912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13951</v>
      </c>
      <c r="F6" s="264">
        <v>30005</v>
      </c>
      <c r="G6" s="264">
        <v>34265</v>
      </c>
      <c r="H6" s="264">
        <v>39822</v>
      </c>
      <c r="I6" s="264">
        <v>35614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5410</v>
      </c>
      <c r="F7" s="301">
        <v>9307</v>
      </c>
      <c r="G7" s="301">
        <v>12638</v>
      </c>
      <c r="H7" s="301">
        <v>13520</v>
      </c>
      <c r="I7" s="301">
        <v>14298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741</v>
      </c>
      <c r="F8" s="264">
        <v>3143</v>
      </c>
      <c r="G8" s="264">
        <v>2669</v>
      </c>
      <c r="H8" s="264">
        <v>3778</v>
      </c>
      <c r="I8" s="264">
        <v>1930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-4</v>
      </c>
      <c r="G9" s="264">
        <v>21</v>
      </c>
      <c r="H9" s="264">
        <v>30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21</v>
      </c>
      <c r="F11" s="264">
        <v>24</v>
      </c>
      <c r="G11" s="264">
        <v>-38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140</v>
      </c>
      <c r="F12" s="264">
        <v>317</v>
      </c>
      <c r="G12" s="264">
        <v>3639</v>
      </c>
      <c r="H12" s="264">
        <v>5781</v>
      </c>
      <c r="I12" s="264">
        <v>4579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8497</v>
      </c>
      <c r="F13" s="264">
        <v>9821</v>
      </c>
      <c r="G13" s="264">
        <v>9994</v>
      </c>
      <c r="H13" s="264">
        <v>9632</v>
      </c>
      <c r="I13" s="264">
        <v>10105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-2465</v>
      </c>
      <c r="F14" s="301">
        <v>2340</v>
      </c>
      <c r="G14" s="301">
        <v>1614</v>
      </c>
      <c r="H14" s="301">
        <v>1855</v>
      </c>
      <c r="I14" s="301">
        <v>1544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8101</v>
      </c>
      <c r="F15" s="264">
        <v>1026</v>
      </c>
      <c r="G15" s="264">
        <v>0</v>
      </c>
      <c r="H15" s="264">
        <v>242</v>
      </c>
      <c r="I15" s="264">
        <v>25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3451</v>
      </c>
      <c r="F16" s="264">
        <v>1138</v>
      </c>
      <c r="G16" s="264">
        <v>169</v>
      </c>
      <c r="H16" s="264">
        <v>74</v>
      </c>
      <c r="I16" s="264">
        <v>62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4650</v>
      </c>
      <c r="F17" s="301">
        <v>-112</v>
      </c>
      <c r="G17" s="301">
        <v>-169</v>
      </c>
      <c r="H17" s="301">
        <v>168</v>
      </c>
      <c r="I17" s="301">
        <v>-36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2185</v>
      </c>
      <c r="F18" s="301">
        <v>2228</v>
      </c>
      <c r="G18" s="301">
        <v>1445</v>
      </c>
      <c r="H18" s="301">
        <v>2022</v>
      </c>
      <c r="I18" s="301">
        <v>1508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270</v>
      </c>
      <c r="F19" s="264">
        <v>250</v>
      </c>
      <c r="G19" s="264">
        <v>236</v>
      </c>
      <c r="H19" s="264">
        <v>395</v>
      </c>
      <c r="I19" s="264">
        <v>443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-4</v>
      </c>
      <c r="F20" s="264">
        <v>-5</v>
      </c>
      <c r="G20" s="264">
        <v>8</v>
      </c>
      <c r="H20" s="264">
        <v>-105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1919</v>
      </c>
      <c r="F21" s="301">
        <v>1983</v>
      </c>
      <c r="G21" s="301">
        <v>1201</v>
      </c>
      <c r="H21" s="301">
        <v>1733</v>
      </c>
      <c r="I21" s="301">
        <v>1065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1752</v>
      </c>
      <c r="F22" s="264">
        <v>1642</v>
      </c>
      <c r="G22" s="264">
        <v>730</v>
      </c>
      <c r="H22" s="264">
        <v>1223</v>
      </c>
      <c r="I22" s="264">
        <v>514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167</v>
      </c>
      <c r="F23" s="264">
        <v>341</v>
      </c>
      <c r="G23" s="264">
        <v>471</v>
      </c>
      <c r="H23" s="264">
        <v>510</v>
      </c>
      <c r="I23" s="264">
        <v>551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175</v>
      </c>
      <c r="F24" s="264">
        <v>164</v>
      </c>
      <c r="G24" s="264">
        <v>73</v>
      </c>
      <c r="H24" s="264">
        <v>122</v>
      </c>
      <c r="I24" s="264">
        <v>51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