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C43" i="10" s="1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I4" i="8" s="1"/>
  <c r="H5" i="8"/>
  <c r="G5" i="8"/>
  <c r="G4" i="8" s="1"/>
  <c r="F5" i="8"/>
  <c r="F4" i="8" s="1"/>
  <c r="E5" i="8"/>
  <c r="D5" i="8"/>
  <c r="D4" i="8" s="1"/>
  <c r="C5" i="8"/>
  <c r="C4" i="8" s="1"/>
  <c r="J4" i="8"/>
  <c r="H4" i="8"/>
  <c r="E4" i="8"/>
  <c r="E3" i="8"/>
  <c r="F3" i="8" s="1"/>
  <c r="G3" i="8" s="1"/>
  <c r="H3" i="8" s="1"/>
  <c r="I3" i="8" s="1"/>
  <c r="J3" i="8" s="1"/>
  <c r="K3" i="8" s="1"/>
  <c r="L3" i="8" s="1"/>
  <c r="M3" i="8" s="1"/>
  <c r="N3" i="8" s="1"/>
  <c r="D3" i="8"/>
  <c r="I78" i="6"/>
  <c r="N74" i="6"/>
  <c r="N69" i="6" s="1"/>
  <c r="N68" i="6" s="1"/>
  <c r="M74" i="6"/>
  <c r="L74" i="6"/>
  <c r="L69" i="6" s="1"/>
  <c r="L68" i="6" s="1"/>
  <c r="L78" i="6" s="1"/>
  <c r="K74" i="6"/>
  <c r="J74" i="6"/>
  <c r="I74" i="6"/>
  <c r="I69" i="6" s="1"/>
  <c r="I68" i="6" s="1"/>
  <c r="H74" i="6"/>
  <c r="G74" i="6"/>
  <c r="F74" i="6"/>
  <c r="F69" i="6" s="1"/>
  <c r="F68" i="6" s="1"/>
  <c r="F7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M69" i="6"/>
  <c r="K69" i="6"/>
  <c r="J69" i="6"/>
  <c r="H69" i="6"/>
  <c r="G69" i="6"/>
  <c r="M68" i="6"/>
  <c r="M78" i="6" s="1"/>
  <c r="K68" i="6"/>
  <c r="K78" i="6" s="1"/>
  <c r="J68" i="6"/>
  <c r="J78" i="6" s="1"/>
  <c r="H68" i="6"/>
  <c r="H78" i="6" s="1"/>
  <c r="G68" i="6"/>
  <c r="N62" i="6"/>
  <c r="N50" i="6" s="1"/>
  <c r="M62" i="6"/>
  <c r="L62" i="6"/>
  <c r="L50" i="6" s="1"/>
  <c r="K62" i="6"/>
  <c r="K50" i="6" s="1"/>
  <c r="J62" i="6"/>
  <c r="J50" i="6" s="1"/>
  <c r="I62" i="6"/>
  <c r="I50" i="6" s="1"/>
  <c r="H62" i="6"/>
  <c r="H50" i="6" s="1"/>
  <c r="G62" i="6"/>
  <c r="F62" i="6"/>
  <c r="F50" i="6" s="1"/>
  <c r="E62" i="6"/>
  <c r="D62" i="6"/>
  <c r="C62" i="6"/>
  <c r="W54" i="6"/>
  <c r="W55" i="6" s="1"/>
  <c r="W57" i="6" s="1"/>
  <c r="W59" i="6" s="1"/>
  <c r="W61" i="6" s="1"/>
  <c r="W63" i="6" s="1"/>
  <c r="W70" i="6" s="1"/>
  <c r="W72" i="6" s="1"/>
  <c r="W73" i="6" s="1"/>
  <c r="Y73" i="6" s="1"/>
  <c r="N51" i="6"/>
  <c r="M51" i="6"/>
  <c r="L51" i="6"/>
  <c r="K51" i="6"/>
  <c r="J51" i="6"/>
  <c r="I51" i="6"/>
  <c r="H51" i="6"/>
  <c r="G51" i="6"/>
  <c r="G50" i="6" s="1"/>
  <c r="F51" i="6"/>
  <c r="E51" i="6"/>
  <c r="D51" i="6"/>
  <c r="C51" i="6"/>
  <c r="M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G31" i="6" s="1"/>
  <c r="G24" i="6" s="1"/>
  <c r="G48" i="6" s="1"/>
  <c r="N32" i="6"/>
  <c r="N31" i="6" s="1"/>
  <c r="M32" i="6"/>
  <c r="L32" i="6"/>
  <c r="L31" i="6" s="1"/>
  <c r="L24" i="6" s="1"/>
  <c r="L48" i="6" s="1"/>
  <c r="K32" i="6"/>
  <c r="J32" i="6"/>
  <c r="J31" i="6" s="1"/>
  <c r="J24" i="6" s="1"/>
  <c r="J48" i="6" s="1"/>
  <c r="J79" i="6" s="1"/>
  <c r="I32" i="6"/>
  <c r="I31" i="6" s="1"/>
  <c r="H32" i="6"/>
  <c r="G32" i="6"/>
  <c r="W31" i="6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M31" i="6"/>
  <c r="K31" i="6"/>
  <c r="H31" i="6"/>
  <c r="F31" i="6"/>
  <c r="E31" i="6"/>
  <c r="E24" i="6" s="1"/>
  <c r="D31" i="6"/>
  <c r="C31" i="6"/>
  <c r="W30" i="6"/>
  <c r="W29" i="6"/>
  <c r="N25" i="6"/>
  <c r="M25" i="6"/>
  <c r="M24" i="6" s="1"/>
  <c r="M48" i="6" s="1"/>
  <c r="L25" i="6"/>
  <c r="K25" i="6"/>
  <c r="K24" i="6" s="1"/>
  <c r="J25" i="6"/>
  <c r="I25" i="6"/>
  <c r="I24" i="6" s="1"/>
  <c r="I48" i="6" s="1"/>
  <c r="I79" i="6" s="1"/>
  <c r="H25" i="6"/>
  <c r="H24" i="6" s="1"/>
  <c r="G25" i="6"/>
  <c r="N24" i="6"/>
  <c r="F24" i="6"/>
  <c r="D24" i="6"/>
  <c r="J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N2" i="6"/>
  <c r="J2" i="6"/>
  <c r="K2" i="6" s="1"/>
  <c r="L2" i="6" s="1"/>
  <c r="M2" i="6" s="1"/>
  <c r="D2" i="6"/>
  <c r="E2" i="6" s="1"/>
  <c r="F2" i="6" s="1"/>
  <c r="G2" i="6" s="1"/>
  <c r="H2" i="6" s="1"/>
  <c r="I2" i="6" s="1"/>
  <c r="G18" i="4"/>
  <c r="G19" i="4" s="1"/>
  <c r="G13" i="4"/>
  <c r="G12" i="4"/>
  <c r="H12" i="4" s="1"/>
  <c r="H9" i="4"/>
  <c r="G9" i="4"/>
  <c r="G6" i="4"/>
  <c r="H6" i="4" s="1"/>
  <c r="I6" i="4" s="1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J63" i="2"/>
  <c r="C63" i="2"/>
  <c r="J61" i="2"/>
  <c r="I61" i="2"/>
  <c r="I63" i="2" s="1"/>
  <c r="H61" i="2"/>
  <c r="G61" i="2"/>
  <c r="F61" i="2"/>
  <c r="E61" i="2"/>
  <c r="D61" i="2"/>
  <c r="C61" i="2"/>
  <c r="W60" i="2"/>
  <c r="M60" i="2"/>
  <c r="L60" i="2"/>
  <c r="K60" i="2"/>
  <c r="J60" i="2"/>
  <c r="I60" i="2"/>
  <c r="H60" i="2"/>
  <c r="G60" i="2"/>
  <c r="F60" i="2"/>
  <c r="E60" i="2"/>
  <c r="D60" i="2"/>
  <c r="C60" i="2"/>
  <c r="Y59" i="2"/>
  <c r="K59" i="2"/>
  <c r="L59" i="2" s="1"/>
  <c r="L57" i="2" s="1"/>
  <c r="L64" i="2" s="1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X50" i="2" s="1"/>
  <c r="H56" i="2"/>
  <c r="G56" i="2"/>
  <c r="F56" i="2"/>
  <c r="E56" i="2"/>
  <c r="D56" i="2"/>
  <c r="C56" i="2"/>
  <c r="Z55" i="2"/>
  <c r="J55" i="2"/>
  <c r="I55" i="2"/>
  <c r="H55" i="2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I64" i="2" s="1"/>
  <c r="I68" i="2" s="1"/>
  <c r="H53" i="2"/>
  <c r="H64" i="2" s="1"/>
  <c r="H68" i="2" s="1"/>
  <c r="G53" i="2"/>
  <c r="G64" i="2" s="1"/>
  <c r="G68" i="2" s="1"/>
  <c r="F53" i="2"/>
  <c r="F64" i="2" s="1"/>
  <c r="F68" i="2" s="1"/>
  <c r="E53" i="2"/>
  <c r="D53" i="2"/>
  <c r="C53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S48" i="2"/>
  <c r="R48" i="2"/>
  <c r="J48" i="2"/>
  <c r="I48" i="2"/>
  <c r="H48" i="2"/>
  <c r="G48" i="2"/>
  <c r="F48" i="2"/>
  <c r="E48" i="2"/>
  <c r="D48" i="2"/>
  <c r="C48" i="2"/>
  <c r="Z47" i="2"/>
  <c r="R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G45" i="2"/>
  <c r="F45" i="2"/>
  <c r="E45" i="2"/>
  <c r="D45" i="2"/>
  <c r="S51" i="2" s="1"/>
  <c r="C45" i="2"/>
  <c r="R51" i="2" s="1"/>
  <c r="J44" i="2"/>
  <c r="I44" i="2"/>
  <c r="H44" i="2"/>
  <c r="W48" i="2" s="1"/>
  <c r="G44" i="2"/>
  <c r="V48" i="2" s="1"/>
  <c r="F44" i="2"/>
  <c r="U48" i="2" s="1"/>
  <c r="E44" i="2"/>
  <c r="D44" i="2"/>
  <c r="C44" i="2"/>
  <c r="J43" i="2"/>
  <c r="I43" i="2"/>
  <c r="H43" i="2"/>
  <c r="X47" i="2" s="1"/>
  <c r="G43" i="2"/>
  <c r="F43" i="2"/>
  <c r="E43" i="2"/>
  <c r="D43" i="2"/>
  <c r="C43" i="2"/>
  <c r="J42" i="2"/>
  <c r="Y67" i="2" s="1"/>
  <c r="I42" i="2"/>
  <c r="H42" i="2"/>
  <c r="G42" i="2"/>
  <c r="G51" i="2" s="1"/>
  <c r="G69" i="2" s="1"/>
  <c r="F42" i="2"/>
  <c r="E42" i="2"/>
  <c r="D42" i="2"/>
  <c r="C42" i="2"/>
  <c r="C51" i="2" s="1"/>
  <c r="T40" i="2"/>
  <c r="M40" i="2"/>
  <c r="L40" i="2"/>
  <c r="K40" i="2"/>
  <c r="J40" i="2"/>
  <c r="Y18" i="2" s="1"/>
  <c r="Y40" i="2" s="1"/>
  <c r="I40" i="2"/>
  <c r="X18" i="2" s="1"/>
  <c r="X40" i="2" s="1"/>
  <c r="H40" i="2"/>
  <c r="W18" i="2" s="1"/>
  <c r="W40" i="2" s="1"/>
  <c r="G40" i="2"/>
  <c r="V18" i="2" s="1"/>
  <c r="V40" i="2" s="1"/>
  <c r="F40" i="2"/>
  <c r="E40" i="2"/>
  <c r="D40" i="2"/>
  <c r="S18" i="2" s="1"/>
  <c r="S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W54" i="2" s="1"/>
  <c r="V27" i="2"/>
  <c r="V54" i="2" s="1"/>
  <c r="U27" i="2"/>
  <c r="U54" i="2" s="1"/>
  <c r="T27" i="2"/>
  <c r="T54" i="2" s="1"/>
  <c r="S27" i="2"/>
  <c r="R27" i="2"/>
  <c r="R55" i="2" s="1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I22" i="2"/>
  <c r="X44" i="2" s="1"/>
  <c r="G22" i="2"/>
  <c r="D22" i="2"/>
  <c r="D25" i="2" s="1"/>
  <c r="AB21" i="2"/>
  <c r="AA21" i="2"/>
  <c r="Z21" i="2"/>
  <c r="Y21" i="2"/>
  <c r="X21" i="2"/>
  <c r="W21" i="2"/>
  <c r="V21" i="2"/>
  <c r="U21" i="2"/>
  <c r="T21" i="2"/>
  <c r="S21" i="2"/>
  <c r="R21" i="2"/>
  <c r="K21" i="2"/>
  <c r="K22" i="2" s="1"/>
  <c r="I21" i="2"/>
  <c r="H21" i="2"/>
  <c r="W51" i="2" s="1"/>
  <c r="G21" i="2"/>
  <c r="V51" i="2" s="1"/>
  <c r="F21" i="2"/>
  <c r="E21" i="2"/>
  <c r="D21" i="2"/>
  <c r="C21" i="2"/>
  <c r="M20" i="2"/>
  <c r="AB43" i="2" s="1"/>
  <c r="L20" i="2"/>
  <c r="AA43" i="2" s="1"/>
  <c r="K20" i="2"/>
  <c r="Z50" i="2" s="1"/>
  <c r="J20" i="2"/>
  <c r="Y43" i="2" s="1"/>
  <c r="I20" i="2"/>
  <c r="X43" i="2" s="1"/>
  <c r="H20" i="2"/>
  <c r="G20" i="2"/>
  <c r="V53" i="2" s="1"/>
  <c r="F20" i="2"/>
  <c r="U53" i="2" s="1"/>
  <c r="E20" i="2"/>
  <c r="E22" i="2" s="1"/>
  <c r="D20" i="2"/>
  <c r="C20" i="2"/>
  <c r="C22" i="2" s="1"/>
  <c r="AB18" i="2"/>
  <c r="AB40" i="2" s="1"/>
  <c r="AA18" i="2"/>
  <c r="AA40" i="2" s="1"/>
  <c r="Z18" i="2"/>
  <c r="Z40" i="2" s="1"/>
  <c r="U18" i="2"/>
  <c r="U40" i="2" s="1"/>
  <c r="T18" i="2"/>
  <c r="D18" i="2"/>
  <c r="C18" i="2" s="1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C54" i="1" s="1"/>
  <c r="G48" i="1"/>
  <c r="F48" i="1"/>
  <c r="D48" i="1"/>
  <c r="J47" i="1"/>
  <c r="J48" i="1" s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C48" i="1" s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J49" i="1" s="1"/>
  <c r="I40" i="1"/>
  <c r="I49" i="1" s="1"/>
  <c r="H40" i="1"/>
  <c r="H49" i="1" s="1"/>
  <c r="G40" i="1"/>
  <c r="F40" i="1"/>
  <c r="F49" i="1" s="1"/>
  <c r="E40" i="1"/>
  <c r="D40" i="1"/>
  <c r="C40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R38" i="1" s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O38" i="1" s="1"/>
  <c r="C30" i="1"/>
  <c r="J29" i="1"/>
  <c r="I29" i="1"/>
  <c r="H29" i="1"/>
  <c r="G29" i="1"/>
  <c r="F29" i="1"/>
  <c r="E29" i="1"/>
  <c r="D29" i="1"/>
  <c r="C29" i="1"/>
  <c r="J27" i="1"/>
  <c r="J27" i="3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H22" i="3" s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F18" i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E17" i="1"/>
  <c r="D17" i="1"/>
  <c r="C17" i="1"/>
  <c r="C17" i="3" s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E16" i="1"/>
  <c r="D16" i="1"/>
  <c r="C16" i="1"/>
  <c r="U14" i="1"/>
  <c r="T14" i="1"/>
  <c r="S14" i="1"/>
  <c r="S42" i="1" s="1"/>
  <c r="R14" i="1"/>
  <c r="Q14" i="1"/>
  <c r="P14" i="1"/>
  <c r="P42" i="1" s="1"/>
  <c r="O14" i="1"/>
  <c r="N14" i="1"/>
  <c r="J14" i="1"/>
  <c r="I14" i="1"/>
  <c r="H14" i="1"/>
  <c r="G14" i="1"/>
  <c r="F14" i="1"/>
  <c r="E14" i="1"/>
  <c r="D14" i="1"/>
  <c r="C14" i="1"/>
  <c r="J13" i="1"/>
  <c r="J13" i="3" s="1"/>
  <c r="I13" i="1"/>
  <c r="H13" i="1"/>
  <c r="G13" i="1"/>
  <c r="F13" i="1"/>
  <c r="E13" i="1"/>
  <c r="E13" i="3" s="1"/>
  <c r="D13" i="1"/>
  <c r="D13" i="3" s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J9" i="1"/>
  <c r="U31" i="1" s="1"/>
  <c r="J8" i="1"/>
  <c r="I8" i="1"/>
  <c r="H8" i="1"/>
  <c r="G8" i="1"/>
  <c r="F8" i="1"/>
  <c r="E8" i="1"/>
  <c r="E9" i="1" s="1"/>
  <c r="D8" i="1"/>
  <c r="C8" i="1"/>
  <c r="C8" i="3" s="1"/>
  <c r="U7" i="1"/>
  <c r="T7" i="1"/>
  <c r="S7" i="1"/>
  <c r="R7" i="1"/>
  <c r="Q7" i="1"/>
  <c r="P7" i="1"/>
  <c r="O7" i="1"/>
  <c r="N7" i="1"/>
  <c r="J7" i="1"/>
  <c r="I7" i="1"/>
  <c r="T40" i="1" s="1"/>
  <c r="H7" i="1"/>
  <c r="G7" i="1"/>
  <c r="G9" i="1" s="1"/>
  <c r="F7" i="1"/>
  <c r="F9" i="1" s="1"/>
  <c r="E7" i="1"/>
  <c r="P30" i="1" s="1"/>
  <c r="D7" i="1"/>
  <c r="D9" i="1" s="1"/>
  <c r="C7" i="1"/>
  <c r="C9" i="1" s="1"/>
  <c r="U5" i="1"/>
  <c r="S5" i="1"/>
  <c r="P5" i="1"/>
  <c r="J5" i="1"/>
  <c r="J5" i="3" s="1"/>
  <c r="I5" i="1"/>
  <c r="I5" i="3" s="1"/>
  <c r="H5" i="1"/>
  <c r="G5" i="1"/>
  <c r="F5" i="1"/>
  <c r="F5" i="3" s="1"/>
  <c r="E5" i="1"/>
  <c r="D5" i="1"/>
  <c r="C5" i="1"/>
  <c r="N5" i="1" s="1"/>
  <c r="E9" i="3" l="1"/>
  <c r="P74" i="1"/>
  <c r="P75" i="1" s="1"/>
  <c r="P31" i="1"/>
  <c r="E12" i="1"/>
  <c r="F9" i="3"/>
  <c r="Q74" i="1"/>
  <c r="Q75" i="1" s="1"/>
  <c r="Q31" i="1"/>
  <c r="F12" i="1"/>
  <c r="G9" i="3"/>
  <c r="R74" i="1"/>
  <c r="R75" i="1" s="1"/>
  <c r="R76" i="1" s="1"/>
  <c r="G12" i="1"/>
  <c r="G15" i="1" s="1"/>
  <c r="G15" i="3" s="1"/>
  <c r="R31" i="1"/>
  <c r="E15" i="1"/>
  <c r="E15" i="3" s="1"/>
  <c r="C9" i="3"/>
  <c r="N31" i="1"/>
  <c r="N74" i="1"/>
  <c r="N75" i="1" s="1"/>
  <c r="C12" i="1"/>
  <c r="D9" i="3"/>
  <c r="O74" i="1"/>
  <c r="O75" i="1" s="1"/>
  <c r="O76" i="1" s="1"/>
  <c r="O31" i="1"/>
  <c r="D12" i="1"/>
  <c r="G5" i="3"/>
  <c r="G27" i="1"/>
  <c r="R37" i="1"/>
  <c r="G8" i="3"/>
  <c r="R36" i="1"/>
  <c r="I13" i="3"/>
  <c r="F14" i="3"/>
  <c r="U41" i="1"/>
  <c r="U42" i="1"/>
  <c r="H17" i="3"/>
  <c r="E18" i="1"/>
  <c r="E18" i="3" s="1"/>
  <c r="D38" i="1"/>
  <c r="S38" i="1"/>
  <c r="S39" i="1" s="1"/>
  <c r="K25" i="2"/>
  <c r="Z44" i="2"/>
  <c r="S74" i="2"/>
  <c r="D29" i="2"/>
  <c r="D31" i="2" s="1"/>
  <c r="D38" i="2"/>
  <c r="F10" i="3"/>
  <c r="G14" i="3"/>
  <c r="I17" i="3"/>
  <c r="F18" i="3"/>
  <c r="E29" i="3"/>
  <c r="E38" i="1"/>
  <c r="T38" i="1"/>
  <c r="T39" i="1" s="1"/>
  <c r="C34" i="3"/>
  <c r="I36" i="3"/>
  <c r="D5" i="3"/>
  <c r="D27" i="1"/>
  <c r="I8" i="3"/>
  <c r="T36" i="1"/>
  <c r="T37" i="1"/>
  <c r="H14" i="3"/>
  <c r="J17" i="3"/>
  <c r="G18" i="1"/>
  <c r="G18" i="3" s="1"/>
  <c r="F38" i="1"/>
  <c r="U38" i="1"/>
  <c r="U39" i="1" s="1"/>
  <c r="G35" i="3"/>
  <c r="D49" i="1"/>
  <c r="J9" i="3"/>
  <c r="J12" i="1"/>
  <c r="U74" i="1"/>
  <c r="U75" i="1" s="1"/>
  <c r="O5" i="1"/>
  <c r="Q5" i="1"/>
  <c r="J8" i="3"/>
  <c r="U36" i="1"/>
  <c r="U37" i="1"/>
  <c r="I14" i="3"/>
  <c r="C16" i="3"/>
  <c r="C18" i="1"/>
  <c r="C18" i="3" s="1"/>
  <c r="H18" i="1"/>
  <c r="H18" i="3" s="1"/>
  <c r="C21" i="3"/>
  <c r="C22" i="3"/>
  <c r="G29" i="3"/>
  <c r="G38" i="1"/>
  <c r="O30" i="1"/>
  <c r="C37" i="3"/>
  <c r="H8" i="3"/>
  <c r="S36" i="1"/>
  <c r="S37" i="1"/>
  <c r="C5" i="3"/>
  <c r="C27" i="1"/>
  <c r="R5" i="1"/>
  <c r="C23" i="3"/>
  <c r="C7" i="3"/>
  <c r="C24" i="3"/>
  <c r="N76" i="1"/>
  <c r="C11" i="3"/>
  <c r="C10" i="3"/>
  <c r="J14" i="3"/>
  <c r="D16" i="3"/>
  <c r="I18" i="1"/>
  <c r="I18" i="3" s="1"/>
  <c r="H38" i="1"/>
  <c r="D32" i="3"/>
  <c r="N55" i="1"/>
  <c r="N53" i="1"/>
  <c r="N45" i="1"/>
  <c r="D10" i="3"/>
  <c r="N42" i="1"/>
  <c r="N41" i="1"/>
  <c r="E16" i="3"/>
  <c r="E21" i="3"/>
  <c r="E22" i="3"/>
  <c r="F27" i="1"/>
  <c r="I38" i="1"/>
  <c r="I30" i="3" s="1"/>
  <c r="E32" i="3"/>
  <c r="C82" i="2"/>
  <c r="D23" i="3"/>
  <c r="D24" i="3"/>
  <c r="D7" i="3"/>
  <c r="D11" i="3"/>
  <c r="O40" i="1"/>
  <c r="O35" i="1"/>
  <c r="H9" i="1"/>
  <c r="E5" i="3"/>
  <c r="E27" i="1"/>
  <c r="T5" i="1"/>
  <c r="E23" i="3"/>
  <c r="E24" i="3"/>
  <c r="E7" i="3"/>
  <c r="E11" i="3"/>
  <c r="P40" i="1"/>
  <c r="P76" i="1"/>
  <c r="I9" i="1"/>
  <c r="E10" i="3"/>
  <c r="C13" i="3"/>
  <c r="O42" i="1"/>
  <c r="O41" i="1"/>
  <c r="F21" i="3"/>
  <c r="F22" i="3"/>
  <c r="I27" i="1"/>
  <c r="J38" i="1"/>
  <c r="P35" i="1"/>
  <c r="P41" i="1"/>
  <c r="R44" i="2"/>
  <c r="C25" i="2"/>
  <c r="G22" i="3"/>
  <c r="G32" i="3"/>
  <c r="G33" i="3"/>
  <c r="I34" i="3"/>
  <c r="F23" i="3"/>
  <c r="F24" i="3"/>
  <c r="F7" i="3"/>
  <c r="F11" i="3"/>
  <c r="Q30" i="1"/>
  <c r="Q76" i="1"/>
  <c r="Q35" i="1"/>
  <c r="Q40" i="1"/>
  <c r="G24" i="3"/>
  <c r="G7" i="3"/>
  <c r="R30" i="1"/>
  <c r="R35" i="1"/>
  <c r="G23" i="3"/>
  <c r="G11" i="3"/>
  <c r="R40" i="1"/>
  <c r="G10" i="3"/>
  <c r="E25" i="2"/>
  <c r="T44" i="2"/>
  <c r="Q42" i="1"/>
  <c r="H5" i="3"/>
  <c r="H27" i="1"/>
  <c r="H24" i="3"/>
  <c r="H7" i="3"/>
  <c r="H11" i="3"/>
  <c r="H23" i="3"/>
  <c r="S35" i="1"/>
  <c r="S40" i="1"/>
  <c r="S30" i="1"/>
  <c r="D8" i="3"/>
  <c r="O37" i="1"/>
  <c r="O36" i="1"/>
  <c r="H10" i="3"/>
  <c r="C14" i="3"/>
  <c r="R42" i="1"/>
  <c r="R41" i="1"/>
  <c r="I16" i="3"/>
  <c r="E17" i="3"/>
  <c r="I21" i="3"/>
  <c r="P38" i="1"/>
  <c r="P39" i="1" s="1"/>
  <c r="G31" i="3"/>
  <c r="E8" i="3"/>
  <c r="P37" i="1"/>
  <c r="P36" i="1"/>
  <c r="I10" i="3"/>
  <c r="G13" i="3"/>
  <c r="J16" i="3"/>
  <c r="J18" i="1"/>
  <c r="J18" i="3" s="1"/>
  <c r="J15" i="1"/>
  <c r="J15" i="3" s="1"/>
  <c r="F17" i="3"/>
  <c r="J21" i="3"/>
  <c r="U27" i="1"/>
  <c r="Q38" i="1"/>
  <c r="Q39" i="1" s="1"/>
  <c r="H31" i="3"/>
  <c r="C35" i="3"/>
  <c r="G16" i="3"/>
  <c r="R34" i="1"/>
  <c r="I24" i="3"/>
  <c r="I7" i="3"/>
  <c r="I11" i="3"/>
  <c r="I23" i="3"/>
  <c r="T35" i="1"/>
  <c r="T30" i="1"/>
  <c r="J24" i="3"/>
  <c r="J7" i="3"/>
  <c r="J11" i="3"/>
  <c r="J23" i="3"/>
  <c r="U76" i="1"/>
  <c r="U35" i="1"/>
  <c r="U40" i="1"/>
  <c r="U30" i="1"/>
  <c r="F8" i="3"/>
  <c r="Q37" i="1"/>
  <c r="Q36" i="1"/>
  <c r="J10" i="3"/>
  <c r="H13" i="3"/>
  <c r="E14" i="3"/>
  <c r="T42" i="1"/>
  <c r="T41" i="1"/>
  <c r="G17" i="3"/>
  <c r="D18" i="1"/>
  <c r="D18" i="3" s="1"/>
  <c r="G30" i="3"/>
  <c r="I31" i="3"/>
  <c r="G36" i="3"/>
  <c r="C38" i="1"/>
  <c r="N46" i="1"/>
  <c r="H32" i="3"/>
  <c r="D33" i="3"/>
  <c r="F54" i="1"/>
  <c r="Y55" i="2"/>
  <c r="D51" i="2"/>
  <c r="T47" i="2"/>
  <c r="Z43" i="2"/>
  <c r="S44" i="2"/>
  <c r="X49" i="2"/>
  <c r="T52" i="2"/>
  <c r="R54" i="2"/>
  <c r="L63" i="2"/>
  <c r="G82" i="2"/>
  <c r="H13" i="4"/>
  <c r="I12" i="4"/>
  <c r="I13" i="4" s="1"/>
  <c r="N48" i="6"/>
  <c r="D14" i="3"/>
  <c r="H16" i="3"/>
  <c r="D17" i="3"/>
  <c r="D21" i="3"/>
  <c r="D30" i="3"/>
  <c r="I32" i="3"/>
  <c r="E33" i="3"/>
  <c r="D37" i="3"/>
  <c r="G49" i="1"/>
  <c r="G54" i="1"/>
  <c r="Z53" i="2"/>
  <c r="Z52" i="2"/>
  <c r="L21" i="2"/>
  <c r="E51" i="2"/>
  <c r="U52" i="2"/>
  <c r="AB50" i="2"/>
  <c r="W52" i="2"/>
  <c r="X53" i="2"/>
  <c r="Y50" i="2"/>
  <c r="S83" i="2"/>
  <c r="S84" i="2" s="1"/>
  <c r="E48" i="6"/>
  <c r="E30" i="3"/>
  <c r="J32" i="3"/>
  <c r="H36" i="3"/>
  <c r="E37" i="3"/>
  <c r="H54" i="1"/>
  <c r="AA53" i="2"/>
  <c r="AA50" i="2"/>
  <c r="AA55" i="2"/>
  <c r="M21" i="2"/>
  <c r="V52" i="2"/>
  <c r="V47" i="2"/>
  <c r="X51" i="2"/>
  <c r="AA52" i="2"/>
  <c r="Y53" i="2"/>
  <c r="Y54" i="2"/>
  <c r="C80" i="2"/>
  <c r="C81" i="2"/>
  <c r="V60" i="2"/>
  <c r="H48" i="6"/>
  <c r="H79" i="6" s="1"/>
  <c r="N78" i="6"/>
  <c r="I54" i="1"/>
  <c r="AB47" i="2"/>
  <c r="AB52" i="2"/>
  <c r="AB55" i="2"/>
  <c r="F51" i="2"/>
  <c r="C64" i="2"/>
  <c r="C68" i="2" s="1"/>
  <c r="C69" i="2" s="1"/>
  <c r="R49" i="2"/>
  <c r="AB53" i="2"/>
  <c r="T55" i="2"/>
  <c r="D80" i="2"/>
  <c r="D81" i="2"/>
  <c r="D63" i="2"/>
  <c r="G21" i="3"/>
  <c r="D31" i="3"/>
  <c r="H33" i="3"/>
  <c r="D34" i="3"/>
  <c r="G37" i="3"/>
  <c r="Q41" i="1"/>
  <c r="Q45" i="1"/>
  <c r="Q53" i="1"/>
  <c r="J54" i="1"/>
  <c r="Q55" i="1"/>
  <c r="M65" i="2"/>
  <c r="L65" i="2"/>
  <c r="Z34" i="2"/>
  <c r="H51" i="2"/>
  <c r="X52" i="2"/>
  <c r="U47" i="2"/>
  <c r="J51" i="2"/>
  <c r="D64" i="2"/>
  <c r="V55" i="2"/>
  <c r="E81" i="2"/>
  <c r="H21" i="3"/>
  <c r="D22" i="3"/>
  <c r="D29" i="3"/>
  <c r="H30" i="3"/>
  <c r="E31" i="3"/>
  <c r="I33" i="3"/>
  <c r="E34" i="3"/>
  <c r="H37" i="3"/>
  <c r="R53" i="1"/>
  <c r="R55" i="1"/>
  <c r="R53" i="2"/>
  <c r="F22" i="2"/>
  <c r="I51" i="2"/>
  <c r="Y52" i="2"/>
  <c r="T48" i="2"/>
  <c r="W47" i="2"/>
  <c r="T49" i="2"/>
  <c r="W55" i="2"/>
  <c r="F80" i="2"/>
  <c r="E64" i="2"/>
  <c r="Q24" i="6"/>
  <c r="K48" i="6"/>
  <c r="K79" i="6" s="1"/>
  <c r="G78" i="6"/>
  <c r="G79" i="6" s="1"/>
  <c r="I37" i="3"/>
  <c r="S41" i="1"/>
  <c r="S85" i="2"/>
  <c r="S53" i="2"/>
  <c r="V44" i="2"/>
  <c r="S54" i="2"/>
  <c r="S55" i="2"/>
  <c r="S43" i="2"/>
  <c r="R50" i="2"/>
  <c r="G80" i="2"/>
  <c r="G81" i="2"/>
  <c r="K65" i="2"/>
  <c r="G34" i="3"/>
  <c r="D35" i="3"/>
  <c r="E48" i="1"/>
  <c r="Q34" i="1" s="1"/>
  <c r="H22" i="2"/>
  <c r="G25" i="2"/>
  <c r="T43" i="2"/>
  <c r="Y47" i="2"/>
  <c r="S50" i="2"/>
  <c r="H80" i="2"/>
  <c r="U60" i="2"/>
  <c r="E35" i="3"/>
  <c r="U55" i="2"/>
  <c r="U43" i="2"/>
  <c r="S49" i="2"/>
  <c r="I81" i="2"/>
  <c r="R67" i="2"/>
  <c r="F35" i="3"/>
  <c r="C36" i="3"/>
  <c r="C49" i="1"/>
  <c r="I25" i="2"/>
  <c r="V43" i="2"/>
  <c r="X48" i="2"/>
  <c r="AA47" i="2"/>
  <c r="U49" i="2"/>
  <c r="Z51" i="2"/>
  <c r="G63" i="2"/>
  <c r="D48" i="6"/>
  <c r="I22" i="3"/>
  <c r="I29" i="3"/>
  <c r="J31" i="3"/>
  <c r="F32" i="3"/>
  <c r="J34" i="3"/>
  <c r="D36" i="3"/>
  <c r="H48" i="1"/>
  <c r="T34" i="1" s="1"/>
  <c r="D54" i="1"/>
  <c r="P34" i="1" s="1"/>
  <c r="W43" i="2"/>
  <c r="W53" i="2"/>
  <c r="R52" i="2"/>
  <c r="Y48" i="2"/>
  <c r="T51" i="2"/>
  <c r="Z48" i="2"/>
  <c r="V49" i="2"/>
  <c r="T50" i="2"/>
  <c r="Z49" i="2"/>
  <c r="V50" i="2"/>
  <c r="U50" i="2"/>
  <c r="M59" i="2"/>
  <c r="M57" i="2" s="1"/>
  <c r="M64" i="2" s="1"/>
  <c r="X60" i="2"/>
  <c r="F48" i="6"/>
  <c r="F13" i="3"/>
  <c r="F16" i="3"/>
  <c r="J22" i="3"/>
  <c r="J29" i="3"/>
  <c r="C33" i="3"/>
  <c r="H35" i="3"/>
  <c r="E36" i="3"/>
  <c r="N38" i="1"/>
  <c r="O39" i="1" s="1"/>
  <c r="I48" i="1"/>
  <c r="E49" i="1"/>
  <c r="E54" i="1"/>
  <c r="J21" i="2"/>
  <c r="J22" i="2" s="1"/>
  <c r="L22" i="2"/>
  <c r="X55" i="2"/>
  <c r="X54" i="2"/>
  <c r="S47" i="2"/>
  <c r="U51" i="2"/>
  <c r="W49" i="2"/>
  <c r="S52" i="2"/>
  <c r="T53" i="2"/>
  <c r="W50" i="2"/>
  <c r="R59" i="2"/>
  <c r="X67" i="2"/>
  <c r="X59" i="2"/>
  <c r="K63" i="2"/>
  <c r="I9" i="4"/>
  <c r="I18" i="4" s="1"/>
  <c r="I19" i="4" s="1"/>
  <c r="H18" i="4"/>
  <c r="H19" i="4" s="1"/>
  <c r="C24" i="6"/>
  <c r="C48" i="6" s="1"/>
  <c r="E63" i="2"/>
  <c r="F63" i="2"/>
  <c r="H63" i="2"/>
  <c r="J64" i="2"/>
  <c r="K57" i="2"/>
  <c r="K64" i="2" s="1"/>
  <c r="Y49" i="2"/>
  <c r="J38" i="3" l="1"/>
  <c r="J56" i="1"/>
  <c r="E68" i="2"/>
  <c r="T60" i="2"/>
  <c r="AB49" i="2"/>
  <c r="AB48" i="2"/>
  <c r="AB51" i="2"/>
  <c r="G55" i="1"/>
  <c r="R46" i="1"/>
  <c r="G54" i="3"/>
  <c r="I27" i="3"/>
  <c r="T27" i="1"/>
  <c r="S75" i="2"/>
  <c r="S19" i="2"/>
  <c r="S23" i="2" s="1"/>
  <c r="S45" i="2"/>
  <c r="D39" i="2"/>
  <c r="J54" i="3"/>
  <c r="J55" i="1"/>
  <c r="U46" i="1"/>
  <c r="O45" i="1"/>
  <c r="U45" i="1"/>
  <c r="J30" i="3"/>
  <c r="C12" i="3"/>
  <c r="N64" i="1"/>
  <c r="C25" i="1"/>
  <c r="C15" i="1"/>
  <c r="C15" i="3" s="1"/>
  <c r="J68" i="2"/>
  <c r="Y60" i="2"/>
  <c r="G49" i="3"/>
  <c r="F38" i="3"/>
  <c r="F56" i="1"/>
  <c r="F82" i="2"/>
  <c r="F69" i="2"/>
  <c r="F81" i="2"/>
  <c r="D82" i="2"/>
  <c r="D69" i="2"/>
  <c r="F36" i="3"/>
  <c r="C38" i="3"/>
  <c r="J33" i="3"/>
  <c r="F31" i="3"/>
  <c r="U53" i="1"/>
  <c r="R74" i="2"/>
  <c r="C29" i="2"/>
  <c r="C38" i="2"/>
  <c r="C32" i="3"/>
  <c r="F29" i="3"/>
  <c r="Z74" i="2"/>
  <c r="K29" i="2"/>
  <c r="K38" i="2"/>
  <c r="F12" i="3"/>
  <c r="Q64" i="1"/>
  <c r="F25" i="1"/>
  <c r="F15" i="1"/>
  <c r="F15" i="3" s="1"/>
  <c r="D54" i="3"/>
  <c r="D55" i="1"/>
  <c r="O46" i="1"/>
  <c r="C49" i="3"/>
  <c r="J36" i="3"/>
  <c r="R45" i="1"/>
  <c r="D68" i="2"/>
  <c r="S60" i="2"/>
  <c r="Y51" i="2"/>
  <c r="I35" i="3"/>
  <c r="U55" i="1"/>
  <c r="E27" i="3"/>
  <c r="P27" i="1"/>
  <c r="F34" i="3"/>
  <c r="V67" i="2"/>
  <c r="V59" i="2"/>
  <c r="V68" i="2"/>
  <c r="R60" i="2"/>
  <c r="J80" i="2"/>
  <c r="J81" i="2"/>
  <c r="J82" i="2"/>
  <c r="J69" i="2"/>
  <c r="O55" i="1"/>
  <c r="M22" i="2"/>
  <c r="G38" i="3"/>
  <c r="G56" i="1"/>
  <c r="E38" i="3"/>
  <c r="G27" i="3"/>
  <c r="R27" i="1"/>
  <c r="W67" i="2"/>
  <c r="W59" i="2"/>
  <c r="T59" i="2"/>
  <c r="T67" i="2"/>
  <c r="M63" i="2"/>
  <c r="AA44" i="2"/>
  <c r="L25" i="2"/>
  <c r="H55" i="1"/>
  <c r="H54" i="3" s="1"/>
  <c r="S46" i="1"/>
  <c r="F54" i="3"/>
  <c r="F55" i="1"/>
  <c r="Q46" i="1"/>
  <c r="F30" i="3"/>
  <c r="H27" i="3"/>
  <c r="S27" i="1"/>
  <c r="H9" i="3"/>
  <c r="S74" i="1"/>
  <c r="S75" i="1" s="1"/>
  <c r="S76" i="1" s="1"/>
  <c r="S31" i="1"/>
  <c r="H12" i="1"/>
  <c r="H38" i="3"/>
  <c r="I55" i="1"/>
  <c r="T46" i="1"/>
  <c r="U67" i="2"/>
  <c r="U59" i="2"/>
  <c r="J25" i="2"/>
  <c r="Y44" i="2"/>
  <c r="J37" i="3"/>
  <c r="I80" i="2"/>
  <c r="I82" i="2"/>
  <c r="I69" i="2"/>
  <c r="O53" i="1"/>
  <c r="E82" i="2"/>
  <c r="E69" i="2"/>
  <c r="E80" i="2"/>
  <c r="J35" i="3"/>
  <c r="C30" i="3"/>
  <c r="C29" i="3"/>
  <c r="H29" i="3"/>
  <c r="C27" i="3"/>
  <c r="N27" i="1"/>
  <c r="J12" i="3"/>
  <c r="U64" i="1"/>
  <c r="J25" i="1"/>
  <c r="D38" i="3"/>
  <c r="D56" i="1"/>
  <c r="E12" i="3"/>
  <c r="P64" i="1"/>
  <c r="E25" i="1"/>
  <c r="E55" i="1"/>
  <c r="P46" i="1"/>
  <c r="I38" i="2"/>
  <c r="X74" i="2"/>
  <c r="I29" i="2"/>
  <c r="H25" i="2"/>
  <c r="W44" i="2"/>
  <c r="R64" i="1"/>
  <c r="G25" i="1"/>
  <c r="G12" i="3"/>
  <c r="I48" i="3"/>
  <c r="T55" i="1"/>
  <c r="T53" i="1"/>
  <c r="T45" i="1"/>
  <c r="S55" i="1"/>
  <c r="S53" i="1"/>
  <c r="S45" i="1"/>
  <c r="P55" i="1"/>
  <c r="P53" i="1"/>
  <c r="P48" i="1"/>
  <c r="P45" i="1"/>
  <c r="V74" i="2"/>
  <c r="G38" i="2"/>
  <c r="G29" i="2"/>
  <c r="F25" i="2"/>
  <c r="U44" i="2"/>
  <c r="H81" i="2"/>
  <c r="H82" i="2"/>
  <c r="H69" i="2"/>
  <c r="S69" i="2"/>
  <c r="S59" i="2"/>
  <c r="S67" i="2"/>
  <c r="S61" i="2"/>
  <c r="S68" i="2"/>
  <c r="F33" i="3"/>
  <c r="AA51" i="2"/>
  <c r="AA48" i="2"/>
  <c r="AA49" i="2"/>
  <c r="S34" i="1"/>
  <c r="F37" i="3"/>
  <c r="I9" i="3"/>
  <c r="T74" i="1"/>
  <c r="T75" i="1" s="1"/>
  <c r="T76" i="1" s="1"/>
  <c r="T31" i="1"/>
  <c r="I12" i="1"/>
  <c r="C31" i="3"/>
  <c r="I38" i="3"/>
  <c r="I56" i="1"/>
  <c r="O34" i="1"/>
  <c r="D49" i="3"/>
  <c r="D12" i="3"/>
  <c r="O64" i="1"/>
  <c r="D25" i="1"/>
  <c r="D15" i="1"/>
  <c r="D15" i="3" s="1"/>
  <c r="R39" i="1"/>
  <c r="C55" i="1"/>
  <c r="U34" i="1"/>
  <c r="T74" i="2"/>
  <c r="E29" i="2"/>
  <c r="E38" i="2"/>
  <c r="H34" i="3"/>
  <c r="F27" i="3"/>
  <c r="Q27" i="1"/>
  <c r="D27" i="3"/>
  <c r="O27" i="1"/>
  <c r="X75" i="2" l="1"/>
  <c r="X45" i="2"/>
  <c r="I39" i="2"/>
  <c r="X19" i="2"/>
  <c r="X23" i="2" s="1"/>
  <c r="X68" i="2"/>
  <c r="H12" i="3"/>
  <c r="S64" i="1"/>
  <c r="H25" i="1"/>
  <c r="H15" i="1"/>
  <c r="H15" i="3" s="1"/>
  <c r="V75" i="2"/>
  <c r="V19" i="2"/>
  <c r="V23" i="2" s="1"/>
  <c r="V45" i="2"/>
  <c r="G39" i="2"/>
  <c r="AA74" i="2"/>
  <c r="L29" i="2"/>
  <c r="L38" i="2"/>
  <c r="G31" i="2"/>
  <c r="V83" i="2"/>
  <c r="V84" i="2" s="1"/>
  <c r="V85" i="2" s="1"/>
  <c r="I12" i="3"/>
  <c r="T64" i="1"/>
  <c r="I25" i="1"/>
  <c r="I15" i="1"/>
  <c r="I15" i="3" s="1"/>
  <c r="E55" i="3"/>
  <c r="E58" i="3"/>
  <c r="E50" i="3"/>
  <c r="E53" i="3"/>
  <c r="E52" i="3"/>
  <c r="E42" i="3"/>
  <c r="E41" i="3"/>
  <c r="E40" i="3"/>
  <c r="E43" i="3"/>
  <c r="E45" i="3"/>
  <c r="E46" i="3"/>
  <c r="E51" i="3"/>
  <c r="E44" i="3"/>
  <c r="E47" i="3"/>
  <c r="R75" i="2"/>
  <c r="R19" i="2"/>
  <c r="R23" i="2" s="1"/>
  <c r="R45" i="2"/>
  <c r="R68" i="2"/>
  <c r="C39" i="2"/>
  <c r="C55" i="3"/>
  <c r="C58" i="3"/>
  <c r="C50" i="3"/>
  <c r="C46" i="3"/>
  <c r="C45" i="3"/>
  <c r="C54" i="3"/>
  <c r="C47" i="3"/>
  <c r="C43" i="3"/>
  <c r="C40" i="3"/>
  <c r="C42" i="3"/>
  <c r="C48" i="3"/>
  <c r="C41" i="3"/>
  <c r="C44" i="3"/>
  <c r="C52" i="3"/>
  <c r="C53" i="3"/>
  <c r="C51" i="3"/>
  <c r="E49" i="3"/>
  <c r="E54" i="3"/>
  <c r="D55" i="3"/>
  <c r="D58" i="3"/>
  <c r="D50" i="3"/>
  <c r="D40" i="3"/>
  <c r="D52" i="3"/>
  <c r="D48" i="3"/>
  <c r="D51" i="3"/>
  <c r="D42" i="3"/>
  <c r="D41" i="3"/>
  <c r="D44" i="3"/>
  <c r="D45" i="3"/>
  <c r="D46" i="3"/>
  <c r="D47" i="3"/>
  <c r="D43" i="3"/>
  <c r="D53" i="3"/>
  <c r="C31" i="2"/>
  <c r="R83" i="2"/>
  <c r="R84" i="2" s="1"/>
  <c r="R85" i="2" s="1"/>
  <c r="G58" i="3"/>
  <c r="G50" i="3"/>
  <c r="G55" i="3"/>
  <c r="G43" i="3"/>
  <c r="G52" i="3"/>
  <c r="G48" i="3"/>
  <c r="G41" i="3"/>
  <c r="G40" i="3"/>
  <c r="G42" i="3"/>
  <c r="G44" i="3"/>
  <c r="G47" i="3"/>
  <c r="G51" i="3"/>
  <c r="G46" i="3"/>
  <c r="G45" i="3"/>
  <c r="G53" i="3"/>
  <c r="T75" i="2"/>
  <c r="T19" i="2"/>
  <c r="T23" i="2" s="1"/>
  <c r="T45" i="2"/>
  <c r="E39" i="2"/>
  <c r="H58" i="3"/>
  <c r="H50" i="3"/>
  <c r="H55" i="3"/>
  <c r="H53" i="3"/>
  <c r="H49" i="3"/>
  <c r="H41" i="3"/>
  <c r="H52" i="3"/>
  <c r="H51" i="3"/>
  <c r="H40" i="3"/>
  <c r="H42" i="3"/>
  <c r="H43" i="3"/>
  <c r="H45" i="3"/>
  <c r="H47" i="3"/>
  <c r="H44" i="3"/>
  <c r="H46" i="3"/>
  <c r="E25" i="3"/>
  <c r="P32" i="1"/>
  <c r="P65" i="1"/>
  <c r="E26" i="1"/>
  <c r="P6" i="1"/>
  <c r="R32" i="1"/>
  <c r="G25" i="3"/>
  <c r="R65" i="1"/>
  <c r="G26" i="1"/>
  <c r="R6" i="1"/>
  <c r="R48" i="1"/>
  <c r="R56" i="1"/>
  <c r="E56" i="1"/>
  <c r="J58" i="3"/>
  <c r="J50" i="3"/>
  <c r="J55" i="3"/>
  <c r="J47" i="3"/>
  <c r="J45" i="3"/>
  <c r="J43" i="3"/>
  <c r="J53" i="3"/>
  <c r="J46" i="3"/>
  <c r="J44" i="3"/>
  <c r="J48" i="3"/>
  <c r="J52" i="3"/>
  <c r="J51" i="3"/>
  <c r="J40" i="3"/>
  <c r="J41" i="3"/>
  <c r="J49" i="3"/>
  <c r="J42" i="3"/>
  <c r="D25" i="3"/>
  <c r="D26" i="1"/>
  <c r="O32" i="1"/>
  <c r="O65" i="1"/>
  <c r="O6" i="1"/>
  <c r="O48" i="1"/>
  <c r="O56" i="1"/>
  <c r="H48" i="3"/>
  <c r="I58" i="3"/>
  <c r="I50" i="3"/>
  <c r="I55" i="3"/>
  <c r="I49" i="3"/>
  <c r="I41" i="3"/>
  <c r="I52" i="3"/>
  <c r="I53" i="3"/>
  <c r="I40" i="3"/>
  <c r="I44" i="3"/>
  <c r="I43" i="3"/>
  <c r="I47" i="3"/>
  <c r="I45" i="3"/>
  <c r="I51" i="3"/>
  <c r="I42" i="3"/>
  <c r="I46" i="3"/>
  <c r="F25" i="3"/>
  <c r="Q65" i="1"/>
  <c r="Q6" i="1"/>
  <c r="F26" i="1"/>
  <c r="Q32" i="1"/>
  <c r="Q48" i="1"/>
  <c r="Q56" i="1"/>
  <c r="I54" i="3"/>
  <c r="E31" i="2"/>
  <c r="T83" i="2"/>
  <c r="T84" i="2" s="1"/>
  <c r="T85" i="2" s="1"/>
  <c r="P56" i="1"/>
  <c r="Y74" i="2"/>
  <c r="J38" i="2"/>
  <c r="J29" i="2"/>
  <c r="F55" i="3"/>
  <c r="F58" i="3"/>
  <c r="F50" i="3"/>
  <c r="F46" i="3"/>
  <c r="F51" i="3"/>
  <c r="F48" i="3"/>
  <c r="F45" i="3"/>
  <c r="F47" i="3"/>
  <c r="F40" i="3"/>
  <c r="F53" i="3"/>
  <c r="F52" i="3"/>
  <c r="F49" i="3"/>
  <c r="F43" i="3"/>
  <c r="F42" i="3"/>
  <c r="F44" i="3"/>
  <c r="F41" i="3"/>
  <c r="T68" i="2"/>
  <c r="C56" i="1"/>
  <c r="J25" i="3"/>
  <c r="J26" i="1"/>
  <c r="U32" i="1"/>
  <c r="U65" i="1"/>
  <c r="U6" i="1"/>
  <c r="U48" i="1"/>
  <c r="U56" i="1"/>
  <c r="W74" i="2"/>
  <c r="H38" i="2"/>
  <c r="H29" i="2"/>
  <c r="H56" i="1"/>
  <c r="AB44" i="2"/>
  <c r="M25" i="2"/>
  <c r="Z75" i="2"/>
  <c r="K39" i="2"/>
  <c r="Z61" i="2" s="1"/>
  <c r="Z45" i="2"/>
  <c r="Z19" i="2"/>
  <c r="Z23" i="2" s="1"/>
  <c r="S70" i="2"/>
  <c r="S62" i="2"/>
  <c r="S46" i="2"/>
  <c r="S25" i="2"/>
  <c r="U74" i="2"/>
  <c r="F29" i="2"/>
  <c r="F38" i="2"/>
  <c r="E48" i="3"/>
  <c r="I31" i="2"/>
  <c r="X83" i="2"/>
  <c r="X84" i="2" s="1"/>
  <c r="X85" i="2" s="1"/>
  <c r="K30" i="2"/>
  <c r="Z22" i="2" s="1"/>
  <c r="K31" i="2"/>
  <c r="E9" i="2" s="1"/>
  <c r="K66" i="2" s="1"/>
  <c r="Z83" i="2"/>
  <c r="Z84" i="2" s="1"/>
  <c r="Z85" i="2" s="1"/>
  <c r="C25" i="3"/>
  <c r="C26" i="1"/>
  <c r="N65" i="1"/>
  <c r="N32" i="1"/>
  <c r="N6" i="1"/>
  <c r="N48" i="1"/>
  <c r="N56" i="1"/>
  <c r="H31" i="2" l="1"/>
  <c r="W83" i="2"/>
  <c r="W84" i="2" s="1"/>
  <c r="W85" i="2" s="1"/>
  <c r="K68" i="2"/>
  <c r="Z59" i="2"/>
  <c r="Z60" i="2"/>
  <c r="J31" i="2"/>
  <c r="D9" i="2" s="1"/>
  <c r="Y83" i="2"/>
  <c r="Y84" i="2" s="1"/>
  <c r="Y85" i="2" s="1"/>
  <c r="U11" i="1"/>
  <c r="U8" i="1"/>
  <c r="Y45" i="2"/>
  <c r="J39" i="2"/>
  <c r="Y75" i="2"/>
  <c r="Y19" i="2"/>
  <c r="Y23" i="2" s="1"/>
  <c r="Y68" i="2"/>
  <c r="V61" i="2"/>
  <c r="V69" i="2"/>
  <c r="T61" i="2"/>
  <c r="T69" i="2"/>
  <c r="V62" i="2"/>
  <c r="V70" i="2"/>
  <c r="V46" i="2"/>
  <c r="V25" i="2"/>
  <c r="N11" i="1"/>
  <c r="N8" i="1"/>
  <c r="O11" i="1"/>
  <c r="O8" i="1"/>
  <c r="M29" i="2"/>
  <c r="AB74" i="2"/>
  <c r="M38" i="2"/>
  <c r="J26" i="3"/>
  <c r="U57" i="1"/>
  <c r="U47" i="1"/>
  <c r="T70" i="2"/>
  <c r="T46" i="2"/>
  <c r="T62" i="2"/>
  <c r="T25" i="2"/>
  <c r="I25" i="3"/>
  <c r="I26" i="1"/>
  <c r="T65" i="1"/>
  <c r="T6" i="1"/>
  <c r="T32" i="1"/>
  <c r="T48" i="1"/>
  <c r="T56" i="1"/>
  <c r="E26" i="3"/>
  <c r="P47" i="1"/>
  <c r="P57" i="1"/>
  <c r="U45" i="2"/>
  <c r="U75" i="2"/>
  <c r="U19" i="2"/>
  <c r="U23" i="2" s="1"/>
  <c r="F39" i="2"/>
  <c r="U68" i="2"/>
  <c r="H25" i="3"/>
  <c r="S65" i="1"/>
  <c r="H26" i="1"/>
  <c r="S6" i="1"/>
  <c r="S32" i="1"/>
  <c r="S56" i="1"/>
  <c r="S48" i="1"/>
  <c r="F31" i="2"/>
  <c r="U83" i="2"/>
  <c r="U84" i="2" s="1"/>
  <c r="U85" i="2" s="1"/>
  <c r="P11" i="1"/>
  <c r="P8" i="1"/>
  <c r="R8" i="1"/>
  <c r="R11" i="1" s="1"/>
  <c r="R61" i="2"/>
  <c r="R69" i="2"/>
  <c r="C26" i="3"/>
  <c r="N57" i="1"/>
  <c r="N47" i="1"/>
  <c r="W75" i="2"/>
  <c r="W19" i="2"/>
  <c r="W23" i="2" s="1"/>
  <c r="W45" i="2"/>
  <c r="H39" i="2"/>
  <c r="W68" i="2"/>
  <c r="G26" i="3"/>
  <c r="R57" i="1"/>
  <c r="R47" i="1"/>
  <c r="AA45" i="2"/>
  <c r="AA75" i="2"/>
  <c r="AA19" i="2"/>
  <c r="L39" i="2"/>
  <c r="AA61" i="2" s="1"/>
  <c r="X62" i="2"/>
  <c r="X70" i="2"/>
  <c r="X25" i="2"/>
  <c r="X46" i="2"/>
  <c r="F26" i="3"/>
  <c r="Q47" i="1"/>
  <c r="Q57" i="1"/>
  <c r="L30" i="2"/>
  <c r="AA22" i="2" s="1"/>
  <c r="AA83" i="2"/>
  <c r="AA84" i="2" s="1"/>
  <c r="AA85" i="2" s="1"/>
  <c r="X61" i="2"/>
  <c r="X69" i="2"/>
  <c r="Q8" i="1"/>
  <c r="Q11" i="1" s="1"/>
  <c r="D26" i="3"/>
  <c r="O47" i="1"/>
  <c r="O57" i="1"/>
  <c r="R70" i="2"/>
  <c r="R46" i="2"/>
  <c r="R62" i="2"/>
  <c r="R25" i="2"/>
  <c r="S64" i="2"/>
  <c r="S71" i="2"/>
  <c r="S72" i="2"/>
  <c r="S31" i="2"/>
  <c r="S35" i="2" s="1"/>
  <c r="S76" i="2"/>
  <c r="S63" i="2"/>
  <c r="Z46" i="2"/>
  <c r="Z25" i="2"/>
  <c r="Z62" i="2"/>
  <c r="R33" i="1" l="1"/>
  <c r="R49" i="1"/>
  <c r="R66" i="1"/>
  <c r="R58" i="1"/>
  <c r="R13" i="1"/>
  <c r="Q33" i="1"/>
  <c r="Q49" i="1"/>
  <c r="Q66" i="1"/>
  <c r="Q58" i="1"/>
  <c r="Q13" i="1"/>
  <c r="S11" i="1"/>
  <c r="S8" i="1"/>
  <c r="R63" i="2"/>
  <c r="R71" i="2"/>
  <c r="R72" i="2"/>
  <c r="R31" i="2"/>
  <c r="R35" i="2" s="1"/>
  <c r="R64" i="2"/>
  <c r="H26" i="3"/>
  <c r="S57" i="1"/>
  <c r="S47" i="1"/>
  <c r="AB75" i="2"/>
  <c r="AB45" i="2"/>
  <c r="AB19" i="2"/>
  <c r="M39" i="2"/>
  <c r="AB61" i="2" s="1"/>
  <c r="W69" i="2"/>
  <c r="W61" i="2"/>
  <c r="P66" i="1"/>
  <c r="P58" i="1"/>
  <c r="P49" i="1"/>
  <c r="P13" i="1"/>
  <c r="P33" i="1"/>
  <c r="U70" i="2"/>
  <c r="U46" i="2"/>
  <c r="U62" i="2"/>
  <c r="U25" i="2"/>
  <c r="O66" i="1"/>
  <c r="O58" i="1"/>
  <c r="O49" i="1"/>
  <c r="O33" i="1"/>
  <c r="O13" i="1"/>
  <c r="Y70" i="2"/>
  <c r="Y25" i="2"/>
  <c r="Y62" i="2"/>
  <c r="Y46" i="2"/>
  <c r="X76" i="2"/>
  <c r="X63" i="2"/>
  <c r="X64" i="2"/>
  <c r="X71" i="2"/>
  <c r="X72" i="2"/>
  <c r="X31" i="2"/>
  <c r="X35" i="2" s="1"/>
  <c r="T64" i="2"/>
  <c r="T71" i="2"/>
  <c r="T72" i="2"/>
  <c r="T76" i="2"/>
  <c r="T63" i="2"/>
  <c r="T31" i="2"/>
  <c r="T35" i="2" s="1"/>
  <c r="V72" i="2"/>
  <c r="V76" i="2"/>
  <c r="V63" i="2"/>
  <c r="V64" i="2"/>
  <c r="V71" i="2"/>
  <c r="V31" i="2"/>
  <c r="V35" i="2" s="1"/>
  <c r="L31" i="2"/>
  <c r="F9" i="2" s="1"/>
  <c r="L66" i="2" s="1"/>
  <c r="W62" i="2"/>
  <c r="W70" i="2"/>
  <c r="W46" i="2"/>
  <c r="W25" i="2"/>
  <c r="N66" i="1"/>
  <c r="N58" i="1"/>
  <c r="N33" i="1"/>
  <c r="N49" i="1"/>
  <c r="N13" i="1"/>
  <c r="Y61" i="2"/>
  <c r="Y69" i="2"/>
  <c r="AA23" i="2"/>
  <c r="U13" i="1"/>
  <c r="U66" i="1"/>
  <c r="U58" i="1"/>
  <c r="U33" i="1"/>
  <c r="U49" i="1"/>
  <c r="T8" i="1"/>
  <c r="T11" i="1"/>
  <c r="Z76" i="2"/>
  <c r="Z63" i="2"/>
  <c r="Z64" i="2"/>
  <c r="Z31" i="2"/>
  <c r="Z35" i="2" s="1"/>
  <c r="K42" i="2" s="1"/>
  <c r="Z71" i="2" s="1"/>
  <c r="M30" i="2"/>
  <c r="AB22" i="2" s="1"/>
  <c r="AB83" i="2"/>
  <c r="AB84" i="2" s="1"/>
  <c r="AB85" i="2" s="1"/>
  <c r="U61" i="2"/>
  <c r="U69" i="2"/>
  <c r="I26" i="3"/>
  <c r="T57" i="1"/>
  <c r="T47" i="1"/>
  <c r="W76" i="2" l="1"/>
  <c r="W64" i="2"/>
  <c r="W71" i="2"/>
  <c r="W63" i="2"/>
  <c r="W31" i="2"/>
  <c r="W35" i="2" s="1"/>
  <c r="W72" i="2"/>
  <c r="Y76" i="2"/>
  <c r="Y63" i="2"/>
  <c r="Y71" i="2"/>
  <c r="Y72" i="2"/>
  <c r="Y64" i="2"/>
  <c r="Y31" i="2"/>
  <c r="Y35" i="2" s="1"/>
  <c r="N59" i="1"/>
  <c r="N50" i="1"/>
  <c r="N15" i="1"/>
  <c r="U71" i="2"/>
  <c r="U72" i="2"/>
  <c r="U76" i="2"/>
  <c r="U63" i="2"/>
  <c r="U64" i="2"/>
  <c r="U31" i="2"/>
  <c r="U35" i="2" s="1"/>
  <c r="AB23" i="2"/>
  <c r="S49" i="1"/>
  <c r="S66" i="1"/>
  <c r="S58" i="1"/>
  <c r="S33" i="1"/>
  <c r="S13" i="1"/>
  <c r="P59" i="1"/>
  <c r="P67" i="1"/>
  <c r="P50" i="1"/>
  <c r="P15" i="1"/>
  <c r="Q59" i="1"/>
  <c r="Q67" i="1"/>
  <c r="Q50" i="1"/>
  <c r="Q15" i="1"/>
  <c r="T49" i="1"/>
  <c r="T66" i="1"/>
  <c r="T58" i="1"/>
  <c r="T33" i="1"/>
  <c r="T13" i="1"/>
  <c r="R59" i="1"/>
  <c r="R67" i="1"/>
  <c r="R50" i="1"/>
  <c r="R15" i="1"/>
  <c r="U67" i="1"/>
  <c r="U50" i="1"/>
  <c r="U59" i="1"/>
  <c r="U15" i="1"/>
  <c r="O59" i="1"/>
  <c r="O67" i="1"/>
  <c r="O50" i="1"/>
  <c r="O15" i="1"/>
  <c r="K51" i="2"/>
  <c r="Z67" i="2"/>
  <c r="Z68" i="2"/>
  <c r="Z69" i="2"/>
  <c r="Z70" i="2"/>
  <c r="AA62" i="2"/>
  <c r="AA25" i="2"/>
  <c r="AA46" i="2"/>
  <c r="AA60" i="2"/>
  <c r="L68" i="2"/>
  <c r="AA59" i="2"/>
  <c r="M31" i="2"/>
  <c r="G9" i="2" s="1"/>
  <c r="M66" i="2" s="1"/>
  <c r="Z72" i="2"/>
  <c r="U60" i="1" l="1"/>
  <c r="U51" i="1"/>
  <c r="U18" i="1"/>
  <c r="AB62" i="2"/>
  <c r="AB46" i="2"/>
  <c r="AB25" i="2"/>
  <c r="O51" i="1"/>
  <c r="O60" i="1"/>
  <c r="O18" i="1"/>
  <c r="S59" i="1"/>
  <c r="S67" i="1"/>
  <c r="S50" i="1"/>
  <c r="S15" i="1"/>
  <c r="Q51" i="1"/>
  <c r="Q60" i="1"/>
  <c r="Q18" i="1"/>
  <c r="N51" i="1"/>
  <c r="N60" i="1"/>
  <c r="N18" i="1"/>
  <c r="R51" i="1"/>
  <c r="R60" i="1"/>
  <c r="R18" i="1"/>
  <c r="P51" i="1"/>
  <c r="P60" i="1"/>
  <c r="P18" i="1"/>
  <c r="M68" i="2"/>
  <c r="AB60" i="2"/>
  <c r="AB59" i="2"/>
  <c r="T59" i="1"/>
  <c r="T67" i="1"/>
  <c r="T50" i="1"/>
  <c r="T15" i="1"/>
  <c r="K82" i="2"/>
  <c r="K69" i="2"/>
  <c r="K80" i="2"/>
  <c r="K81" i="2"/>
  <c r="AA64" i="2"/>
  <c r="AA71" i="2"/>
  <c r="AA76" i="2"/>
  <c r="AA31" i="2"/>
  <c r="AA35" i="2" s="1"/>
  <c r="L42" i="2" s="1"/>
  <c r="AA63" i="2"/>
  <c r="AA72" i="2"/>
  <c r="R61" i="1" l="1"/>
  <c r="R52" i="1"/>
  <c r="R21" i="1"/>
  <c r="R24" i="1" s="1"/>
  <c r="R25" i="1" s="1"/>
  <c r="O61" i="1"/>
  <c r="O52" i="1"/>
  <c r="O21" i="1"/>
  <c r="O24" i="1" s="1"/>
  <c r="O25" i="1" s="1"/>
  <c r="T51" i="1"/>
  <c r="T60" i="1"/>
  <c r="T18" i="1"/>
  <c r="N61" i="1"/>
  <c r="N52" i="1"/>
  <c r="N21" i="1"/>
  <c r="N24" i="1" s="1"/>
  <c r="N25" i="1" s="1"/>
  <c r="AB64" i="2"/>
  <c r="AB71" i="2"/>
  <c r="AB72" i="2"/>
  <c r="AB76" i="2"/>
  <c r="AB31" i="2"/>
  <c r="AB35" i="2" s="1"/>
  <c r="AB63" i="2"/>
  <c r="M42" i="2"/>
  <c r="L51" i="2"/>
  <c r="AA67" i="2"/>
  <c r="AA69" i="2"/>
  <c r="AA68" i="2"/>
  <c r="AA70" i="2"/>
  <c r="Q21" i="1"/>
  <c r="Q24" i="1" s="1"/>
  <c r="Q25" i="1" s="1"/>
  <c r="Q61" i="1"/>
  <c r="Q52" i="1"/>
  <c r="U61" i="1"/>
  <c r="U52" i="1"/>
  <c r="U21" i="1"/>
  <c r="U24" i="1" s="1"/>
  <c r="U25" i="1" s="1"/>
  <c r="P61" i="1"/>
  <c r="P52" i="1"/>
  <c r="P21" i="1"/>
  <c r="P24" i="1" s="1"/>
  <c r="P25" i="1" s="1"/>
  <c r="S51" i="1"/>
  <c r="S60" i="1"/>
  <c r="S18" i="1"/>
  <c r="S61" i="1" l="1"/>
  <c r="S52" i="1"/>
  <c r="S21" i="1"/>
  <c r="S24" i="1" s="1"/>
  <c r="S25" i="1" s="1"/>
  <c r="T61" i="1"/>
  <c r="T52" i="1"/>
  <c r="T21" i="1"/>
  <c r="T24" i="1" s="1"/>
  <c r="T25" i="1" s="1"/>
  <c r="M51" i="2"/>
  <c r="AB68" i="2"/>
  <c r="AB69" i="2"/>
  <c r="AB67" i="2"/>
  <c r="AB70" i="2"/>
  <c r="L82" i="2"/>
  <c r="L69" i="2"/>
  <c r="L80" i="2"/>
  <c r="L81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<sst xmlns="http://schemas.openxmlformats.org/spreadsheetml/2006/main" count="963" uniqueCount="624">
  <si>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</si>
  <si>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PXL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</si>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</sst>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-1372</v>
      </c>
      <c r="O6" s="187">
        <f t="shared" si="1"/>
        <v>-5603</v>
      </c>
      <c r="P6" s="187">
        <f t="shared" si="1"/>
        <v>-6375</v>
      </c>
      <c r="Q6" s="187">
        <f t="shared" si="1"/>
        <v>-487</v>
      </c>
      <c r="R6" s="187">
        <f t="shared" si="1"/>
        <v>-8454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46805</v>
      </c>
      <c r="D7" s="123">
        <f>SUMIF(PL.data!$D$3:$D$25, FSA!$A7, PL.data!F$3:F$25)</f>
        <v>18197</v>
      </c>
      <c r="E7" s="123">
        <f>SUMIF(PL.data!$D$3:$D$25, FSA!$A7, PL.data!G$3:G$25)</f>
        <v>677</v>
      </c>
      <c r="F7" s="123">
        <f>SUMIF(PL.data!$D$3:$D$25, FSA!$A7, PL.data!H$3:H$25)</f>
        <v>4821</v>
      </c>
      <c r="G7" s="123">
        <f>SUMIF(PL.data!$D$3:$D$25, FSA!$A7, PL.data!I$3:I$25)</f>
        <v>7683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-40291</v>
      </c>
      <c r="D8" s="123">
        <f>-SUMIF(PL.data!$D$3:$D$25, FSA!$A8, PL.data!F$3:F$25)</f>
        <v>-16632</v>
      </c>
      <c r="E8" s="123">
        <f>-SUMIF(PL.data!$D$3:$D$25, FSA!$A8, PL.data!G$3:G$25)</f>
        <v>-992</v>
      </c>
      <c r="F8" s="123">
        <f>-SUMIF(PL.data!$D$3:$D$25, FSA!$A8, PL.data!H$3:H$25)</f>
        <v>-2894</v>
      </c>
      <c r="G8" s="123">
        <f>-SUMIF(PL.data!$D$3:$D$25, FSA!$A8, PL.data!I$3:I$25)</f>
        <v>-2816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2368</v>
      </c>
      <c r="O8" s="190">
        <f>CF.data!F12-FSA!O7-FSA!O6</f>
        <v>1045</v>
      </c>
      <c r="P8" s="190">
        <f>CF.data!G12-FSA!P7-FSA!P6</f>
        <v>12886</v>
      </c>
      <c r="Q8" s="190">
        <f>CF.data!H12-FSA!Q7-FSA!Q6</f>
        <v>11266</v>
      </c>
      <c r="R8" s="190">
        <f>CF.data!I12-FSA!R7-FSA!R6</f>
        <v>23197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6514</v>
      </c>
      <c r="D9" s="187">
        <f t="shared" si="3"/>
        <v>1565</v>
      </c>
      <c r="E9" s="187">
        <f t="shared" si="3"/>
        <v>-315</v>
      </c>
      <c r="F9" s="187">
        <f t="shared" si="3"/>
        <v>1927</v>
      </c>
      <c r="G9" s="187">
        <f t="shared" si="3"/>
        <v>4867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0</v>
      </c>
      <c r="O9" s="190">
        <f>SUMIF(CF.data!$D$4:$D$43, $L9, CF.data!F$4:F$43)</f>
        <v>-3080</v>
      </c>
      <c r="P9" s="190">
        <f>SUMIF(CF.data!$D$4:$D$43, $L9, CF.data!G$4:G$43)</f>
        <v>-1558</v>
      </c>
      <c r="Q9" s="190">
        <f>SUMIF(CF.data!$D$4:$D$43, $L9, CF.data!H$4:H$43)</f>
        <v>0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-7997</v>
      </c>
      <c r="D10" s="123">
        <f>-SUMIF(PL.data!$D$3:$D$25, FSA!$A10, PL.data!F$3:F$25)</f>
        <v>-7326</v>
      </c>
      <c r="E10" s="123">
        <f>-SUMIF(PL.data!$D$3:$D$25, FSA!$A10, PL.data!G$3:G$25)</f>
        <v>-6707</v>
      </c>
      <c r="F10" s="123">
        <f>-SUMIF(PL.data!$D$3:$D$25, FSA!$A10, PL.data!H$3:H$25)</f>
        <v>-5827</v>
      </c>
      <c r="G10" s="123">
        <f>-SUMIF(PL.data!$D$3:$D$25, FSA!$A10, PL.data!I$3:I$25)</f>
        <v>-16980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0</v>
      </c>
      <c r="O10" s="190">
        <f>SUMIF(CF.data!$D$4:$D$43, $L10, CF.data!F$4:F$43)</f>
        <v>0</v>
      </c>
      <c r="P10" s="190">
        <f>SUMIF(CF.data!$D$4:$D$43, $L10, CF.data!G$4:G$43)</f>
        <v>0</v>
      </c>
      <c r="Q10" s="190">
        <f>SUMIF(CF.data!$D$4:$D$43, $L10, CF.data!H$4:H$43)</f>
        <v>0</v>
      </c>
      <c r="R10" s="190">
        <f>SUMIF(CF.data!$D$4:$D$43, $L10, CF.data!I$4:I$43)</f>
        <v>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996</v>
      </c>
      <c r="O11" s="187">
        <f t="shared" si="4"/>
        <v>-7638</v>
      </c>
      <c r="P11" s="187">
        <f t="shared" si="4"/>
        <v>4953</v>
      </c>
      <c r="Q11" s="187">
        <f t="shared" si="4"/>
        <v>10779</v>
      </c>
      <c r="R11" s="187">
        <f t="shared" si="4"/>
        <v>14743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-1483</v>
      </c>
      <c r="D12" s="187">
        <f t="shared" si="5"/>
        <v>-5761</v>
      </c>
      <c r="E12" s="187">
        <f t="shared" si="5"/>
        <v>-7022</v>
      </c>
      <c r="F12" s="187">
        <f t="shared" si="5"/>
        <v>-3900</v>
      </c>
      <c r="G12" s="187">
        <f t="shared" si="5"/>
        <v>-12113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40034</v>
      </c>
      <c r="O12" s="190">
        <f>SUMIF(CF.data!$D$4:$D$43, $L12, CF.data!F$4:F$43)</f>
        <v>26206</v>
      </c>
      <c r="P12" s="190">
        <f>SUMIF(CF.data!$D$4:$D$43, $L12, CF.data!G$4:G$43)</f>
        <v>-17410</v>
      </c>
      <c r="Q12" s="190">
        <f>SUMIF(CF.data!$D$4:$D$43, $L12, CF.data!H$4:H$43)</f>
        <v>-16940</v>
      </c>
      <c r="R12" s="190">
        <f>SUMIF(CF.data!$D$4:$D$43, $L12, CF.data!I$4:I$43)</f>
        <v>-27749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228</v>
      </c>
      <c r="D13" s="123">
        <f>SUMIF(PL.data!$D$3:$D$25, FSA!$A13, PL.data!F$3:F$25)</f>
        <v>1</v>
      </c>
      <c r="E13" s="123">
        <f>SUMIF(PL.data!$D$3:$D$25, FSA!$A13, PL.data!G$3:G$25)</f>
        <v>-447</v>
      </c>
      <c r="F13" s="123">
        <f>SUMIF(PL.data!$D$3:$D$25, FSA!$A13, PL.data!H$3:H$25)</f>
        <v>-295</v>
      </c>
      <c r="G13" s="123">
        <f>SUMIF(PL.data!$D$3:$D$25, FSA!$A13, PL.data!I$3:I$25)</f>
        <v>-253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41030</v>
      </c>
      <c r="O13" s="187">
        <f t="shared" si="6"/>
        <v>18568</v>
      </c>
      <c r="P13" s="187">
        <f t="shared" si="6"/>
        <v>-12457</v>
      </c>
      <c r="Q13" s="187">
        <f t="shared" si="6"/>
        <v>-6161</v>
      </c>
      <c r="R13" s="187">
        <f t="shared" si="6"/>
        <v>-13006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-1807</v>
      </c>
      <c r="D14" s="123">
        <f>-SUMIF(PL.data!$D$3:$D$25, FSA!$A14, PL.data!F$3:F$25)</f>
        <v>-1362</v>
      </c>
      <c r="E14" s="123">
        <f>-SUMIF(PL.data!$D$3:$D$25, FSA!$A14, PL.data!G$3:G$25)</f>
        <v>-700</v>
      </c>
      <c r="F14" s="123">
        <f>-SUMIF(PL.data!$D$3:$D$25, FSA!$A14, PL.data!H$3:H$25)</f>
        <v>0</v>
      </c>
      <c r="G14" s="123">
        <f>-SUMIF(PL.data!$D$3:$D$25, FSA!$A14, PL.data!I$3:I$25)</f>
        <v>0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-47</v>
      </c>
      <c r="O14" s="190">
        <f>SUMIF(CF.data!$D$4:$D$43, $L14, CF.data!F$4:F$43)</f>
        <v>-2640</v>
      </c>
      <c r="P14" s="190">
        <f>SUMIF(CF.data!$D$4:$D$43, $L14, CF.data!G$4:G$43)</f>
        <v>-2189</v>
      </c>
      <c r="Q14" s="190">
        <f>SUMIF(CF.data!$D$4:$D$43, $L14, CF.data!H$4:H$43)</f>
        <v>-1350</v>
      </c>
      <c r="R14" s="190">
        <f>SUMIF(CF.data!$D$4:$D$43, $L14, CF.data!I$4:I$43)</f>
        <v>-2683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3196</v>
      </c>
      <c r="D15" s="123">
        <f t="shared" si="7"/>
        <v>5043</v>
      </c>
      <c r="E15" s="123">
        <f t="shared" si="7"/>
        <v>16348</v>
      </c>
      <c r="F15" s="123">
        <f t="shared" si="7"/>
        <v>19190</v>
      </c>
      <c r="G15" s="123">
        <f t="shared" si="7"/>
        <v>13571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40983</v>
      </c>
      <c r="O15" s="187">
        <f t="shared" si="8"/>
        <v>15928</v>
      </c>
      <c r="P15" s="187">
        <f t="shared" si="8"/>
        <v>-14646</v>
      </c>
      <c r="Q15" s="187">
        <f t="shared" si="8"/>
        <v>-7511</v>
      </c>
      <c r="R15" s="187">
        <f t="shared" si="8"/>
        <v>-15689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134</v>
      </c>
      <c r="D16" s="175">
        <f>SUMIF(PL.data!$D$3:$D$25, FSA!$A16, PL.data!F$3:F$25)</f>
        <v>-2079</v>
      </c>
      <c r="E16" s="175">
        <f>SUMIF(PL.data!$D$3:$D$25, FSA!$A16, PL.data!G$3:G$25)</f>
        <v>8179</v>
      </c>
      <c r="F16" s="175">
        <f>SUMIF(PL.data!$D$3:$D$25, FSA!$A16, PL.data!H$3:H$25)</f>
        <v>14995</v>
      </c>
      <c r="G16" s="175">
        <f>SUMIF(PL.data!$D$3:$D$25, FSA!$A16, PL.data!I$3:I$25)</f>
        <v>1205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6288</v>
      </c>
      <c r="O16" s="190">
        <f>SUMIF(CF.data!$D$4:$D$43, $L16, CF.data!F$4:F$43)</f>
        <v>17870</v>
      </c>
      <c r="P16" s="190">
        <f>SUMIF(CF.data!$D$4:$D$43, $L16, CF.data!G$4:G$43)</f>
        <v>3834</v>
      </c>
      <c r="Q16" s="190">
        <f>SUMIF(CF.data!$D$4:$D$43, $L16, CF.data!H$4:H$43)</f>
        <v>1221</v>
      </c>
      <c r="R16" s="190">
        <f>SUMIF(CF.data!$D$4:$D$43, $L16, CF.data!I$4:I$43)</f>
        <v>428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0</v>
      </c>
      <c r="D17" s="123">
        <f>-SUMIF(PL.data!$D$3:$D$25, FSA!$A17, PL.data!F$3:F$25)</f>
        <v>0</v>
      </c>
      <c r="E17" s="123">
        <f>-SUMIF(PL.data!$D$3:$D$25, FSA!$A17, PL.data!G$3:G$25)</f>
        <v>0</v>
      </c>
      <c r="F17" s="123">
        <f>-SUMIF(PL.data!$D$3:$D$25, FSA!$A17, PL.data!H$3:H$25)</f>
        <v>-443</v>
      </c>
      <c r="G17" s="123">
        <f>-SUMIF(PL.data!$D$3:$D$25, FSA!$A17, PL.data!I$3:I$25)</f>
        <v>-517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-368</v>
      </c>
      <c r="O17" s="190">
        <f>SUMIF(CF.data!$D$4:$D$43, $L17, CF.data!F$4:F$43)</f>
        <v>-4</v>
      </c>
      <c r="P17" s="190">
        <f>SUMIF(CF.data!$D$4:$D$43, $L17, CF.data!G$4:G$43)</f>
        <v>0</v>
      </c>
      <c r="Q17" s="190">
        <f>SUMIF(CF.data!$D$4:$D$43, $L17, CF.data!H$4:H$43)</f>
        <v>-40</v>
      </c>
      <c r="R17" s="190">
        <f>SUMIF(CF.data!$D$4:$D$43, $L17, CF.data!I$4:I$43)</f>
        <v>-63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134</v>
      </c>
      <c r="D18" s="187">
        <f t="shared" si="9"/>
        <v>-2079</v>
      </c>
      <c r="E18" s="187">
        <f t="shared" si="9"/>
        <v>8179</v>
      </c>
      <c r="F18" s="187">
        <f t="shared" si="9"/>
        <v>14552</v>
      </c>
      <c r="G18" s="187">
        <f t="shared" si="9"/>
        <v>688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46903</v>
      </c>
      <c r="O18" s="194">
        <f t="shared" si="10"/>
        <v>33794</v>
      </c>
      <c r="P18" s="194">
        <f t="shared" si="10"/>
        <v>-10812</v>
      </c>
      <c r="Q18" s="194">
        <f t="shared" si="10"/>
        <v>-6330</v>
      </c>
      <c r="R18" s="194">
        <f t="shared" si="10"/>
        <v>-15324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-45874</v>
      </c>
      <c r="O20" s="190">
        <f>SUMIF(CF.data!$D$4:$D$43, $L20, CF.data!F$4:F$43)</f>
        <v>-34615</v>
      </c>
      <c r="P20" s="190">
        <f>SUMIF(CF.data!$D$4:$D$43, $L20, CF.data!G$4:G$43)</f>
        <v>83415</v>
      </c>
      <c r="Q20" s="190">
        <f>SUMIF(CF.data!$D$4:$D$43, $L20, CF.data!H$4:H$43)</f>
        <v>6225</v>
      </c>
      <c r="R20" s="190">
        <f>SUMIF(CF.data!$D$4:$D$43, $L20, CF.data!I$4:I$43)</f>
        <v>16490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111</v>
      </c>
      <c r="D21" s="196">
        <f>SUMIF(CF.data!$D$4:$D$43, FSA!$A21, CF.data!F$4:F$43)</f>
        <v>158</v>
      </c>
      <c r="E21" s="196">
        <f>SUMIF(CF.data!$D$4:$D$43, FSA!$A21, CF.data!G$4:G$43)</f>
        <v>647</v>
      </c>
      <c r="F21" s="196">
        <f>SUMIF(CF.data!$D$4:$D$43, FSA!$A21, CF.data!H$4:H$43)</f>
        <v>3413</v>
      </c>
      <c r="G21" s="196">
        <f>SUMIF(CF.data!$D$4:$D$43, FSA!$A21, CF.data!I$4:I$43)</f>
        <v>3659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1029</v>
      </c>
      <c r="O21" s="198">
        <f t="shared" si="11"/>
        <v>-821</v>
      </c>
      <c r="P21" s="198">
        <f t="shared" si="11"/>
        <v>72603</v>
      </c>
      <c r="Q21" s="198">
        <f t="shared" si="11"/>
        <v>-105</v>
      </c>
      <c r="R21" s="198">
        <f t="shared" si="11"/>
        <v>1166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0</v>
      </c>
      <c r="O22" s="190">
        <f>SUMIF(CF.data!$D$4:$D$43, $L22, CF.data!F$4:F$43)</f>
        <v>0</v>
      </c>
      <c r="P22" s="190">
        <f>SUMIF(CF.data!$D$4:$D$43, $L22, CF.data!G$4:G$43)</f>
        <v>-71393</v>
      </c>
      <c r="Q22" s="190">
        <f>SUMIF(CF.data!$D$4:$D$43, $L22, CF.data!H$4:H$43)</f>
        <v>0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1029</v>
      </c>
      <c r="O24" s="199">
        <f t="shared" si="12"/>
        <v>-821</v>
      </c>
      <c r="P24" s="199">
        <f t="shared" si="12"/>
        <v>1210</v>
      </c>
      <c r="Q24" s="199">
        <f t="shared" si="12"/>
        <v>-105</v>
      </c>
      <c r="R24" s="199">
        <f t="shared" si="12"/>
        <v>1166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-1372</v>
      </c>
      <c r="D25" s="196">
        <f t="shared" si="13"/>
        <v>-5603</v>
      </c>
      <c r="E25" s="196">
        <f t="shared" si="13"/>
        <v>-6375</v>
      </c>
      <c r="F25" s="196">
        <f t="shared" si="13"/>
        <v>-487</v>
      </c>
      <c r="G25" s="196">
        <f t="shared" si="13"/>
        <v>-8454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1</v>
      </c>
      <c r="O25" s="200">
        <f>O24-CF.data!F40</f>
        <v>1</v>
      </c>
      <c r="P25" s="200">
        <f>P24-CF.data!G40</f>
        <v>0</v>
      </c>
      <c r="Q25" s="200">
        <f>Q24-CF.data!H40</f>
        <v>0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-1372</v>
      </c>
      <c r="D26" s="196">
        <f t="shared" si="14"/>
        <v>-5603</v>
      </c>
      <c r="E26" s="196">
        <f t="shared" si="14"/>
        <v>-6375</v>
      </c>
      <c r="F26" s="196">
        <f t="shared" si="14"/>
        <v>-487</v>
      </c>
      <c r="G26" s="196">
        <f t="shared" si="14"/>
        <v>-8454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82202</v>
      </c>
      <c r="D29" s="202">
        <f>SUMIF(BS.data!$D$5:$D$116,FSA!$A29,BS.data!F$5:F$116)</f>
        <v>115996</v>
      </c>
      <c r="E29" s="202">
        <f>SUMIF(BS.data!$D$5:$D$116,FSA!$A29,BS.data!G$5:G$116)</f>
        <v>33791</v>
      </c>
      <c r="F29" s="202">
        <f>SUMIF(BS.data!$D$5:$D$116,FSA!$A29,BS.data!H$5:H$116)</f>
        <v>27461</v>
      </c>
      <c r="G29" s="202">
        <f>SUMIF(BS.data!$D$5:$D$116,FSA!$A29,BS.data!I$5:I$116)</f>
        <v>12137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89077</v>
      </c>
      <c r="D30" s="202">
        <f>SUMIF(BS.data!$D$5:$D$116,FSA!$A30,BS.data!F$5:F$116)</f>
        <v>39127</v>
      </c>
      <c r="E30" s="202">
        <f>SUMIF(BS.data!$D$5:$D$116,FSA!$A30,BS.data!G$5:G$116)</f>
        <v>31134</v>
      </c>
      <c r="F30" s="202">
        <f>SUMIF(BS.data!$D$5:$D$116,FSA!$A30,BS.data!H$5:H$116)</f>
        <v>25293</v>
      </c>
      <c r="G30" s="202">
        <f>SUMIF(BS.data!$D$5:$D$116,FSA!$A30,BS.data!I$5:I$116)</f>
        <v>24387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-0.61121675034718514</v>
      </c>
      <c r="P30" s="204">
        <f t="shared" si="17"/>
        <v>-0.96279606528548667</v>
      </c>
      <c r="Q30" s="204">
        <f t="shared" si="17"/>
        <v>6.1211225997045791</v>
      </c>
      <c r="R30" s="204">
        <f t="shared" si="17"/>
        <v>0.59365276913503418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393852</v>
      </c>
      <c r="D31" s="202">
        <f>SUMIF(BS.data!$D$5:$D$116,FSA!$A31,BS.data!F$5:F$116)</f>
        <v>400079</v>
      </c>
      <c r="E31" s="202">
        <f>SUMIF(BS.data!$D$5:$D$116,FSA!$A31,BS.data!G$5:G$116)</f>
        <v>413123</v>
      </c>
      <c r="F31" s="202">
        <f>SUMIF(BS.data!$D$5:$D$116,FSA!$A31,BS.data!H$5:H$116)</f>
        <v>356416</v>
      </c>
      <c r="G31" s="202">
        <f>SUMIF(BS.data!$D$5:$D$116,FSA!$A31,BS.data!I$5:I$116)</f>
        <v>369357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0.13917316526012177</v>
      </c>
      <c r="O31" s="205">
        <f t="shared" si="18"/>
        <v>8.600318733857229E-2</v>
      </c>
      <c r="P31" s="205">
        <f t="shared" si="18"/>
        <v>-0.465288035450517</v>
      </c>
      <c r="Q31" s="205">
        <f t="shared" si="18"/>
        <v>0.39970960381663556</v>
      </c>
      <c r="R31" s="205">
        <f t="shared" si="18"/>
        <v>0.63347650657295329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1152</v>
      </c>
      <c r="D32" s="202">
        <f>SUMIF(BS.data!$D$5:$D$116,FSA!$A32,BS.data!F$5:F$116)</f>
        <v>1079</v>
      </c>
      <c r="E32" s="202">
        <f>SUMIF(BS.data!$D$5:$D$116,FSA!$A32,BS.data!G$5:G$116)</f>
        <v>952</v>
      </c>
      <c r="F32" s="202">
        <f>SUMIF(BS.data!$D$5:$D$116,FSA!$A32,BS.data!H$5:H$116)</f>
        <v>852</v>
      </c>
      <c r="G32" s="202">
        <f>SUMIF(BS.data!$D$5:$D$116,FSA!$A32,BS.data!I$5:I$116)</f>
        <v>31606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-2.9313107573977138E-2</v>
      </c>
      <c r="O32" s="206">
        <f t="shared" si="19"/>
        <v>-0.30790789690608344</v>
      </c>
      <c r="P32" s="206">
        <f t="shared" si="19"/>
        <v>-9.4165435745937955</v>
      </c>
      <c r="Q32" s="206">
        <f t="shared" si="19"/>
        <v>-0.10101638664177556</v>
      </c>
      <c r="R32" s="206">
        <f t="shared" si="19"/>
        <v>-1.1003514252245217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0</v>
      </c>
      <c r="D33" s="202">
        <f>SUMIF(BS.data!$D$5:$D$116,FSA!$A33,BS.data!F$5:F$116)</f>
        <v>0</v>
      </c>
      <c r="E33" s="202">
        <f>SUMIF(BS.data!$D$5:$D$116,FSA!$A33,BS.data!G$5:G$116)</f>
        <v>0</v>
      </c>
      <c r="F33" s="202">
        <f>SUMIF(BS.data!$D$5:$D$116,FSA!$A33,BS.data!H$5:H$116)</f>
        <v>0</v>
      </c>
      <c r="G33" s="202">
        <f>SUMIF(BS.data!$D$5:$D$116,FSA!$A33,BS.data!I$5:I$116)</f>
        <v>0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2.1279777801516932E-2</v>
      </c>
      <c r="O33" s="205">
        <f t="shared" si="20"/>
        <v>-0.41973951750288507</v>
      </c>
      <c r="P33" s="205">
        <f t="shared" si="20"/>
        <v>7.3161004431314627</v>
      </c>
      <c r="Q33" s="205">
        <f t="shared" si="20"/>
        <v>2.2358431860609831</v>
      </c>
      <c r="R33" s="205">
        <f t="shared" si="20"/>
        <v>1.9189118833788885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219647</v>
      </c>
      <c r="D34" s="202">
        <f>SUMIF(BS.data!$D$5:$D$116,FSA!$A34,BS.data!F$5:F$116)</f>
        <v>227089</v>
      </c>
      <c r="E34" s="202">
        <f>SUMIF(BS.data!$D$5:$D$116,FSA!$A34,BS.data!G$5:G$116)</f>
        <v>222541</v>
      </c>
      <c r="F34" s="202">
        <f>SUMIF(BS.data!$D$5:$D$116,FSA!$A34,BS.data!H$5:H$116)</f>
        <v>214894</v>
      </c>
      <c r="G34" s="202">
        <f>SUMIF(BS.data!$D$5:$D$116,FSA!$A34,BS.data!I$5:I$116)</f>
        <v>175037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-7.984836605965575E-4</v>
      </c>
      <c r="P34" s="207">
        <f t="shared" si="21"/>
        <v>1.0503845041372421E-2</v>
      </c>
      <c r="Q34" s="207">
        <f t="shared" si="21"/>
        <v>1.8374075092927235E-2</v>
      </c>
      <c r="R34" s="207">
        <f t="shared" si="21"/>
        <v>1.462884614217296E-3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182859</v>
      </c>
      <c r="D35" s="202">
        <f>SUMIF(BS.data!$D$5:$D$116,FSA!$A35,BS.data!F$5:F$116)</f>
        <v>138761</v>
      </c>
      <c r="E35" s="202">
        <f>SUMIF(BS.data!$D$5:$D$116,FSA!$A35,BS.data!G$5:G$116)</f>
        <v>138082</v>
      </c>
      <c r="F35" s="202">
        <f>SUMIF(BS.data!$D$5:$D$116,FSA!$A35,BS.data!H$5:H$116)</f>
        <v>210365</v>
      </c>
      <c r="G35" s="202">
        <f>SUMIF(BS.data!$D$5:$D$116,FSA!$A35,BS.data!I$5:I$116)</f>
        <v>208337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1285.7740286860471</v>
      </c>
      <c r="P35" s="131">
        <f t="shared" si="22"/>
        <v>18940.372968980799</v>
      </c>
      <c r="Q35" s="131">
        <f t="shared" si="22"/>
        <v>2136.0563161169885</v>
      </c>
      <c r="R35" s="131">
        <f t="shared" si="22"/>
        <v>1180.0859039437719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14126</v>
      </c>
      <c r="D36" s="202">
        <f>SUMIF(BS.data!$D$5:$D$116,FSA!$A36,BS.data!F$5:F$116)</f>
        <v>19185</v>
      </c>
      <c r="E36" s="202">
        <f>SUMIF(BS.data!$D$5:$D$116,FSA!$A36,BS.data!G$5:G$116)</f>
        <v>28665</v>
      </c>
      <c r="F36" s="202">
        <f>SUMIF(BS.data!$D$5:$D$116,FSA!$A36,BS.data!H$5:H$116)</f>
        <v>38296</v>
      </c>
      <c r="G36" s="202">
        <f>SUMIF(BS.data!$D$5:$D$116,FSA!$A36,BS.data!I$5:I$116)</f>
        <v>53265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8711.6647126022126</v>
      </c>
      <c r="P36" s="131">
        <f t="shared" si="23"/>
        <v>149606.21471774194</v>
      </c>
      <c r="Q36" s="131">
        <f t="shared" si="23"/>
        <v>48528.288700760197</v>
      </c>
      <c r="R36" s="131">
        <f t="shared" si="23"/>
        <v>47036.069779829544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0</v>
      </c>
      <c r="E37" s="202">
        <f>SUMIF(BS.data!$D$5:$D$116,FSA!$A37,BS.data!G$5:G$116)</f>
        <v>0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190.24681337181337</v>
      </c>
      <c r="P37" s="131">
        <f t="shared" si="24"/>
        <v>929.24143145161293</v>
      </c>
      <c r="Q37" s="131">
        <f t="shared" si="24"/>
        <v>40.800794747753976</v>
      </c>
      <c r="R37" s="131">
        <f t="shared" si="24"/>
        <v>47.504438920454547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982915</v>
      </c>
      <c r="D38" s="208">
        <f t="shared" si="25"/>
        <v>941316</v>
      </c>
      <c r="E38" s="208">
        <f t="shared" si="25"/>
        <v>868288</v>
      </c>
      <c r="F38" s="208">
        <f t="shared" si="25"/>
        <v>873577</v>
      </c>
      <c r="G38" s="208">
        <f t="shared" si="25"/>
        <v>874126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456717</v>
      </c>
      <c r="O38" s="209">
        <f t="shared" si="26"/>
        <v>422698</v>
      </c>
      <c r="P38" s="209">
        <f t="shared" si="26"/>
        <v>431432</v>
      </c>
      <c r="Q38" s="209">
        <f t="shared" si="26"/>
        <v>378125</v>
      </c>
      <c r="R38" s="209">
        <f t="shared" si="26"/>
        <v>421302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24.163735780623181</v>
      </c>
      <c r="P39" s="133">
        <f t="shared" si="27"/>
        <v>630.81979320531752</v>
      </c>
      <c r="Q39" s="133">
        <f t="shared" si="27"/>
        <v>83.96152250570421</v>
      </c>
      <c r="R39" s="133">
        <f t="shared" si="27"/>
        <v>52.025706104386309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12612</v>
      </c>
      <c r="D40" s="202">
        <f>SUMIF(BS.data!$D$5:$D$116,FSA!$A40,BS.data!F$5:F$116)</f>
        <v>4726</v>
      </c>
      <c r="E40" s="202">
        <f>SUMIF(BS.data!$D$5:$D$116,FSA!$A40,BS.data!G$5:G$116)</f>
        <v>325</v>
      </c>
      <c r="F40" s="202">
        <f>SUMIF(BS.data!$D$5:$D$116,FSA!$A40,BS.data!H$5:H$116)</f>
        <v>322</v>
      </c>
      <c r="G40" s="202">
        <f>SUMIF(BS.data!$D$5:$D$116,FSA!$A40,BS.data!I$5:I$116)</f>
        <v>411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1.0925520098465973</v>
      </c>
      <c r="P40" s="210">
        <f t="shared" si="28"/>
        <v>2.8296760710553814E-2</v>
      </c>
      <c r="Q40" s="210">
        <f t="shared" si="28"/>
        <v>0.14399426531861831</v>
      </c>
      <c r="R40" s="210">
        <f t="shared" si="28"/>
        <v>0.16782254453315276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13804</v>
      </c>
      <c r="D41" s="202">
        <f>SUMIF(BS.data!$D$5:$D$116,FSA!$A41,BS.data!F$5:F$116)</f>
        <v>11192</v>
      </c>
      <c r="E41" s="202">
        <f>SUMIF(BS.data!$D$5:$D$116,FSA!$A41,BS.data!G$5:G$116)</f>
        <v>10722</v>
      </c>
      <c r="F41" s="202">
        <f>SUMIF(BS.data!$D$5:$D$116,FSA!$A41,BS.data!H$5:H$116)</f>
        <v>1417</v>
      </c>
      <c r="G41" s="202">
        <f>SUMIF(BS.data!$D$5:$D$116,FSA!$A41,BS.data!I$5:I$116)</f>
        <v>832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0.42342342342342343</v>
      </c>
      <c r="O41" s="137">
        <f t="shared" si="29"/>
        <v>16.708860759493671</v>
      </c>
      <c r="P41" s="137">
        <f t="shared" si="29"/>
        <v>3.3833075734157649</v>
      </c>
      <c r="Q41" s="137">
        <f t="shared" si="29"/>
        <v>0.39554644008203926</v>
      </c>
      <c r="R41" s="137">
        <f t="shared" si="29"/>
        <v>0.73326045367586767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948</v>
      </c>
      <c r="D42" s="202">
        <f>SUMIF(BS.data!$D$5:$D$116,FSA!$A42,BS.data!F$5:F$116)</f>
        <v>1669</v>
      </c>
      <c r="E42" s="202">
        <f>SUMIF(BS.data!$D$5:$D$116,FSA!$A42,BS.data!G$5:G$116)</f>
        <v>1842</v>
      </c>
      <c r="F42" s="202">
        <f>SUMIF(BS.data!$D$5:$D$116,FSA!$A42,BS.data!H$5:H$116)</f>
        <v>1798</v>
      </c>
      <c r="G42" s="202">
        <f>SUMIF(BS.data!$D$5:$D$116,FSA!$A42,BS.data!I$5:I$116)</f>
        <v>1814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1.0041662215575259E-3</v>
      </c>
      <c r="O42" s="138">
        <f t="shared" si="30"/>
        <v>0.14507885915260757</v>
      </c>
      <c r="P42" s="138">
        <f t="shared" si="30"/>
        <v>3.2333825701624814</v>
      </c>
      <c r="Q42" s="138">
        <f t="shared" si="30"/>
        <v>0.28002489110143125</v>
      </c>
      <c r="R42" s="138">
        <f t="shared" si="30"/>
        <v>0.34921254718209033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888</v>
      </c>
      <c r="F43" s="202">
        <f>SUMIF(BS.data!$D$5:$D$116,FSA!$A43,BS.data!H$5:H$116)</f>
        <v>899</v>
      </c>
      <c r="G43" s="202">
        <f>SUMIF(BS.data!$D$5:$D$116,FSA!$A43,BS.data!I$5:I$116)</f>
        <v>991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41432</v>
      </c>
      <c r="D44" s="202">
        <f>SUMIF(BS.data!$D$5:$D$116,FSA!$A44,BS.data!F$5:F$116)</f>
        <v>41876</v>
      </c>
      <c r="E44" s="202">
        <f>SUMIF(BS.data!$D$5:$D$116,FSA!$A44,BS.data!G$5:G$116)</f>
        <v>45655</v>
      </c>
      <c r="F44" s="202">
        <f>SUMIF(BS.data!$D$5:$D$116,FSA!$A44,BS.data!H$5:H$116)</f>
        <v>45307</v>
      </c>
      <c r="G44" s="202">
        <f>SUMIF(BS.data!$D$5:$D$116,FSA!$A44,BS.data!I$5:I$116)</f>
        <v>45032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15</v>
      </c>
      <c r="D45" s="202">
        <f>SUMIF(BS.data!$D$5:$D$116,FSA!$A45,BS.data!F$5:F$116)</f>
        <v>55</v>
      </c>
      <c r="E45" s="202">
        <f>SUMIF(BS.data!$D$5:$D$116,FSA!$A45,BS.data!G$5:G$116)</f>
        <v>35</v>
      </c>
      <c r="F45" s="202">
        <f>SUMIF(BS.data!$D$5:$D$116,FSA!$A45,BS.data!H$5:H$116)</f>
        <v>461</v>
      </c>
      <c r="G45" s="202">
        <f>SUMIF(BS.data!$D$5:$D$116,FSA!$A45,BS.data!I$5:I$116)</f>
        <v>985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0.12507307827221426</v>
      </c>
      <c r="O45" s="136">
        <f t="shared" si="31"/>
        <v>8.809534973827933E-2</v>
      </c>
      <c r="P45" s="136">
        <f t="shared" si="31"/>
        <v>0</v>
      </c>
      <c r="Q45" s="136">
        <f t="shared" si="31"/>
        <v>0</v>
      </c>
      <c r="R45" s="136">
        <f t="shared" si="31"/>
        <v>0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101620</v>
      </c>
      <c r="D46" s="202">
        <f>SUMIF(BS.data!$D$5:$D$116,FSA!$A46,BS.data!F$5:F$116)</f>
        <v>71393</v>
      </c>
      <c r="E46" s="202">
        <f>SUMIF(BS.data!$D$5:$D$116,FSA!$A46,BS.data!G$5:G$116)</f>
        <v>0</v>
      </c>
      <c r="F46" s="202">
        <f>SUMIF(BS.data!$D$5:$D$116,FSA!$A46,BS.data!H$5:H$116)</f>
        <v>0</v>
      </c>
      <c r="G46" s="202">
        <f>SUMIF(BS.data!$D$5:$D$116,FSA!$A46,BS.data!I$5:I$116)</f>
        <v>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4.7672371810292731</v>
      </c>
      <c r="O46" s="137">
        <f t="shared" si="32"/>
        <v>6.1905111106018591</v>
      </c>
      <c r="P46" s="137">
        <f t="shared" si="32"/>
        <v>13.601156944187533</v>
      </c>
      <c r="Q46" s="137">
        <f t="shared" si="32"/>
        <v>16.400505935782011</v>
      </c>
      <c r="R46" s="137">
        <f t="shared" si="32"/>
        <v>16.459782283032059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0</v>
      </c>
      <c r="E47" s="202">
        <f>SUMIF(BS.data!$D$5:$D$116,FSA!$A47,BS.data!G$5:G$116)</f>
        <v>0</v>
      </c>
      <c r="F47" s="202">
        <f>SUMIF(BS.data!$D$5:$D$116,FSA!$A47,BS.data!H$5:H$116)</f>
        <v>0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-74.067055393586003</v>
      </c>
      <c r="O47" s="211">
        <f t="shared" si="33"/>
        <v>-12.74192396930216</v>
      </c>
      <c r="P47" s="211">
        <f t="shared" si="33"/>
        <v>0</v>
      </c>
      <c r="Q47" s="211">
        <f t="shared" si="33"/>
        <v>0</v>
      </c>
      <c r="R47" s="211">
        <f t="shared" si="33"/>
        <v>0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101620</v>
      </c>
      <c r="D48" s="208">
        <f t="shared" si="34"/>
        <v>71393</v>
      </c>
      <c r="E48" s="208">
        <f t="shared" si="34"/>
        <v>0</v>
      </c>
      <c r="F48" s="208">
        <f t="shared" si="34"/>
        <v>0</v>
      </c>
      <c r="G48" s="208">
        <f t="shared" si="34"/>
        <v>0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-74.067055393586003</v>
      </c>
      <c r="O48" s="174">
        <f t="shared" si="35"/>
        <v>-12.74192396930216</v>
      </c>
      <c r="P48" s="174">
        <f t="shared" si="35"/>
        <v>0</v>
      </c>
      <c r="Q48" s="174">
        <f t="shared" si="35"/>
        <v>0</v>
      </c>
      <c r="R48" s="174">
        <f t="shared" si="35"/>
        <v>0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170431</v>
      </c>
      <c r="D49" s="208">
        <f t="shared" si="36"/>
        <v>130911</v>
      </c>
      <c r="E49" s="208">
        <f t="shared" si="36"/>
        <v>59467</v>
      </c>
      <c r="F49" s="208">
        <f t="shared" si="36"/>
        <v>50204</v>
      </c>
      <c r="G49" s="208">
        <f t="shared" si="36"/>
        <v>50065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9.8012202322377492E-3</v>
      </c>
      <c r="O49" s="136">
        <f t="shared" si="37"/>
        <v>-0.10698527866877705</v>
      </c>
      <c r="P49" s="136" t="e">
        <f t="shared" si="37"/>
        <v>#DIV/0!</v>
      </c>
      <c r="Q49" s="136" t="e">
        <f t="shared" si="37"/>
        <v>#DIV/0!</v>
      </c>
      <c r="R49" s="136" t="e">
        <f t="shared" si="37"/>
        <v>#DIV/0!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0.40375910253887032</v>
      </c>
      <c r="O50" s="136">
        <f t="shared" si="38"/>
        <v>0.26008152059725742</v>
      </c>
      <c r="P50" s="136" t="e">
        <f t="shared" si="38"/>
        <v>#DIV/0!</v>
      </c>
      <c r="Q50" s="136" t="e">
        <f t="shared" si="38"/>
        <v>#DIV/0!</v>
      </c>
      <c r="R50" s="136" t="e">
        <f t="shared" si="38"/>
        <v>#DIV/0!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839700</v>
      </c>
      <c r="D51" s="202">
        <f>SUMIF(BS.data!$D$5:$D$116,FSA!$A51,BS.data!F$5:F$116)</f>
        <v>839700</v>
      </c>
      <c r="E51" s="202">
        <f>SUMIF(BS.data!$D$5:$D$116,FSA!$A51,BS.data!G$5:G$116)</f>
        <v>839700</v>
      </c>
      <c r="F51" s="202">
        <f>SUMIF(BS.data!$D$5:$D$116,FSA!$A51,BS.data!H$5:H$116)</f>
        <v>839700</v>
      </c>
      <c r="G51" s="202">
        <f>SUMIF(BS.data!$D$5:$D$116,FSA!$A51,BS.data!I$5:I$116)</f>
        <v>839700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0.40329659515843336</v>
      </c>
      <c r="O51" s="136">
        <f t="shared" si="39"/>
        <v>0.22310310534646255</v>
      </c>
      <c r="P51" s="136" t="e">
        <f t="shared" si="39"/>
        <v>#DIV/0!</v>
      </c>
      <c r="Q51" s="136" t="e">
        <f t="shared" si="39"/>
        <v>#DIV/0!</v>
      </c>
      <c r="R51" s="136" t="e">
        <f t="shared" si="39"/>
        <v>#DIV/0!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-27215</v>
      </c>
      <c r="D52" s="202">
        <f>SUMIF(BS.data!$D$5:$D$116,FSA!$A52,BS.data!F$5:F$116)</f>
        <v>-29294</v>
      </c>
      <c r="E52" s="202">
        <f>SUMIF(BS.data!$D$5:$D$116,FSA!$A52,BS.data!G$5:G$116)</f>
        <v>-30880</v>
      </c>
      <c r="F52" s="202">
        <f>SUMIF(BS.data!$D$5:$D$116,FSA!$A52,BS.data!H$5:H$116)</f>
        <v>-16329</v>
      </c>
      <c r="G52" s="202">
        <f>SUMIF(BS.data!$D$5:$D$116,FSA!$A52,BS.data!I$5:I$116)</f>
        <v>-15641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0.46155284392836055</v>
      </c>
      <c r="O52" s="136">
        <f t="shared" si="40"/>
        <v>0.47335172916112223</v>
      </c>
      <c r="P52" s="136" t="e">
        <f t="shared" si="40"/>
        <v>#DIV/0!</v>
      </c>
      <c r="Q52" s="136" t="e">
        <f t="shared" si="40"/>
        <v>#DIV/0!</v>
      </c>
      <c r="R52" s="136" t="e">
        <f t="shared" si="40"/>
        <v>#DIV/0!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0.11116884821765552</v>
      </c>
      <c r="O53" s="172">
        <f t="shared" si="41"/>
        <v>8.0962895172255814E-2</v>
      </c>
      <c r="P53" s="172">
        <f t="shared" si="41"/>
        <v>0</v>
      </c>
      <c r="Q53" s="172">
        <f t="shared" si="41"/>
        <v>0</v>
      </c>
      <c r="R53" s="172">
        <f t="shared" si="41"/>
        <v>0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812485</v>
      </c>
      <c r="D54" s="212">
        <f t="shared" si="42"/>
        <v>810406</v>
      </c>
      <c r="E54" s="212">
        <f t="shared" si="42"/>
        <v>808820</v>
      </c>
      <c r="F54" s="212">
        <f t="shared" si="42"/>
        <v>823371</v>
      </c>
      <c r="G54" s="212">
        <f t="shared" si="42"/>
        <v>824059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982916</v>
      </c>
      <c r="D55" s="208">
        <f t="shared" si="43"/>
        <v>941317</v>
      </c>
      <c r="E55" s="208">
        <f t="shared" si="43"/>
        <v>868287</v>
      </c>
      <c r="F55" s="208">
        <f t="shared" si="43"/>
        <v>873575</v>
      </c>
      <c r="G55" s="208">
        <f t="shared" si="43"/>
        <v>874124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2.3899518144950369E-2</v>
      </c>
      <c r="O55" s="137">
        <f t="shared" si="44"/>
        <v>-5.5037845228194264E-2</v>
      </c>
      <c r="P55" s="137">
        <f t="shared" si="44"/>
        <v>-4.1778145941000468E-2</v>
      </c>
      <c r="Q55" s="137">
        <f t="shared" si="44"/>
        <v>-3.3351915479170387E-2</v>
      </c>
      <c r="R55" s="137">
        <f t="shared" si="44"/>
        <v>-1.4728314356132267E-2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-1</v>
      </c>
      <c r="D56" s="191">
        <f t="shared" si="45"/>
        <v>-1</v>
      </c>
      <c r="E56" s="191">
        <f t="shared" si="45"/>
        <v>1</v>
      </c>
      <c r="F56" s="191">
        <f t="shared" si="45"/>
        <v>2</v>
      </c>
      <c r="G56" s="191">
        <f t="shared" si="45"/>
        <v>2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-14.153061224489797</v>
      </c>
      <c r="O56" s="211">
        <f t="shared" si="46"/>
        <v>7.9605568445475638</v>
      </c>
      <c r="P56" s="211">
        <f t="shared" si="46"/>
        <v>5.3005490196078435</v>
      </c>
      <c r="Q56" s="211">
        <f t="shared" si="46"/>
        <v>56.388090349075974</v>
      </c>
      <c r="R56" s="211">
        <f t="shared" si="46"/>
        <v>1.4356517624792997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-14.153061224489797</v>
      </c>
      <c r="O57" s="211">
        <f t="shared" si="47"/>
        <v>7.9605568445475638</v>
      </c>
      <c r="P57" s="211">
        <f t="shared" si="47"/>
        <v>5.3005490196078435</v>
      </c>
      <c r="Q57" s="211">
        <f t="shared" si="47"/>
        <v>56.388090349075974</v>
      </c>
      <c r="R57" s="211">
        <f t="shared" si="47"/>
        <v>1.4356517624792997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5.1292615099392314E-2</v>
      </c>
      <c r="O58" s="136">
        <f t="shared" si="48"/>
        <v>0.17124408672062416</v>
      </c>
      <c r="P58" s="136">
        <f t="shared" si="48"/>
        <v>-0.14657749104791218</v>
      </c>
      <c r="Q58" s="136">
        <f t="shared" si="48"/>
        <v>-0.39252030151851719</v>
      </c>
      <c r="R58" s="136">
        <f t="shared" si="48"/>
        <v>-1.2147153332784049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2.112987949325368</v>
      </c>
      <c r="O59" s="136">
        <f t="shared" si="49"/>
        <v>-0.41629486805820237</v>
      </c>
      <c r="P59" s="136">
        <f t="shared" si="49"/>
        <v>0.36864845668965107</v>
      </c>
      <c r="Q59" s="136">
        <f t="shared" si="49"/>
        <v>0.22435453916463349</v>
      </c>
      <c r="R59" s="136">
        <f t="shared" si="49"/>
        <v>1.0715992419873115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2.1105675146771037</v>
      </c>
      <c r="O60" s="136">
        <f t="shared" si="50"/>
        <v>-0.35710602425845794</v>
      </c>
      <c r="P60" s="136">
        <f t="shared" si="50"/>
        <v>0.43342901956142166</v>
      </c>
      <c r="Q60" s="136">
        <f t="shared" si="50"/>
        <v>0.27351516696405814</v>
      </c>
      <c r="R60" s="136">
        <f t="shared" si="50"/>
        <v>1.2926588118975035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2.4154392831393552</v>
      </c>
      <c r="O61" s="136">
        <f t="shared" si="51"/>
        <v>-0.75766204066991005</v>
      </c>
      <c r="P61" s="136">
        <f t="shared" si="51"/>
        <v>0.31996685507975497</v>
      </c>
      <c r="Q61" s="136">
        <f t="shared" si="51"/>
        <v>0.23050872145952442</v>
      </c>
      <c r="R61" s="136">
        <f t="shared" si="51"/>
        <v>1.262585482409162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-0.82069728832318756</v>
      </c>
      <c r="O64" s="211">
        <f t="shared" si="52"/>
        <v>-4.2298091042584431</v>
      </c>
      <c r="P64" s="211">
        <f t="shared" si="52"/>
        <v>-10.031428571428572</v>
      </c>
      <c r="Q64" s="211" t="e">
        <f t="shared" si="52"/>
        <v>#DIV/0!</v>
      </c>
      <c r="R64" s="211" t="e">
        <f t="shared" si="52"/>
        <v>#DIV/0!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-0.75926950747094635</v>
      </c>
      <c r="O65" s="216">
        <f t="shared" si="53"/>
        <v>-4.1138032305433185</v>
      </c>
      <c r="P65" s="216">
        <f t="shared" si="53"/>
        <v>-9.1071428571428577</v>
      </c>
      <c r="Q65" s="216" t="e">
        <f t="shared" si="53"/>
        <v>#DIV/0!</v>
      </c>
      <c r="R65" s="216" t="e">
        <f t="shared" si="53"/>
        <v>#DIV/0!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 t="e">
        <f t="shared" ref="N66:U66" si="54">(N11-N9)/-N9</f>
        <v>#DIV/0!</v>
      </c>
      <c r="O66" s="140">
        <f t="shared" si="54"/>
        <v>-1.4798701298701298</v>
      </c>
      <c r="P66" s="140">
        <f t="shared" si="54"/>
        <v>4.1790757381258024</v>
      </c>
      <c r="Q66" s="140" t="e">
        <f t="shared" si="54"/>
        <v>#DIV/0!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7.0285714285714285</v>
      </c>
      <c r="P67" s="211">
        <f t="shared" si="55"/>
        <v>-6.995507060333761</v>
      </c>
      <c r="Q67" s="211" t="e">
        <f t="shared" si="55"/>
        <v>#DIV/0!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6380</v>
      </c>
      <c r="O74" s="218">
        <f t="shared" si="56"/>
        <v>3644</v>
      </c>
      <c r="P74" s="218">
        <f t="shared" si="56"/>
        <v>-8494</v>
      </c>
      <c r="Q74" s="218">
        <f t="shared" si="56"/>
        <v>-13068</v>
      </c>
      <c r="R74" s="218">
        <f t="shared" si="56"/>
        <v>3662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45842.17070924164</v>
      </c>
      <c r="O75" s="219">
        <f t="shared" si="57"/>
        <v>42370.522683706069</v>
      </c>
      <c r="P75" s="219">
        <f t="shared" si="57"/>
        <v>18255.358730158729</v>
      </c>
      <c r="Q75" s="219">
        <f t="shared" si="57"/>
        <v>-32693.735339906591</v>
      </c>
      <c r="R75" s="219">
        <f t="shared" si="57"/>
        <v>5780.7984384631191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2.0571077678845421E-2</v>
      </c>
      <c r="O76" s="138">
        <f t="shared" si="58"/>
        <v>-1.3284345047923323</v>
      </c>
      <c r="P76" s="138">
        <f t="shared" si="58"/>
        <v>-25.965079365079362</v>
      </c>
      <c r="Q76" s="138">
        <f t="shared" si="58"/>
        <v>7.7815256875973011</v>
      </c>
      <c r="R76" s="138">
        <f t="shared" si="58"/>
        <v>0.2475857817957674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134</v>
      </c>
      <c r="F4" s="264">
        <v>-2079</v>
      </c>
      <c r="G4" s="264">
        <v>8179</v>
      </c>
      <c r="H4" s="264">
        <v>14995</v>
      </c>
      <c r="I4" s="264">
        <v>1205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111</v>
      </c>
      <c r="F6" s="264">
        <v>158</v>
      </c>
      <c r="G6" s="264">
        <v>647</v>
      </c>
      <c r="H6" s="264">
        <v>3413</v>
      </c>
      <c r="I6" s="264">
        <v>3659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5232</v>
      </c>
      <c r="F7" s="264">
        <v>13871</v>
      </c>
      <c r="G7" s="264">
        <v>819</v>
      </c>
      <c r="H7" s="264">
        <v>-6596</v>
      </c>
      <c r="I7" s="264">
        <v>10242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-6288</v>
      </c>
      <c r="F9" s="264">
        <v>-17870</v>
      </c>
      <c r="G9" s="264">
        <v>-3834</v>
      </c>
      <c r="H9" s="264">
        <v>-1033</v>
      </c>
      <c r="I9" s="264">
        <v>-363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1807</v>
      </c>
      <c r="F10" s="264">
        <v>1362</v>
      </c>
      <c r="G10" s="264">
        <v>700</v>
      </c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996</v>
      </c>
      <c r="F12" s="301">
        <v>-4558</v>
      </c>
      <c r="G12" s="301">
        <v>6511</v>
      </c>
      <c r="H12" s="301">
        <v>10779</v>
      </c>
      <c r="I12" s="301">
        <v>14743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40184</v>
      </c>
      <c r="F13" s="264">
        <v>41219</v>
      </c>
      <c r="G13" s="264">
        <v>1419</v>
      </c>
      <c r="H13" s="264">
        <v>11950</v>
      </c>
      <c r="I13" s="264">
        <v>-2233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7438</v>
      </c>
      <c r="F14" s="264">
        <v>-6227</v>
      </c>
      <c r="G14" s="264">
        <v>-13044</v>
      </c>
      <c r="H14" s="264">
        <v>-11716</v>
      </c>
      <c r="I14" s="264">
        <v>-12941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-8970</v>
      </c>
      <c r="F15" s="264">
        <v>-10147</v>
      </c>
      <c r="G15" s="264">
        <v>-7129</v>
      </c>
      <c r="H15" s="264">
        <v>-18623</v>
      </c>
      <c r="I15" s="264">
        <v>-13803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1382</v>
      </c>
      <c r="F16" s="264">
        <v>1361</v>
      </c>
      <c r="G16" s="264">
        <v>1344</v>
      </c>
      <c r="H16" s="264">
        <v>1449</v>
      </c>
      <c r="I16" s="264">
        <v>1228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/>
      <c r="F18" s="264">
        <v>-3080</v>
      </c>
      <c r="G18" s="264">
        <v>-1558</v>
      </c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41030</v>
      </c>
      <c r="F22" s="301">
        <v>18568</v>
      </c>
      <c r="G22" s="301">
        <v>-12457</v>
      </c>
      <c r="H22" s="301">
        <v>-6162</v>
      </c>
      <c r="I22" s="301">
        <v>-13007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-47</v>
      </c>
      <c r="F24" s="264">
        <v>-2640</v>
      </c>
      <c r="G24" s="264">
        <v>-2189</v>
      </c>
      <c r="H24" s="264">
        <v>-1350</v>
      </c>
      <c r="I24" s="264">
        <v>-2683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-224774</v>
      </c>
      <c r="F26" s="264">
        <v>-256330</v>
      </c>
      <c r="G26" s="264">
        <v>-57430</v>
      </c>
      <c r="H26" s="264">
        <v>-35710</v>
      </c>
      <c r="I26" s="264">
        <v>-29960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178900</v>
      </c>
      <c r="F27" s="264">
        <v>221715</v>
      </c>
      <c r="G27" s="264">
        <v>140845</v>
      </c>
      <c r="H27" s="264">
        <v>41935</v>
      </c>
      <c r="I27" s="264">
        <v>46450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6288</v>
      </c>
      <c r="F30" s="264">
        <v>17870</v>
      </c>
      <c r="G30" s="264">
        <v>3834</v>
      </c>
      <c r="H30" s="264">
        <v>1221</v>
      </c>
      <c r="I30" s="264">
        <v>428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-39634</v>
      </c>
      <c r="F31" s="301">
        <v>-19386</v>
      </c>
      <c r="G31" s="301">
        <v>85060</v>
      </c>
      <c r="H31" s="301">
        <v>6096</v>
      </c>
      <c r="I31" s="301">
        <v>14235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/>
      <c r="F36" s="264"/>
      <c r="G36" s="264">
        <v>-71393</v>
      </c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-368</v>
      </c>
      <c r="F38" s="264">
        <v>-4</v>
      </c>
      <c r="G38" s="264"/>
      <c r="H38" s="264">
        <v>-40</v>
      </c>
      <c r="I38" s="264">
        <v>-63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-368</v>
      </c>
      <c r="F39" s="301">
        <v>-4</v>
      </c>
      <c r="G39" s="301">
        <v>-71393</v>
      </c>
      <c r="H39" s="301">
        <v>-40</v>
      </c>
      <c r="I39" s="301">
        <v>-63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1028</v>
      </c>
      <c r="F40" s="301">
        <v>-822</v>
      </c>
      <c r="G40" s="301">
        <v>1210</v>
      </c>
      <c r="H40" s="301">
        <v>-105</v>
      </c>
      <c r="I40" s="301">
        <v>1166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400</v>
      </c>
      <c r="F41" s="301">
        <v>1428</v>
      </c>
      <c r="G41" s="301">
        <v>606</v>
      </c>
      <c r="H41" s="301">
        <v>1816</v>
      </c>
      <c r="I41" s="301">
        <v>1711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1428</v>
      </c>
      <c r="F43" s="301">
        <v>606</v>
      </c>
      <c r="G43" s="301">
        <v>1816</v>
      </c>
      <c r="H43" s="301">
        <v>1711</v>
      </c>
      <c r="I43" s="301">
        <v>2877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-0.8608268347398782</v>
      </c>
      <c r="D8" s="136">
        <f>FSA!D8/FSA!D$7</f>
        <v>-0.91399681266142774</v>
      </c>
      <c r="E8" s="136">
        <f>FSA!E8/FSA!E$7</f>
        <v>-1.4652880354505169</v>
      </c>
      <c r="F8" s="136">
        <f>FSA!F8/FSA!F$7</f>
        <v>-0.60029039618336444</v>
      </c>
      <c r="G8" s="136">
        <f>FSA!G8/FSA!G$7</f>
        <v>-0.36652349342704671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0.13917316526012177</v>
      </c>
      <c r="D9" s="142">
        <f>FSA!D9/FSA!D$7</f>
        <v>8.600318733857229E-2</v>
      </c>
      <c r="E9" s="142">
        <f>FSA!E9/FSA!E$7</f>
        <v>-0.465288035450517</v>
      </c>
      <c r="F9" s="142">
        <f>FSA!F9/FSA!F$7</f>
        <v>0.39970960381663556</v>
      </c>
      <c r="G9" s="142">
        <f>FSA!G9/FSA!G$7</f>
        <v>0.63347650657295329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-0.17085781433607519</v>
      </c>
      <c r="D10" s="136">
        <f>FSA!D10/FSA!D$7</f>
        <v>-0.40259383414848604</v>
      </c>
      <c r="E10" s="136">
        <f>FSA!E10/FSA!E$7</f>
        <v>-9.9069423929098974</v>
      </c>
      <c r="F10" s="136">
        <f>FSA!F10/FSA!F$7</f>
        <v>-1.2086704003318813</v>
      </c>
      <c r="G10" s="136">
        <f>FSA!G10/FSA!G$7</f>
        <v>-2.2100741897696214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-3.1684649075953426E-2</v>
      </c>
      <c r="D12" s="142">
        <f>FSA!D12/FSA!D$7</f>
        <v>-0.31659064680991372</v>
      </c>
      <c r="E12" s="142">
        <f>FSA!E12/FSA!E$7</f>
        <v>-10.372230428360414</v>
      </c>
      <c r="F12" s="142">
        <f>FSA!F12/FSA!F$7</f>
        <v>-0.80896079651524577</v>
      </c>
      <c r="G12" s="142">
        <f>FSA!G12/FSA!G$7</f>
        <v>-1.5765976831966679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4.871274436491828E-3</v>
      </c>
      <c r="D13" s="136">
        <f>FSA!D13/FSA!D$7</f>
        <v>5.4954113315381657E-5</v>
      </c>
      <c r="E13" s="136">
        <f>FSA!E13/FSA!E$7</f>
        <v>-0.66026587887740029</v>
      </c>
      <c r="F13" s="136">
        <f>FSA!F13/FSA!F$7</f>
        <v>-6.1190624351794232E-2</v>
      </c>
      <c r="G13" s="136">
        <f>FSA!G13/FSA!G$7</f>
        <v>-3.2929845112586231E-2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-3.8606986433073393E-2</v>
      </c>
      <c r="D14" s="136">
        <f>FSA!D14/FSA!D$7</f>
        <v>-7.484750233554982E-2</v>
      </c>
      <c r="E14" s="136">
        <f>FSA!E14/FSA!E$7</f>
        <v>-1.0339734121122599</v>
      </c>
      <c r="F14" s="136">
        <f>FSA!F14/FSA!F$7</f>
        <v>0</v>
      </c>
      <c r="G14" s="136">
        <f>FSA!G14/FSA!G$7</f>
        <v>0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6.8283303065911766E-2</v>
      </c>
      <c r="D15" s="136">
        <f>FSA!D15/FSA!D$7</f>
        <v>0.2771335934494697</v>
      </c>
      <c r="E15" s="136">
        <f>FSA!E15/FSA!E$7</f>
        <v>24.147710487444609</v>
      </c>
      <c r="F15" s="136">
        <f>FSA!F15/FSA!F$7</f>
        <v>3.98050197054553</v>
      </c>
      <c r="G15" s="136">
        <f>FSA!G15/FSA!G$7</f>
        <v>1.7663673044383705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2.8629419933767762E-3</v>
      </c>
      <c r="D16" s="142">
        <f>FSA!D16/FSA!D$7</f>
        <v>-0.11424960158267847</v>
      </c>
      <c r="E16" s="142">
        <f>FSA!E16/FSA!E$7</f>
        <v>12.081240768094535</v>
      </c>
      <c r="F16" s="142">
        <f>FSA!F16/FSA!F$7</f>
        <v>3.1103505496784898</v>
      </c>
      <c r="G16" s="142">
        <f>FSA!G16/FSA!G$7</f>
        <v>0.15683977612911623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0</v>
      </c>
      <c r="D17" s="136">
        <f>FSA!D17/FSA!D$7</f>
        <v>0</v>
      </c>
      <c r="E17" s="136">
        <f>FSA!E17/FSA!E$7</f>
        <v>0</v>
      </c>
      <c r="F17" s="136">
        <f>FSA!F17/FSA!F$7</f>
        <v>-9.1889649450321506E-2</v>
      </c>
      <c r="G17" s="136">
        <f>FSA!G17/FSA!G$7</f>
        <v>-6.729142262137186E-2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2.8629419933767762E-3</v>
      </c>
      <c r="D18" s="142">
        <f>FSA!D18/FSA!D$7</f>
        <v>-0.11424960158267847</v>
      </c>
      <c r="E18" s="142">
        <f>FSA!E18/FSA!E$7</f>
        <v>12.081240768094535</v>
      </c>
      <c r="F18" s="142">
        <f>FSA!F18/FSA!F$7</f>
        <v>3.0184609002281686</v>
      </c>
      <c r="G18" s="142">
        <f>FSA!G18/FSA!G$7</f>
        <v>8.9548353507744372E-2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2.3715415019762848E-3</v>
      </c>
      <c r="D21" s="136">
        <f>FSA!D21/FSA!D$7</f>
        <v>8.6827499038303023E-3</v>
      </c>
      <c r="E21" s="136">
        <f>FSA!E21/FSA!E$7</f>
        <v>0.95568685376661744</v>
      </c>
      <c r="F21" s="136">
        <f>FSA!F21/FSA!F$7</f>
        <v>0.70794440987347018</v>
      </c>
      <c r="G21" s="136">
        <f>FSA!G21/FSA!G$7</f>
        <v>0.47624625797214631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-2.9313107573977138E-2</v>
      </c>
      <c r="D25" s="136">
        <f>FSA!D25/FSA!D$7</f>
        <v>-0.30790789690608344</v>
      </c>
      <c r="E25" s="136">
        <f>FSA!E25/FSA!E$7</f>
        <v>-9.4165435745937955</v>
      </c>
      <c r="F25" s="136">
        <f>FSA!F25/FSA!F$7</f>
        <v>-0.10101638664177556</v>
      </c>
      <c r="G25" s="136">
        <f>FSA!G25/FSA!G$7</f>
        <v>-1.1003514252245217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-2.9313107573977138E-2</v>
      </c>
      <c r="D26" s="136">
        <f>FSA!D26/FSA!D$7</f>
        <v>-0.30790789690608344</v>
      </c>
      <c r="E26" s="136">
        <f>FSA!E26/FSA!E$7</f>
        <v>-9.4165435745937955</v>
      </c>
      <c r="F26" s="136">
        <f>FSA!F26/FSA!F$7</f>
        <v>-0.10101638664177556</v>
      </c>
      <c r="G26" s="136">
        <f>FSA!G26/FSA!G$7</f>
        <v>-1.1003514252245217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8.3630832778012337E-2</v>
      </c>
      <c r="D29" s="136">
        <f>FSA!D29/FSA!D$38</f>
        <v>0.1232274815258638</v>
      </c>
      <c r="E29" s="136">
        <f>FSA!E29/FSA!E$38</f>
        <v>3.8916811012014448E-2</v>
      </c>
      <c r="F29" s="136">
        <f>FSA!F29/FSA!F$38</f>
        <v>3.1435122490633335E-2</v>
      </c>
      <c r="G29" s="136">
        <f>FSA!G29/FSA!G$38</f>
        <v>1.3884726000599456E-2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9.062533382845922E-2</v>
      </c>
      <c r="D30" s="136">
        <f>FSA!D30/FSA!D$38</f>
        <v>4.1566275299686824E-2</v>
      </c>
      <c r="E30" s="136">
        <f>FSA!E30/FSA!E$38</f>
        <v>3.5856766418515512E-2</v>
      </c>
      <c r="F30" s="136">
        <f>FSA!F30/FSA!F$38</f>
        <v>2.8953372169825901E-2</v>
      </c>
      <c r="G30" s="136">
        <f>FSA!G30/FSA!G$38</f>
        <v>2.7898723982583747E-2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0.4006979240320882</v>
      </c>
      <c r="D31" s="136">
        <f>FSA!D31/FSA!D$38</f>
        <v>0.42502092814740217</v>
      </c>
      <c r="E31" s="136">
        <f>FSA!E31/FSA!E$38</f>
        <v>0.47579029077909635</v>
      </c>
      <c r="F31" s="136">
        <f>FSA!F31/FSA!F$38</f>
        <v>0.40799608964063844</v>
      </c>
      <c r="G31" s="136">
        <f>FSA!G31/FSA!G$38</f>
        <v>0.422544347153614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1.1720240305621544E-3</v>
      </c>
      <c r="D32" s="136">
        <f>FSA!D32/FSA!D$38</f>
        <v>1.1462675658333653E-3</v>
      </c>
      <c r="E32" s="136">
        <f>FSA!E32/FSA!E$38</f>
        <v>1.0964104076066927E-3</v>
      </c>
      <c r="F32" s="136">
        <f>FSA!F32/FSA!F$38</f>
        <v>9.7530040282653961E-4</v>
      </c>
      <c r="G32" s="136">
        <f>FSA!G32/FSA!G$38</f>
        <v>3.6157258793354734E-2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0</v>
      </c>
      <c r="D33" s="136">
        <f>FSA!D33/FSA!D$38</f>
        <v>0</v>
      </c>
      <c r="E33" s="136">
        <f>FSA!E33/FSA!E$38</f>
        <v>0</v>
      </c>
      <c r="F33" s="136">
        <f>FSA!F33/FSA!F$38</f>
        <v>0</v>
      </c>
      <c r="G33" s="136">
        <f>FSA!G33/FSA!G$38</f>
        <v>0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0.22346489777854647</v>
      </c>
      <c r="D34" s="136">
        <f>FSA!D34/FSA!D$38</f>
        <v>0.24124629773636058</v>
      </c>
      <c r="E34" s="136">
        <f>FSA!E34/FSA!E$38</f>
        <v>0.25629860138571536</v>
      </c>
      <c r="F34" s="136">
        <f>FSA!F34/FSA!F$38</f>
        <v>0.24599319808099343</v>
      </c>
      <c r="G34" s="136">
        <f>FSA!G34/FSA!G$38</f>
        <v>0.20024229916510891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0.18603744983035156</v>
      </c>
      <c r="D35" s="136">
        <f>FSA!D35/FSA!D$38</f>
        <v>0.14741170871418313</v>
      </c>
      <c r="E35" s="136">
        <f>FSA!E35/FSA!E$38</f>
        <v>0.15902788015036484</v>
      </c>
      <c r="F35" s="136">
        <f>FSA!F35/FSA!F$38</f>
        <v>0.24080876671432513</v>
      </c>
      <c r="G35" s="136">
        <f>FSA!G35/FSA!G$38</f>
        <v>0.23833749367940091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1.4371537721980028E-2</v>
      </c>
      <c r="D36" s="136">
        <f>FSA!D36/FSA!D$38</f>
        <v>2.0381041010670169E-2</v>
      </c>
      <c r="E36" s="136">
        <f>FSA!E36/FSA!E$38</f>
        <v>3.3013239846686811E-2</v>
      </c>
      <c r="F36" s="136">
        <f>FSA!F36/FSA!F$38</f>
        <v>4.3838150500757234E-2</v>
      </c>
      <c r="G36" s="136">
        <f>FSA!G36/FSA!G$38</f>
        <v>6.093515122533822E-2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0</v>
      </c>
      <c r="D37" s="136">
        <f>FSA!D37/FSA!D$38</f>
        <v>0</v>
      </c>
      <c r="E37" s="136">
        <f>FSA!E37/FSA!E$38</f>
        <v>0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1.2831208363685198E-2</v>
      </c>
      <c r="D40" s="136">
        <f>FSA!D40/FSA!D$55</f>
        <v>5.020625357876252E-3</v>
      </c>
      <c r="E40" s="136">
        <f>FSA!E40/FSA!E$55</f>
        <v>3.7430020258278658E-4</v>
      </c>
      <c r="F40" s="136">
        <f>FSA!F40/FSA!F$55</f>
        <v>3.6860029190395789E-4</v>
      </c>
      <c r="G40" s="136">
        <f>FSA!G40/FSA!G$55</f>
        <v>4.7018500807665732E-4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1.404392643928881E-2</v>
      </c>
      <c r="D41" s="136">
        <f>FSA!D41/FSA!D$55</f>
        <v>1.188972471547842E-2</v>
      </c>
      <c r="E41" s="136">
        <f>FSA!E41/FSA!E$55</f>
        <v>1.2348451606438885E-2</v>
      </c>
      <c r="F41" s="136">
        <f>FSA!F41/FSA!F$55</f>
        <v>1.6220702286581002E-3</v>
      </c>
      <c r="G41" s="136">
        <f>FSA!G41/FSA!G$55</f>
        <v>9.5181004068072722E-4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9.6447712724179885E-4</v>
      </c>
      <c r="D42" s="136">
        <f>FSA!D42/FSA!D$55</f>
        <v>1.7730477618060653E-3</v>
      </c>
      <c r="E42" s="136">
        <f>FSA!E42/FSA!E$55</f>
        <v>2.1214183789461318E-3</v>
      </c>
      <c r="F42" s="136">
        <f>FSA!F42/FSA!F$55</f>
        <v>2.0582090833643363E-3</v>
      </c>
      <c r="G42" s="136">
        <f>FSA!G42/FSA!G$55</f>
        <v>2.0752204492726434E-3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0</v>
      </c>
      <c r="D43" s="136">
        <f>FSA!D43/FSA!D$55</f>
        <v>0</v>
      </c>
      <c r="E43" s="136">
        <f>FSA!E43/FSA!E$55</f>
        <v>1.0227033227492752E-3</v>
      </c>
      <c r="F43" s="136">
        <f>FSA!F43/FSA!F$55</f>
        <v>1.0291045416821682E-3</v>
      </c>
      <c r="G43" s="136">
        <f>FSA!G43/FSA!G$55</f>
        <v>1.1337064306665874E-3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4.2152126936584614E-2</v>
      </c>
      <c r="D44" s="136">
        <f>FSA!D44/FSA!D$55</f>
        <v>4.4486607593403713E-2</v>
      </c>
      <c r="E44" s="136">
        <f>FSA!E44/FSA!E$55</f>
        <v>5.2580540765898832E-2</v>
      </c>
      <c r="F44" s="136">
        <f>FSA!F44/FSA!F$55</f>
        <v>5.1863892625132357E-2</v>
      </c>
      <c r="G44" s="136">
        <f>FSA!G44/FSA!G$55</f>
        <v>5.1516718451844364E-2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1.5260714038636059E-5</v>
      </c>
      <c r="D45" s="136">
        <f>FSA!D45/FSA!D$55</f>
        <v>5.842877585340539E-5</v>
      </c>
      <c r="E45" s="136">
        <f>FSA!E45/FSA!E$55</f>
        <v>4.0309252585838553E-5</v>
      </c>
      <c r="F45" s="136">
        <f>FSA!F45/FSA!F$55</f>
        <v>5.2771656698051117E-4</v>
      </c>
      <c r="G45" s="136">
        <f>FSA!G45/FSA!G$55</f>
        <v>1.1268424159501399E-3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0.10338625070707975</v>
      </c>
      <c r="D46" s="136">
        <f>FSA!D46/FSA!D$55</f>
        <v>7.5843738081857653E-2</v>
      </c>
      <c r="E46" s="136">
        <f>FSA!E46/FSA!E$55</f>
        <v>0</v>
      </c>
      <c r="F46" s="136">
        <f>FSA!F46/FSA!F$55</f>
        <v>0</v>
      </c>
      <c r="G46" s="136">
        <f>FSA!G46/FSA!G$55</f>
        <v>0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0</v>
      </c>
      <c r="D47" s="136">
        <f>FSA!D47/FSA!D$55</f>
        <v>0</v>
      </c>
      <c r="E47" s="136">
        <f>FSA!E47/FSA!E$55</f>
        <v>0</v>
      </c>
      <c r="F47" s="136">
        <f>FSA!F47/FSA!F$55</f>
        <v>0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0.10338625070707975</v>
      </c>
      <c r="D48" s="136">
        <f>FSA!D48/FSA!D$55</f>
        <v>7.5843738081857653E-2</v>
      </c>
      <c r="E48" s="136">
        <f>FSA!E48/FSA!E$55</f>
        <v>0</v>
      </c>
      <c r="F48" s="136">
        <f>FSA!F48/FSA!F$55</f>
        <v>0</v>
      </c>
      <c r="G48" s="136">
        <f>FSA!G48/FSA!G$55</f>
        <v>0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0.1733932502879188</v>
      </c>
      <c r="D49" s="136">
        <f>FSA!D49/FSA!D$55</f>
        <v>0.1390721722862755</v>
      </c>
      <c r="E49" s="136">
        <f>FSA!E49/FSA!E$55</f>
        <v>6.8487723529201752E-2</v>
      </c>
      <c r="F49" s="136">
        <f>FSA!F49/FSA!F$55</f>
        <v>5.7469593337721434E-2</v>
      </c>
      <c r="G49" s="136">
        <f>FSA!G49/FSA!G$55</f>
        <v>5.7274482796491118E-2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0.85429477188284653</v>
      </c>
      <c r="D51" s="136">
        <f>FSA!D51/FSA!D$55</f>
        <v>0.89204805607462734</v>
      </c>
      <c r="E51" s="136">
        <f>FSA!E51/FSA!E$55</f>
        <v>0.96707655418081806</v>
      </c>
      <c r="F51" s="136">
        <f>FSA!F51/FSA!F$55</f>
        <v>0.96122256245886162</v>
      </c>
      <c r="G51" s="136">
        <f>FSA!G51/FSA!G$55</f>
        <v>0.9606188595668349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-2.7688022170765356E-2</v>
      </c>
      <c r="D52" s="136">
        <f>FSA!D52/FSA!D$55</f>
        <v>-3.1120228360902863E-2</v>
      </c>
      <c r="E52" s="136">
        <f>FSA!E52/FSA!E$55</f>
        <v>-3.5564277710019847E-2</v>
      </c>
      <c r="F52" s="136">
        <f>FSA!F52/FSA!F$55</f>
        <v>-1.8692155796583006E-2</v>
      </c>
      <c r="G52" s="136">
        <f>FSA!G52/FSA!G$55</f>
        <v>-1.7893342363326029E-2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0.82660674971208115</v>
      </c>
      <c r="D54" s="136">
        <f>FSA!D54/FSA!D$55</f>
        <v>0.86092782771372445</v>
      </c>
      <c r="E54" s="136">
        <f>FSA!E54/FSA!E$55</f>
        <v>0.93151227647079826</v>
      </c>
      <c r="F54" s="136">
        <f>FSA!F54/FSA!F$55</f>
        <v>0.94253040666227861</v>
      </c>
      <c r="G54" s="136">
        <f>FSA!G54/FSA!G$55</f>
        <v>0.94272551720350883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603753</v>
      </c>
      <c r="F4" s="299">
        <v>611635</v>
      </c>
      <c r="G4" s="299">
        <v>532708</v>
      </c>
      <c r="H4" s="299">
        <v>485347</v>
      </c>
      <c r="I4" s="299">
        <v>475205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1428</v>
      </c>
      <c r="F5" s="301">
        <v>606</v>
      </c>
      <c r="G5" s="301">
        <v>1816</v>
      </c>
      <c r="H5" s="301">
        <v>1711</v>
      </c>
      <c r="I5" s="301">
        <v>2877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1428</v>
      </c>
      <c r="F6" s="264">
        <v>606</v>
      </c>
      <c r="G6" s="264">
        <v>1816</v>
      </c>
      <c r="H6" s="264">
        <v>1711</v>
      </c>
      <c r="I6" s="264">
        <v>2877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80774</v>
      </c>
      <c r="F8" s="301">
        <v>115390</v>
      </c>
      <c r="G8" s="301">
        <v>31975</v>
      </c>
      <c r="H8" s="301">
        <v>25750</v>
      </c>
      <c r="I8" s="301">
        <v>9260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80774</v>
      </c>
      <c r="F11" s="264">
        <v>115390</v>
      </c>
      <c r="G11" s="264">
        <v>31975</v>
      </c>
      <c r="H11" s="264">
        <v>25750</v>
      </c>
      <c r="I11" s="264">
        <v>9260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118547</v>
      </c>
      <c r="F12" s="301">
        <v>85482</v>
      </c>
      <c r="G12" s="301">
        <v>75176</v>
      </c>
      <c r="H12" s="301">
        <v>90751</v>
      </c>
      <c r="I12" s="301">
        <v>80150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89077</v>
      </c>
      <c r="F13" s="264">
        <v>39127</v>
      </c>
      <c r="G13" s="264">
        <v>31134</v>
      </c>
      <c r="H13" s="264">
        <v>25293</v>
      </c>
      <c r="I13" s="264">
        <v>24387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1152</v>
      </c>
      <c r="F14" s="264">
        <v>1079</v>
      </c>
      <c r="G14" s="264">
        <v>952</v>
      </c>
      <c r="H14" s="264">
        <v>852</v>
      </c>
      <c r="I14" s="264">
        <v>31606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30620</v>
      </c>
      <c r="F18" s="264">
        <v>47577</v>
      </c>
      <c r="G18" s="264">
        <v>45531</v>
      </c>
      <c r="H18" s="264">
        <v>67047</v>
      </c>
      <c r="I18" s="264">
        <v>37550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-2302</v>
      </c>
      <c r="F19" s="264">
        <v>-2302</v>
      </c>
      <c r="G19" s="264">
        <v>-2442</v>
      </c>
      <c r="H19" s="264">
        <v>-2442</v>
      </c>
      <c r="I19" s="264">
        <v>-13393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393852</v>
      </c>
      <c r="F21" s="301">
        <v>400079</v>
      </c>
      <c r="G21" s="301">
        <v>413123</v>
      </c>
      <c r="H21" s="301">
        <v>356416</v>
      </c>
      <c r="I21" s="301">
        <v>369357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393852</v>
      </c>
      <c r="F22" s="264">
        <v>400079</v>
      </c>
      <c r="G22" s="264">
        <v>413123</v>
      </c>
      <c r="H22" s="264">
        <v>356416</v>
      </c>
      <c r="I22" s="264">
        <v>369357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9152</v>
      </c>
      <c r="F24" s="301">
        <v>10078</v>
      </c>
      <c r="G24" s="301">
        <v>10619</v>
      </c>
      <c r="H24" s="301">
        <v>10720</v>
      </c>
      <c r="I24" s="301">
        <v>13562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9152</v>
      </c>
      <c r="F26" s="264">
        <v>10078</v>
      </c>
      <c r="G26" s="264">
        <v>10619</v>
      </c>
      <c r="H26" s="264">
        <v>10717</v>
      </c>
      <c r="I26" s="264">
        <v>13562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/>
      <c r="F27" s="264"/>
      <c r="G27" s="264"/>
      <c r="H27" s="264">
        <v>3</v>
      </c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379163</v>
      </c>
      <c r="F30" s="301">
        <v>329682</v>
      </c>
      <c r="G30" s="301">
        <v>335581</v>
      </c>
      <c r="H30" s="301">
        <v>388230</v>
      </c>
      <c r="I30" s="301">
        <v>398919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166696</v>
      </c>
      <c r="F31" s="301">
        <v>157616</v>
      </c>
      <c r="G31" s="301">
        <v>156058</v>
      </c>
      <c r="H31" s="301">
        <v>128243</v>
      </c>
      <c r="I31" s="301">
        <v>127219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166696</v>
      </c>
      <c r="F37" s="264">
        <v>157616</v>
      </c>
      <c r="G37" s="264">
        <v>156058</v>
      </c>
      <c r="H37" s="264">
        <v>128243</v>
      </c>
      <c r="I37" s="264">
        <v>127219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48</v>
      </c>
      <c r="F39" s="301">
        <v>2530</v>
      </c>
      <c r="G39" s="301">
        <v>4072</v>
      </c>
      <c r="H39" s="301">
        <v>3397</v>
      </c>
      <c r="I39" s="301">
        <v>5157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48</v>
      </c>
      <c r="F40" s="264">
        <v>2530</v>
      </c>
      <c r="G40" s="264">
        <v>4072</v>
      </c>
      <c r="H40" s="264">
        <v>3397</v>
      </c>
      <c r="I40" s="264">
        <v>5157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42</v>
      </c>
      <c r="F41" s="264">
        <v>42</v>
      </c>
      <c r="G41" s="264">
        <v>42</v>
      </c>
      <c r="H41" s="264">
        <v>42</v>
      </c>
      <c r="I41" s="264">
        <v>42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-42</v>
      </c>
      <c r="F42" s="264">
        <v>-42</v>
      </c>
      <c r="G42" s="264">
        <v>-42</v>
      </c>
      <c r="H42" s="264">
        <v>-42</v>
      </c>
      <c r="I42" s="264">
        <v>-42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/>
      <c r="F49" s="301"/>
      <c r="G49" s="301"/>
      <c r="H49" s="301">
        <v>65687</v>
      </c>
      <c r="I49" s="301">
        <v>62950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/>
      <c r="F50" s="264"/>
      <c r="G50" s="264"/>
      <c r="H50" s="264">
        <v>68424</v>
      </c>
      <c r="I50" s="264">
        <v>68424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/>
      <c r="F51" s="264"/>
      <c r="G51" s="264"/>
      <c r="H51" s="264">
        <v>-2737</v>
      </c>
      <c r="I51" s="264">
        <v>-5474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14078</v>
      </c>
      <c r="F52" s="301">
        <v>16655</v>
      </c>
      <c r="G52" s="301">
        <v>24593</v>
      </c>
      <c r="H52" s="301">
        <v>34899</v>
      </c>
      <c r="I52" s="301">
        <v>48108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14078</v>
      </c>
      <c r="F54" s="264">
        <v>16655</v>
      </c>
      <c r="G54" s="264">
        <v>24593</v>
      </c>
      <c r="H54" s="264">
        <v>34899</v>
      </c>
      <c r="I54" s="264">
        <v>48108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182859</v>
      </c>
      <c r="F55" s="301">
        <v>138761</v>
      </c>
      <c r="G55" s="301">
        <v>138082</v>
      </c>
      <c r="H55" s="301">
        <v>144678</v>
      </c>
      <c r="I55" s="301">
        <v>145387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215515</v>
      </c>
      <c r="F57" s="264">
        <v>185288</v>
      </c>
      <c r="G57" s="264">
        <v>185288</v>
      </c>
      <c r="H57" s="264">
        <v>185288</v>
      </c>
      <c r="I57" s="264">
        <v>185288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67882</v>
      </c>
      <c r="F58" s="264">
        <v>67882</v>
      </c>
      <c r="G58" s="264">
        <v>67882</v>
      </c>
      <c r="H58" s="264">
        <v>67882</v>
      </c>
      <c r="I58" s="264">
        <v>67882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-100538</v>
      </c>
      <c r="F59" s="264">
        <v>-114409</v>
      </c>
      <c r="G59" s="264">
        <v>-115088</v>
      </c>
      <c r="H59" s="264">
        <v>-108492</v>
      </c>
      <c r="I59" s="264">
        <v>-107783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15481</v>
      </c>
      <c r="F61" s="301">
        <v>14120</v>
      </c>
      <c r="G61" s="301">
        <v>12775</v>
      </c>
      <c r="H61" s="301">
        <v>11326</v>
      </c>
      <c r="I61" s="301">
        <v>10099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15481</v>
      </c>
      <c r="F62" s="264">
        <v>14120</v>
      </c>
      <c r="G62" s="264">
        <v>12775</v>
      </c>
      <c r="H62" s="264">
        <v>11326</v>
      </c>
      <c r="I62" s="264">
        <v>10099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982916</v>
      </c>
      <c r="F67" s="301">
        <v>941317</v>
      </c>
      <c r="G67" s="301">
        <v>868289</v>
      </c>
      <c r="H67" s="301">
        <v>873577</v>
      </c>
      <c r="I67" s="301">
        <v>874124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170431</v>
      </c>
      <c r="F68" s="301">
        <v>130911</v>
      </c>
      <c r="G68" s="301">
        <v>59469</v>
      </c>
      <c r="H68" s="301">
        <v>50205</v>
      </c>
      <c r="I68" s="301">
        <v>50065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170431</v>
      </c>
      <c r="F69" s="301">
        <v>130911</v>
      </c>
      <c r="G69" s="301">
        <v>59469</v>
      </c>
      <c r="H69" s="301">
        <v>50205</v>
      </c>
      <c r="I69" s="301">
        <v>50065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12612</v>
      </c>
      <c r="F70" s="264">
        <v>4726</v>
      </c>
      <c r="G70" s="264">
        <v>325</v>
      </c>
      <c r="H70" s="264">
        <v>322</v>
      </c>
      <c r="I70" s="264">
        <v>411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948</v>
      </c>
      <c r="F71" s="264">
        <v>1669</v>
      </c>
      <c r="G71" s="264">
        <v>1842</v>
      </c>
      <c r="H71" s="264">
        <v>1798</v>
      </c>
      <c r="I71" s="264">
        <v>1814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15</v>
      </c>
      <c r="F72" s="264">
        <v>55</v>
      </c>
      <c r="G72" s="264">
        <v>35</v>
      </c>
      <c r="H72" s="264">
        <v>461</v>
      </c>
      <c r="I72" s="264">
        <v>985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/>
      <c r="F73" s="264"/>
      <c r="G73" s="264"/>
      <c r="H73" s="264">
        <v>777</v>
      </c>
      <c r="I73" s="264">
        <v>161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13804</v>
      </c>
      <c r="F74" s="264">
        <v>11192</v>
      </c>
      <c r="G74" s="264">
        <v>10722</v>
      </c>
      <c r="H74" s="264">
        <v>640</v>
      </c>
      <c r="I74" s="264">
        <v>671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/>
      <c r="F77" s="264"/>
      <c r="G77" s="264">
        <v>888</v>
      </c>
      <c r="H77" s="264">
        <v>899</v>
      </c>
      <c r="I77" s="264">
        <v>991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41432</v>
      </c>
      <c r="F78" s="264">
        <v>41876</v>
      </c>
      <c r="G78" s="264">
        <v>45655</v>
      </c>
      <c r="H78" s="264">
        <v>45307</v>
      </c>
      <c r="I78" s="264">
        <v>45032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101620</v>
      </c>
      <c r="F79" s="264">
        <v>71393</v>
      </c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/>
      <c r="F84" s="301"/>
      <c r="G84" s="301"/>
      <c r="H84" s="301"/>
      <c r="I84" s="301"/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/>
      <c r="F91" s="264"/>
      <c r="G91" s="264"/>
      <c r="H91" s="264"/>
      <c r="I91" s="264"/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812485</v>
      </c>
      <c r="F98" s="301">
        <v>810406</v>
      </c>
      <c r="G98" s="301">
        <v>808820</v>
      </c>
      <c r="H98" s="301">
        <v>823372</v>
      </c>
      <c r="I98" s="301">
        <v>824060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812485</v>
      </c>
      <c r="F99" s="301">
        <v>810406</v>
      </c>
      <c r="G99" s="301">
        <v>808820</v>
      </c>
      <c r="H99" s="301">
        <v>823372</v>
      </c>
      <c r="I99" s="301">
        <v>824060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827222</v>
      </c>
      <c r="F100" s="264">
        <v>827222</v>
      </c>
      <c r="G100" s="264">
        <v>827222</v>
      </c>
      <c r="H100" s="264">
        <v>827222</v>
      </c>
      <c r="I100" s="264">
        <v>827222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827222</v>
      </c>
      <c r="F101" s="264">
        <v>827222</v>
      </c>
      <c r="G101" s="264">
        <v>827222</v>
      </c>
      <c r="H101" s="264">
        <v>827222</v>
      </c>
      <c r="I101" s="264">
        <v>827222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/>
      <c r="F103" s="264"/>
      <c r="G103" s="264"/>
      <c r="H103" s="264"/>
      <c r="I103" s="264"/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-736</v>
      </c>
      <c r="F106" s="264">
        <v>-736</v>
      </c>
      <c r="G106" s="264">
        <v>-736</v>
      </c>
      <c r="H106" s="264">
        <v>-736</v>
      </c>
      <c r="I106" s="264">
        <v>-736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12264</v>
      </c>
      <c r="F109" s="264">
        <v>12264</v>
      </c>
      <c r="G109" s="264">
        <v>12264</v>
      </c>
      <c r="H109" s="264">
        <v>12264</v>
      </c>
      <c r="I109" s="264">
        <v>12264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950</v>
      </c>
      <c r="F111" s="264">
        <v>950</v>
      </c>
      <c r="G111" s="264">
        <v>950</v>
      </c>
      <c r="H111" s="264">
        <v>950</v>
      </c>
      <c r="I111" s="264">
        <v>950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-27215</v>
      </c>
      <c r="F112" s="264">
        <v>-29294</v>
      </c>
      <c r="G112" s="264">
        <v>-30880</v>
      </c>
      <c r="H112" s="264">
        <v>-16329</v>
      </c>
      <c r="I112" s="264">
        <v>-15641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-27349</v>
      </c>
      <c r="F113" s="264">
        <v>-27215</v>
      </c>
      <c r="G113" s="264">
        <v>-39059</v>
      </c>
      <c r="H113" s="264">
        <v>-30880</v>
      </c>
      <c r="I113" s="264">
        <v>-16329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134</v>
      </c>
      <c r="F114" s="264">
        <v>-2079</v>
      </c>
      <c r="G114" s="264">
        <v>8179</v>
      </c>
      <c r="H114" s="264">
        <v>14551</v>
      </c>
      <c r="I114" s="264">
        <v>688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982916</v>
      </c>
      <c r="F119" s="301">
        <v>941317</v>
      </c>
      <c r="G119" s="301">
        <v>868289</v>
      </c>
      <c r="H119" s="301">
        <v>873577</v>
      </c>
      <c r="I119" s="301">
        <v>874124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47797</v>
      </c>
      <c r="F3" s="264">
        <v>18955</v>
      </c>
      <c r="G3" s="264">
        <v>1413</v>
      </c>
      <c r="H3" s="264">
        <v>4821</v>
      </c>
      <c r="I3" s="264">
        <v>7683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992</v>
      </c>
      <c r="F4" s="264">
        <v>758</v>
      </c>
      <c r="G4" s="264">
        <v>736</v>
      </c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46805</v>
      </c>
      <c r="F5" s="301">
        <v>18197</v>
      </c>
      <c r="G5" s="301">
        <v>677</v>
      </c>
      <c r="H5" s="301">
        <v>4821</v>
      </c>
      <c r="I5" s="301">
        <v>7683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40291</v>
      </c>
      <c r="F6" s="264">
        <v>16632</v>
      </c>
      <c r="G6" s="264">
        <v>992</v>
      </c>
      <c r="H6" s="264">
        <v>2894</v>
      </c>
      <c r="I6" s="264">
        <v>2816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6513</v>
      </c>
      <c r="F7" s="301">
        <v>1565</v>
      </c>
      <c r="G7" s="301">
        <v>-314</v>
      </c>
      <c r="H7" s="301">
        <v>1926</v>
      </c>
      <c r="I7" s="301">
        <v>4867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8429</v>
      </c>
      <c r="F8" s="264">
        <v>18914</v>
      </c>
      <c r="G8" s="264">
        <v>17027</v>
      </c>
      <c r="H8" s="264">
        <v>12617</v>
      </c>
      <c r="I8" s="264">
        <v>12862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7039</v>
      </c>
      <c r="F9" s="264">
        <v>15232</v>
      </c>
      <c r="G9" s="264">
        <v>1379</v>
      </c>
      <c r="H9" s="264">
        <v>-6573</v>
      </c>
      <c r="I9" s="264">
        <v>-710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1807</v>
      </c>
      <c r="F10" s="264">
        <v>1362</v>
      </c>
      <c r="G10" s="264">
        <v>700</v>
      </c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411</v>
      </c>
      <c r="F12" s="264">
        <v>162</v>
      </c>
      <c r="G12" s="264">
        <v>223</v>
      </c>
      <c r="H12" s="264">
        <v>273</v>
      </c>
      <c r="I12" s="264">
        <v>160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7586</v>
      </c>
      <c r="F13" s="264">
        <v>7164</v>
      </c>
      <c r="G13" s="264">
        <v>6484</v>
      </c>
      <c r="H13" s="264">
        <v>5554</v>
      </c>
      <c r="I13" s="264">
        <v>16820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-94</v>
      </c>
      <c r="F14" s="301">
        <v>-2080</v>
      </c>
      <c r="G14" s="301">
        <v>8626</v>
      </c>
      <c r="H14" s="301">
        <v>15290</v>
      </c>
      <c r="I14" s="301">
        <v>1458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627</v>
      </c>
      <c r="F15" s="264">
        <v>276</v>
      </c>
      <c r="G15" s="264">
        <v>78</v>
      </c>
      <c r="H15" s="264"/>
      <c r="I15" s="264">
        <v>72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399</v>
      </c>
      <c r="F16" s="264">
        <v>275</v>
      </c>
      <c r="G16" s="264">
        <v>526</v>
      </c>
      <c r="H16" s="264">
        <v>295</v>
      </c>
      <c r="I16" s="264">
        <v>325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228</v>
      </c>
      <c r="F17" s="301">
        <v>1</v>
      </c>
      <c r="G17" s="301">
        <v>-447</v>
      </c>
      <c r="H17" s="301">
        <v>-295</v>
      </c>
      <c r="I17" s="301">
        <v>-253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134</v>
      </c>
      <c r="F18" s="301">
        <v>-2079</v>
      </c>
      <c r="G18" s="301">
        <v>8179</v>
      </c>
      <c r="H18" s="301">
        <v>14995</v>
      </c>
      <c r="I18" s="301">
        <v>1205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/>
      <c r="F19" s="264"/>
      <c r="G19" s="264"/>
      <c r="H19" s="264">
        <v>443</v>
      </c>
      <c r="I19" s="264">
        <v>517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134</v>
      </c>
      <c r="F21" s="301">
        <v>-2079</v>
      </c>
      <c r="G21" s="301">
        <v>8179</v>
      </c>
      <c r="H21" s="301">
        <v>14551</v>
      </c>
      <c r="I21" s="301">
        <v>688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134</v>
      </c>
      <c r="F22" s="264">
        <v>-2079</v>
      </c>
      <c r="G22" s="264">
        <v>8179</v>
      </c>
      <c r="H22" s="264">
        <v>14551</v>
      </c>
      <c r="I22" s="264">
        <v>688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2</v>
      </c>
      <c r="F24" s="264">
        <v>-25</v>
      </c>
      <c r="G24" s="264">
        <v>99</v>
      </c>
      <c r="H24" s="264">
        <v>176</v>
      </c>
      <c r="I24" s="264">
        <v>8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/>
      <c r="F25" s="264"/>
      <c r="G25" s="264"/>
      <c r="H25" s="264"/>
      <c r="I25" s="264">
        <v>4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