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G3" i="10"/>
  <c r="H3" i="10" s="1"/>
  <c r="I3" i="10" s="1"/>
  <c r="J3" i="10" s="1"/>
  <c r="K3" i="10" s="1"/>
  <c r="L3" i="10" s="1"/>
  <c r="M3" i="10" s="1"/>
  <c r="N3" i="10" s="1"/>
  <c r="D3" i="10"/>
  <c r="E3" i="10" s="1"/>
  <c r="F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H27" i="2" s="1"/>
  <c r="G12" i="8"/>
  <c r="F12" i="8"/>
  <c r="E12" i="8"/>
  <c r="D12" i="8"/>
  <c r="Q11" i="8"/>
  <c r="P11" i="8"/>
  <c r="O11" i="8"/>
  <c r="J11" i="8"/>
  <c r="I11" i="8"/>
  <c r="H11" i="8"/>
  <c r="G11" i="8"/>
  <c r="F11" i="8"/>
  <c r="F28" i="2" s="1"/>
  <c r="E11" i="8"/>
  <c r="Q10" i="8"/>
  <c r="P10" i="8"/>
  <c r="O10" i="8"/>
  <c r="J10" i="8"/>
  <c r="I10" i="8"/>
  <c r="H10" i="8"/>
  <c r="G10" i="8"/>
  <c r="F10" i="8"/>
  <c r="E10" i="8"/>
  <c r="D10" i="8"/>
  <c r="C10" i="8"/>
  <c r="C28" i="2" s="1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J78" i="6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N69" i="6"/>
  <c r="N68" i="6" s="1"/>
  <c r="N78" i="6" s="1"/>
  <c r="K69" i="6"/>
  <c r="I69" i="6"/>
  <c r="H69" i="6"/>
  <c r="G69" i="6"/>
  <c r="K68" i="6"/>
  <c r="I68" i="6"/>
  <c r="I78" i="6" s="1"/>
  <c r="H68" i="6"/>
  <c r="G68" i="6"/>
  <c r="G78" i="6" s="1"/>
  <c r="W63" i="6"/>
  <c r="W70" i="6" s="1"/>
  <c r="W72" i="6" s="1"/>
  <c r="W73" i="6" s="1"/>
  <c r="Y73" i="6" s="1"/>
  <c r="N62" i="6"/>
  <c r="M62" i="6"/>
  <c r="L62" i="6"/>
  <c r="K62" i="6"/>
  <c r="K50" i="6" s="1"/>
  <c r="J62" i="6"/>
  <c r="J50" i="6" s="1"/>
  <c r="I62" i="6"/>
  <c r="I50" i="6" s="1"/>
  <c r="H62" i="6"/>
  <c r="G62" i="6"/>
  <c r="G50" i="6" s="1"/>
  <c r="F62" i="6"/>
  <c r="F50" i="6" s="1"/>
  <c r="E62" i="6"/>
  <c r="D62" i="6"/>
  <c r="C62" i="6"/>
  <c r="C50" i="6" s="1"/>
  <c r="W55" i="6"/>
  <c r="W57" i="6" s="1"/>
  <c r="W59" i="6" s="1"/>
  <c r="W61" i="6" s="1"/>
  <c r="W54" i="6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N50" i="6"/>
  <c r="M50" i="6"/>
  <c r="L50" i="6"/>
  <c r="E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K32" i="6"/>
  <c r="K31" i="6" s="1"/>
  <c r="J32" i="6"/>
  <c r="J31" i="6" s="1"/>
  <c r="I32" i="6"/>
  <c r="I31" i="6" s="1"/>
  <c r="H32" i="6"/>
  <c r="G32" i="6"/>
  <c r="N31" i="6"/>
  <c r="M31" i="6"/>
  <c r="L31" i="6"/>
  <c r="L24" i="6" s="1"/>
  <c r="L48" i="6" s="1"/>
  <c r="H31" i="6"/>
  <c r="G31" i="6"/>
  <c r="F31" i="6"/>
  <c r="E31" i="6"/>
  <c r="D31" i="6"/>
  <c r="C31" i="6"/>
  <c r="W30" i="6"/>
  <c r="W31" i="6" s="1"/>
  <c r="W29" i="6"/>
  <c r="N25" i="6"/>
  <c r="N24" i="6" s="1"/>
  <c r="N48" i="6" s="1"/>
  <c r="M25" i="6"/>
  <c r="L25" i="6"/>
  <c r="K25" i="6"/>
  <c r="J25" i="6"/>
  <c r="J24" i="6" s="1"/>
  <c r="J48" i="6" s="1"/>
  <c r="J79" i="6" s="1"/>
  <c r="I25" i="6"/>
  <c r="H25" i="6"/>
  <c r="H24" i="6" s="1"/>
  <c r="G25" i="6"/>
  <c r="M24" i="6"/>
  <c r="K24" i="6"/>
  <c r="G24" i="6"/>
  <c r="F24" i="6"/>
  <c r="E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M48" i="6" s="1"/>
  <c r="L3" i="6"/>
  <c r="L23" i="6" s="1"/>
  <c r="K3" i="6"/>
  <c r="K23" i="6" s="1"/>
  <c r="J3" i="6"/>
  <c r="J23" i="6" s="1"/>
  <c r="I3" i="6"/>
  <c r="I23" i="6" s="1"/>
  <c r="H3" i="6"/>
  <c r="H23" i="6" s="1"/>
  <c r="H48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K2" i="6"/>
  <c r="L2" i="6" s="1"/>
  <c r="M2" i="6" s="1"/>
  <c r="N2" i="6" s="1"/>
  <c r="D2" i="6"/>
  <c r="E2" i="6" s="1"/>
  <c r="F2" i="6" s="1"/>
  <c r="G2" i="6" s="1"/>
  <c r="H2" i="6" s="1"/>
  <c r="I2" i="6" s="1"/>
  <c r="J2" i="6" s="1"/>
  <c r="G13" i="4"/>
  <c r="G12" i="4"/>
  <c r="H12" i="4" s="1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X60" i="2" s="1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I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D63" i="2" s="1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W55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X53" i="2"/>
  <c r="J53" i="2"/>
  <c r="I53" i="2"/>
  <c r="I64" i="2" s="1"/>
  <c r="I68" i="2" s="1"/>
  <c r="H53" i="2"/>
  <c r="G53" i="2"/>
  <c r="G64" i="2" s="1"/>
  <c r="F53" i="2"/>
  <c r="F64" i="2" s="1"/>
  <c r="F68" i="2" s="1"/>
  <c r="E53" i="2"/>
  <c r="D53" i="2"/>
  <c r="C53" i="2"/>
  <c r="C64" i="2" s="1"/>
  <c r="C68" i="2" s="1"/>
  <c r="U52" i="2"/>
  <c r="T52" i="2"/>
  <c r="R51" i="2"/>
  <c r="Z50" i="2"/>
  <c r="R50" i="2"/>
  <c r="J50" i="2"/>
  <c r="I50" i="2"/>
  <c r="H50" i="2"/>
  <c r="G50" i="2"/>
  <c r="F50" i="2"/>
  <c r="E50" i="2"/>
  <c r="D50" i="2"/>
  <c r="C50" i="2"/>
  <c r="X49" i="2"/>
  <c r="U49" i="2"/>
  <c r="J49" i="2"/>
  <c r="I49" i="2"/>
  <c r="H49" i="2"/>
  <c r="G49" i="2"/>
  <c r="F49" i="2"/>
  <c r="E49" i="2"/>
  <c r="D49" i="2"/>
  <c r="C49" i="2"/>
  <c r="X48" i="2"/>
  <c r="R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W51" i="2" s="1"/>
  <c r="G45" i="2"/>
  <c r="F45" i="2"/>
  <c r="E45" i="2"/>
  <c r="T51" i="2" s="1"/>
  <c r="D45" i="2"/>
  <c r="S51" i="2" s="1"/>
  <c r="C45" i="2"/>
  <c r="J44" i="2"/>
  <c r="I44" i="2"/>
  <c r="H44" i="2"/>
  <c r="G44" i="2"/>
  <c r="W48" i="2" s="1"/>
  <c r="F44" i="2"/>
  <c r="U48" i="2" s="1"/>
  <c r="E44" i="2"/>
  <c r="T48" i="2" s="1"/>
  <c r="D44" i="2"/>
  <c r="S48" i="2" s="1"/>
  <c r="C44" i="2"/>
  <c r="AA43" i="2"/>
  <c r="X43" i="2"/>
  <c r="U43" i="2"/>
  <c r="T43" i="2"/>
  <c r="J43" i="2"/>
  <c r="Z47" i="2" s="1"/>
  <c r="I43" i="2"/>
  <c r="X47" i="2" s="1"/>
  <c r="H43" i="2"/>
  <c r="W47" i="2" s="1"/>
  <c r="G43" i="2"/>
  <c r="F43" i="2"/>
  <c r="E43" i="2"/>
  <c r="D43" i="2"/>
  <c r="S52" i="2" s="1"/>
  <c r="C43" i="2"/>
  <c r="R52" i="2" s="1"/>
  <c r="J42" i="2"/>
  <c r="I42" i="2"/>
  <c r="I51" i="2" s="1"/>
  <c r="H42" i="2"/>
  <c r="G42" i="2"/>
  <c r="F42" i="2"/>
  <c r="F51" i="2" s="1"/>
  <c r="E42" i="2"/>
  <c r="D42" i="2"/>
  <c r="D51" i="2" s="1"/>
  <c r="C42" i="2"/>
  <c r="C51" i="2" s="1"/>
  <c r="Z40" i="2"/>
  <c r="M40" i="2"/>
  <c r="AB18" i="2" s="1"/>
  <c r="AB40" i="2" s="1"/>
  <c r="L40" i="2"/>
  <c r="AA18" i="2" s="1"/>
  <c r="AA40" i="2" s="1"/>
  <c r="K40" i="2"/>
  <c r="J40" i="2"/>
  <c r="Y18" i="2" s="1"/>
  <c r="Y40" i="2" s="1"/>
  <c r="I40" i="2"/>
  <c r="X18" i="2" s="1"/>
  <c r="X40" i="2" s="1"/>
  <c r="H40" i="2"/>
  <c r="G40" i="2"/>
  <c r="F40" i="2"/>
  <c r="U18" i="2" s="1"/>
  <c r="U40" i="2" s="1"/>
  <c r="E40" i="2"/>
  <c r="D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E28" i="2"/>
  <c r="D28" i="2"/>
  <c r="Y27" i="2"/>
  <c r="X27" i="2"/>
  <c r="W27" i="2"/>
  <c r="V27" i="2"/>
  <c r="V55" i="2" s="1"/>
  <c r="U27" i="2"/>
  <c r="T27" i="2"/>
  <c r="S27" i="2"/>
  <c r="R27" i="2"/>
  <c r="J27" i="2"/>
  <c r="I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I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X44" i="2" s="1"/>
  <c r="D22" i="2"/>
  <c r="S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I21" i="2"/>
  <c r="H21" i="2"/>
  <c r="H22" i="2" s="1"/>
  <c r="G21" i="2"/>
  <c r="V51" i="2" s="1"/>
  <c r="F21" i="2"/>
  <c r="E21" i="2"/>
  <c r="E22" i="2" s="1"/>
  <c r="D21" i="2"/>
  <c r="C21" i="2"/>
  <c r="M20" i="2"/>
  <c r="M21" i="2" s="1"/>
  <c r="M22" i="2" s="1"/>
  <c r="L20" i="2"/>
  <c r="L21" i="2" s="1"/>
  <c r="K20" i="2"/>
  <c r="J20" i="2"/>
  <c r="I20" i="2"/>
  <c r="H20" i="2"/>
  <c r="G20" i="2"/>
  <c r="V53" i="2" s="1"/>
  <c r="F20" i="2"/>
  <c r="F22" i="2" s="1"/>
  <c r="E20" i="2"/>
  <c r="T50" i="2" s="1"/>
  <c r="D20" i="2"/>
  <c r="C20" i="2"/>
  <c r="C22" i="2" s="1"/>
  <c r="Z18" i="2"/>
  <c r="W18" i="2"/>
  <c r="W40" i="2" s="1"/>
  <c r="V18" i="2"/>
  <c r="V40" i="2" s="1"/>
  <c r="T18" i="2"/>
  <c r="T40" i="2" s="1"/>
  <c r="S18" i="2"/>
  <c r="S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C51" i="1"/>
  <c r="J48" i="1"/>
  <c r="G48" i="1"/>
  <c r="D48" i="1"/>
  <c r="J47" i="1"/>
  <c r="I47" i="1"/>
  <c r="H47" i="1"/>
  <c r="G47" i="1"/>
  <c r="F47" i="1"/>
  <c r="E47" i="1"/>
  <c r="D47" i="1"/>
  <c r="C47" i="1"/>
  <c r="J46" i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I49" i="1" s="1"/>
  <c r="H40" i="1"/>
  <c r="G40" i="1"/>
  <c r="F40" i="1"/>
  <c r="E40" i="1"/>
  <c r="E49" i="1" s="1"/>
  <c r="D40" i="1"/>
  <c r="D49" i="1" s="1"/>
  <c r="C40" i="1"/>
  <c r="S37" i="1"/>
  <c r="J37" i="1"/>
  <c r="I37" i="1"/>
  <c r="H37" i="1"/>
  <c r="G37" i="1"/>
  <c r="F37" i="1"/>
  <c r="E37" i="1"/>
  <c r="D37" i="1"/>
  <c r="C37" i="1"/>
  <c r="S36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R38" i="1" s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P38" i="1" s="1"/>
  <c r="D30" i="1"/>
  <c r="C30" i="1"/>
  <c r="C38" i="1" s="1"/>
  <c r="J29" i="1"/>
  <c r="I29" i="1"/>
  <c r="H29" i="1"/>
  <c r="G29" i="1"/>
  <c r="F29" i="1"/>
  <c r="E29" i="1"/>
  <c r="D29" i="1"/>
  <c r="C29" i="1"/>
  <c r="N27" i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H22" i="3" s="1"/>
  <c r="G22" i="1"/>
  <c r="F22" i="1"/>
  <c r="E22" i="1"/>
  <c r="D22" i="1"/>
  <c r="C22" i="1"/>
  <c r="J21" i="1"/>
  <c r="I21" i="1"/>
  <c r="I21" i="3" s="1"/>
  <c r="H21" i="1"/>
  <c r="G21" i="1"/>
  <c r="F21" i="1"/>
  <c r="E21" i="1"/>
  <c r="D21" i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D18" i="1"/>
  <c r="C18" i="1"/>
  <c r="C18" i="3" s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I18" i="1" s="1"/>
  <c r="H16" i="1"/>
  <c r="G16" i="1"/>
  <c r="F16" i="1"/>
  <c r="E16" i="1"/>
  <c r="D16" i="1"/>
  <c r="C16" i="1"/>
  <c r="U14" i="1"/>
  <c r="U41" i="1" s="1"/>
  <c r="T14" i="1"/>
  <c r="T41" i="1" s="1"/>
  <c r="S14" i="1"/>
  <c r="S41" i="1" s="1"/>
  <c r="R14" i="1"/>
  <c r="R41" i="1" s="1"/>
  <c r="Q14" i="1"/>
  <c r="P14" i="1"/>
  <c r="O14" i="1"/>
  <c r="N14" i="1"/>
  <c r="J14" i="1"/>
  <c r="I14" i="1"/>
  <c r="H14" i="1"/>
  <c r="G14" i="1"/>
  <c r="G14" i="3" s="1"/>
  <c r="F14" i="1"/>
  <c r="E14" i="1"/>
  <c r="D14" i="1"/>
  <c r="D14" i="3" s="1"/>
  <c r="C14" i="1"/>
  <c r="J13" i="1"/>
  <c r="I13" i="1"/>
  <c r="H13" i="1"/>
  <c r="H13" i="3" s="1"/>
  <c r="G13" i="1"/>
  <c r="G13" i="3" s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E9" i="1"/>
  <c r="C9" i="1"/>
  <c r="C12" i="1" s="1"/>
  <c r="J8" i="1"/>
  <c r="I8" i="1"/>
  <c r="H8" i="1"/>
  <c r="G8" i="1"/>
  <c r="F8" i="1"/>
  <c r="E8" i="1"/>
  <c r="P37" i="1" s="1"/>
  <c r="D8" i="1"/>
  <c r="C8" i="1"/>
  <c r="C8" i="3" s="1"/>
  <c r="U7" i="1"/>
  <c r="T7" i="1"/>
  <c r="S7" i="1"/>
  <c r="R7" i="1"/>
  <c r="Q7" i="1"/>
  <c r="P7" i="1"/>
  <c r="O7" i="1"/>
  <c r="N7" i="1"/>
  <c r="J7" i="1"/>
  <c r="J9" i="1" s="1"/>
  <c r="I7" i="1"/>
  <c r="H7" i="1"/>
  <c r="G7" i="1"/>
  <c r="G9" i="1" s="1"/>
  <c r="F7" i="1"/>
  <c r="F9" i="1" s="1"/>
  <c r="E7" i="1"/>
  <c r="D7" i="1"/>
  <c r="C7" i="1"/>
  <c r="T5" i="1"/>
  <c r="S5" i="1"/>
  <c r="P5" i="1"/>
  <c r="N5" i="1"/>
  <c r="J5" i="1"/>
  <c r="I5" i="1"/>
  <c r="I5" i="3" s="1"/>
  <c r="H5" i="1"/>
  <c r="G5" i="1"/>
  <c r="R5" i="1" s="1"/>
  <c r="F5" i="1"/>
  <c r="F5" i="3" s="1"/>
  <c r="E5" i="1"/>
  <c r="D5" i="1"/>
  <c r="C5" i="1"/>
  <c r="C5" i="3" s="1"/>
  <c r="M25" i="2" l="1"/>
  <c r="AB44" i="2"/>
  <c r="F9" i="3"/>
  <c r="Q74" i="1"/>
  <c r="Q75" i="1" s="1"/>
  <c r="Q31" i="1"/>
  <c r="F12" i="1"/>
  <c r="G9" i="3"/>
  <c r="R74" i="1"/>
  <c r="R31" i="1"/>
  <c r="G12" i="1"/>
  <c r="J9" i="3"/>
  <c r="U74" i="1"/>
  <c r="U31" i="1"/>
  <c r="J12" i="1"/>
  <c r="C38" i="3"/>
  <c r="C12" i="3"/>
  <c r="N64" i="1"/>
  <c r="C25" i="1"/>
  <c r="C15" i="1"/>
  <c r="C15" i="3" s="1"/>
  <c r="R39" i="1"/>
  <c r="F55" i="1"/>
  <c r="F42" i="3" s="1"/>
  <c r="I8" i="3"/>
  <c r="T37" i="1"/>
  <c r="T36" i="1"/>
  <c r="G18" i="1"/>
  <c r="G18" i="3" s="1"/>
  <c r="N74" i="1"/>
  <c r="P39" i="1"/>
  <c r="E25" i="2"/>
  <c r="T44" i="2"/>
  <c r="H79" i="6"/>
  <c r="J8" i="3"/>
  <c r="U37" i="1"/>
  <c r="U36" i="1"/>
  <c r="H14" i="3"/>
  <c r="C16" i="3"/>
  <c r="H18" i="1"/>
  <c r="H18" i="3" s="1"/>
  <c r="F30" i="3"/>
  <c r="Q38" i="1"/>
  <c r="Q39" i="1" s="1"/>
  <c r="F36" i="3"/>
  <c r="U42" i="1"/>
  <c r="F44" i="3"/>
  <c r="J5" i="3"/>
  <c r="J27" i="1"/>
  <c r="J13" i="3"/>
  <c r="R42" i="1"/>
  <c r="D82" i="2"/>
  <c r="Q5" i="1"/>
  <c r="C23" i="3"/>
  <c r="C24" i="3"/>
  <c r="C7" i="3"/>
  <c r="C11" i="3"/>
  <c r="C10" i="3"/>
  <c r="I14" i="3"/>
  <c r="D16" i="3"/>
  <c r="O34" i="1"/>
  <c r="D22" i="3"/>
  <c r="D35" i="3"/>
  <c r="U44" i="2"/>
  <c r="F25" i="2"/>
  <c r="F82" i="2"/>
  <c r="F69" i="2"/>
  <c r="D5" i="3"/>
  <c r="D27" i="1"/>
  <c r="D10" i="3"/>
  <c r="J14" i="3"/>
  <c r="F21" i="3"/>
  <c r="E22" i="3"/>
  <c r="S38" i="1"/>
  <c r="S39" i="1" s="1"/>
  <c r="C34" i="3"/>
  <c r="G49" i="1"/>
  <c r="H25" i="2"/>
  <c r="W44" i="2"/>
  <c r="S59" i="2"/>
  <c r="S67" i="2"/>
  <c r="E23" i="3"/>
  <c r="E24" i="3"/>
  <c r="E7" i="3"/>
  <c r="E11" i="3"/>
  <c r="P40" i="1"/>
  <c r="F16" i="3"/>
  <c r="F18" i="1"/>
  <c r="F18" i="3" s="1"/>
  <c r="F35" i="3"/>
  <c r="C49" i="1"/>
  <c r="D23" i="3"/>
  <c r="D24" i="3"/>
  <c r="D7" i="3"/>
  <c r="O35" i="1"/>
  <c r="D11" i="3"/>
  <c r="O40" i="1"/>
  <c r="N42" i="1"/>
  <c r="N41" i="1"/>
  <c r="E29" i="3"/>
  <c r="E38" i="1"/>
  <c r="U5" i="1"/>
  <c r="F23" i="3"/>
  <c r="F24" i="3"/>
  <c r="F7" i="3"/>
  <c r="F11" i="3"/>
  <c r="Q76" i="1"/>
  <c r="Q35" i="1"/>
  <c r="Q30" i="1"/>
  <c r="F10" i="3"/>
  <c r="C13" i="3"/>
  <c r="O42" i="1"/>
  <c r="O41" i="1"/>
  <c r="G16" i="3"/>
  <c r="C17" i="3"/>
  <c r="H21" i="3"/>
  <c r="G22" i="3"/>
  <c r="F38" i="1"/>
  <c r="U38" i="1"/>
  <c r="F46" i="3"/>
  <c r="F48" i="1"/>
  <c r="E10" i="3"/>
  <c r="G5" i="3"/>
  <c r="G27" i="1"/>
  <c r="G10" i="3"/>
  <c r="P42" i="1"/>
  <c r="J49" i="1"/>
  <c r="Y47" i="2"/>
  <c r="Y43" i="2"/>
  <c r="J21" i="2"/>
  <c r="Y49" i="2" s="1"/>
  <c r="Y53" i="2"/>
  <c r="J24" i="3"/>
  <c r="J7" i="3"/>
  <c r="J11" i="3"/>
  <c r="J23" i="3"/>
  <c r="U35" i="1"/>
  <c r="U40" i="1"/>
  <c r="U30" i="1"/>
  <c r="E9" i="3"/>
  <c r="P74" i="1"/>
  <c r="P75" i="1" s="1"/>
  <c r="P76" i="1" s="1"/>
  <c r="P31" i="1"/>
  <c r="S74" i="1"/>
  <c r="S31" i="1"/>
  <c r="H9" i="3"/>
  <c r="G24" i="3"/>
  <c r="G7" i="3"/>
  <c r="G11" i="3"/>
  <c r="G23" i="3"/>
  <c r="R35" i="1"/>
  <c r="R40" i="1"/>
  <c r="R30" i="1"/>
  <c r="D13" i="3"/>
  <c r="D17" i="3"/>
  <c r="G38" i="1"/>
  <c r="G36" i="3" s="1"/>
  <c r="O30" i="1"/>
  <c r="I38" i="1"/>
  <c r="I31" i="3" s="1"/>
  <c r="H5" i="3"/>
  <c r="H27" i="1"/>
  <c r="H24" i="3"/>
  <c r="H7" i="3"/>
  <c r="H11" i="3"/>
  <c r="S35" i="1"/>
  <c r="H23" i="3"/>
  <c r="S40" i="1"/>
  <c r="D8" i="3"/>
  <c r="O37" i="1"/>
  <c r="O36" i="1"/>
  <c r="H10" i="3"/>
  <c r="H12" i="1"/>
  <c r="Q42" i="1"/>
  <c r="Q41" i="1"/>
  <c r="I18" i="3"/>
  <c r="F27" i="1"/>
  <c r="H38" i="1"/>
  <c r="H31" i="3" s="1"/>
  <c r="P30" i="1"/>
  <c r="I35" i="3"/>
  <c r="C37" i="3"/>
  <c r="O38" i="1"/>
  <c r="Q40" i="1"/>
  <c r="K22" i="2"/>
  <c r="J17" i="3"/>
  <c r="E5" i="3"/>
  <c r="E27" i="1"/>
  <c r="I9" i="1"/>
  <c r="E12" i="1"/>
  <c r="I24" i="3"/>
  <c r="I7" i="3"/>
  <c r="I11" i="3"/>
  <c r="I23" i="3"/>
  <c r="T35" i="1"/>
  <c r="T40" i="1"/>
  <c r="T30" i="1"/>
  <c r="E8" i="3"/>
  <c r="P36" i="1"/>
  <c r="I10" i="3"/>
  <c r="F13" i="3"/>
  <c r="C14" i="3"/>
  <c r="J16" i="3"/>
  <c r="F17" i="3"/>
  <c r="J22" i="3"/>
  <c r="I27" i="1"/>
  <c r="S30" i="1"/>
  <c r="AA51" i="2"/>
  <c r="AA48" i="2"/>
  <c r="AA49" i="2"/>
  <c r="L22" i="2"/>
  <c r="F8" i="3"/>
  <c r="Q36" i="1"/>
  <c r="Q37" i="1"/>
  <c r="C31" i="3"/>
  <c r="I34" i="3"/>
  <c r="P35" i="1"/>
  <c r="AB51" i="2"/>
  <c r="AB49" i="2"/>
  <c r="AB48" i="2"/>
  <c r="C9" i="3"/>
  <c r="N31" i="1"/>
  <c r="D18" i="3"/>
  <c r="C36" i="3"/>
  <c r="G8" i="3"/>
  <c r="R36" i="1"/>
  <c r="R37" i="1"/>
  <c r="E14" i="3"/>
  <c r="C30" i="3"/>
  <c r="N38" i="1"/>
  <c r="H33" i="3"/>
  <c r="F37" i="3"/>
  <c r="O5" i="1"/>
  <c r="H8" i="3"/>
  <c r="D9" i="1"/>
  <c r="I13" i="3"/>
  <c r="F14" i="3"/>
  <c r="I17" i="3"/>
  <c r="E18" i="3"/>
  <c r="F49" i="1"/>
  <c r="C25" i="2"/>
  <c r="R44" i="2"/>
  <c r="C69" i="2"/>
  <c r="C82" i="2"/>
  <c r="C81" i="2"/>
  <c r="C54" i="1"/>
  <c r="X74" i="2"/>
  <c r="G51" i="2"/>
  <c r="W60" i="2"/>
  <c r="E13" i="3"/>
  <c r="E16" i="3"/>
  <c r="I22" i="3"/>
  <c r="I29" i="3"/>
  <c r="F32" i="3"/>
  <c r="D36" i="3"/>
  <c r="J38" i="1"/>
  <c r="S42" i="1"/>
  <c r="H48" i="1"/>
  <c r="D54" i="1"/>
  <c r="W53" i="2"/>
  <c r="W54" i="2"/>
  <c r="I38" i="2"/>
  <c r="V43" i="2"/>
  <c r="R47" i="2"/>
  <c r="V49" i="2"/>
  <c r="W52" i="2"/>
  <c r="AA55" i="2"/>
  <c r="F80" i="2"/>
  <c r="C33" i="3"/>
  <c r="H35" i="3"/>
  <c r="E36" i="3"/>
  <c r="T42" i="1"/>
  <c r="E54" i="1"/>
  <c r="X55" i="2"/>
  <c r="X54" i="2"/>
  <c r="W43" i="2"/>
  <c r="S47" i="2"/>
  <c r="W49" i="2"/>
  <c r="X52" i="2"/>
  <c r="G80" i="2"/>
  <c r="U60" i="2"/>
  <c r="C78" i="6"/>
  <c r="Y55" i="2"/>
  <c r="Y54" i="2"/>
  <c r="Z48" i="2"/>
  <c r="T47" i="2"/>
  <c r="H80" i="2"/>
  <c r="H63" i="2"/>
  <c r="E48" i="6"/>
  <c r="H16" i="3"/>
  <c r="D21" i="3"/>
  <c r="D30" i="3"/>
  <c r="I32" i="3"/>
  <c r="E33" i="3"/>
  <c r="D37" i="3"/>
  <c r="G54" i="1"/>
  <c r="Z53" i="2"/>
  <c r="Z52" i="2"/>
  <c r="Z55" i="2"/>
  <c r="D64" i="2"/>
  <c r="D68" i="2" s="1"/>
  <c r="D69" i="2" s="1"/>
  <c r="S50" i="2"/>
  <c r="I80" i="2"/>
  <c r="F48" i="6"/>
  <c r="I16" i="3"/>
  <c r="E17" i="3"/>
  <c r="E21" i="3"/>
  <c r="E30" i="3"/>
  <c r="F33" i="3"/>
  <c r="E37" i="3"/>
  <c r="O45" i="1"/>
  <c r="H49" i="1"/>
  <c r="O53" i="1"/>
  <c r="H54" i="1"/>
  <c r="O55" i="1"/>
  <c r="AA53" i="2"/>
  <c r="AA52" i="2"/>
  <c r="I29" i="2"/>
  <c r="I31" i="2" s="1"/>
  <c r="E51" i="2"/>
  <c r="U47" i="2"/>
  <c r="Z43" i="2"/>
  <c r="U51" i="2"/>
  <c r="U50" i="2"/>
  <c r="T49" i="2"/>
  <c r="E64" i="2"/>
  <c r="J81" i="2"/>
  <c r="G48" i="6"/>
  <c r="G79" i="6" s="1"/>
  <c r="H78" i="6"/>
  <c r="F78" i="6"/>
  <c r="P41" i="1"/>
  <c r="I54" i="1"/>
  <c r="T45" i="1" s="1"/>
  <c r="AB52" i="2"/>
  <c r="AB55" i="2"/>
  <c r="AB53" i="2"/>
  <c r="V52" i="2"/>
  <c r="V47" i="2"/>
  <c r="Y67" i="2"/>
  <c r="Y59" i="2"/>
  <c r="Q24" i="6"/>
  <c r="K48" i="6"/>
  <c r="G21" i="3"/>
  <c r="C22" i="3"/>
  <c r="C29" i="3"/>
  <c r="D31" i="3"/>
  <c r="D34" i="3"/>
  <c r="J36" i="3"/>
  <c r="G37" i="3"/>
  <c r="D38" i="1"/>
  <c r="F43" i="3"/>
  <c r="F52" i="3"/>
  <c r="J54" i="1"/>
  <c r="U53" i="1" s="1"/>
  <c r="M65" i="2"/>
  <c r="L65" i="2"/>
  <c r="K65" i="2"/>
  <c r="D25" i="2"/>
  <c r="Z34" i="2"/>
  <c r="AB43" i="2"/>
  <c r="AA50" i="2"/>
  <c r="V60" i="2"/>
  <c r="G68" i="2"/>
  <c r="V50" i="2"/>
  <c r="R60" i="2"/>
  <c r="K78" i="6"/>
  <c r="I33" i="3"/>
  <c r="E34" i="3"/>
  <c r="H37" i="3"/>
  <c r="T38" i="1"/>
  <c r="T39" i="1" s="1"/>
  <c r="R45" i="1"/>
  <c r="C48" i="1"/>
  <c r="R55" i="1"/>
  <c r="R53" i="2"/>
  <c r="R55" i="2"/>
  <c r="H51" i="2"/>
  <c r="AA47" i="2"/>
  <c r="AB50" i="2"/>
  <c r="H64" i="2"/>
  <c r="H68" i="2" s="1"/>
  <c r="W50" i="2"/>
  <c r="H13" i="4"/>
  <c r="I12" i="4"/>
  <c r="I13" i="4" s="1"/>
  <c r="F31" i="3"/>
  <c r="J33" i="3"/>
  <c r="F34" i="3"/>
  <c r="C35" i="3"/>
  <c r="I37" i="3"/>
  <c r="S53" i="2"/>
  <c r="G22" i="2"/>
  <c r="S54" i="2"/>
  <c r="S55" i="2"/>
  <c r="I82" i="2"/>
  <c r="I69" i="2"/>
  <c r="Y52" i="2"/>
  <c r="AB47" i="2"/>
  <c r="X50" i="2"/>
  <c r="J21" i="3"/>
  <c r="F22" i="3"/>
  <c r="F29" i="3"/>
  <c r="J30" i="3"/>
  <c r="G31" i="3"/>
  <c r="C32" i="3"/>
  <c r="E48" i="1"/>
  <c r="Q34" i="1" s="1"/>
  <c r="T53" i="2"/>
  <c r="T54" i="2"/>
  <c r="T55" i="2"/>
  <c r="J51" i="2"/>
  <c r="S43" i="2"/>
  <c r="V48" i="2"/>
  <c r="Z49" i="2"/>
  <c r="J64" i="2"/>
  <c r="R54" i="2"/>
  <c r="Y50" i="2"/>
  <c r="C80" i="2"/>
  <c r="H18" i="4"/>
  <c r="H19" i="4" s="1"/>
  <c r="I24" i="6"/>
  <c r="I48" i="6" s="1"/>
  <c r="I79" i="6" s="1"/>
  <c r="H34" i="3"/>
  <c r="F41" i="3"/>
  <c r="F45" i="3"/>
  <c r="F53" i="3"/>
  <c r="U53" i="2"/>
  <c r="X83" i="2"/>
  <c r="X84" i="2" s="1"/>
  <c r="X85" i="2" s="1"/>
  <c r="U55" i="2"/>
  <c r="U54" i="2"/>
  <c r="R49" i="2"/>
  <c r="V54" i="2"/>
  <c r="D80" i="2"/>
  <c r="D81" i="2"/>
  <c r="X67" i="2"/>
  <c r="C63" i="2"/>
  <c r="G18" i="4"/>
  <c r="G19" i="4" s="1"/>
  <c r="E63" i="2"/>
  <c r="X59" i="2"/>
  <c r="F63" i="2"/>
  <c r="S49" i="2"/>
  <c r="G63" i="2"/>
  <c r="F81" i="2"/>
  <c r="G81" i="2"/>
  <c r="X68" i="2"/>
  <c r="I81" i="2"/>
  <c r="M63" i="2"/>
  <c r="G54" i="3" l="1"/>
  <c r="G55" i="1"/>
  <c r="R46" i="1"/>
  <c r="S34" i="1"/>
  <c r="Z44" i="2"/>
  <c r="K25" i="2"/>
  <c r="F27" i="3"/>
  <c r="Q27" i="1"/>
  <c r="F48" i="3"/>
  <c r="Q55" i="1"/>
  <c r="Q53" i="1"/>
  <c r="Q45" i="1"/>
  <c r="E38" i="3"/>
  <c r="G49" i="3"/>
  <c r="Y48" i="2"/>
  <c r="G12" i="3"/>
  <c r="G25" i="1"/>
  <c r="R64" i="1"/>
  <c r="G15" i="1"/>
  <c r="G15" i="3" s="1"/>
  <c r="T55" i="1"/>
  <c r="I27" i="3"/>
  <c r="T27" i="1"/>
  <c r="H36" i="3"/>
  <c r="N75" i="1"/>
  <c r="N76" i="1" s="1"/>
  <c r="U67" i="2"/>
  <c r="U59" i="2"/>
  <c r="T34" i="1"/>
  <c r="I9" i="3"/>
  <c r="T74" i="1"/>
  <c r="T31" i="1"/>
  <c r="I12" i="1"/>
  <c r="W74" i="2"/>
  <c r="H29" i="2"/>
  <c r="H38" i="2"/>
  <c r="E82" i="2"/>
  <c r="E69" i="2"/>
  <c r="E80" i="2"/>
  <c r="H32" i="3"/>
  <c r="R75" i="1"/>
  <c r="R76" i="1" s="1"/>
  <c r="U46" i="1"/>
  <c r="J55" i="1"/>
  <c r="J56" i="1" s="1"/>
  <c r="J38" i="3"/>
  <c r="R53" i="1"/>
  <c r="G35" i="3"/>
  <c r="R74" i="2"/>
  <c r="C29" i="2"/>
  <c r="C38" i="2"/>
  <c r="V67" i="2"/>
  <c r="V59" i="2"/>
  <c r="Y51" i="2"/>
  <c r="K79" i="6"/>
  <c r="D55" i="1"/>
  <c r="O46" i="1"/>
  <c r="D54" i="3"/>
  <c r="J34" i="3"/>
  <c r="G82" i="2"/>
  <c r="G69" i="2"/>
  <c r="G33" i="3"/>
  <c r="I36" i="3"/>
  <c r="U74" i="2"/>
  <c r="F38" i="2"/>
  <c r="U68" i="2" s="1"/>
  <c r="F29" i="2"/>
  <c r="E68" i="2"/>
  <c r="T60" i="2"/>
  <c r="G25" i="2"/>
  <c r="V44" i="2"/>
  <c r="E31" i="3"/>
  <c r="S74" i="2"/>
  <c r="D38" i="2"/>
  <c r="D29" i="2"/>
  <c r="F49" i="3"/>
  <c r="E32" i="3"/>
  <c r="U34" i="1"/>
  <c r="H25" i="1"/>
  <c r="H12" i="3"/>
  <c r="S64" i="1"/>
  <c r="H15" i="1"/>
  <c r="H15" i="3" s="1"/>
  <c r="H27" i="3"/>
  <c r="S27" i="1"/>
  <c r="J49" i="3"/>
  <c r="U39" i="1"/>
  <c r="J27" i="3"/>
  <c r="U27" i="1"/>
  <c r="F12" i="3"/>
  <c r="Q64" i="1"/>
  <c r="F25" i="1"/>
  <c r="J68" i="2"/>
  <c r="J69" i="2" s="1"/>
  <c r="Y60" i="2"/>
  <c r="S60" i="2"/>
  <c r="U55" i="1"/>
  <c r="J80" i="2"/>
  <c r="J82" i="2"/>
  <c r="J37" i="3"/>
  <c r="E81" i="2"/>
  <c r="E35" i="3"/>
  <c r="G34" i="3"/>
  <c r="C48" i="3"/>
  <c r="N56" i="1"/>
  <c r="N55" i="1"/>
  <c r="N53" i="1"/>
  <c r="N48" i="1"/>
  <c r="N45" i="1"/>
  <c r="D38" i="3"/>
  <c r="D56" i="1"/>
  <c r="S55" i="1"/>
  <c r="S53" i="1"/>
  <c r="S48" i="1"/>
  <c r="S45" i="1"/>
  <c r="S56" i="1"/>
  <c r="J31" i="3"/>
  <c r="P34" i="1"/>
  <c r="F38" i="3"/>
  <c r="F56" i="1"/>
  <c r="D29" i="3"/>
  <c r="I55" i="1"/>
  <c r="I56" i="1" s="1"/>
  <c r="T46" i="1"/>
  <c r="W67" i="2"/>
  <c r="W68" i="2"/>
  <c r="W59" i="2"/>
  <c r="C55" i="1"/>
  <c r="N46" i="1"/>
  <c r="J29" i="3"/>
  <c r="O39" i="1"/>
  <c r="I38" i="3"/>
  <c r="D33" i="3"/>
  <c r="Q46" i="1"/>
  <c r="H82" i="2"/>
  <c r="H69" i="2"/>
  <c r="H81" i="2"/>
  <c r="T53" i="1"/>
  <c r="E12" i="3"/>
  <c r="P64" i="1"/>
  <c r="E25" i="1"/>
  <c r="P56" i="1" s="1"/>
  <c r="E15" i="1"/>
  <c r="E15" i="3" s="1"/>
  <c r="F55" i="3"/>
  <c r="F58" i="3"/>
  <c r="F50" i="3"/>
  <c r="F54" i="3"/>
  <c r="J12" i="3"/>
  <c r="J25" i="1"/>
  <c r="U64" i="1"/>
  <c r="J15" i="1"/>
  <c r="J15" i="3" s="1"/>
  <c r="H54" i="3"/>
  <c r="H55" i="1"/>
  <c r="S46" i="1"/>
  <c r="E27" i="3"/>
  <c r="P27" i="1"/>
  <c r="G29" i="3"/>
  <c r="G27" i="3"/>
  <c r="R27" i="1"/>
  <c r="R34" i="1"/>
  <c r="AB74" i="2"/>
  <c r="M29" i="2"/>
  <c r="M38" i="2"/>
  <c r="T59" i="2"/>
  <c r="T67" i="2"/>
  <c r="S75" i="1"/>
  <c r="S76" i="1" s="1"/>
  <c r="J22" i="2"/>
  <c r="D27" i="3"/>
  <c r="O27" i="1"/>
  <c r="T74" i="2"/>
  <c r="E38" i="2"/>
  <c r="E29" i="2"/>
  <c r="U75" i="1"/>
  <c r="U76" i="1" s="1"/>
  <c r="G38" i="3"/>
  <c r="G56" i="1"/>
  <c r="D9" i="3"/>
  <c r="O74" i="1"/>
  <c r="O75" i="1" s="1"/>
  <c r="O76" i="1" s="1"/>
  <c r="O31" i="1"/>
  <c r="D12" i="1"/>
  <c r="U45" i="1"/>
  <c r="AA44" i="2"/>
  <c r="L25" i="2"/>
  <c r="H38" i="3"/>
  <c r="H56" i="1"/>
  <c r="R67" i="2"/>
  <c r="R68" i="2"/>
  <c r="R59" i="2"/>
  <c r="E48" i="3"/>
  <c r="P55" i="1"/>
  <c r="P53" i="1"/>
  <c r="P45" i="1"/>
  <c r="F40" i="3"/>
  <c r="F47" i="3"/>
  <c r="G30" i="3"/>
  <c r="J32" i="3"/>
  <c r="J35" i="3"/>
  <c r="E55" i="1"/>
  <c r="P46" i="1"/>
  <c r="G32" i="3"/>
  <c r="X75" i="2"/>
  <c r="X45" i="2"/>
  <c r="I39" i="2"/>
  <c r="X19" i="2"/>
  <c r="X23" i="2" s="1"/>
  <c r="H30" i="3"/>
  <c r="D32" i="3"/>
  <c r="H29" i="3"/>
  <c r="I30" i="3"/>
  <c r="F51" i="3"/>
  <c r="C25" i="3"/>
  <c r="C26" i="1"/>
  <c r="C26" i="3" s="1"/>
  <c r="N65" i="1"/>
  <c r="N6" i="1"/>
  <c r="N32" i="1"/>
  <c r="F15" i="1"/>
  <c r="F15" i="3" s="1"/>
  <c r="X61" i="2" l="1"/>
  <c r="X69" i="2"/>
  <c r="AB75" i="2"/>
  <c r="AB45" i="2"/>
  <c r="AB19" i="2"/>
  <c r="AB23" i="2" s="1"/>
  <c r="M39" i="2"/>
  <c r="AB61" i="2" s="1"/>
  <c r="C55" i="3"/>
  <c r="C58" i="3"/>
  <c r="C50" i="3"/>
  <c r="C41" i="3"/>
  <c r="C43" i="3"/>
  <c r="C56" i="1"/>
  <c r="C44" i="3"/>
  <c r="C46" i="3"/>
  <c r="C47" i="3"/>
  <c r="C53" i="3"/>
  <c r="C51" i="3"/>
  <c r="C52" i="3"/>
  <c r="C40" i="3"/>
  <c r="C45" i="3"/>
  <c r="C42" i="3"/>
  <c r="V74" i="2"/>
  <c r="G38" i="2"/>
  <c r="G29" i="2"/>
  <c r="E31" i="2"/>
  <c r="T83" i="2"/>
  <c r="T84" i="2" s="1"/>
  <c r="T85" i="2" s="1"/>
  <c r="C31" i="2"/>
  <c r="R83" i="2"/>
  <c r="R84" i="2" s="1"/>
  <c r="R85" i="2" s="1"/>
  <c r="T75" i="2"/>
  <c r="T19" i="2"/>
  <c r="T23" i="2" s="1"/>
  <c r="E39" i="2"/>
  <c r="T45" i="2"/>
  <c r="E55" i="3"/>
  <c r="E58" i="3"/>
  <c r="E50" i="3"/>
  <c r="E49" i="3"/>
  <c r="E47" i="3"/>
  <c r="E52" i="3"/>
  <c r="E42" i="3"/>
  <c r="E46" i="3"/>
  <c r="E51" i="3"/>
  <c r="E43" i="3"/>
  <c r="E44" i="3"/>
  <c r="E40" i="3"/>
  <c r="E45" i="3"/>
  <c r="E41" i="3"/>
  <c r="E53" i="3"/>
  <c r="M31" i="2"/>
  <c r="G9" i="2" s="1"/>
  <c r="M66" i="2" s="1"/>
  <c r="M30" i="2"/>
  <c r="AB22" i="2" s="1"/>
  <c r="AB83" i="2"/>
  <c r="AB84" i="2" s="1"/>
  <c r="AB85" i="2" s="1"/>
  <c r="C54" i="3"/>
  <c r="W75" i="2"/>
  <c r="H39" i="2"/>
  <c r="W45" i="2"/>
  <c r="W19" i="2"/>
  <c r="W23" i="2" s="1"/>
  <c r="C49" i="3"/>
  <c r="AA74" i="2"/>
  <c r="L29" i="2"/>
  <c r="L38" i="2"/>
  <c r="E54" i="3"/>
  <c r="J25" i="3"/>
  <c r="U65" i="1"/>
  <c r="U32" i="1"/>
  <c r="U56" i="1"/>
  <c r="J26" i="1"/>
  <c r="U6" i="1"/>
  <c r="U48" i="1"/>
  <c r="N47" i="1"/>
  <c r="F25" i="3"/>
  <c r="F26" i="1"/>
  <c r="Q32" i="1"/>
  <c r="Q65" i="1"/>
  <c r="Q6" i="1"/>
  <c r="H25" i="3"/>
  <c r="S32" i="1"/>
  <c r="S65" i="1"/>
  <c r="S6" i="1"/>
  <c r="H26" i="1"/>
  <c r="D55" i="3"/>
  <c r="D58" i="3"/>
  <c r="D50" i="3"/>
  <c r="D52" i="3"/>
  <c r="D44" i="3"/>
  <c r="D51" i="3"/>
  <c r="D46" i="3"/>
  <c r="D43" i="3"/>
  <c r="D47" i="3"/>
  <c r="D40" i="3"/>
  <c r="D41" i="3"/>
  <c r="D48" i="3"/>
  <c r="D53" i="3"/>
  <c r="D42" i="3"/>
  <c r="D45" i="3"/>
  <c r="D49" i="3"/>
  <c r="H31" i="2"/>
  <c r="W83" i="2"/>
  <c r="W84" i="2" s="1"/>
  <c r="W85" i="2" s="1"/>
  <c r="E56" i="1"/>
  <c r="Z74" i="2"/>
  <c r="K29" i="2"/>
  <c r="K38" i="2"/>
  <c r="Y44" i="2"/>
  <c r="J25" i="2"/>
  <c r="F31" i="2"/>
  <c r="U83" i="2"/>
  <c r="U84" i="2" s="1"/>
  <c r="U85" i="2" s="1"/>
  <c r="I12" i="3"/>
  <c r="T64" i="1"/>
  <c r="I25" i="1"/>
  <c r="I15" i="1"/>
  <c r="I15" i="3" s="1"/>
  <c r="D12" i="3"/>
  <c r="O64" i="1"/>
  <c r="D25" i="1"/>
  <c r="D15" i="1"/>
  <c r="D15" i="3" s="1"/>
  <c r="U75" i="2"/>
  <c r="F39" i="2"/>
  <c r="U45" i="2"/>
  <c r="U19" i="2"/>
  <c r="U23" i="2" s="1"/>
  <c r="J58" i="3"/>
  <c r="J50" i="3"/>
  <c r="J55" i="3"/>
  <c r="J41" i="3"/>
  <c r="J52" i="3"/>
  <c r="J51" i="3"/>
  <c r="J45" i="3"/>
  <c r="J53" i="3"/>
  <c r="J40" i="3"/>
  <c r="J46" i="3"/>
  <c r="J43" i="3"/>
  <c r="J47" i="3"/>
  <c r="J48" i="3"/>
  <c r="J42" i="3"/>
  <c r="J44" i="3"/>
  <c r="D31" i="2"/>
  <c r="S83" i="2"/>
  <c r="S84" i="2" s="1"/>
  <c r="S85" i="2" s="1"/>
  <c r="T75" i="1"/>
  <c r="T76" i="1" s="1"/>
  <c r="Q48" i="1"/>
  <c r="X62" i="2"/>
  <c r="X70" i="2"/>
  <c r="X25" i="2"/>
  <c r="X46" i="2"/>
  <c r="T68" i="2"/>
  <c r="N57" i="1"/>
  <c r="S75" i="2"/>
  <c r="S45" i="2"/>
  <c r="S19" i="2"/>
  <c r="S23" i="2" s="1"/>
  <c r="D39" i="2"/>
  <c r="S68" i="2"/>
  <c r="J54" i="3"/>
  <c r="G58" i="3"/>
  <c r="G50" i="3"/>
  <c r="G55" i="3"/>
  <c r="G41" i="3"/>
  <c r="G48" i="3"/>
  <c r="G43" i="3"/>
  <c r="G53" i="3"/>
  <c r="G44" i="3"/>
  <c r="G46" i="3"/>
  <c r="G45" i="3"/>
  <c r="G40" i="3"/>
  <c r="G52" i="3"/>
  <c r="G51" i="3"/>
  <c r="G47" i="3"/>
  <c r="G42" i="3"/>
  <c r="I58" i="3"/>
  <c r="I50" i="3"/>
  <c r="I55" i="3"/>
  <c r="I44" i="3"/>
  <c r="I48" i="3"/>
  <c r="I52" i="3"/>
  <c r="I46" i="3"/>
  <c r="I41" i="3"/>
  <c r="I53" i="3"/>
  <c r="I40" i="3"/>
  <c r="I43" i="3"/>
  <c r="I42" i="3"/>
  <c r="I49" i="3"/>
  <c r="I45" i="3"/>
  <c r="I47" i="3"/>
  <c r="I51" i="3"/>
  <c r="E25" i="3"/>
  <c r="P32" i="1"/>
  <c r="P65" i="1"/>
  <c r="P6" i="1"/>
  <c r="E26" i="1"/>
  <c r="G25" i="3"/>
  <c r="R32" i="1"/>
  <c r="R65" i="1"/>
  <c r="R6" i="1"/>
  <c r="G26" i="1"/>
  <c r="R56" i="1"/>
  <c r="R48" i="1"/>
  <c r="I54" i="3"/>
  <c r="N8" i="1"/>
  <c r="N11" i="1" s="1"/>
  <c r="P48" i="1"/>
  <c r="H58" i="3"/>
  <c r="H50" i="3"/>
  <c r="H55" i="3"/>
  <c r="H41" i="3"/>
  <c r="H52" i="3"/>
  <c r="H42" i="3"/>
  <c r="H44" i="3"/>
  <c r="H53" i="3"/>
  <c r="H47" i="3"/>
  <c r="H43" i="3"/>
  <c r="H51" i="3"/>
  <c r="H40" i="3"/>
  <c r="H45" i="3"/>
  <c r="H46" i="3"/>
  <c r="H48" i="3"/>
  <c r="H49" i="3"/>
  <c r="R75" i="2"/>
  <c r="R45" i="2"/>
  <c r="R19" i="2"/>
  <c r="R23" i="2" s="1"/>
  <c r="C39" i="2"/>
  <c r="Q56" i="1"/>
  <c r="N33" i="1" l="1"/>
  <c r="N49" i="1"/>
  <c r="N66" i="1"/>
  <c r="N58" i="1"/>
  <c r="N13" i="1"/>
  <c r="I25" i="3"/>
  <c r="T65" i="1"/>
  <c r="I26" i="1"/>
  <c r="T6" i="1"/>
  <c r="T32" i="1"/>
  <c r="T48" i="1"/>
  <c r="T56" i="1"/>
  <c r="M68" i="2"/>
  <c r="AB59" i="2"/>
  <c r="AB60" i="2"/>
  <c r="G31" i="2"/>
  <c r="V83" i="2"/>
  <c r="V84" i="2" s="1"/>
  <c r="V85" i="2" s="1"/>
  <c r="R61" i="2"/>
  <c r="R69" i="2"/>
  <c r="R70" i="2"/>
  <c r="R62" i="2"/>
  <c r="R25" i="2"/>
  <c r="R46" i="2"/>
  <c r="F26" i="3"/>
  <c r="Q57" i="1"/>
  <c r="Q47" i="1"/>
  <c r="L30" i="2"/>
  <c r="AA22" i="2" s="1"/>
  <c r="AA83" i="2"/>
  <c r="AA84" i="2" s="1"/>
  <c r="AA85" i="2" s="1"/>
  <c r="G26" i="3"/>
  <c r="R57" i="1"/>
  <c r="R47" i="1"/>
  <c r="U62" i="2"/>
  <c r="U70" i="2"/>
  <c r="U25" i="2"/>
  <c r="U46" i="2"/>
  <c r="V75" i="2"/>
  <c r="G39" i="2"/>
  <c r="V45" i="2"/>
  <c r="V19" i="2"/>
  <c r="V23" i="2" s="1"/>
  <c r="V68" i="2"/>
  <c r="R8" i="1"/>
  <c r="R11" i="1" s="1"/>
  <c r="E26" i="3"/>
  <c r="P47" i="1"/>
  <c r="P57" i="1"/>
  <c r="AA75" i="2"/>
  <c r="AA45" i="2"/>
  <c r="AA19" i="2"/>
  <c r="L39" i="2"/>
  <c r="AA61" i="2" s="1"/>
  <c r="X76" i="2"/>
  <c r="X63" i="2"/>
  <c r="X64" i="2"/>
  <c r="X71" i="2"/>
  <c r="X31" i="2"/>
  <c r="X35" i="2" s="1"/>
  <c r="X72" i="2"/>
  <c r="U69" i="2"/>
  <c r="U61" i="2"/>
  <c r="J29" i="2"/>
  <c r="Y74" i="2"/>
  <c r="J38" i="2"/>
  <c r="W62" i="2"/>
  <c r="W70" i="2"/>
  <c r="W25" i="2"/>
  <c r="W46" i="2"/>
  <c r="T69" i="2"/>
  <c r="T61" i="2"/>
  <c r="H26" i="3"/>
  <c r="S57" i="1"/>
  <c r="S47" i="1"/>
  <c r="U8" i="1"/>
  <c r="U11" i="1" s="1"/>
  <c r="T70" i="2"/>
  <c r="T62" i="2"/>
  <c r="T25" i="2"/>
  <c r="T46" i="2"/>
  <c r="S8" i="1"/>
  <c r="S11" i="1" s="1"/>
  <c r="J26" i="3"/>
  <c r="U47" i="1"/>
  <c r="U57" i="1"/>
  <c r="W61" i="2"/>
  <c r="W69" i="2"/>
  <c r="AB62" i="2"/>
  <c r="AB46" i="2"/>
  <c r="AB25" i="2"/>
  <c r="Z45" i="2"/>
  <c r="Z19" i="2"/>
  <c r="Z75" i="2"/>
  <c r="K39" i="2"/>
  <c r="Z61" i="2" s="1"/>
  <c r="D25" i="3"/>
  <c r="D26" i="1"/>
  <c r="O32" i="1"/>
  <c r="O65" i="1"/>
  <c r="O6" i="1"/>
  <c r="O56" i="1"/>
  <c r="O48" i="1"/>
  <c r="P8" i="1"/>
  <c r="P11" i="1" s="1"/>
  <c r="K30" i="2"/>
  <c r="Z22" i="2" s="1"/>
  <c r="Z83" i="2"/>
  <c r="Z84" i="2" s="1"/>
  <c r="Z85" i="2" s="1"/>
  <c r="S69" i="2"/>
  <c r="S61" i="2"/>
  <c r="S70" i="2"/>
  <c r="S46" i="2"/>
  <c r="S62" i="2"/>
  <c r="S25" i="2"/>
  <c r="Q8" i="1"/>
  <c r="Q11" i="1"/>
  <c r="S66" i="1" l="1"/>
  <c r="S58" i="1"/>
  <c r="S49" i="1"/>
  <c r="S13" i="1"/>
  <c r="S33" i="1"/>
  <c r="P49" i="1"/>
  <c r="P66" i="1"/>
  <c r="P58" i="1"/>
  <c r="P13" i="1"/>
  <c r="P33" i="1"/>
  <c r="U66" i="1"/>
  <c r="U58" i="1"/>
  <c r="U33" i="1"/>
  <c r="U13" i="1"/>
  <c r="U49" i="1"/>
  <c r="R66" i="1"/>
  <c r="R58" i="1"/>
  <c r="R33" i="1"/>
  <c r="R49" i="1"/>
  <c r="R13" i="1"/>
  <c r="Y75" i="2"/>
  <c r="Y45" i="2"/>
  <c r="Y19" i="2"/>
  <c r="Y23" i="2" s="1"/>
  <c r="J39" i="2"/>
  <c r="Y68" i="2"/>
  <c r="AA23" i="2"/>
  <c r="O8" i="1"/>
  <c r="O11" i="1" s="1"/>
  <c r="K31" i="2"/>
  <c r="E9" i="2" s="1"/>
  <c r="K66" i="2" s="1"/>
  <c r="V62" i="2"/>
  <c r="V70" i="2"/>
  <c r="V25" i="2"/>
  <c r="V46" i="2"/>
  <c r="AB64" i="2"/>
  <c r="AB31" i="2"/>
  <c r="AB35" i="2" s="1"/>
  <c r="AB76" i="2"/>
  <c r="AB63" i="2"/>
  <c r="T64" i="2"/>
  <c r="T71" i="2"/>
  <c r="T72" i="2"/>
  <c r="T76" i="2"/>
  <c r="T63" i="2"/>
  <c r="T31" i="2"/>
  <c r="T35" i="2" s="1"/>
  <c r="L31" i="2"/>
  <c r="F9" i="2" s="1"/>
  <c r="L66" i="2" s="1"/>
  <c r="S64" i="2"/>
  <c r="S71" i="2"/>
  <c r="S72" i="2"/>
  <c r="S76" i="2"/>
  <c r="S63" i="2"/>
  <c r="S31" i="2"/>
  <c r="S35" i="2" s="1"/>
  <c r="J31" i="2"/>
  <c r="D9" i="2" s="1"/>
  <c r="Y83" i="2"/>
  <c r="Y84" i="2" s="1"/>
  <c r="Y85" i="2" s="1"/>
  <c r="U71" i="2"/>
  <c r="U72" i="2"/>
  <c r="U76" i="2"/>
  <c r="U63" i="2"/>
  <c r="U64" i="2"/>
  <c r="U31" i="2"/>
  <c r="U35" i="2" s="1"/>
  <c r="R63" i="2"/>
  <c r="R71" i="2"/>
  <c r="R72" i="2"/>
  <c r="R64" i="2"/>
  <c r="R31" i="2"/>
  <c r="R35" i="2" s="1"/>
  <c r="Z23" i="2"/>
  <c r="N59" i="1"/>
  <c r="N50" i="1"/>
  <c r="N15" i="1"/>
  <c r="W76" i="2"/>
  <c r="W63" i="2"/>
  <c r="W64" i="2"/>
  <c r="W72" i="2"/>
  <c r="W31" i="2"/>
  <c r="W35" i="2" s="1"/>
  <c r="W71" i="2"/>
  <c r="Q49" i="1"/>
  <c r="Q33" i="1"/>
  <c r="Q66" i="1"/>
  <c r="Q58" i="1"/>
  <c r="Q13" i="1"/>
  <c r="V61" i="2"/>
  <c r="V69" i="2"/>
  <c r="D26" i="3"/>
  <c r="O57" i="1"/>
  <c r="O47" i="1"/>
  <c r="T8" i="1"/>
  <c r="T11" i="1" s="1"/>
  <c r="I26" i="3"/>
  <c r="T57" i="1"/>
  <c r="T47" i="1"/>
  <c r="O33" i="1" l="1"/>
  <c r="O49" i="1"/>
  <c r="O66" i="1"/>
  <c r="O58" i="1"/>
  <c r="O13" i="1"/>
  <c r="T66" i="1"/>
  <c r="T58" i="1"/>
  <c r="T33" i="1"/>
  <c r="T49" i="1"/>
  <c r="T13" i="1"/>
  <c r="AA62" i="2"/>
  <c r="AA25" i="2"/>
  <c r="AA46" i="2"/>
  <c r="Y61" i="2"/>
  <c r="Y69" i="2"/>
  <c r="U50" i="1"/>
  <c r="U67" i="1"/>
  <c r="U59" i="1"/>
  <c r="U15" i="1"/>
  <c r="Y62" i="2"/>
  <c r="Y70" i="2"/>
  <c r="Y46" i="2"/>
  <c r="Y25" i="2"/>
  <c r="AA59" i="2"/>
  <c r="L68" i="2"/>
  <c r="AA60" i="2"/>
  <c r="N51" i="1"/>
  <c r="N60" i="1"/>
  <c r="N18" i="1"/>
  <c r="P59" i="1"/>
  <c r="P67" i="1"/>
  <c r="P50" i="1"/>
  <c r="P15" i="1"/>
  <c r="Q59" i="1"/>
  <c r="Q67" i="1"/>
  <c r="Q50" i="1"/>
  <c r="Q15" i="1"/>
  <c r="V72" i="2"/>
  <c r="V76" i="2"/>
  <c r="V63" i="2"/>
  <c r="V71" i="2"/>
  <c r="V64" i="2"/>
  <c r="V31" i="2"/>
  <c r="V35" i="2" s="1"/>
  <c r="R67" i="1"/>
  <c r="R50" i="1"/>
  <c r="R59" i="1"/>
  <c r="R15" i="1"/>
  <c r="Z46" i="2"/>
  <c r="Z62" i="2"/>
  <c r="Z25" i="2"/>
  <c r="K68" i="2"/>
  <c r="Z59" i="2"/>
  <c r="Z60" i="2"/>
  <c r="S50" i="1"/>
  <c r="S59" i="1"/>
  <c r="S67" i="1"/>
  <c r="S15" i="1"/>
  <c r="AA63" i="2" l="1"/>
  <c r="AA64" i="2"/>
  <c r="AA76" i="2"/>
  <c r="AA31" i="2"/>
  <c r="AA35" i="2" s="1"/>
  <c r="Y76" i="2"/>
  <c r="Y63" i="2"/>
  <c r="Y64" i="2"/>
  <c r="Y71" i="2"/>
  <c r="Y72" i="2"/>
  <c r="Y31" i="2"/>
  <c r="Y35" i="2" s="1"/>
  <c r="Q51" i="1"/>
  <c r="Q60" i="1"/>
  <c r="Q18" i="1"/>
  <c r="R60" i="1"/>
  <c r="R51" i="1"/>
  <c r="R18" i="1"/>
  <c r="S60" i="1"/>
  <c r="S51" i="1"/>
  <c r="S18" i="1"/>
  <c r="T50" i="1"/>
  <c r="T59" i="1"/>
  <c r="T67" i="1"/>
  <c r="T15" i="1"/>
  <c r="P51" i="1"/>
  <c r="P60" i="1"/>
  <c r="P18" i="1"/>
  <c r="U60" i="1"/>
  <c r="U18" i="1"/>
  <c r="U51" i="1"/>
  <c r="N61" i="1"/>
  <c r="N52" i="1"/>
  <c r="N21" i="1"/>
  <c r="N24" i="1" s="1"/>
  <c r="N25" i="1" s="1"/>
  <c r="O59" i="1"/>
  <c r="O67" i="1"/>
  <c r="O50" i="1"/>
  <c r="O15" i="1"/>
  <c r="Z76" i="2"/>
  <c r="Z63" i="2"/>
  <c r="Z64" i="2"/>
  <c r="Z71" i="2"/>
  <c r="Z31" i="2"/>
  <c r="Z35" i="2" s="1"/>
  <c r="K42" i="2" s="1"/>
  <c r="S61" i="1" l="1"/>
  <c r="S52" i="1"/>
  <c r="S21" i="1"/>
  <c r="S24" i="1" s="1"/>
  <c r="S25" i="1" s="1"/>
  <c r="R61" i="1"/>
  <c r="R52" i="1"/>
  <c r="R21" i="1"/>
  <c r="R24" i="1" s="1"/>
  <c r="R25" i="1" s="1"/>
  <c r="K51" i="2"/>
  <c r="L42" i="2"/>
  <c r="Z67" i="2"/>
  <c r="Z68" i="2"/>
  <c r="Z69" i="2"/>
  <c r="Z70" i="2"/>
  <c r="Z72" i="2"/>
  <c r="U61" i="1"/>
  <c r="U52" i="1"/>
  <c r="U21" i="1"/>
  <c r="U24" i="1" s="1"/>
  <c r="U25" i="1" s="1"/>
  <c r="P61" i="1"/>
  <c r="P52" i="1"/>
  <c r="P21" i="1"/>
  <c r="P24" i="1" s="1"/>
  <c r="P25" i="1" s="1"/>
  <c r="Q21" i="1"/>
  <c r="Q24" i="1" s="1"/>
  <c r="Q25" i="1" s="1"/>
  <c r="Q61" i="1"/>
  <c r="Q52" i="1"/>
  <c r="O51" i="1"/>
  <c r="O60" i="1"/>
  <c r="O18" i="1"/>
  <c r="T60" i="1"/>
  <c r="T51" i="1"/>
  <c r="T18" i="1"/>
  <c r="K81" i="2" l="1"/>
  <c r="K82" i="2"/>
  <c r="K69" i="2"/>
  <c r="K80" i="2"/>
  <c r="L51" i="2"/>
  <c r="M42" i="2"/>
  <c r="AA67" i="2"/>
  <c r="AA69" i="2"/>
  <c r="AA68" i="2"/>
  <c r="AA70" i="2"/>
  <c r="AA71" i="2"/>
  <c r="AA72" i="2"/>
  <c r="T61" i="1"/>
  <c r="T52" i="1"/>
  <c r="T21" i="1"/>
  <c r="T24" i="1" s="1"/>
  <c r="T25" i="1" s="1"/>
  <c r="O61" i="1"/>
  <c r="O52" i="1"/>
  <c r="O21" i="1"/>
  <c r="O24" i="1" s="1"/>
  <c r="O25" i="1" s="1"/>
  <c r="M51" i="2" l="1"/>
  <c r="AB68" i="2"/>
  <c r="AB69" i="2"/>
  <c r="AB67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<sst xmlns="http://schemas.openxmlformats.org/spreadsheetml/2006/main" count="963" uniqueCount="624">
  <si>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</si>
  <si>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RCL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</si>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</sst>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7449</v>
      </c>
      <c r="O6" s="187">
        <f t="shared" si="1"/>
        <v>12502</v>
      </c>
      <c r="P6" s="187">
        <f t="shared" si="1"/>
        <v>9535</v>
      </c>
      <c r="Q6" s="187">
        <f t="shared" si="1"/>
        <v>13597</v>
      </c>
      <c r="R6" s="187">
        <f t="shared" si="1"/>
        <v>10086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96400</v>
      </c>
      <c r="D7" s="123">
        <f>SUMIF(PL.data!$D$3:$D$25, FSA!$A7, PL.data!F$3:F$25)</f>
        <v>122846</v>
      </c>
      <c r="E7" s="123">
        <f>SUMIF(PL.data!$D$3:$D$25, FSA!$A7, PL.data!G$3:G$25)</f>
        <v>144813</v>
      </c>
      <c r="F7" s="123">
        <f>SUMIF(PL.data!$D$3:$D$25, FSA!$A7, PL.data!H$3:H$25)</f>
        <v>122017</v>
      </c>
      <c r="G7" s="123">
        <f>SUMIF(PL.data!$D$3:$D$25, FSA!$A7, PL.data!I$3:I$25)</f>
        <v>81396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-77181</v>
      </c>
      <c r="D8" s="123">
        <f>-SUMIF(PL.data!$D$3:$D$25, FSA!$A8, PL.data!F$3:F$25)</f>
        <v>-92163</v>
      </c>
      <c r="E8" s="123">
        <f>-SUMIF(PL.data!$D$3:$D$25, FSA!$A8, PL.data!G$3:G$25)</f>
        <v>-114452</v>
      </c>
      <c r="F8" s="123">
        <f>-SUMIF(PL.data!$D$3:$D$25, FSA!$A8, PL.data!H$3:H$25)</f>
        <v>-92388</v>
      </c>
      <c r="G8" s="123">
        <f>-SUMIF(PL.data!$D$3:$D$25, FSA!$A8, PL.data!I$3:I$25)</f>
        <v>-57059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-7449</v>
      </c>
      <c r="O8" s="190">
        <f>CF.data!F12-FSA!O7-FSA!O6</f>
        <v>-12502</v>
      </c>
      <c r="P8" s="190">
        <f>CF.data!G12-FSA!P7-FSA!P6</f>
        <v>-9535</v>
      </c>
      <c r="Q8" s="190">
        <f>CF.data!H12-FSA!Q7-FSA!Q6</f>
        <v>-13597</v>
      </c>
      <c r="R8" s="190">
        <f>CF.data!I12-FSA!R7-FSA!R6</f>
        <v>-10086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19219</v>
      </c>
      <c r="D9" s="187">
        <f t="shared" si="3"/>
        <v>30683</v>
      </c>
      <c r="E9" s="187">
        <f t="shared" si="3"/>
        <v>30361</v>
      </c>
      <c r="F9" s="187">
        <f t="shared" si="3"/>
        <v>29629</v>
      </c>
      <c r="G9" s="187">
        <f t="shared" si="3"/>
        <v>24337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-11770</v>
      </c>
      <c r="D10" s="123">
        <f>-SUMIF(PL.data!$D$3:$D$25, FSA!$A10, PL.data!F$3:F$25)</f>
        <v>-18181</v>
      </c>
      <c r="E10" s="123">
        <f>-SUMIF(PL.data!$D$3:$D$25, FSA!$A10, PL.data!G$3:G$25)</f>
        <v>-20826</v>
      </c>
      <c r="F10" s="123">
        <f>-SUMIF(PL.data!$D$3:$D$25, FSA!$A10, PL.data!H$3:H$25)</f>
        <v>-16032</v>
      </c>
      <c r="G10" s="123">
        <f>-SUMIF(PL.data!$D$3:$D$25, FSA!$A10, PL.data!I$3:I$25)</f>
        <v>-14251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7449</v>
      </c>
      <c r="D12" s="187">
        <f t="shared" si="5"/>
        <v>12502</v>
      </c>
      <c r="E12" s="187">
        <f t="shared" si="5"/>
        <v>9535</v>
      </c>
      <c r="F12" s="187">
        <f t="shared" si="5"/>
        <v>13597</v>
      </c>
      <c r="G12" s="187">
        <f t="shared" si="5"/>
        <v>10086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3908</v>
      </c>
      <c r="D13" s="123">
        <f>SUMIF(PL.data!$D$3:$D$25, FSA!$A13, PL.data!F$3:F$25)</f>
        <v>242</v>
      </c>
      <c r="E13" s="123">
        <f>SUMIF(PL.data!$D$3:$D$25, FSA!$A13, PL.data!G$3:G$25)</f>
        <v>31</v>
      </c>
      <c r="F13" s="123">
        <f>SUMIF(PL.data!$D$3:$D$25, FSA!$A13, PL.data!H$3:H$25)</f>
        <v>5002</v>
      </c>
      <c r="G13" s="123">
        <f>SUMIF(PL.data!$D$3:$D$25, FSA!$A13, PL.data!I$3:I$25)</f>
        <v>-60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-50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3979</v>
      </c>
      <c r="D15" s="123">
        <f t="shared" si="7"/>
        <v>2770</v>
      </c>
      <c r="E15" s="123">
        <f t="shared" si="7"/>
        <v>6710</v>
      </c>
      <c r="F15" s="123">
        <f t="shared" si="7"/>
        <v>1217</v>
      </c>
      <c r="G15" s="123">
        <f t="shared" si="7"/>
        <v>-149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15336</v>
      </c>
      <c r="D16" s="175">
        <f>SUMIF(PL.data!$D$3:$D$25, FSA!$A16, PL.data!F$3:F$25)</f>
        <v>15514</v>
      </c>
      <c r="E16" s="175">
        <f>SUMIF(PL.data!$D$3:$D$25, FSA!$A16, PL.data!G$3:G$25)</f>
        <v>16276</v>
      </c>
      <c r="F16" s="175">
        <f>SUMIF(PL.data!$D$3:$D$25, FSA!$A16, PL.data!H$3:H$25)</f>
        <v>19766</v>
      </c>
      <c r="G16" s="175">
        <f>SUMIF(PL.data!$D$3:$D$25, FSA!$A16, PL.data!I$3:I$25)</f>
        <v>9877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-4452</v>
      </c>
      <c r="D17" s="123">
        <f>-SUMIF(PL.data!$D$3:$D$25, FSA!$A17, PL.data!F$3:F$25)</f>
        <v>-2817</v>
      </c>
      <c r="E17" s="123">
        <f>-SUMIF(PL.data!$D$3:$D$25, FSA!$A17, PL.data!G$3:G$25)</f>
        <v>-1259</v>
      </c>
      <c r="F17" s="123">
        <f>-SUMIF(PL.data!$D$3:$D$25, FSA!$A17, PL.data!H$3:H$25)</f>
        <v>-2793</v>
      </c>
      <c r="G17" s="123">
        <f>-SUMIF(PL.data!$D$3:$D$25, FSA!$A17, PL.data!I$3:I$25)</f>
        <v>-1963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10884</v>
      </c>
      <c r="D18" s="187">
        <f t="shared" si="9"/>
        <v>12697</v>
      </c>
      <c r="E18" s="187">
        <f t="shared" si="9"/>
        <v>15017</v>
      </c>
      <c r="F18" s="187">
        <f t="shared" si="9"/>
        <v>16973</v>
      </c>
      <c r="G18" s="187">
        <f t="shared" si="9"/>
        <v>7914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7449</v>
      </c>
      <c r="D25" s="196">
        <f t="shared" si="13"/>
        <v>12502</v>
      </c>
      <c r="E25" s="196">
        <f t="shared" si="13"/>
        <v>9535</v>
      </c>
      <c r="F25" s="196">
        <f t="shared" si="13"/>
        <v>13597</v>
      </c>
      <c r="G25" s="196">
        <f t="shared" si="13"/>
        <v>10086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7449</v>
      </c>
      <c r="D26" s="196">
        <f t="shared" si="14"/>
        <v>12502</v>
      </c>
      <c r="E26" s="196">
        <f t="shared" si="14"/>
        <v>9535</v>
      </c>
      <c r="F26" s="196">
        <f t="shared" si="14"/>
        <v>13597</v>
      </c>
      <c r="G26" s="196">
        <f t="shared" si="14"/>
        <v>10086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76117</v>
      </c>
      <c r="D29" s="202">
        <f>SUMIF(BS.data!$D$5:$D$116,FSA!$A29,BS.data!F$5:F$116)</f>
        <v>150435</v>
      </c>
      <c r="E29" s="202">
        <f>SUMIF(BS.data!$D$5:$D$116,FSA!$A29,BS.data!G$5:G$116)</f>
        <v>52389</v>
      </c>
      <c r="F29" s="202">
        <f>SUMIF(BS.data!$D$5:$D$116,FSA!$A29,BS.data!H$5:H$116)</f>
        <v>12799</v>
      </c>
      <c r="G29" s="202">
        <f>SUMIF(BS.data!$D$5:$D$116,FSA!$A29,BS.data!I$5:I$116)</f>
        <v>14589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53293</v>
      </c>
      <c r="D30" s="202">
        <f>SUMIF(BS.data!$D$5:$D$116,FSA!$A30,BS.data!F$5:F$116)</f>
        <v>63993</v>
      </c>
      <c r="E30" s="202">
        <f>SUMIF(BS.data!$D$5:$D$116,FSA!$A30,BS.data!G$5:G$116)</f>
        <v>68189</v>
      </c>
      <c r="F30" s="202">
        <f>SUMIF(BS.data!$D$5:$D$116,FSA!$A30,BS.data!H$5:H$116)</f>
        <v>74004</v>
      </c>
      <c r="G30" s="202">
        <f>SUMIF(BS.data!$D$5:$D$116,FSA!$A30,BS.data!I$5:I$116)</f>
        <v>76026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0.27433609958506233</v>
      </c>
      <c r="P30" s="204">
        <f t="shared" si="17"/>
        <v>0.17881738111131007</v>
      </c>
      <c r="Q30" s="204">
        <f t="shared" si="17"/>
        <v>-0.15741680650217871</v>
      </c>
      <c r="R30" s="204">
        <f t="shared" si="17"/>
        <v>-0.33291262692903445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297481</v>
      </c>
      <c r="D31" s="202">
        <f>SUMIF(BS.data!$D$5:$D$116,FSA!$A31,BS.data!F$5:F$116)</f>
        <v>292104</v>
      </c>
      <c r="E31" s="202">
        <f>SUMIF(BS.data!$D$5:$D$116,FSA!$A31,BS.data!G$5:G$116)</f>
        <v>219772</v>
      </c>
      <c r="F31" s="202">
        <f>SUMIF(BS.data!$D$5:$D$116,FSA!$A31,BS.data!H$5:H$116)</f>
        <v>146802</v>
      </c>
      <c r="G31" s="202">
        <f>SUMIF(BS.data!$D$5:$D$116,FSA!$A31,BS.data!I$5:I$116)</f>
        <v>90578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0.19936721991701245</v>
      </c>
      <c r="O31" s="205">
        <f t="shared" si="18"/>
        <v>0.24976800221415429</v>
      </c>
      <c r="P31" s="205">
        <f t="shared" si="18"/>
        <v>0.20965659160434491</v>
      </c>
      <c r="Q31" s="205">
        <f t="shared" si="18"/>
        <v>0.24282681921371613</v>
      </c>
      <c r="R31" s="205">
        <f t="shared" si="18"/>
        <v>0.29899503661113569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52589</v>
      </c>
      <c r="D32" s="202">
        <f>SUMIF(BS.data!$D$5:$D$116,FSA!$A32,BS.data!F$5:F$116)</f>
        <v>30010</v>
      </c>
      <c r="E32" s="202">
        <f>SUMIF(BS.data!$D$5:$D$116,FSA!$A32,BS.data!G$5:G$116)</f>
        <v>30000</v>
      </c>
      <c r="F32" s="202">
        <f>SUMIF(BS.data!$D$5:$D$116,FSA!$A32,BS.data!H$5:H$116)</f>
        <v>29</v>
      </c>
      <c r="G32" s="202">
        <f>SUMIF(BS.data!$D$5:$D$116,FSA!$A32,BS.data!I$5:I$116)</f>
        <v>83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7.7271784232365151E-2</v>
      </c>
      <c r="O32" s="206">
        <f t="shared" si="19"/>
        <v>0.10176969539097733</v>
      </c>
      <c r="P32" s="206">
        <f t="shared" si="19"/>
        <v>6.5843536146616671E-2</v>
      </c>
      <c r="Q32" s="206">
        <f t="shared" si="19"/>
        <v>0.11143529180360114</v>
      </c>
      <c r="R32" s="206">
        <f t="shared" si="19"/>
        <v>0.12391272298393041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44044</v>
      </c>
      <c r="D34" s="202">
        <f>SUMIF(BS.data!$D$5:$D$116,FSA!$A34,BS.data!F$5:F$116)</f>
        <v>66385</v>
      </c>
      <c r="E34" s="202">
        <f>SUMIF(BS.data!$D$5:$D$116,FSA!$A34,BS.data!G$5:G$116)</f>
        <v>161355</v>
      </c>
      <c r="F34" s="202">
        <f>SUMIF(BS.data!$D$5:$D$116,FSA!$A34,BS.data!H$5:H$116)</f>
        <v>162340</v>
      </c>
      <c r="G34" s="202">
        <f>SUMIF(BS.data!$D$5:$D$116,FSA!$A34,BS.data!I$5:I$116)</f>
        <v>156823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6.1510158850361887E-2</v>
      </c>
      <c r="P34" s="207">
        <f t="shared" si="21"/>
        <v>5.7352368568956917E-2</v>
      </c>
      <c r="Q34" s="207">
        <f t="shared" si="21"/>
        <v>6.9280051743276436E-2</v>
      </c>
      <c r="R34" s="207">
        <f t="shared" si="21"/>
        <v>3.4073718871982933E-2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4350</v>
      </c>
      <c r="D35" s="202">
        <f>SUMIF(BS.data!$D$5:$D$116,FSA!$A35,BS.data!F$5:F$116)</f>
        <v>4934</v>
      </c>
      <c r="E35" s="202">
        <f>SUMIF(BS.data!$D$5:$D$116,FSA!$A35,BS.data!G$5:G$116)</f>
        <v>40509</v>
      </c>
      <c r="F35" s="202">
        <f>SUMIF(BS.data!$D$5:$D$116,FSA!$A35,BS.data!H$5:H$116)</f>
        <v>47279</v>
      </c>
      <c r="G35" s="202">
        <f>SUMIF(BS.data!$D$5:$D$116,FSA!$A35,BS.data!I$5:I$116)</f>
        <v>48346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174.24006479657456</v>
      </c>
      <c r="P35" s="131">
        <f t="shared" si="22"/>
        <v>166.58183312271689</v>
      </c>
      <c r="Q35" s="131">
        <f t="shared" si="22"/>
        <v>212.67710646877075</v>
      </c>
      <c r="R35" s="131">
        <f t="shared" si="22"/>
        <v>336.38600176912871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659</v>
      </c>
      <c r="D36" s="202">
        <f>SUMIF(BS.data!$D$5:$D$116,FSA!$A36,BS.data!F$5:F$116)</f>
        <v>83026</v>
      </c>
      <c r="E36" s="202">
        <f>SUMIF(BS.data!$D$5:$D$116,FSA!$A36,BS.data!G$5:G$116)</f>
        <v>82631</v>
      </c>
      <c r="F36" s="202">
        <f>SUMIF(BS.data!$D$5:$D$116,FSA!$A36,BS.data!H$5:H$116)</f>
        <v>81481</v>
      </c>
      <c r="G36" s="202">
        <f>SUMIF(BS.data!$D$5:$D$116,FSA!$A36,BS.data!I$5:I$116)</f>
        <v>82108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1167.488715645107</v>
      </c>
      <c r="P36" s="131">
        <f t="shared" si="23"/>
        <v>816.21439555446818</v>
      </c>
      <c r="Q36" s="131">
        <f t="shared" si="23"/>
        <v>724.11736372689086</v>
      </c>
      <c r="R36" s="131">
        <f t="shared" si="23"/>
        <v>759.24656934050711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13233</v>
      </c>
      <c r="D37" s="202">
        <f>SUMIF(BS.data!$D$5:$D$116,FSA!$A37,BS.data!F$5:F$116)</f>
        <v>12895</v>
      </c>
      <c r="E37" s="202">
        <f>SUMIF(BS.data!$D$5:$D$116,FSA!$A37,BS.data!G$5:G$116)</f>
        <v>12556</v>
      </c>
      <c r="F37" s="202">
        <f>SUMIF(BS.data!$D$5:$D$116,FSA!$A37,BS.data!H$5:H$116)</f>
        <v>8523</v>
      </c>
      <c r="G37" s="202">
        <f>SUMIF(BS.data!$D$5:$D$116,FSA!$A37,BS.data!I$5:I$116)</f>
        <v>8286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44.981934181830013</v>
      </c>
      <c r="P37" s="131">
        <f t="shared" si="24"/>
        <v>47.60543721385384</v>
      </c>
      <c r="Q37" s="131">
        <f t="shared" si="24"/>
        <v>33.662190977183187</v>
      </c>
      <c r="R37" s="131">
        <f t="shared" si="24"/>
        <v>25.757067246183773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541766</v>
      </c>
      <c r="D38" s="208">
        <f t="shared" si="25"/>
        <v>703782</v>
      </c>
      <c r="E38" s="208">
        <f t="shared" si="25"/>
        <v>667401</v>
      </c>
      <c r="F38" s="208">
        <f t="shared" si="25"/>
        <v>533257</v>
      </c>
      <c r="G38" s="208">
        <f t="shared" si="25"/>
        <v>476839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101278</v>
      </c>
      <c r="O38" s="209">
        <f t="shared" si="26"/>
        <v>-18999</v>
      </c>
      <c r="P38" s="209">
        <f t="shared" si="26"/>
        <v>-49372</v>
      </c>
      <c r="Q38" s="209">
        <f t="shared" si="26"/>
        <v>-7561</v>
      </c>
      <c r="R38" s="209">
        <f t="shared" si="26"/>
        <v>-39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0.33488676879996093</v>
      </c>
      <c r="P39" s="133">
        <f t="shared" si="27"/>
        <v>-0.23606651336551276</v>
      </c>
      <c r="Q39" s="133">
        <f t="shared" si="27"/>
        <v>-0.23329945827220797</v>
      </c>
      <c r="R39" s="133">
        <f t="shared" si="27"/>
        <v>-4.6685340802987862E-2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4973</v>
      </c>
      <c r="D40" s="202">
        <f>SUMIF(BS.data!$D$5:$D$116,FSA!$A40,BS.data!F$5:F$116)</f>
        <v>17743</v>
      </c>
      <c r="E40" s="202">
        <f>SUMIF(BS.data!$D$5:$D$116,FSA!$A40,BS.data!G$5:G$116)</f>
        <v>12112</v>
      </c>
      <c r="F40" s="202">
        <f>SUMIF(BS.data!$D$5:$D$116,FSA!$A40,BS.data!H$5:H$116)</f>
        <v>4929</v>
      </c>
      <c r="G40" s="202">
        <f>SUMIF(BS.data!$D$5:$D$116,FSA!$A40,BS.data!I$5:I$116)</f>
        <v>3124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2.9359144410587321</v>
      </c>
      <c r="P40" s="210">
        <f t="shared" si="28"/>
        <v>1.7483474890889006</v>
      </c>
      <c r="Q40" s="210">
        <f t="shared" si="28"/>
        <v>1.4869966851906016</v>
      </c>
      <c r="R40" s="210">
        <f t="shared" si="28"/>
        <v>0.99512803428103358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160983</v>
      </c>
      <c r="D41" s="202">
        <f>SUMIF(BS.data!$D$5:$D$116,FSA!$A41,BS.data!F$5:F$116)</f>
        <v>164823</v>
      </c>
      <c r="E41" s="202">
        <f>SUMIF(BS.data!$D$5:$D$116,FSA!$A41,BS.data!G$5:G$116)</f>
        <v>198209</v>
      </c>
      <c r="F41" s="202">
        <f>SUMIF(BS.data!$D$5:$D$116,FSA!$A41,BS.data!H$5:H$116)</f>
        <v>163010</v>
      </c>
      <c r="G41" s="202">
        <f>SUMIF(BS.data!$D$5:$D$116,FSA!$A41,BS.data!I$5:I$116)</f>
        <v>163575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136129</v>
      </c>
      <c r="D42" s="202">
        <f>SUMIF(BS.data!$D$5:$D$116,FSA!$A42,BS.data!F$5:F$116)</f>
        <v>222540</v>
      </c>
      <c r="E42" s="202">
        <f>SUMIF(BS.data!$D$5:$D$116,FSA!$A42,BS.data!G$5:G$116)</f>
        <v>157012</v>
      </c>
      <c r="F42" s="202">
        <f>SUMIF(BS.data!$D$5:$D$116,FSA!$A42,BS.data!H$5:H$116)</f>
        <v>60457</v>
      </c>
      <c r="G42" s="202">
        <f>SUMIF(BS.data!$D$5:$D$116,FSA!$A42,BS.data!I$5:I$116)</f>
        <v>27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13071</v>
      </c>
      <c r="D44" s="202">
        <f>SUMIF(BS.data!$D$5:$D$116,FSA!$A44,BS.data!F$5:F$116)</f>
        <v>12704</v>
      </c>
      <c r="E44" s="202">
        <f>SUMIF(BS.data!$D$5:$D$116,FSA!$A44,BS.data!G$5:G$116)</f>
        <v>15295</v>
      </c>
      <c r="F44" s="202">
        <f>SUMIF(BS.data!$D$5:$D$116,FSA!$A44,BS.data!H$5:H$116)</f>
        <v>15521</v>
      </c>
      <c r="G44" s="202">
        <f>SUMIF(BS.data!$D$5:$D$116,FSA!$A44,BS.data!I$5:I$116)</f>
        <v>17765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5394</v>
      </c>
      <c r="D45" s="202">
        <f>SUMIF(BS.data!$D$5:$D$116,FSA!$A45,BS.data!F$5:F$116)</f>
        <v>2752</v>
      </c>
      <c r="E45" s="202">
        <f>SUMIF(BS.data!$D$5:$D$116,FSA!$A45,BS.data!G$5:G$116)</f>
        <v>415</v>
      </c>
      <c r="F45" s="202">
        <f>SUMIF(BS.data!$D$5:$D$116,FSA!$A45,BS.data!H$5:H$116)</f>
        <v>1643</v>
      </c>
      <c r="G45" s="202">
        <f>SUMIF(BS.data!$D$5:$D$116,FSA!$A45,BS.data!I$5:I$116)</f>
        <v>303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0.69011386679145215</v>
      </c>
      <c r="O46" s="137">
        <f t="shared" si="32"/>
        <v>0.67343459466142919</v>
      </c>
      <c r="P46" s="137">
        <f t="shared" si="32"/>
        <v>0.74236573961670105</v>
      </c>
      <c r="Q46" s="137">
        <f t="shared" si="32"/>
        <v>1.1715955367323669</v>
      </c>
      <c r="R46" s="137">
        <f t="shared" si="32"/>
        <v>1.5803868090955333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320550</v>
      </c>
      <c r="D49" s="208">
        <f t="shared" si="36"/>
        <v>420562</v>
      </c>
      <c r="E49" s="208">
        <f t="shared" si="36"/>
        <v>383043</v>
      </c>
      <c r="F49" s="208">
        <f t="shared" si="36"/>
        <v>245560</v>
      </c>
      <c r="G49" s="208">
        <f t="shared" si="36"/>
        <v>184794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210324</v>
      </c>
      <c r="D51" s="202">
        <f>SUMIF(BS.data!$D$5:$D$116,FSA!$A51,BS.data!F$5:F$116)</f>
        <v>270637</v>
      </c>
      <c r="E51" s="202">
        <f>SUMIF(BS.data!$D$5:$D$116,FSA!$A51,BS.data!G$5:G$116)</f>
        <v>264224</v>
      </c>
      <c r="F51" s="202">
        <f>SUMIF(BS.data!$D$5:$D$116,FSA!$A51,BS.data!H$5:H$116)</f>
        <v>264224</v>
      </c>
      <c r="G51" s="202">
        <f>SUMIF(BS.data!$D$5:$D$116,FSA!$A51,BS.data!I$5:I$116)</f>
        <v>276822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11005</v>
      </c>
      <c r="D52" s="202">
        <f>SUMIF(BS.data!$D$5:$D$116,FSA!$A52,BS.data!F$5:F$116)</f>
        <v>12711</v>
      </c>
      <c r="E52" s="202">
        <f>SUMIF(BS.data!$D$5:$D$116,FSA!$A52,BS.data!G$5:G$116)</f>
        <v>20134</v>
      </c>
      <c r="F52" s="202">
        <f>SUMIF(BS.data!$D$5:$D$116,FSA!$A52,BS.data!H$5:H$116)</f>
        <v>23473</v>
      </c>
      <c r="G52" s="202">
        <f>SUMIF(BS.data!$D$5:$D$116,FSA!$A52,BS.data!I$5:I$116)</f>
        <v>15224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-113</v>
      </c>
      <c r="D53" s="202">
        <f>SUMIF(BS.data!$D$5:$D$116,FSA!$A53,BS.data!F$5:F$116)</f>
        <v>-127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221216</v>
      </c>
      <c r="D54" s="212">
        <f t="shared" si="42"/>
        <v>283221</v>
      </c>
      <c r="E54" s="212">
        <f t="shared" si="42"/>
        <v>284358</v>
      </c>
      <c r="F54" s="212">
        <f t="shared" si="42"/>
        <v>287697</v>
      </c>
      <c r="G54" s="212">
        <f t="shared" si="42"/>
        <v>292046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541766</v>
      </c>
      <c r="D55" s="208">
        <f t="shared" si="43"/>
        <v>703783</v>
      </c>
      <c r="E55" s="208">
        <f t="shared" si="43"/>
        <v>667401</v>
      </c>
      <c r="F55" s="208">
        <f t="shared" si="43"/>
        <v>533257</v>
      </c>
      <c r="G55" s="208">
        <f t="shared" si="43"/>
        <v>476840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-0.3440845146824823</v>
      </c>
      <c r="O55" s="137">
        <f t="shared" si="44"/>
        <v>-0.53115764720836378</v>
      </c>
      <c r="P55" s="137">
        <f t="shared" si="44"/>
        <v>-0.18423606861772834</v>
      </c>
      <c r="Q55" s="137">
        <f t="shared" si="44"/>
        <v>-4.4487777071015686E-2</v>
      </c>
      <c r="R55" s="137">
        <f t="shared" si="44"/>
        <v>-4.9954459229025562E-2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-1</v>
      </c>
      <c r="E56" s="191">
        <f t="shared" si="45"/>
        <v>0</v>
      </c>
      <c r="F56" s="191">
        <f t="shared" si="45"/>
        <v>0</v>
      </c>
      <c r="G56" s="191">
        <f t="shared" si="45"/>
        <v>-1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-10.218418579675124</v>
      </c>
      <c r="O56" s="211">
        <f t="shared" si="46"/>
        <v>-12.032874740041594</v>
      </c>
      <c r="P56" s="211">
        <f t="shared" si="46"/>
        <v>-5.4943890928159416</v>
      </c>
      <c r="Q56" s="211">
        <f t="shared" si="46"/>
        <v>-0.9413105832168861</v>
      </c>
      <c r="R56" s="211">
        <f t="shared" si="46"/>
        <v>-1.4464604402141583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-10.218418579675124</v>
      </c>
      <c r="O57" s="211">
        <f t="shared" si="47"/>
        <v>-12.032874740041594</v>
      </c>
      <c r="P57" s="211">
        <f t="shared" si="47"/>
        <v>-5.4943890928159416</v>
      </c>
      <c r="Q57" s="211">
        <f t="shared" si="47"/>
        <v>-0.9413105832168861</v>
      </c>
      <c r="R57" s="211">
        <f t="shared" si="47"/>
        <v>-1.4464604402141583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>
        <f t="shared" si="52"/>
        <v>271.94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>
        <f t="shared" si="53"/>
        <v>271.94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3883</v>
      </c>
      <c r="O74" s="218">
        <f t="shared" si="56"/>
        <v>15169</v>
      </c>
      <c r="P74" s="218">
        <f t="shared" si="56"/>
        <v>14085</v>
      </c>
      <c r="Q74" s="218">
        <f t="shared" si="56"/>
        <v>9863</v>
      </c>
      <c r="R74" s="218">
        <f t="shared" si="56"/>
        <v>14460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19476.622092720743</v>
      </c>
      <c r="O75" s="219">
        <f t="shared" si="57"/>
        <v>60732.359091353523</v>
      </c>
      <c r="P75" s="219">
        <f t="shared" si="57"/>
        <v>67181.28865979382</v>
      </c>
      <c r="Q75" s="219">
        <f t="shared" si="57"/>
        <v>40617.424516520972</v>
      </c>
      <c r="R75" s="219">
        <f t="shared" si="57"/>
        <v>48362.006820890005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0.79796035173526192</v>
      </c>
      <c r="O76" s="138">
        <f t="shared" si="58"/>
        <v>0.50562200567089266</v>
      </c>
      <c r="P76" s="138">
        <f t="shared" si="58"/>
        <v>0.53608247422680411</v>
      </c>
      <c r="Q76" s="138">
        <f t="shared" si="58"/>
        <v>0.66711667622936988</v>
      </c>
      <c r="R76" s="138">
        <f t="shared" si="58"/>
        <v>0.40584295517113855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236157</v>
      </c>
      <c r="F48">
        <v>213616</v>
      </c>
      <c r="G48">
        <v>91190</v>
      </c>
      <c r="H48">
        <v>22816</v>
      </c>
      <c r="I48">
        <v>21119</v>
      </c>
    </row>
    <row r="49" spans="2:9">
      <c r="B49" s="152" t="s">
        <v>449</v>
      </c>
      <c r="C49" s="147" t="s">
        <v>611</v>
      </c>
      <c r="E49">
        <v>-169288</v>
      </c>
      <c r="F49">
        <v>-169265</v>
      </c>
      <c r="G49">
        <v>-160021</v>
      </c>
      <c r="H49">
        <v>-45550</v>
      </c>
      <c r="I49">
        <v>-7910</v>
      </c>
    </row>
    <row r="50" spans="2:9">
      <c r="B50" s="153" t="s">
        <v>565</v>
      </c>
      <c r="C50" s="147" t="s">
        <v>612</v>
      </c>
      <c r="E50">
        <v>-7232</v>
      </c>
      <c r="F50">
        <v>-7409</v>
      </c>
      <c r="G50">
        <v>-7519</v>
      </c>
      <c r="H50">
        <v>-5690</v>
      </c>
      <c r="I50">
        <v>-5782</v>
      </c>
    </row>
    <row r="51" spans="2:9">
      <c r="B51" s="153" t="s">
        <v>567</v>
      </c>
      <c r="C51" s="147" t="s">
        <v>613</v>
      </c>
      <c r="H51">
        <v>-50</v>
      </c>
    </row>
    <row r="52" spans="2:9">
      <c r="B52" s="153" t="s">
        <v>569</v>
      </c>
      <c r="C52" s="147" t="s">
        <v>614</v>
      </c>
      <c r="E52">
        <v>-4902</v>
      </c>
      <c r="F52">
        <v>-4555</v>
      </c>
      <c r="G52">
        <v>-4335</v>
      </c>
      <c r="H52">
        <v>-848</v>
      </c>
      <c r="I52">
        <v>-1856</v>
      </c>
    </row>
    <row r="53" spans="2:9">
      <c r="B53" s="153" t="s">
        <v>571</v>
      </c>
      <c r="C53" s="147" t="s">
        <v>615</v>
      </c>
      <c r="E53">
        <v>6339</v>
      </c>
      <c r="F53">
        <v>5102</v>
      </c>
      <c r="G53">
        <v>16485</v>
      </c>
      <c r="H53">
        <v>74302</v>
      </c>
      <c r="I53">
        <v>2504</v>
      </c>
    </row>
    <row r="54" spans="2:9">
      <c r="B54" s="153" t="s">
        <v>573</v>
      </c>
      <c r="C54" s="147" t="s">
        <v>616</v>
      </c>
      <c r="E54">
        <v>-12522</v>
      </c>
      <c r="F54">
        <v>-11136</v>
      </c>
      <c r="G54">
        <v>-28445</v>
      </c>
      <c r="H54">
        <v>-78247</v>
      </c>
      <c r="I54">
        <v>-6937</v>
      </c>
    </row>
    <row r="55" spans="2:9">
      <c r="B55" s="159">
        <v>20</v>
      </c>
      <c r="C55" s="148" t="s">
        <v>587</v>
      </c>
      <c r="E55">
        <v>48552</v>
      </c>
      <c r="F55">
        <v>26353</v>
      </c>
      <c r="G55">
        <v>-92644</v>
      </c>
      <c r="H55">
        <v>-33267</v>
      </c>
      <c r="I55">
        <v>1139</v>
      </c>
    </row>
    <row r="56" spans="2:9">
      <c r="B56" s="158"/>
      <c r="C56" s="146"/>
    </row>
    <row r="57" spans="2:9">
      <c r="B57" s="158"/>
      <c r="C57" s="146" t="s">
        <v>588</v>
      </c>
    </row>
    <row r="58" spans="2:9">
      <c r="B58" s="158">
        <v>21</v>
      </c>
      <c r="C58" s="147" t="s">
        <v>589</v>
      </c>
      <c r="G58">
        <v>-2085</v>
      </c>
    </row>
    <row r="59" spans="2:9">
      <c r="B59" s="158">
        <v>22</v>
      </c>
      <c r="C59" s="147" t="s">
        <v>590</v>
      </c>
    </row>
    <row r="60" spans="2:9">
      <c r="B60" s="158">
        <v>23</v>
      </c>
      <c r="C60" s="147" t="s">
        <v>591</v>
      </c>
      <c r="E60">
        <v>-200</v>
      </c>
      <c r="F60">
        <v>-55000</v>
      </c>
      <c r="G60">
        <v>-47467</v>
      </c>
    </row>
    <row r="61" spans="2:9">
      <c r="B61" s="158">
        <v>24</v>
      </c>
      <c r="C61" s="147" t="s">
        <v>592</v>
      </c>
      <c r="G61">
        <v>68914</v>
      </c>
      <c r="H61">
        <v>37872</v>
      </c>
    </row>
    <row r="62" spans="2:9">
      <c r="B62" s="158">
        <v>25</v>
      </c>
      <c r="C62" s="147" t="s">
        <v>593</v>
      </c>
      <c r="F62">
        <v>-34</v>
      </c>
      <c r="H62">
        <v>-1480</v>
      </c>
    </row>
    <row r="63" spans="2:9">
      <c r="B63" s="158">
        <v>26</v>
      </c>
      <c r="C63" s="147" t="s">
        <v>594</v>
      </c>
      <c r="G63">
        <v>200</v>
      </c>
      <c r="I63">
        <v>500</v>
      </c>
    </row>
    <row r="64" spans="2:9">
      <c r="B64" s="158">
        <v>27</v>
      </c>
      <c r="C64" s="147" t="s">
        <v>595</v>
      </c>
      <c r="E64">
        <v>2152</v>
      </c>
      <c r="F64">
        <v>2048</v>
      </c>
      <c r="G64">
        <v>2550</v>
      </c>
      <c r="H64">
        <v>1120</v>
      </c>
      <c r="I64">
        <v>595</v>
      </c>
    </row>
    <row r="65" spans="2:9">
      <c r="B65" s="159">
        <v>30</v>
      </c>
      <c r="C65" s="148" t="s">
        <v>596</v>
      </c>
      <c r="E65">
        <v>1952</v>
      </c>
      <c r="F65">
        <v>-52986</v>
      </c>
      <c r="G65">
        <v>22113</v>
      </c>
      <c r="H65">
        <v>37513</v>
      </c>
      <c r="I65">
        <v>1095</v>
      </c>
    </row>
    <row r="66" spans="2:9">
      <c r="B66" s="158"/>
      <c r="C66" s="146"/>
    </row>
    <row r="67" spans="2:9">
      <c r="B67" s="158"/>
      <c r="C67" s="146" t="s">
        <v>597</v>
      </c>
    </row>
    <row r="68" spans="2:9">
      <c r="B68" s="158">
        <v>31</v>
      </c>
      <c r="C68" s="147" t="s">
        <v>617</v>
      </c>
      <c r="E68">
        <v>10</v>
      </c>
      <c r="F68">
        <v>60313</v>
      </c>
    </row>
    <row r="69" spans="2:9" ht="28.5" customHeight="1">
      <c r="B69" s="158">
        <v>32</v>
      </c>
      <c r="C69" s="147" t="s">
        <v>618</v>
      </c>
    </row>
    <row r="70" spans="2:9">
      <c r="B70" s="158">
        <v>33</v>
      </c>
      <c r="C70" s="147" t="s">
        <v>619</v>
      </c>
      <c r="H70">
        <v>7800</v>
      </c>
    </row>
    <row r="71" spans="2:9">
      <c r="B71" s="158">
        <v>34</v>
      </c>
      <c r="C71" s="147" t="s">
        <v>620</v>
      </c>
      <c r="H71">
        <v>-7800</v>
      </c>
    </row>
    <row r="72" spans="2:9">
      <c r="B72" s="158">
        <v>35</v>
      </c>
      <c r="C72" s="147" t="s">
        <v>621</v>
      </c>
    </row>
    <row r="73" spans="2:9">
      <c r="B73" s="158">
        <v>36</v>
      </c>
      <c r="C73" s="147" t="s">
        <v>603</v>
      </c>
      <c r="E73">
        <v>-9827</v>
      </c>
      <c r="F73">
        <v>-14363</v>
      </c>
      <c r="G73">
        <v>-10079</v>
      </c>
      <c r="H73">
        <v>-10079</v>
      </c>
    </row>
    <row r="74" spans="2:9">
      <c r="B74" s="159">
        <v>40</v>
      </c>
      <c r="C74" s="148" t="s">
        <v>604</v>
      </c>
      <c r="E74">
        <v>-9817</v>
      </c>
      <c r="F74">
        <v>45950</v>
      </c>
      <c r="G74">
        <v>-10079</v>
      </c>
      <c r="H74">
        <v>-10079</v>
      </c>
    </row>
    <row r="75" spans="2:9">
      <c r="B75" s="160">
        <v>50</v>
      </c>
      <c r="C75" s="146" t="s">
        <v>622</v>
      </c>
      <c r="E75">
        <v>40686</v>
      </c>
      <c r="F75">
        <v>19317</v>
      </c>
      <c r="G75">
        <v>-80610</v>
      </c>
      <c r="H75">
        <v>-5833</v>
      </c>
      <c r="I75">
        <v>2233</v>
      </c>
    </row>
    <row r="76" spans="2:9">
      <c r="B76" s="160">
        <v>60</v>
      </c>
      <c r="C76" s="146" t="s">
        <v>606</v>
      </c>
      <c r="E76">
        <v>35231</v>
      </c>
      <c r="F76">
        <v>75917</v>
      </c>
      <c r="G76">
        <v>95128</v>
      </c>
      <c r="H76">
        <v>14517</v>
      </c>
      <c r="I76">
        <v>8684</v>
      </c>
    </row>
    <row r="77" spans="2:9">
      <c r="B77" s="158">
        <v>61</v>
      </c>
      <c r="C77" s="147" t="s">
        <v>607</v>
      </c>
    </row>
    <row r="78" spans="2:9" ht="15.75" customHeight="1" thickBot="1">
      <c r="B78" s="161">
        <v>70</v>
      </c>
      <c r="C78" s="145" t="s">
        <v>623</v>
      </c>
      <c r="E78">
        <v>75917</v>
      </c>
      <c r="F78">
        <v>95235</v>
      </c>
      <c r="G78">
        <v>14517</v>
      </c>
      <c r="H78">
        <v>8684</v>
      </c>
      <c r="I78">
        <v>10917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-0.80063278008298755</v>
      </c>
      <c r="D8" s="136">
        <f>FSA!D8/FSA!D$7</f>
        <v>-0.75023199778584571</v>
      </c>
      <c r="E8" s="136">
        <f>FSA!E8/FSA!E$7</f>
        <v>-0.79034340839565509</v>
      </c>
      <c r="F8" s="136">
        <f>FSA!F8/FSA!F$7</f>
        <v>-0.75717318078628393</v>
      </c>
      <c r="G8" s="136">
        <f>FSA!G8/FSA!G$7</f>
        <v>-0.70100496338886431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0.19936721991701245</v>
      </c>
      <c r="D9" s="142">
        <f>FSA!D9/FSA!D$7</f>
        <v>0.24976800221415429</v>
      </c>
      <c r="E9" s="142">
        <f>FSA!E9/FSA!E$7</f>
        <v>0.20965659160434491</v>
      </c>
      <c r="F9" s="142">
        <f>FSA!F9/FSA!F$7</f>
        <v>0.24282681921371613</v>
      </c>
      <c r="G9" s="142">
        <f>FSA!G9/FSA!G$7</f>
        <v>0.29899503661113569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-0.1220954356846473</v>
      </c>
      <c r="D10" s="136">
        <f>FSA!D10/FSA!D$7</f>
        <v>-0.14799830682317699</v>
      </c>
      <c r="E10" s="136">
        <f>FSA!E10/FSA!E$7</f>
        <v>-0.14381305545772824</v>
      </c>
      <c r="F10" s="136">
        <f>FSA!F10/FSA!F$7</f>
        <v>-0.13139152741011498</v>
      </c>
      <c r="G10" s="136">
        <f>FSA!G10/FSA!G$7</f>
        <v>-0.17508231362720528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7.7271784232365151E-2</v>
      </c>
      <c r="D12" s="142">
        <f>FSA!D12/FSA!D$7</f>
        <v>0.10176969539097733</v>
      </c>
      <c r="E12" s="142">
        <f>FSA!E12/FSA!E$7</f>
        <v>6.5843536146616671E-2</v>
      </c>
      <c r="F12" s="142">
        <f>FSA!F12/FSA!F$7</f>
        <v>0.11143529180360114</v>
      </c>
      <c r="G12" s="142">
        <f>FSA!G12/FSA!G$7</f>
        <v>0.12391272298393041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4.053941908713693E-2</v>
      </c>
      <c r="D13" s="136">
        <f>FSA!D13/FSA!D$7</f>
        <v>1.9699461113914982E-3</v>
      </c>
      <c r="E13" s="136">
        <f>FSA!E13/FSA!E$7</f>
        <v>2.1406917887206259E-4</v>
      </c>
      <c r="F13" s="136">
        <f>FSA!F13/FSA!F$7</f>
        <v>4.0994287681224748E-2</v>
      </c>
      <c r="G13" s="136">
        <f>FSA!G13/FSA!G$7</f>
        <v>-7.3713696004717674E-4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-4.09778965226157E-4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4.1275933609958508E-2</v>
      </c>
      <c r="D15" s="136">
        <f>FSA!D15/FSA!D$7</f>
        <v>2.2548556729563844E-2</v>
      </c>
      <c r="E15" s="136">
        <f>FSA!E15/FSA!E$7</f>
        <v>4.6335619039727098E-2</v>
      </c>
      <c r="F15" s="136">
        <f>FSA!F15/FSA!F$7</f>
        <v>9.9740200136046609E-3</v>
      </c>
      <c r="G15" s="136">
        <f>FSA!G15/FSA!G$7</f>
        <v>-1.8305567841171556E-3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0.15908713692946058</v>
      </c>
      <c r="D16" s="142">
        <f>FSA!D16/FSA!D$7</f>
        <v>0.12628819823193266</v>
      </c>
      <c r="E16" s="142">
        <f>FSA!E16/FSA!E$7</f>
        <v>0.11239322436521583</v>
      </c>
      <c r="F16" s="142">
        <f>FSA!F16/FSA!F$7</f>
        <v>0.16199382053320438</v>
      </c>
      <c r="G16" s="142">
        <f>FSA!G16/FSA!G$7</f>
        <v>0.12134502923976608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-4.6182572614107881E-2</v>
      </c>
      <c r="D17" s="136">
        <f>FSA!D17/FSA!D$7</f>
        <v>-2.2931149569379548E-2</v>
      </c>
      <c r="E17" s="136">
        <f>FSA!E17/FSA!E$7</f>
        <v>-8.6939708451589295E-3</v>
      </c>
      <c r="F17" s="136">
        <f>FSA!F17/FSA!F$7</f>
        <v>-2.2890252997533132E-2</v>
      </c>
      <c r="G17" s="136">
        <f>FSA!G17/FSA!G$7</f>
        <v>-2.4116664209543465E-2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0.1129045643153527</v>
      </c>
      <c r="D18" s="142">
        <f>FSA!D18/FSA!D$7</f>
        <v>0.10335704866255312</v>
      </c>
      <c r="E18" s="142">
        <f>FSA!E18/FSA!E$7</f>
        <v>0.10369925352005691</v>
      </c>
      <c r="F18" s="142">
        <f>FSA!F18/FSA!F$7</f>
        <v>0.13910356753567127</v>
      </c>
      <c r="G18" s="142">
        <f>FSA!G18/FSA!G$7</f>
        <v>9.7228365030222613E-2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7.7271784232365151E-2</v>
      </c>
      <c r="D25" s="136">
        <f>FSA!D25/FSA!D$7</f>
        <v>0.10176969539097733</v>
      </c>
      <c r="E25" s="136">
        <f>FSA!E25/FSA!E$7</f>
        <v>6.5843536146616671E-2</v>
      </c>
      <c r="F25" s="136">
        <f>FSA!F25/FSA!F$7</f>
        <v>0.11143529180360114</v>
      </c>
      <c r="G25" s="136">
        <f>FSA!G25/FSA!G$7</f>
        <v>0.12391272298393041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7.7271784232365151E-2</v>
      </c>
      <c r="D26" s="136">
        <f>FSA!D26/FSA!D$7</f>
        <v>0.10176969539097733</v>
      </c>
      <c r="E26" s="136">
        <f>FSA!E26/FSA!E$7</f>
        <v>6.5843536146616671E-2</v>
      </c>
      <c r="F26" s="136">
        <f>FSA!F26/FSA!F$7</f>
        <v>0.11143529180360114</v>
      </c>
      <c r="G26" s="136">
        <f>FSA!G26/FSA!G$7</f>
        <v>0.12391272298393041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0.14049792714935969</v>
      </c>
      <c r="D29" s="136">
        <f>FSA!D29/FSA!D$38</f>
        <v>0.21375226987902504</v>
      </c>
      <c r="E29" s="136">
        <f>FSA!E29/FSA!E$38</f>
        <v>7.8497035515379815E-2</v>
      </c>
      <c r="F29" s="136">
        <f>FSA!F29/FSA!F$38</f>
        <v>2.4001560223306961E-2</v>
      </c>
      <c r="G29" s="136">
        <f>FSA!G29/FSA!G$38</f>
        <v>3.0595232353058371E-2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9.8369037554959154E-2</v>
      </c>
      <c r="D30" s="136">
        <f>FSA!D30/FSA!D$38</f>
        <v>9.0927304193628142E-2</v>
      </c>
      <c r="E30" s="136">
        <f>FSA!E30/FSA!E$38</f>
        <v>0.10217095868900407</v>
      </c>
      <c r="F30" s="136">
        <f>FSA!F30/FSA!F$38</f>
        <v>0.13877736251000924</v>
      </c>
      <c r="G30" s="136">
        <f>FSA!G30/FSA!G$38</f>
        <v>0.15943746212033832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0.54909499673290685</v>
      </c>
      <c r="D31" s="136">
        <f>FSA!D31/FSA!D$38</f>
        <v>0.41504897823473746</v>
      </c>
      <c r="E31" s="136">
        <f>FSA!E31/FSA!E$38</f>
        <v>0.32929528124770563</v>
      </c>
      <c r="F31" s="136">
        <f>FSA!F31/FSA!F$38</f>
        <v>0.27529315133228444</v>
      </c>
      <c r="G31" s="136">
        <f>FSA!G31/FSA!G$38</f>
        <v>0.18995510014910694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9.7069583547140278E-2</v>
      </c>
      <c r="D32" s="136">
        <f>FSA!D32/FSA!D$38</f>
        <v>4.264104509635086E-2</v>
      </c>
      <c r="E32" s="136">
        <f>FSA!E32/FSA!E$38</f>
        <v>4.4950487038527061E-2</v>
      </c>
      <c r="F32" s="136">
        <f>FSA!F32/FSA!F$38</f>
        <v>5.4382783535893572E-5</v>
      </c>
      <c r="G32" s="136">
        <f>FSA!G32/FSA!G$38</f>
        <v>1.7406294367700628E-4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8.1297091364168295E-2</v>
      </c>
      <c r="D34" s="136">
        <f>FSA!D34/FSA!D$38</f>
        <v>9.4326083929398591E-2</v>
      </c>
      <c r="E34" s="136">
        <f>FSA!E34/FSA!E$38</f>
        <v>0.2417661945367178</v>
      </c>
      <c r="F34" s="136">
        <f>FSA!F34/FSA!F$38</f>
        <v>0.30443107169713668</v>
      </c>
      <c r="G34" s="136">
        <f>FSA!G34/FSA!G$38</f>
        <v>0.32888039778625489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8.0292967812671898E-3</v>
      </c>
      <c r="D35" s="136">
        <f>FSA!D35/FSA!D$38</f>
        <v>7.0106936522957393E-3</v>
      </c>
      <c r="E35" s="136">
        <f>FSA!E35/FSA!E$38</f>
        <v>6.0696642648123092E-2</v>
      </c>
      <c r="F35" s="136">
        <f>FSA!F35/FSA!F$38</f>
        <v>8.866081457908663E-2</v>
      </c>
      <c r="G35" s="136">
        <f>FSA!G35/FSA!G$38</f>
        <v>0.10138851897600658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1.2163923169781787E-3</v>
      </c>
      <c r="D36" s="136">
        <f>FSA!D36/FSA!D$38</f>
        <v>0.1179711899423401</v>
      </c>
      <c r="E36" s="136">
        <f>FSA!E36/FSA!E$38</f>
        <v>0.12381012314935098</v>
      </c>
      <c r="F36" s="136">
        <f>FSA!F36/FSA!F$38</f>
        <v>0.15279874432028084</v>
      </c>
      <c r="G36" s="136">
        <f>FSA!G36/FSA!G$38</f>
        <v>0.1721922913184534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2.4425674553220394E-2</v>
      </c>
      <c r="D37" s="136">
        <f>FSA!D37/FSA!D$38</f>
        <v>1.8322435072224069E-2</v>
      </c>
      <c r="E37" s="136">
        <f>FSA!E37/FSA!E$38</f>
        <v>1.8813277175191528E-2</v>
      </c>
      <c r="F37" s="136">
        <f>FSA!F37/FSA!F$38</f>
        <v>1.5982912554359342E-2</v>
      </c>
      <c r="G37" s="136">
        <f>FSA!G37/FSA!G$38</f>
        <v>1.7376934353104508E-2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9.1792397455728123E-3</v>
      </c>
      <c r="D40" s="136">
        <f>FSA!D40/FSA!D$55</f>
        <v>2.5210895972195974E-2</v>
      </c>
      <c r="E40" s="136">
        <f>FSA!E40/FSA!E$55</f>
        <v>1.8148009967021327E-2</v>
      </c>
      <c r="F40" s="136">
        <f>FSA!F40/FSA!F$55</f>
        <v>9.2431979327041187E-3</v>
      </c>
      <c r="G40" s="136">
        <f>FSA!G40/FSA!G$55</f>
        <v>6.5514638033721999E-3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0.29714489281350248</v>
      </c>
      <c r="D41" s="136">
        <f>FSA!D41/FSA!D$55</f>
        <v>0.23419576772954162</v>
      </c>
      <c r="E41" s="136">
        <f>FSA!E41/FSA!E$55</f>
        <v>0.29698636951398033</v>
      </c>
      <c r="F41" s="136">
        <f>FSA!F41/FSA!F$55</f>
        <v>0.30568750152365559</v>
      </c>
      <c r="G41" s="136">
        <f>FSA!G41/FSA!G$55</f>
        <v>0.34303959399379247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0.25126899805451064</v>
      </c>
      <c r="D42" s="136">
        <f>FSA!D42/FSA!D$55</f>
        <v>0.31620542127331863</v>
      </c>
      <c r="E42" s="136">
        <f>FSA!E42/FSA!E$55</f>
        <v>0.23525886236310703</v>
      </c>
      <c r="F42" s="136">
        <f>FSA!F42/FSA!F$55</f>
        <v>0.11337310152515578</v>
      </c>
      <c r="G42" s="136">
        <f>FSA!G42/FSA!G$55</f>
        <v>5.6622766546430668E-5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2.4126652466193891E-2</v>
      </c>
      <c r="D44" s="136">
        <f>FSA!D44/FSA!D$55</f>
        <v>1.8051018566802551E-2</v>
      </c>
      <c r="E44" s="136">
        <f>FSA!E44/FSA!E$55</f>
        <v>2.2917256641809047E-2</v>
      </c>
      <c r="F44" s="136">
        <f>FSA!F44/FSA!F$55</f>
        <v>2.9106040802089801E-2</v>
      </c>
      <c r="G44" s="136">
        <f>FSA!G44/FSA!G$55</f>
        <v>3.7255683248049662E-2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9.9563280087713139E-3</v>
      </c>
      <c r="D45" s="136">
        <f>FSA!D45/FSA!D$55</f>
        <v>3.9102962134635252E-3</v>
      </c>
      <c r="E45" s="136">
        <f>FSA!E45/FSA!E$55</f>
        <v>6.2181507069962439E-4</v>
      </c>
      <c r="F45" s="136">
        <f>FSA!F45/FSA!F$55</f>
        <v>3.0810659775680396E-3</v>
      </c>
      <c r="G45" s="136">
        <f>FSA!G45/FSA!G$55</f>
        <v>6.3543326902105524E-4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0.59167611108855112</v>
      </c>
      <c r="D49" s="136">
        <f>FSA!D49/FSA!D$55</f>
        <v>0.59757339975532231</v>
      </c>
      <c r="E49" s="136">
        <f>FSA!E49/FSA!E$55</f>
        <v>0.57393231355661734</v>
      </c>
      <c r="F49" s="136">
        <f>FSA!F49/FSA!F$55</f>
        <v>0.4604909077611733</v>
      </c>
      <c r="G49" s="136">
        <f>FSA!G49/FSA!G$55</f>
        <v>0.38753879708078182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0.38821926809729662</v>
      </c>
      <c r="D51" s="136">
        <f>FSA!D51/FSA!D$55</f>
        <v>0.38454608878020641</v>
      </c>
      <c r="E51" s="136">
        <f>FSA!E51/FSA!E$55</f>
        <v>0.39589991624225918</v>
      </c>
      <c r="F51" s="136">
        <f>FSA!F51/FSA!F$55</f>
        <v>0.49549091713751531</v>
      </c>
      <c r="G51" s="136">
        <f>FSA!G51/FSA!G$55</f>
        <v>0.58053435114503815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2.0313197948929981E-2</v>
      </c>
      <c r="D52" s="136">
        <f>FSA!D52/FSA!D$55</f>
        <v>1.806096481443854E-2</v>
      </c>
      <c r="E52" s="136">
        <f>FSA!E52/FSA!E$55</f>
        <v>3.0167770201123462E-2</v>
      </c>
      <c r="F52" s="136">
        <f>FSA!F52/FSA!F$55</f>
        <v>4.4018175101311376E-2</v>
      </c>
      <c r="G52" s="136">
        <f>FSA!G52/FSA!G$55</f>
        <v>3.1926851774180018E-2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-2.0857713477774538E-4</v>
      </c>
      <c r="D53" s="136">
        <f>FSA!D53/FSA!D$55</f>
        <v>-1.8045334996724842E-4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0.40832388891144883</v>
      </c>
      <c r="D54" s="136">
        <f>FSA!D54/FSA!D$55</f>
        <v>0.40242660024467769</v>
      </c>
      <c r="E54" s="136">
        <f>FSA!E54/FSA!E$55</f>
        <v>0.42606768644338261</v>
      </c>
      <c r="F54" s="136">
        <f>FSA!F54/FSA!F$55</f>
        <v>0.5395090922388267</v>
      </c>
      <c r="G54" s="136">
        <f>FSA!G54/FSA!G$55</f>
        <v>0.61246120291921824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480874</v>
      </c>
      <c r="F4" s="299">
        <v>549912</v>
      </c>
      <c r="G4" s="299">
        <v>491972</v>
      </c>
      <c r="H4" s="299">
        <v>363831</v>
      </c>
      <c r="I4" s="299">
        <v>310879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75917</v>
      </c>
      <c r="F5" s="301">
        <v>95235</v>
      </c>
      <c r="G5" s="301">
        <v>14517</v>
      </c>
      <c r="H5" s="301">
        <v>8684</v>
      </c>
      <c r="I5" s="301">
        <v>10917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22467</v>
      </c>
      <c r="F6" s="264">
        <v>10936</v>
      </c>
      <c r="G6" s="264">
        <v>1702</v>
      </c>
      <c r="H6" s="264">
        <v>5636</v>
      </c>
      <c r="I6" s="264">
        <v>2766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53450</v>
      </c>
      <c r="F7" s="264">
        <v>84299</v>
      </c>
      <c r="G7" s="264">
        <v>12816</v>
      </c>
      <c r="H7" s="264">
        <v>3048</v>
      </c>
      <c r="I7" s="264">
        <v>8151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200</v>
      </c>
      <c r="F8" s="301">
        <v>55200</v>
      </c>
      <c r="G8" s="301">
        <v>37872</v>
      </c>
      <c r="H8" s="301">
        <v>4115</v>
      </c>
      <c r="I8" s="301">
        <v>3672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200</v>
      </c>
      <c r="F9" s="264">
        <v>200</v>
      </c>
      <c r="G9" s="264"/>
      <c r="H9" s="264">
        <v>4176</v>
      </c>
      <c r="I9" s="264">
        <v>4978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>
        <v>-62</v>
      </c>
      <c r="I10" s="264">
        <v>-1306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>
        <v>55000</v>
      </c>
      <c r="G11" s="264">
        <v>37872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107213</v>
      </c>
      <c r="F12" s="301">
        <v>107313</v>
      </c>
      <c r="G12" s="301">
        <v>219332</v>
      </c>
      <c r="H12" s="301">
        <v>204231</v>
      </c>
      <c r="I12" s="301">
        <v>205712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53293</v>
      </c>
      <c r="F13" s="264">
        <v>63993</v>
      </c>
      <c r="G13" s="264">
        <v>68189</v>
      </c>
      <c r="H13" s="264">
        <v>74004</v>
      </c>
      <c r="I13" s="264">
        <v>76026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52589</v>
      </c>
      <c r="F14" s="264">
        <v>30010</v>
      </c>
      <c r="G14" s="264">
        <v>30000</v>
      </c>
      <c r="H14" s="264">
        <v>29</v>
      </c>
      <c r="I14" s="264">
        <v>83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1331</v>
      </c>
      <c r="F18" s="264">
        <v>13309</v>
      </c>
      <c r="G18" s="264">
        <v>121144</v>
      </c>
      <c r="H18" s="264">
        <v>130197</v>
      </c>
      <c r="I18" s="264">
        <v>129603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297481</v>
      </c>
      <c r="F21" s="301">
        <v>292104</v>
      </c>
      <c r="G21" s="301">
        <v>219772</v>
      </c>
      <c r="H21" s="301">
        <v>146802</v>
      </c>
      <c r="I21" s="301">
        <v>90578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297481</v>
      </c>
      <c r="F22" s="264">
        <v>292104</v>
      </c>
      <c r="G22" s="264">
        <v>219772</v>
      </c>
      <c r="H22" s="264">
        <v>146802</v>
      </c>
      <c r="I22" s="264">
        <v>90578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62</v>
      </c>
      <c r="F24" s="301">
        <v>60</v>
      </c>
      <c r="G24" s="301">
        <v>478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62</v>
      </c>
      <c r="F26" s="264">
        <v>55</v>
      </c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5</v>
      </c>
      <c r="G27" s="264">
        <v>478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60893</v>
      </c>
      <c r="F30" s="301">
        <v>153870</v>
      </c>
      <c r="G30" s="301">
        <v>175429</v>
      </c>
      <c r="H30" s="301">
        <v>169426</v>
      </c>
      <c r="I30" s="301">
        <v>165960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31639</v>
      </c>
      <c r="F31" s="301">
        <v>30134</v>
      </c>
      <c r="G31" s="301">
        <v>26461</v>
      </c>
      <c r="H31" s="301">
        <v>27476</v>
      </c>
      <c r="I31" s="301">
        <v>27220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31639</v>
      </c>
      <c r="F37" s="264">
        <v>30134</v>
      </c>
      <c r="G37" s="264">
        <v>26461</v>
      </c>
      <c r="H37" s="264">
        <v>27476</v>
      </c>
      <c r="I37" s="264">
        <v>27220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13893</v>
      </c>
      <c r="F39" s="301">
        <v>13279</v>
      </c>
      <c r="G39" s="301">
        <v>14703</v>
      </c>
      <c r="H39" s="301">
        <v>9382</v>
      </c>
      <c r="I39" s="301">
        <v>8961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659</v>
      </c>
      <c r="F40" s="264">
        <v>384</v>
      </c>
      <c r="G40" s="264">
        <v>2147</v>
      </c>
      <c r="H40" s="264">
        <v>859</v>
      </c>
      <c r="I40" s="264">
        <v>675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17094</v>
      </c>
      <c r="F41" s="264">
        <v>17094</v>
      </c>
      <c r="G41" s="264">
        <v>17094</v>
      </c>
      <c r="H41" s="264">
        <v>11977</v>
      </c>
      <c r="I41" s="264">
        <v>11977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-3861</v>
      </c>
      <c r="F42" s="264">
        <v>-4200</v>
      </c>
      <c r="G42" s="264">
        <v>-4538</v>
      </c>
      <c r="H42" s="264">
        <v>-3454</v>
      </c>
      <c r="I42" s="264">
        <v>-3690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13233</v>
      </c>
      <c r="F46" s="264">
        <v>12895</v>
      </c>
      <c r="G46" s="264">
        <v>12556</v>
      </c>
      <c r="H46" s="264">
        <v>8523</v>
      </c>
      <c r="I46" s="264">
        <v>8286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>
        <v>550</v>
      </c>
      <c r="G49" s="301">
        <v>36125</v>
      </c>
      <c r="H49" s="301">
        <v>41415</v>
      </c>
      <c r="I49" s="301">
        <v>42982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382</v>
      </c>
      <c r="F50" s="264">
        <v>1017</v>
      </c>
      <c r="G50" s="264">
        <v>37106</v>
      </c>
      <c r="H50" s="264">
        <v>47138</v>
      </c>
      <c r="I50" s="264">
        <v>50316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-382</v>
      </c>
      <c r="F51" s="264">
        <v>-467</v>
      </c>
      <c r="G51" s="264">
        <v>-981</v>
      </c>
      <c r="H51" s="264">
        <v>-5723</v>
      </c>
      <c r="I51" s="264">
        <v>-7334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/>
      <c r="F52" s="301">
        <v>82642</v>
      </c>
      <c r="G52" s="301">
        <v>80484</v>
      </c>
      <c r="H52" s="301">
        <v>80622</v>
      </c>
      <c r="I52" s="301">
        <v>81433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>
        <v>82642</v>
      </c>
      <c r="G53" s="264">
        <v>80052</v>
      </c>
      <c r="H53" s="264">
        <v>79815</v>
      </c>
      <c r="I53" s="264">
        <v>80433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>
        <v>432</v>
      </c>
      <c r="H54" s="264">
        <v>807</v>
      </c>
      <c r="I54" s="264">
        <v>999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4350</v>
      </c>
      <c r="F55" s="301">
        <v>4384</v>
      </c>
      <c r="G55" s="301">
        <v>4384</v>
      </c>
      <c r="H55" s="301">
        <v>5864</v>
      </c>
      <c r="I55" s="301">
        <v>5364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>
        <v>34</v>
      </c>
      <c r="G57" s="264">
        <v>34</v>
      </c>
      <c r="H57" s="264">
        <v>1514</v>
      </c>
      <c r="I57" s="264">
        <v>1014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4350</v>
      </c>
      <c r="F58" s="264">
        <v>4350</v>
      </c>
      <c r="G58" s="264">
        <v>4350</v>
      </c>
      <c r="H58" s="264">
        <v>4350</v>
      </c>
      <c r="I58" s="264">
        <v>4350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11012</v>
      </c>
      <c r="F61" s="301">
        <v>22882</v>
      </c>
      <c r="G61" s="301">
        <v>13272</v>
      </c>
      <c r="H61" s="301">
        <v>4667</v>
      </c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10932</v>
      </c>
      <c r="F62" s="264">
        <v>22821</v>
      </c>
      <c r="G62" s="264">
        <v>13272</v>
      </c>
      <c r="H62" s="264">
        <v>4667</v>
      </c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80</v>
      </c>
      <c r="F63" s="264">
        <v>61</v>
      </c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541767</v>
      </c>
      <c r="F67" s="301">
        <v>703782</v>
      </c>
      <c r="G67" s="301">
        <v>667402</v>
      </c>
      <c r="H67" s="301">
        <v>533256</v>
      </c>
      <c r="I67" s="301">
        <v>476839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320551</v>
      </c>
      <c r="F68" s="301">
        <v>420561</v>
      </c>
      <c r="G68" s="301">
        <v>383043</v>
      </c>
      <c r="H68" s="301">
        <v>245560</v>
      </c>
      <c r="I68" s="301">
        <v>184793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320481</v>
      </c>
      <c r="F69" s="301">
        <v>420561</v>
      </c>
      <c r="G69" s="301">
        <v>383043</v>
      </c>
      <c r="H69" s="301">
        <v>245560</v>
      </c>
      <c r="I69" s="301">
        <v>184793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4973</v>
      </c>
      <c r="F70" s="264">
        <v>17743</v>
      </c>
      <c r="G70" s="264">
        <v>12112</v>
      </c>
      <c r="H70" s="264">
        <v>4929</v>
      </c>
      <c r="I70" s="264">
        <v>3124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136129</v>
      </c>
      <c r="F71" s="264">
        <v>222540</v>
      </c>
      <c r="G71" s="264">
        <v>157012</v>
      </c>
      <c r="H71" s="264">
        <v>60457</v>
      </c>
      <c r="I71" s="264">
        <v>27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5394</v>
      </c>
      <c r="F72" s="264">
        <v>2752</v>
      </c>
      <c r="G72" s="264">
        <v>415</v>
      </c>
      <c r="H72" s="264">
        <v>1643</v>
      </c>
      <c r="I72" s="264">
        <v>303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694</v>
      </c>
      <c r="F73" s="264">
        <v>1266</v>
      </c>
      <c r="G73" s="264">
        <v>1275</v>
      </c>
      <c r="H73" s="264">
        <v>338</v>
      </c>
      <c r="I73" s="264">
        <v>871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160289</v>
      </c>
      <c r="F74" s="264">
        <v>163557</v>
      </c>
      <c r="G74" s="264">
        <v>196934</v>
      </c>
      <c r="H74" s="264">
        <v>162672</v>
      </c>
      <c r="I74" s="264">
        <v>162704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11629</v>
      </c>
      <c r="F78" s="264">
        <v>11013</v>
      </c>
      <c r="G78" s="264">
        <v>12010</v>
      </c>
      <c r="H78" s="264">
        <v>11173</v>
      </c>
      <c r="I78" s="264">
        <v>11475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1372</v>
      </c>
      <c r="F81" s="264">
        <v>1691</v>
      </c>
      <c r="G81" s="264">
        <v>3285</v>
      </c>
      <c r="H81" s="264">
        <v>4348</v>
      </c>
      <c r="I81" s="264">
        <v>6290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70</v>
      </c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70</v>
      </c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221216</v>
      </c>
      <c r="F98" s="301">
        <v>283221</v>
      </c>
      <c r="G98" s="301">
        <v>284358</v>
      </c>
      <c r="H98" s="301">
        <v>287697</v>
      </c>
      <c r="I98" s="301">
        <v>292046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221216</v>
      </c>
      <c r="F99" s="301">
        <v>283221</v>
      </c>
      <c r="G99" s="301">
        <v>284358</v>
      </c>
      <c r="H99" s="301">
        <v>287697</v>
      </c>
      <c r="I99" s="301">
        <v>292046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75594</v>
      </c>
      <c r="F100" s="264">
        <v>125989</v>
      </c>
      <c r="G100" s="264">
        <v>125989</v>
      </c>
      <c r="H100" s="264">
        <v>125989</v>
      </c>
      <c r="I100" s="264">
        <v>138587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75594</v>
      </c>
      <c r="F101" s="264">
        <v>125989</v>
      </c>
      <c r="G101" s="264">
        <v>125989</v>
      </c>
      <c r="H101" s="264">
        <v>125989</v>
      </c>
      <c r="I101" s="264">
        <v>138587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12481</v>
      </c>
      <c r="F103" s="264">
        <v>22399</v>
      </c>
      <c r="G103" s="264">
        <v>22399</v>
      </c>
      <c r="H103" s="264">
        <v>22399</v>
      </c>
      <c r="I103" s="264">
        <v>22399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114168</v>
      </c>
      <c r="F109" s="264">
        <v>114168</v>
      </c>
      <c r="G109" s="264">
        <v>107772</v>
      </c>
      <c r="H109" s="264">
        <v>107772</v>
      </c>
      <c r="I109" s="264">
        <v>107772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8081</v>
      </c>
      <c r="F111" s="264">
        <v>8081</v>
      </c>
      <c r="G111" s="264">
        <v>8064</v>
      </c>
      <c r="H111" s="264">
        <v>8064</v>
      </c>
      <c r="I111" s="264">
        <v>8064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11005</v>
      </c>
      <c r="F112" s="264">
        <v>12711</v>
      </c>
      <c r="G112" s="264">
        <v>20134</v>
      </c>
      <c r="H112" s="264">
        <v>23473</v>
      </c>
      <c r="I112" s="264">
        <v>15224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10</v>
      </c>
      <c r="F113" s="264"/>
      <c r="G113" s="264">
        <v>5117</v>
      </c>
      <c r="H113" s="264">
        <v>6500</v>
      </c>
      <c r="I113" s="264">
        <v>7311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10995</v>
      </c>
      <c r="F114" s="264">
        <v>12711</v>
      </c>
      <c r="G114" s="264">
        <v>15017</v>
      </c>
      <c r="H114" s="264">
        <v>16973</v>
      </c>
      <c r="I114" s="264">
        <v>7913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-113</v>
      </c>
      <c r="F115" s="264">
        <v>-127</v>
      </c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541767</v>
      </c>
      <c r="F119" s="301">
        <v>703782</v>
      </c>
      <c r="G119" s="301">
        <v>667402</v>
      </c>
      <c r="H119" s="301">
        <v>533256</v>
      </c>
      <c r="I119" s="301">
        <v>476839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96400</v>
      </c>
      <c r="F3" s="264">
        <v>122846</v>
      </c>
      <c r="G3" s="264">
        <v>144813</v>
      </c>
      <c r="H3" s="264">
        <v>122017</v>
      </c>
      <c r="I3" s="264">
        <v>81396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96400</v>
      </c>
      <c r="F5" s="301">
        <v>122846</v>
      </c>
      <c r="G5" s="301">
        <v>144813</v>
      </c>
      <c r="H5" s="301">
        <v>122017</v>
      </c>
      <c r="I5" s="301">
        <v>81396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77181</v>
      </c>
      <c r="F6" s="264">
        <v>92163</v>
      </c>
      <c r="G6" s="264">
        <v>114452</v>
      </c>
      <c r="H6" s="264">
        <v>92388</v>
      </c>
      <c r="I6" s="264">
        <v>57059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19219</v>
      </c>
      <c r="F7" s="301">
        <v>30683</v>
      </c>
      <c r="G7" s="301">
        <v>30360</v>
      </c>
      <c r="H7" s="301">
        <v>29629</v>
      </c>
      <c r="I7" s="301">
        <v>24337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3979</v>
      </c>
      <c r="F8" s="264">
        <v>2770</v>
      </c>
      <c r="G8" s="264">
        <v>6714</v>
      </c>
      <c r="H8" s="264">
        <v>1384</v>
      </c>
      <c r="I8" s="264">
        <v>1095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/>
      <c r="G9" s="264">
        <v>5</v>
      </c>
      <c r="H9" s="264">
        <v>219</v>
      </c>
      <c r="I9" s="264">
        <v>1244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/>
      <c r="F10" s="264"/>
      <c r="G10" s="264"/>
      <c r="H10" s="264">
        <v>50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476</v>
      </c>
      <c r="F12" s="264">
        <v>5746</v>
      </c>
      <c r="G12" s="264">
        <v>10187</v>
      </c>
      <c r="H12" s="264">
        <v>8661</v>
      </c>
      <c r="I12" s="264">
        <v>4705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11294</v>
      </c>
      <c r="F13" s="264">
        <v>12435</v>
      </c>
      <c r="G13" s="264">
        <v>10639</v>
      </c>
      <c r="H13" s="264">
        <v>7371</v>
      </c>
      <c r="I13" s="264">
        <v>9546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11428</v>
      </c>
      <c r="F14" s="301">
        <v>15272</v>
      </c>
      <c r="G14" s="301">
        <v>16245</v>
      </c>
      <c r="H14" s="301">
        <v>14763</v>
      </c>
      <c r="I14" s="301">
        <v>9937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4092</v>
      </c>
      <c r="F15" s="264">
        <v>325</v>
      </c>
      <c r="G15" s="264">
        <v>393</v>
      </c>
      <c r="H15" s="264">
        <v>5040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184</v>
      </c>
      <c r="F16" s="264">
        <v>83</v>
      </c>
      <c r="G16" s="264">
        <v>362</v>
      </c>
      <c r="H16" s="264">
        <v>37</v>
      </c>
      <c r="I16" s="264">
        <v>60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3908</v>
      </c>
      <c r="F17" s="301">
        <v>242</v>
      </c>
      <c r="G17" s="301">
        <v>31</v>
      </c>
      <c r="H17" s="301">
        <v>5002</v>
      </c>
      <c r="I17" s="301">
        <v>-60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15336</v>
      </c>
      <c r="F18" s="301">
        <v>15514</v>
      </c>
      <c r="G18" s="301">
        <v>16276</v>
      </c>
      <c r="H18" s="301">
        <v>19766</v>
      </c>
      <c r="I18" s="301">
        <v>9877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4532</v>
      </c>
      <c r="F19" s="264">
        <v>2798</v>
      </c>
      <c r="G19" s="264">
        <v>1259</v>
      </c>
      <c r="H19" s="264">
        <v>2793</v>
      </c>
      <c r="I19" s="264">
        <v>1963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-80</v>
      </c>
      <c r="F20" s="264">
        <v>19</v>
      </c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10884</v>
      </c>
      <c r="F21" s="301">
        <v>12697</v>
      </c>
      <c r="G21" s="301">
        <v>15017</v>
      </c>
      <c r="H21" s="301">
        <v>16973</v>
      </c>
      <c r="I21" s="301">
        <v>7913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10995</v>
      </c>
      <c r="F22" s="264">
        <v>12711</v>
      </c>
      <c r="G22" s="264">
        <v>15017</v>
      </c>
      <c r="H22" s="264">
        <v>16973</v>
      </c>
      <c r="I22" s="264">
        <v>7913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-111</v>
      </c>
      <c r="F23" s="264">
        <v>-14</v>
      </c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1193</v>
      </c>
      <c r="F24" s="264">
        <v>1265</v>
      </c>
      <c r="G24" s="264">
        <v>977</v>
      </c>
      <c r="H24" s="264">
        <v>1064</v>
      </c>
      <c r="I24" s="264">
        <v>451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1193</v>
      </c>
      <c r="F25" s="264">
        <v>1265</v>
      </c>
      <c r="G25" s="264">
        <v>977</v>
      </c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