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K74" i="6"/>
  <c r="J74" i="6"/>
  <c r="J69" i="6" s="1"/>
  <c r="J68" i="6" s="1"/>
  <c r="I74" i="6"/>
  <c r="H74" i="6"/>
  <c r="G74" i="6"/>
  <c r="F74" i="6"/>
  <c r="F69" i="6" s="1"/>
  <c r="F68" i="6" s="1"/>
  <c r="E74" i="6"/>
  <c r="E69" i="6" s="1"/>
  <c r="E68" i="6" s="1"/>
  <c r="D74" i="6"/>
  <c r="C74" i="6"/>
  <c r="C69" i="6" s="1"/>
  <c r="C68" i="6" s="1"/>
  <c r="C78" i="6" s="1"/>
  <c r="N69" i="6"/>
  <c r="K69" i="6"/>
  <c r="I69" i="6"/>
  <c r="H69" i="6"/>
  <c r="G69" i="6"/>
  <c r="D69" i="6"/>
  <c r="N68" i="6"/>
  <c r="N78" i="6" s="1"/>
  <c r="K68" i="6"/>
  <c r="I68" i="6"/>
  <c r="I78" i="6" s="1"/>
  <c r="H68" i="6"/>
  <c r="H78" i="6" s="1"/>
  <c r="G68" i="6"/>
  <c r="G78" i="6" s="1"/>
  <c r="D68" i="6"/>
  <c r="D78" i="6" s="1"/>
  <c r="N62" i="6"/>
  <c r="M62" i="6"/>
  <c r="L62" i="6"/>
  <c r="L50" i="6" s="1"/>
  <c r="K62" i="6"/>
  <c r="K50" i="6" s="1"/>
  <c r="J62" i="6"/>
  <c r="J50" i="6" s="1"/>
  <c r="I62" i="6"/>
  <c r="I50" i="6" s="1"/>
  <c r="H62" i="6"/>
  <c r="G62" i="6"/>
  <c r="G50" i="6" s="1"/>
  <c r="F62" i="6"/>
  <c r="F50" i="6" s="1"/>
  <c r="E62" i="6"/>
  <c r="E50" i="6" s="1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H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C38" i="6"/>
  <c r="K35" i="6"/>
  <c r="J35" i="6"/>
  <c r="I35" i="6"/>
  <c r="I31" i="6" s="1"/>
  <c r="H35" i="6"/>
  <c r="G35" i="6"/>
  <c r="N32" i="6"/>
  <c r="M32" i="6"/>
  <c r="M31" i="6" s="1"/>
  <c r="M24" i="6" s="1"/>
  <c r="M48" i="6" s="1"/>
  <c r="L32" i="6"/>
  <c r="K32" i="6"/>
  <c r="K31" i="6" s="1"/>
  <c r="K24" i="6" s="1"/>
  <c r="J32" i="6"/>
  <c r="J31" i="6" s="1"/>
  <c r="I32" i="6"/>
  <c r="H32" i="6"/>
  <c r="G32" i="6"/>
  <c r="N31" i="6"/>
  <c r="L31" i="6"/>
  <c r="H31" i="6"/>
  <c r="H24" i="6" s="1"/>
  <c r="G31" i="6"/>
  <c r="G24" i="6" s="1"/>
  <c r="F31" i="6"/>
  <c r="E31" i="6"/>
  <c r="E24" i="6" s="1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N24" i="6" s="1"/>
  <c r="M25" i="6"/>
  <c r="L25" i="6"/>
  <c r="L24" i="6" s="1"/>
  <c r="K25" i="6"/>
  <c r="J25" i="6"/>
  <c r="J24" i="6" s="1"/>
  <c r="J48" i="6" s="1"/>
  <c r="I25" i="6"/>
  <c r="H25" i="6"/>
  <c r="G25" i="6"/>
  <c r="F24" i="6"/>
  <c r="F48" i="6" s="1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C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G12" i="4"/>
  <c r="H12" i="4" s="1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Y60" i="2" s="1"/>
  <c r="I65" i="2"/>
  <c r="H65" i="2"/>
  <c r="G65" i="2"/>
  <c r="F65" i="2"/>
  <c r="E65" i="2"/>
  <c r="D65" i="2"/>
  <c r="C65" i="2"/>
  <c r="K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W50" i="2" s="1"/>
  <c r="G55" i="2"/>
  <c r="F55" i="2"/>
  <c r="E55" i="2"/>
  <c r="D55" i="2"/>
  <c r="S50" i="2" s="1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J68" i="2" s="1"/>
  <c r="I53" i="2"/>
  <c r="I64" i="2" s="1"/>
  <c r="H53" i="2"/>
  <c r="G53" i="2"/>
  <c r="W49" i="2" s="1"/>
  <c r="F53" i="2"/>
  <c r="E53" i="2"/>
  <c r="D53" i="2"/>
  <c r="D64" i="2" s="1"/>
  <c r="D68" i="2" s="1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T51" i="2" s="1"/>
  <c r="D45" i="2"/>
  <c r="S51" i="2" s="1"/>
  <c r="C45" i="2"/>
  <c r="R51" i="2" s="1"/>
  <c r="J44" i="2"/>
  <c r="Y48" i="2" s="1"/>
  <c r="I44" i="2"/>
  <c r="H44" i="2"/>
  <c r="W48" i="2" s="1"/>
  <c r="G44" i="2"/>
  <c r="V48" i="2" s="1"/>
  <c r="F44" i="2"/>
  <c r="U48" i="2" s="1"/>
  <c r="E44" i="2"/>
  <c r="T48" i="2" s="1"/>
  <c r="D44" i="2"/>
  <c r="C44" i="2"/>
  <c r="R48" i="2" s="1"/>
  <c r="AB43" i="2"/>
  <c r="J43" i="2"/>
  <c r="Y47" i="2" s="1"/>
  <c r="I43" i="2"/>
  <c r="X47" i="2" s="1"/>
  <c r="H43" i="2"/>
  <c r="W47" i="2" s="1"/>
  <c r="G43" i="2"/>
  <c r="V52" i="2" s="1"/>
  <c r="F43" i="2"/>
  <c r="E43" i="2"/>
  <c r="T52" i="2" s="1"/>
  <c r="D43" i="2"/>
  <c r="S52" i="2" s="1"/>
  <c r="C43" i="2"/>
  <c r="R47" i="2" s="1"/>
  <c r="J42" i="2"/>
  <c r="J51" i="2" s="1"/>
  <c r="I42" i="2"/>
  <c r="I51" i="2" s="1"/>
  <c r="H42" i="2"/>
  <c r="G42" i="2"/>
  <c r="G51" i="2" s="1"/>
  <c r="F42" i="2"/>
  <c r="F51" i="2" s="1"/>
  <c r="E42" i="2"/>
  <c r="E51" i="2" s="1"/>
  <c r="D42" i="2"/>
  <c r="D51" i="2" s="1"/>
  <c r="C42" i="2"/>
  <c r="C51" i="2" s="1"/>
  <c r="Z40" i="2"/>
  <c r="M40" i="2"/>
  <c r="L40" i="2"/>
  <c r="K40" i="2"/>
  <c r="J40" i="2"/>
  <c r="Y18" i="2" s="1"/>
  <c r="Y40" i="2" s="1"/>
  <c r="I40" i="2"/>
  <c r="H40" i="2"/>
  <c r="G40" i="2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AA44" i="2" s="1"/>
  <c r="J22" i="2"/>
  <c r="F22" i="2"/>
  <c r="E22" i="2"/>
  <c r="T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AA49" i="2" s="1"/>
  <c r="K21" i="2"/>
  <c r="Z51" i="2" s="1"/>
  <c r="J21" i="2"/>
  <c r="Y51" i="2" s="1"/>
  <c r="I21" i="2"/>
  <c r="X49" i="2" s="1"/>
  <c r="H21" i="2"/>
  <c r="H22" i="2" s="1"/>
  <c r="G21" i="2"/>
  <c r="V51" i="2" s="1"/>
  <c r="F21" i="2"/>
  <c r="E21" i="2"/>
  <c r="D21" i="2"/>
  <c r="S48" i="2" s="1"/>
  <c r="C21" i="2"/>
  <c r="R49" i="2" s="1"/>
  <c r="M20" i="2"/>
  <c r="M21" i="2" s="1"/>
  <c r="L20" i="2"/>
  <c r="AA55" i="2" s="1"/>
  <c r="K20" i="2"/>
  <c r="Z52" i="2" s="1"/>
  <c r="J20" i="2"/>
  <c r="Y53" i="2" s="1"/>
  <c r="I20" i="2"/>
  <c r="X53" i="2" s="1"/>
  <c r="H20" i="2"/>
  <c r="W55" i="2" s="1"/>
  <c r="G20" i="2"/>
  <c r="F20" i="2"/>
  <c r="E20" i="2"/>
  <c r="T50" i="2" s="1"/>
  <c r="D20" i="2"/>
  <c r="S53" i="2" s="1"/>
  <c r="C20" i="2"/>
  <c r="C22" i="2" s="1"/>
  <c r="AB18" i="2"/>
  <c r="AB40" i="2" s="1"/>
  <c r="AA18" i="2"/>
  <c r="AA40" i="2" s="1"/>
  <c r="Z18" i="2"/>
  <c r="X18" i="2"/>
  <c r="X40" i="2" s="1"/>
  <c r="W18" i="2"/>
  <c r="W40" i="2" s="1"/>
  <c r="V18" i="2"/>
  <c r="V40" i="2" s="1"/>
  <c r="T18" i="2"/>
  <c r="T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H48" i="1" s="1"/>
  <c r="G46" i="1"/>
  <c r="G48" i="1" s="1"/>
  <c r="F46" i="1"/>
  <c r="F48" i="1" s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H49" i="1" s="1"/>
  <c r="G40" i="1"/>
  <c r="G49" i="1" s="1"/>
  <c r="F40" i="1"/>
  <c r="F49" i="1" s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T38" i="1" s="1"/>
  <c r="H30" i="1"/>
  <c r="G30" i="1"/>
  <c r="F30" i="1"/>
  <c r="Q38" i="1" s="1"/>
  <c r="E30" i="1"/>
  <c r="P38" i="1" s="1"/>
  <c r="D30" i="1"/>
  <c r="O38" i="1" s="1"/>
  <c r="C30" i="1"/>
  <c r="N38" i="1" s="1"/>
  <c r="J29" i="1"/>
  <c r="J38" i="1" s="1"/>
  <c r="I29" i="1"/>
  <c r="H29" i="1"/>
  <c r="G29" i="1"/>
  <c r="F29" i="1"/>
  <c r="F38" i="1" s="1"/>
  <c r="E29" i="1"/>
  <c r="E38" i="1" s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I18" i="1" s="1"/>
  <c r="H16" i="1"/>
  <c r="G16" i="1"/>
  <c r="F16" i="1"/>
  <c r="E16" i="1"/>
  <c r="D16" i="1"/>
  <c r="D18" i="1" s="1"/>
  <c r="D18" i="3" s="1"/>
  <c r="C16" i="1"/>
  <c r="U14" i="1"/>
  <c r="T14" i="1"/>
  <c r="T41" i="1" s="1"/>
  <c r="S14" i="1"/>
  <c r="R14" i="1"/>
  <c r="Q14" i="1"/>
  <c r="P14" i="1"/>
  <c r="O14" i="1"/>
  <c r="N14" i="1"/>
  <c r="N42" i="1" s="1"/>
  <c r="J14" i="1"/>
  <c r="I14" i="1"/>
  <c r="H14" i="1"/>
  <c r="G14" i="1"/>
  <c r="F14" i="1"/>
  <c r="E14" i="1"/>
  <c r="D14" i="1"/>
  <c r="D14" i="3" s="1"/>
  <c r="C14" i="1"/>
  <c r="C14" i="3" s="1"/>
  <c r="J13" i="1"/>
  <c r="I13" i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F10" i="3" s="1"/>
  <c r="E10" i="1"/>
  <c r="D10" i="1"/>
  <c r="C10" i="1"/>
  <c r="U9" i="1"/>
  <c r="T9" i="1"/>
  <c r="S9" i="1"/>
  <c r="R9" i="1"/>
  <c r="Q9" i="1"/>
  <c r="P9" i="1"/>
  <c r="O9" i="1"/>
  <c r="N9" i="1"/>
  <c r="J9" i="1"/>
  <c r="J12" i="1" s="1"/>
  <c r="C9" i="1"/>
  <c r="J8" i="1"/>
  <c r="I8" i="1"/>
  <c r="H8" i="1"/>
  <c r="G8" i="1"/>
  <c r="F8" i="1"/>
  <c r="E8" i="1"/>
  <c r="E9" i="1" s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I9" i="1" s="1"/>
  <c r="H7" i="1"/>
  <c r="G7" i="1"/>
  <c r="G9" i="1" s="1"/>
  <c r="F7" i="1"/>
  <c r="F9" i="1" s="1"/>
  <c r="E7" i="1"/>
  <c r="D7" i="1"/>
  <c r="D9" i="1" s="1"/>
  <c r="C7" i="1"/>
  <c r="U5" i="1"/>
  <c r="P5" i="1"/>
  <c r="N5" i="1"/>
  <c r="J5" i="1"/>
  <c r="I5" i="1"/>
  <c r="T5" i="1" s="1"/>
  <c r="H5" i="1"/>
  <c r="G5" i="1"/>
  <c r="G5" i="3" s="1"/>
  <c r="F5" i="1"/>
  <c r="E5" i="1"/>
  <c r="D5" i="1"/>
  <c r="O5" i="1" s="1"/>
  <c r="C5" i="1"/>
  <c r="D9" i="3" l="1"/>
  <c r="O74" i="1"/>
  <c r="O31" i="1"/>
  <c r="D12" i="1"/>
  <c r="J12" i="3"/>
  <c r="J25" i="1"/>
  <c r="U64" i="1"/>
  <c r="J15" i="1"/>
  <c r="J15" i="3" s="1"/>
  <c r="F9" i="3"/>
  <c r="Q74" i="1"/>
  <c r="Q75" i="1" s="1"/>
  <c r="Q31" i="1"/>
  <c r="F12" i="1"/>
  <c r="G9" i="3"/>
  <c r="R74" i="1"/>
  <c r="R31" i="1"/>
  <c r="G12" i="1"/>
  <c r="E9" i="3"/>
  <c r="P74" i="1"/>
  <c r="P31" i="1"/>
  <c r="E12" i="1"/>
  <c r="I9" i="3"/>
  <c r="T74" i="1"/>
  <c r="T75" i="1" s="1"/>
  <c r="T31" i="1"/>
  <c r="I12" i="1"/>
  <c r="F5" i="3"/>
  <c r="F27" i="1"/>
  <c r="H24" i="3"/>
  <c r="H7" i="3"/>
  <c r="H11" i="3"/>
  <c r="H23" i="3"/>
  <c r="S35" i="1"/>
  <c r="S40" i="1"/>
  <c r="S30" i="1"/>
  <c r="F8" i="3"/>
  <c r="Q36" i="1"/>
  <c r="Q37" i="1"/>
  <c r="J10" i="3"/>
  <c r="J13" i="3"/>
  <c r="H14" i="3"/>
  <c r="D15" i="1"/>
  <c r="D15" i="3" s="1"/>
  <c r="D38" i="3"/>
  <c r="J5" i="3"/>
  <c r="J27" i="1"/>
  <c r="E38" i="3"/>
  <c r="C25" i="2"/>
  <c r="R44" i="2"/>
  <c r="D8" i="3"/>
  <c r="O36" i="1"/>
  <c r="O37" i="1"/>
  <c r="F16" i="3"/>
  <c r="H8" i="3"/>
  <c r="S37" i="1"/>
  <c r="S36" i="1"/>
  <c r="J14" i="3"/>
  <c r="G16" i="3"/>
  <c r="F38" i="3"/>
  <c r="U39" i="1"/>
  <c r="C82" i="2"/>
  <c r="C9" i="3"/>
  <c r="N74" i="1"/>
  <c r="N75" i="1" s="1"/>
  <c r="N76" i="1" s="1"/>
  <c r="N31" i="1"/>
  <c r="C12" i="1"/>
  <c r="H16" i="3"/>
  <c r="D17" i="3"/>
  <c r="C22" i="3"/>
  <c r="D82" i="2"/>
  <c r="D69" i="2"/>
  <c r="S41" i="1"/>
  <c r="S42" i="1"/>
  <c r="J24" i="3"/>
  <c r="J7" i="3"/>
  <c r="J11" i="3"/>
  <c r="J23" i="3"/>
  <c r="U40" i="1"/>
  <c r="U30" i="1"/>
  <c r="U35" i="1"/>
  <c r="J8" i="3"/>
  <c r="U37" i="1"/>
  <c r="U36" i="1"/>
  <c r="O42" i="1"/>
  <c r="O41" i="1"/>
  <c r="I18" i="3"/>
  <c r="E82" i="2"/>
  <c r="F23" i="3"/>
  <c r="F24" i="3"/>
  <c r="F7" i="3"/>
  <c r="F11" i="3"/>
  <c r="Q76" i="1"/>
  <c r="Q35" i="1"/>
  <c r="Q40" i="1"/>
  <c r="Q30" i="1"/>
  <c r="H5" i="3"/>
  <c r="H27" i="1"/>
  <c r="G8" i="3"/>
  <c r="R37" i="1"/>
  <c r="R36" i="1"/>
  <c r="Q5" i="1"/>
  <c r="C5" i="3"/>
  <c r="C27" i="1"/>
  <c r="R5" i="1"/>
  <c r="C23" i="3"/>
  <c r="C24" i="3"/>
  <c r="C7" i="3"/>
  <c r="C11" i="3"/>
  <c r="C10" i="3"/>
  <c r="P42" i="1"/>
  <c r="J16" i="3"/>
  <c r="W44" i="2"/>
  <c r="H25" i="2"/>
  <c r="F82" i="2"/>
  <c r="D5" i="3"/>
  <c r="D27" i="1"/>
  <c r="S5" i="1"/>
  <c r="D23" i="3"/>
  <c r="D24" i="3"/>
  <c r="D7" i="3"/>
  <c r="D11" i="3"/>
  <c r="O35" i="1"/>
  <c r="O40" i="1"/>
  <c r="O30" i="1"/>
  <c r="H9" i="1"/>
  <c r="D10" i="3"/>
  <c r="D13" i="3"/>
  <c r="Q41" i="1"/>
  <c r="Q42" i="1"/>
  <c r="G17" i="3"/>
  <c r="C18" i="3"/>
  <c r="J38" i="3"/>
  <c r="U56" i="1"/>
  <c r="U48" i="1"/>
  <c r="G82" i="2"/>
  <c r="I8" i="3"/>
  <c r="T37" i="1"/>
  <c r="T36" i="1"/>
  <c r="E5" i="3"/>
  <c r="E27" i="1"/>
  <c r="E23" i="3"/>
  <c r="E24" i="3"/>
  <c r="E7" i="3"/>
  <c r="E11" i="3"/>
  <c r="P35" i="1"/>
  <c r="P40" i="1"/>
  <c r="P30" i="1"/>
  <c r="E10" i="3"/>
  <c r="R41" i="1"/>
  <c r="R42" i="1"/>
  <c r="H17" i="3"/>
  <c r="F13" i="3"/>
  <c r="H22" i="3"/>
  <c r="O39" i="1"/>
  <c r="I80" i="2"/>
  <c r="I82" i="2"/>
  <c r="J9" i="3"/>
  <c r="U74" i="1"/>
  <c r="U75" i="1" s="1"/>
  <c r="U76" i="1" s="1"/>
  <c r="U31" i="1"/>
  <c r="G24" i="3"/>
  <c r="G7" i="3"/>
  <c r="G11" i="3"/>
  <c r="G23" i="3"/>
  <c r="R35" i="1"/>
  <c r="R40" i="1"/>
  <c r="R30" i="1"/>
  <c r="G13" i="3"/>
  <c r="J17" i="3"/>
  <c r="F18" i="1"/>
  <c r="F18" i="3" s="1"/>
  <c r="G27" i="1"/>
  <c r="P39" i="1"/>
  <c r="H10" i="3"/>
  <c r="H13" i="3"/>
  <c r="F14" i="3"/>
  <c r="U42" i="1"/>
  <c r="U41" i="1"/>
  <c r="H18" i="1"/>
  <c r="H18" i="3" s="1"/>
  <c r="G21" i="3"/>
  <c r="Q39" i="1"/>
  <c r="I5" i="3"/>
  <c r="I27" i="1"/>
  <c r="I24" i="3"/>
  <c r="I7" i="3"/>
  <c r="I11" i="3"/>
  <c r="I23" i="3"/>
  <c r="T35" i="1"/>
  <c r="T40" i="1"/>
  <c r="T30" i="1"/>
  <c r="T76" i="1"/>
  <c r="E8" i="3"/>
  <c r="P36" i="1"/>
  <c r="P37" i="1"/>
  <c r="G14" i="3"/>
  <c r="D16" i="3"/>
  <c r="C29" i="3"/>
  <c r="C38" i="1"/>
  <c r="AB51" i="2"/>
  <c r="AB48" i="2"/>
  <c r="AB49" i="2"/>
  <c r="M22" i="2"/>
  <c r="G10" i="3"/>
  <c r="C13" i="3"/>
  <c r="G15" i="1"/>
  <c r="G15" i="3" s="1"/>
  <c r="C16" i="3"/>
  <c r="G18" i="1"/>
  <c r="G18" i="3" s="1"/>
  <c r="G22" i="3"/>
  <c r="H31" i="3"/>
  <c r="D32" i="3"/>
  <c r="E35" i="3"/>
  <c r="H38" i="1"/>
  <c r="H29" i="3" s="1"/>
  <c r="U53" i="2"/>
  <c r="I22" i="2"/>
  <c r="U55" i="2"/>
  <c r="U54" i="2"/>
  <c r="T43" i="2"/>
  <c r="V54" i="2"/>
  <c r="T60" i="2"/>
  <c r="Q24" i="6"/>
  <c r="K48" i="6"/>
  <c r="L78" i="6"/>
  <c r="E32" i="3"/>
  <c r="F35" i="3"/>
  <c r="C36" i="3"/>
  <c r="I38" i="1"/>
  <c r="C54" i="1"/>
  <c r="V53" i="2"/>
  <c r="U43" i="2"/>
  <c r="X48" i="2"/>
  <c r="W52" i="2"/>
  <c r="I81" i="2"/>
  <c r="I10" i="3"/>
  <c r="E13" i="3"/>
  <c r="I15" i="1"/>
  <c r="I15" i="3" s="1"/>
  <c r="E16" i="3"/>
  <c r="I22" i="3"/>
  <c r="J31" i="3"/>
  <c r="F32" i="3"/>
  <c r="J34" i="3"/>
  <c r="D36" i="3"/>
  <c r="D54" i="1"/>
  <c r="W53" i="2"/>
  <c r="K22" i="2"/>
  <c r="J25" i="2"/>
  <c r="W54" i="2"/>
  <c r="V43" i="2"/>
  <c r="Y49" i="2"/>
  <c r="R50" i="2"/>
  <c r="X52" i="2"/>
  <c r="J80" i="2"/>
  <c r="E48" i="6"/>
  <c r="J18" i="1"/>
  <c r="J18" i="3" s="1"/>
  <c r="J22" i="3"/>
  <c r="J29" i="3"/>
  <c r="C33" i="3"/>
  <c r="H35" i="3"/>
  <c r="E36" i="3"/>
  <c r="T42" i="1"/>
  <c r="E54" i="1"/>
  <c r="X55" i="2"/>
  <c r="X54" i="2"/>
  <c r="R52" i="2"/>
  <c r="W43" i="2"/>
  <c r="S47" i="2"/>
  <c r="Z49" i="2"/>
  <c r="C17" i="3"/>
  <c r="C21" i="3"/>
  <c r="C30" i="3"/>
  <c r="H32" i="3"/>
  <c r="D33" i="3"/>
  <c r="I35" i="3"/>
  <c r="F36" i="3"/>
  <c r="C37" i="3"/>
  <c r="F54" i="1"/>
  <c r="L25" i="2"/>
  <c r="Y55" i="2"/>
  <c r="Y54" i="2"/>
  <c r="X43" i="2"/>
  <c r="Z48" i="2"/>
  <c r="T47" i="2"/>
  <c r="C64" i="2"/>
  <c r="C68" i="2" s="1"/>
  <c r="C69" i="2" s="1"/>
  <c r="I24" i="6"/>
  <c r="I48" i="6" s="1"/>
  <c r="I79" i="6" s="1"/>
  <c r="G48" i="6"/>
  <c r="G79" i="6" s="1"/>
  <c r="D21" i="3"/>
  <c r="D30" i="3"/>
  <c r="I32" i="3"/>
  <c r="E33" i="3"/>
  <c r="J35" i="3"/>
  <c r="D37" i="3"/>
  <c r="N41" i="1"/>
  <c r="G54" i="1"/>
  <c r="S34" i="1" s="1"/>
  <c r="Z53" i="2"/>
  <c r="Z50" i="2"/>
  <c r="Z55" i="2"/>
  <c r="AA51" i="2"/>
  <c r="AA48" i="2"/>
  <c r="Y43" i="2"/>
  <c r="U50" i="2"/>
  <c r="H48" i="6"/>
  <c r="H79" i="6" s="1"/>
  <c r="E78" i="6"/>
  <c r="I13" i="3"/>
  <c r="E14" i="3"/>
  <c r="I16" i="3"/>
  <c r="E17" i="3"/>
  <c r="E21" i="3"/>
  <c r="E30" i="3"/>
  <c r="J32" i="3"/>
  <c r="F33" i="3"/>
  <c r="R34" i="1"/>
  <c r="H36" i="3"/>
  <c r="E37" i="3"/>
  <c r="H54" i="1"/>
  <c r="AA53" i="2"/>
  <c r="AA50" i="2"/>
  <c r="AA52" i="2"/>
  <c r="U47" i="2"/>
  <c r="Z43" i="2"/>
  <c r="T49" i="2"/>
  <c r="E64" i="2"/>
  <c r="E68" i="2" s="1"/>
  <c r="E69" i="2" s="1"/>
  <c r="S60" i="2"/>
  <c r="R60" i="2"/>
  <c r="F78" i="6"/>
  <c r="F17" i="3"/>
  <c r="F21" i="3"/>
  <c r="F30" i="3"/>
  <c r="C31" i="3"/>
  <c r="C34" i="3"/>
  <c r="I36" i="3"/>
  <c r="F37" i="3"/>
  <c r="R38" i="1"/>
  <c r="R39" i="1" s="1"/>
  <c r="P41" i="1"/>
  <c r="I49" i="1"/>
  <c r="I54" i="1"/>
  <c r="U34" i="1" s="1"/>
  <c r="AB52" i="2"/>
  <c r="AB55" i="2"/>
  <c r="AB53" i="2"/>
  <c r="D22" i="2"/>
  <c r="V47" i="2"/>
  <c r="AA43" i="2"/>
  <c r="AB50" i="2"/>
  <c r="U49" i="2"/>
  <c r="F64" i="2"/>
  <c r="C80" i="2"/>
  <c r="C81" i="2"/>
  <c r="C63" i="2"/>
  <c r="L48" i="6"/>
  <c r="K78" i="6"/>
  <c r="D31" i="3"/>
  <c r="H33" i="3"/>
  <c r="D34" i="3"/>
  <c r="J36" i="3"/>
  <c r="S38" i="1"/>
  <c r="S39" i="1" s="1"/>
  <c r="J49" i="1"/>
  <c r="J54" i="1"/>
  <c r="U45" i="1" s="1"/>
  <c r="M65" i="2"/>
  <c r="L65" i="2"/>
  <c r="K65" i="2"/>
  <c r="Z34" i="2"/>
  <c r="Z47" i="2"/>
  <c r="V49" i="2"/>
  <c r="G64" i="2"/>
  <c r="V50" i="2"/>
  <c r="D80" i="2"/>
  <c r="I9" i="4"/>
  <c r="I18" i="4" s="1"/>
  <c r="I19" i="4" s="1"/>
  <c r="H18" i="4"/>
  <c r="H19" i="4" s="1"/>
  <c r="H21" i="3"/>
  <c r="D22" i="3"/>
  <c r="D29" i="3"/>
  <c r="H30" i="3"/>
  <c r="E31" i="3"/>
  <c r="I33" i="3"/>
  <c r="E34" i="3"/>
  <c r="H37" i="3"/>
  <c r="C48" i="1"/>
  <c r="O34" i="1" s="1"/>
  <c r="R53" i="2"/>
  <c r="U44" i="2"/>
  <c r="E25" i="2"/>
  <c r="R55" i="2"/>
  <c r="H51" i="2"/>
  <c r="H80" i="2" s="1"/>
  <c r="X51" i="2"/>
  <c r="AA47" i="2"/>
  <c r="H64" i="2"/>
  <c r="H68" i="2" s="1"/>
  <c r="E80" i="2"/>
  <c r="H13" i="4"/>
  <c r="I12" i="4"/>
  <c r="I13" i="4" s="1"/>
  <c r="N48" i="6"/>
  <c r="I14" i="3"/>
  <c r="I17" i="3"/>
  <c r="E18" i="3"/>
  <c r="I21" i="3"/>
  <c r="E22" i="3"/>
  <c r="E29" i="3"/>
  <c r="I30" i="3"/>
  <c r="F31" i="3"/>
  <c r="J33" i="3"/>
  <c r="F34" i="3"/>
  <c r="C35" i="3"/>
  <c r="I37" i="3"/>
  <c r="D48" i="1"/>
  <c r="P34" i="1" s="1"/>
  <c r="G22" i="2"/>
  <c r="F25" i="2"/>
  <c r="S54" i="2"/>
  <c r="S55" i="2"/>
  <c r="Y52" i="2"/>
  <c r="AB47" i="2"/>
  <c r="I68" i="2"/>
  <c r="I69" i="2" s="1"/>
  <c r="X60" i="2"/>
  <c r="X50" i="2"/>
  <c r="F80" i="2"/>
  <c r="D48" i="6"/>
  <c r="J78" i="6"/>
  <c r="J79" i="6" s="1"/>
  <c r="J21" i="3"/>
  <c r="F22" i="3"/>
  <c r="F29" i="3"/>
  <c r="J30" i="3"/>
  <c r="C32" i="3"/>
  <c r="G34" i="3"/>
  <c r="D35" i="3"/>
  <c r="J37" i="3"/>
  <c r="G38" i="1"/>
  <c r="G35" i="3" s="1"/>
  <c r="E48" i="1"/>
  <c r="T53" i="2"/>
  <c r="T54" i="2"/>
  <c r="T55" i="2"/>
  <c r="J81" i="2"/>
  <c r="J82" i="2"/>
  <c r="J69" i="2"/>
  <c r="S43" i="2"/>
  <c r="Y44" i="2"/>
  <c r="U52" i="2"/>
  <c r="R54" i="2"/>
  <c r="Y50" i="2"/>
  <c r="G80" i="2"/>
  <c r="W60" i="2"/>
  <c r="G18" i="4"/>
  <c r="G19" i="4" s="1"/>
  <c r="D63" i="2"/>
  <c r="E63" i="2"/>
  <c r="D81" i="2"/>
  <c r="F63" i="2"/>
  <c r="E81" i="2"/>
  <c r="S49" i="2"/>
  <c r="G63" i="2"/>
  <c r="F81" i="2"/>
  <c r="H63" i="2"/>
  <c r="G81" i="2"/>
  <c r="I63" i="2"/>
  <c r="H81" i="2"/>
  <c r="K57" i="2"/>
  <c r="K64" i="2" s="1"/>
  <c r="L59" i="2"/>
  <c r="J63" i="2"/>
  <c r="AA74" i="2" l="1"/>
  <c r="L29" i="2"/>
  <c r="L38" i="2"/>
  <c r="U55" i="1"/>
  <c r="E12" i="3"/>
  <c r="P64" i="1"/>
  <c r="E15" i="1"/>
  <c r="E15" i="3" s="1"/>
  <c r="E25" i="1"/>
  <c r="T74" i="2"/>
  <c r="E38" i="2"/>
  <c r="E29" i="2"/>
  <c r="V67" i="2"/>
  <c r="V59" i="2"/>
  <c r="G31" i="3"/>
  <c r="D25" i="2"/>
  <c r="S44" i="2"/>
  <c r="H55" i="1"/>
  <c r="S46" i="1"/>
  <c r="K79" i="6"/>
  <c r="G29" i="3"/>
  <c r="G30" i="3"/>
  <c r="H9" i="3"/>
  <c r="S74" i="1"/>
  <c r="S31" i="1"/>
  <c r="H12" i="1"/>
  <c r="R53" i="1"/>
  <c r="E48" i="3"/>
  <c r="P56" i="1"/>
  <c r="P55" i="1"/>
  <c r="P53" i="1"/>
  <c r="P45" i="1"/>
  <c r="V60" i="2"/>
  <c r="G68" i="2"/>
  <c r="G69" i="2" s="1"/>
  <c r="F54" i="3"/>
  <c r="F55" i="1"/>
  <c r="Q46" i="1"/>
  <c r="C38" i="3"/>
  <c r="C56" i="1"/>
  <c r="E27" i="3"/>
  <c r="P27" i="1"/>
  <c r="R55" i="1"/>
  <c r="P75" i="1"/>
  <c r="P76" i="1" s="1"/>
  <c r="Y74" i="2"/>
  <c r="J29" i="2"/>
  <c r="J38" i="2"/>
  <c r="W74" i="2"/>
  <c r="H29" i="2"/>
  <c r="H38" i="2"/>
  <c r="R74" i="2"/>
  <c r="C38" i="2"/>
  <c r="C29" i="2"/>
  <c r="L63" i="2"/>
  <c r="L57" i="2"/>
  <c r="L64" i="2" s="1"/>
  <c r="M59" i="2"/>
  <c r="E55" i="1"/>
  <c r="P46" i="1"/>
  <c r="G32" i="3"/>
  <c r="K25" i="2"/>
  <c r="Z44" i="2"/>
  <c r="G25" i="2"/>
  <c r="V44" i="2"/>
  <c r="R59" i="2"/>
  <c r="R67" i="2"/>
  <c r="G27" i="3"/>
  <c r="R27" i="1"/>
  <c r="H27" i="3"/>
  <c r="S27" i="1"/>
  <c r="F27" i="3"/>
  <c r="Q27" i="1"/>
  <c r="G12" i="3"/>
  <c r="R64" i="1"/>
  <c r="G25" i="1"/>
  <c r="J25" i="3"/>
  <c r="J26" i="1"/>
  <c r="U32" i="1"/>
  <c r="U65" i="1"/>
  <c r="U6" i="1"/>
  <c r="I55" i="1"/>
  <c r="T46" i="1"/>
  <c r="I38" i="3"/>
  <c r="I27" i="3"/>
  <c r="T27" i="1"/>
  <c r="Q45" i="1"/>
  <c r="T39" i="1"/>
  <c r="S59" i="2"/>
  <c r="S67" i="2"/>
  <c r="C48" i="3"/>
  <c r="N55" i="1"/>
  <c r="N53" i="1"/>
  <c r="N45" i="1"/>
  <c r="D54" i="3"/>
  <c r="D55" i="1"/>
  <c r="O46" i="1"/>
  <c r="S45" i="1"/>
  <c r="R75" i="1"/>
  <c r="R76" i="1" s="1"/>
  <c r="D12" i="3"/>
  <c r="O64" i="1"/>
  <c r="D25" i="1"/>
  <c r="U67" i="2"/>
  <c r="U68" i="2"/>
  <c r="U59" i="2"/>
  <c r="G38" i="3"/>
  <c r="G56" i="1"/>
  <c r="U60" i="2"/>
  <c r="F68" i="2"/>
  <c r="F69" i="2" s="1"/>
  <c r="G36" i="3"/>
  <c r="I29" i="3"/>
  <c r="H38" i="3"/>
  <c r="M25" i="2"/>
  <c r="AB44" i="2"/>
  <c r="T45" i="1"/>
  <c r="Q53" i="1"/>
  <c r="I12" i="3"/>
  <c r="I25" i="1"/>
  <c r="T64" i="1"/>
  <c r="U74" i="2"/>
  <c r="F38" i="2"/>
  <c r="F29" i="2"/>
  <c r="T59" i="2"/>
  <c r="T67" i="2"/>
  <c r="T68" i="2"/>
  <c r="X67" i="2"/>
  <c r="X59" i="2"/>
  <c r="D48" i="3"/>
  <c r="O56" i="1"/>
  <c r="O55" i="1"/>
  <c r="O53" i="1"/>
  <c r="O48" i="1"/>
  <c r="O45" i="1"/>
  <c r="G37" i="3"/>
  <c r="G33" i="3"/>
  <c r="C54" i="3"/>
  <c r="C55" i="1"/>
  <c r="N46" i="1"/>
  <c r="I34" i="3"/>
  <c r="S53" i="1"/>
  <c r="Q55" i="1"/>
  <c r="Q34" i="1"/>
  <c r="J27" i="3"/>
  <c r="U27" i="1"/>
  <c r="O75" i="1"/>
  <c r="O76" i="1" s="1"/>
  <c r="Y67" i="2"/>
  <c r="Y68" i="2"/>
  <c r="Y59" i="2"/>
  <c r="W67" i="2"/>
  <c r="W68" i="2"/>
  <c r="W59" i="2"/>
  <c r="H82" i="2"/>
  <c r="H69" i="2"/>
  <c r="J54" i="3"/>
  <c r="J55" i="1"/>
  <c r="J49" i="3" s="1"/>
  <c r="U46" i="1"/>
  <c r="G55" i="1"/>
  <c r="R46" i="1"/>
  <c r="X44" i="2"/>
  <c r="I25" i="2"/>
  <c r="H34" i="3"/>
  <c r="T53" i="1"/>
  <c r="S55" i="1"/>
  <c r="C12" i="3"/>
  <c r="N64" i="1"/>
  <c r="C25" i="1"/>
  <c r="N48" i="1" s="1"/>
  <c r="C15" i="1"/>
  <c r="C15" i="3" s="1"/>
  <c r="T34" i="1"/>
  <c r="I31" i="3"/>
  <c r="U53" i="1"/>
  <c r="D27" i="3"/>
  <c r="O27" i="1"/>
  <c r="T55" i="1"/>
  <c r="C27" i="3"/>
  <c r="N27" i="1"/>
  <c r="R45" i="1"/>
  <c r="F12" i="3"/>
  <c r="F25" i="1"/>
  <c r="Q64" i="1"/>
  <c r="F15" i="1"/>
  <c r="F15" i="3" s="1"/>
  <c r="I25" i="3" l="1"/>
  <c r="T65" i="1"/>
  <c r="I26" i="1"/>
  <c r="T32" i="1"/>
  <c r="T6" i="1"/>
  <c r="T48" i="1"/>
  <c r="T56" i="1"/>
  <c r="C31" i="2"/>
  <c r="R83" i="2"/>
  <c r="R84" i="2" s="1"/>
  <c r="R85" i="2" s="1"/>
  <c r="I58" i="3"/>
  <c r="I50" i="3"/>
  <c r="I55" i="3"/>
  <c r="I46" i="3"/>
  <c r="I45" i="3"/>
  <c r="I51" i="3"/>
  <c r="I40" i="3"/>
  <c r="I47" i="3"/>
  <c r="I53" i="3"/>
  <c r="I43" i="3"/>
  <c r="I42" i="3"/>
  <c r="I48" i="3"/>
  <c r="I52" i="3"/>
  <c r="I41" i="3"/>
  <c r="I44" i="3"/>
  <c r="R75" i="2"/>
  <c r="R45" i="2"/>
  <c r="R19" i="2"/>
  <c r="R23" i="2" s="1"/>
  <c r="C39" i="2"/>
  <c r="H58" i="3"/>
  <c r="H50" i="3"/>
  <c r="H55" i="3"/>
  <c r="H45" i="3"/>
  <c r="H47" i="3"/>
  <c r="H52" i="3"/>
  <c r="H53" i="3"/>
  <c r="H42" i="3"/>
  <c r="H40" i="3"/>
  <c r="H44" i="3"/>
  <c r="H46" i="3"/>
  <c r="H51" i="3"/>
  <c r="H41" i="3"/>
  <c r="H49" i="3"/>
  <c r="H48" i="3"/>
  <c r="H43" i="3"/>
  <c r="E31" i="2"/>
  <c r="T83" i="2"/>
  <c r="T84" i="2" s="1"/>
  <c r="T85" i="2" s="1"/>
  <c r="X74" i="2"/>
  <c r="I29" i="2"/>
  <c r="I38" i="2"/>
  <c r="D55" i="3"/>
  <c r="D58" i="3"/>
  <c r="D50" i="3"/>
  <c r="D49" i="3"/>
  <c r="D45" i="3"/>
  <c r="D46" i="3"/>
  <c r="D51" i="3"/>
  <c r="D43" i="3"/>
  <c r="D53" i="3"/>
  <c r="D47" i="3"/>
  <c r="D40" i="3"/>
  <c r="D52" i="3"/>
  <c r="D42" i="3"/>
  <c r="D41" i="3"/>
  <c r="D56" i="1"/>
  <c r="D44" i="3"/>
  <c r="I54" i="3"/>
  <c r="H54" i="3"/>
  <c r="T75" i="2"/>
  <c r="E39" i="2"/>
  <c r="T45" i="2"/>
  <c r="T19" i="2"/>
  <c r="T23" i="2" s="1"/>
  <c r="W75" i="2"/>
  <c r="W45" i="2"/>
  <c r="W19" i="2"/>
  <c r="W23" i="2" s="1"/>
  <c r="H39" i="2"/>
  <c r="AB74" i="2"/>
  <c r="M29" i="2"/>
  <c r="M38" i="2"/>
  <c r="H31" i="2"/>
  <c r="W83" i="2"/>
  <c r="W84" i="2" s="1"/>
  <c r="W85" i="2" s="1"/>
  <c r="F55" i="3"/>
  <c r="F58" i="3"/>
  <c r="F50" i="3"/>
  <c r="F48" i="3"/>
  <c r="F52" i="3"/>
  <c r="F42" i="3"/>
  <c r="F44" i="3"/>
  <c r="F41" i="3"/>
  <c r="F46" i="3"/>
  <c r="F43" i="3"/>
  <c r="F45" i="3"/>
  <c r="F51" i="3"/>
  <c r="F56" i="1"/>
  <c r="F47" i="3"/>
  <c r="F53" i="3"/>
  <c r="F40" i="3"/>
  <c r="F49" i="3"/>
  <c r="S74" i="2"/>
  <c r="D38" i="2"/>
  <c r="D29" i="2"/>
  <c r="E25" i="3"/>
  <c r="E26" i="1"/>
  <c r="P32" i="1"/>
  <c r="P65" i="1"/>
  <c r="P6" i="1"/>
  <c r="H56" i="1"/>
  <c r="J26" i="3"/>
  <c r="U47" i="1"/>
  <c r="U57" i="1"/>
  <c r="Y75" i="2"/>
  <c r="Y45" i="2"/>
  <c r="Y19" i="2"/>
  <c r="Y23" i="2" s="1"/>
  <c r="J39" i="2"/>
  <c r="R68" i="2"/>
  <c r="G58" i="3"/>
  <c r="G50" i="3"/>
  <c r="G55" i="3"/>
  <c r="G53" i="3"/>
  <c r="G43" i="3"/>
  <c r="G47" i="3"/>
  <c r="G52" i="3"/>
  <c r="G49" i="3"/>
  <c r="G42" i="3"/>
  <c r="G48" i="3"/>
  <c r="G41" i="3"/>
  <c r="G44" i="3"/>
  <c r="G46" i="3"/>
  <c r="G40" i="3"/>
  <c r="G45" i="3"/>
  <c r="G51" i="3"/>
  <c r="G54" i="3"/>
  <c r="C55" i="3"/>
  <c r="C58" i="3"/>
  <c r="C50" i="3"/>
  <c r="C51" i="3"/>
  <c r="C52" i="3"/>
  <c r="C41" i="3"/>
  <c r="C40" i="3"/>
  <c r="C45" i="3"/>
  <c r="C53" i="3"/>
  <c r="C43" i="3"/>
  <c r="C42" i="3"/>
  <c r="C44" i="3"/>
  <c r="C47" i="3"/>
  <c r="C49" i="3"/>
  <c r="C46" i="3"/>
  <c r="F31" i="2"/>
  <c r="U83" i="2"/>
  <c r="U84" i="2" s="1"/>
  <c r="U85" i="2" s="1"/>
  <c r="E55" i="3"/>
  <c r="E58" i="3"/>
  <c r="E50" i="3"/>
  <c r="E42" i="3"/>
  <c r="E47" i="3"/>
  <c r="E44" i="3"/>
  <c r="E45" i="3"/>
  <c r="E56" i="1"/>
  <c r="E46" i="3"/>
  <c r="E52" i="3"/>
  <c r="E40" i="3"/>
  <c r="E51" i="3"/>
  <c r="E41" i="3"/>
  <c r="E49" i="3"/>
  <c r="E43" i="3"/>
  <c r="E53" i="3"/>
  <c r="J31" i="2"/>
  <c r="D9" i="2" s="1"/>
  <c r="Y83" i="2"/>
  <c r="Y84" i="2" s="1"/>
  <c r="Y85" i="2" s="1"/>
  <c r="S75" i="1"/>
  <c r="S76" i="1" s="1"/>
  <c r="U11" i="1"/>
  <c r="U8" i="1"/>
  <c r="F25" i="3"/>
  <c r="F26" i="1"/>
  <c r="Q32" i="1"/>
  <c r="Q65" i="1"/>
  <c r="Q6" i="1"/>
  <c r="Q48" i="1"/>
  <c r="Q56" i="1"/>
  <c r="C25" i="3"/>
  <c r="N32" i="1"/>
  <c r="N65" i="1"/>
  <c r="N6" i="1"/>
  <c r="C26" i="1"/>
  <c r="U75" i="2"/>
  <c r="F39" i="2"/>
  <c r="U45" i="2"/>
  <c r="U19" i="2"/>
  <c r="U23" i="2" s="1"/>
  <c r="D25" i="3"/>
  <c r="D26" i="1"/>
  <c r="O32" i="1"/>
  <c r="O65" i="1"/>
  <c r="O6" i="1"/>
  <c r="G25" i="3"/>
  <c r="R32" i="1"/>
  <c r="R65" i="1"/>
  <c r="G26" i="1"/>
  <c r="R6" i="1"/>
  <c r="R56" i="1"/>
  <c r="R48" i="1"/>
  <c r="E54" i="3"/>
  <c r="J58" i="3"/>
  <c r="J50" i="3"/>
  <c r="J55" i="3"/>
  <c r="J41" i="3"/>
  <c r="J45" i="3"/>
  <c r="J42" i="3"/>
  <c r="J56" i="1"/>
  <c r="J43" i="3"/>
  <c r="J40" i="3"/>
  <c r="J46" i="3"/>
  <c r="J48" i="3"/>
  <c r="J44" i="3"/>
  <c r="J47" i="3"/>
  <c r="J53" i="3"/>
  <c r="J52" i="3"/>
  <c r="J51" i="3"/>
  <c r="M63" i="2"/>
  <c r="M57" i="2"/>
  <c r="M64" i="2" s="1"/>
  <c r="AA75" i="2"/>
  <c r="AA45" i="2"/>
  <c r="AA19" i="2"/>
  <c r="L39" i="2"/>
  <c r="AA61" i="2" s="1"/>
  <c r="Z74" i="2"/>
  <c r="K29" i="2"/>
  <c r="K38" i="2"/>
  <c r="H12" i="3"/>
  <c r="H25" i="1"/>
  <c r="S64" i="1"/>
  <c r="H15" i="1"/>
  <c r="H15" i="3" s="1"/>
  <c r="I49" i="3"/>
  <c r="I56" i="1"/>
  <c r="P48" i="1"/>
  <c r="L30" i="2"/>
  <c r="AA22" i="2" s="1"/>
  <c r="AA83" i="2"/>
  <c r="AA84" i="2" s="1"/>
  <c r="AA85" i="2" s="1"/>
  <c r="N56" i="1"/>
  <c r="V74" i="2"/>
  <c r="G29" i="2"/>
  <c r="G38" i="2"/>
  <c r="T70" i="2" l="1"/>
  <c r="T62" i="2"/>
  <c r="T25" i="2"/>
  <c r="T46" i="2"/>
  <c r="G31" i="2"/>
  <c r="V83" i="2"/>
  <c r="V84" i="2" s="1"/>
  <c r="V85" i="2" s="1"/>
  <c r="H25" i="3"/>
  <c r="S65" i="1"/>
  <c r="S32" i="1"/>
  <c r="H26" i="1"/>
  <c r="S6" i="1"/>
  <c r="S48" i="1"/>
  <c r="S56" i="1"/>
  <c r="O8" i="1"/>
  <c r="O11" i="1" s="1"/>
  <c r="K30" i="2"/>
  <c r="Z22" i="2" s="1"/>
  <c r="Z83" i="2"/>
  <c r="Z84" i="2" s="1"/>
  <c r="Z85" i="2" s="1"/>
  <c r="D26" i="3"/>
  <c r="O47" i="1"/>
  <c r="O57" i="1"/>
  <c r="I31" i="2"/>
  <c r="X83" i="2"/>
  <c r="X84" i="2" s="1"/>
  <c r="X85" i="2" s="1"/>
  <c r="Q8" i="1"/>
  <c r="Q11" i="1" s="1"/>
  <c r="E26" i="3"/>
  <c r="P47" i="1"/>
  <c r="P57" i="1"/>
  <c r="AB75" i="2"/>
  <c r="AB45" i="2"/>
  <c r="AB19" i="2"/>
  <c r="M39" i="2"/>
  <c r="AB61" i="2" s="1"/>
  <c r="T61" i="2"/>
  <c r="T69" i="2"/>
  <c r="Z45" i="2"/>
  <c r="Z75" i="2"/>
  <c r="Z19" i="2"/>
  <c r="K39" i="2"/>
  <c r="Z61" i="2" s="1"/>
  <c r="L31" i="2"/>
  <c r="F9" i="2" s="1"/>
  <c r="L66" i="2" s="1"/>
  <c r="U62" i="2"/>
  <c r="U70" i="2"/>
  <c r="U25" i="2"/>
  <c r="U46" i="2"/>
  <c r="Y61" i="2"/>
  <c r="Y69" i="2"/>
  <c r="M30" i="2"/>
  <c r="AB22" i="2" s="1"/>
  <c r="M31" i="2"/>
  <c r="G9" i="2" s="1"/>
  <c r="M66" i="2" s="1"/>
  <c r="AB60" i="2" s="1"/>
  <c r="AB83" i="2"/>
  <c r="AB84" i="2" s="1"/>
  <c r="AB85" i="2" s="1"/>
  <c r="T8" i="1"/>
  <c r="T11" i="1"/>
  <c r="D31" i="2"/>
  <c r="S83" i="2"/>
  <c r="S84" i="2" s="1"/>
  <c r="S85" i="2" s="1"/>
  <c r="R69" i="2"/>
  <c r="R61" i="2"/>
  <c r="N8" i="1"/>
  <c r="N11" i="1" s="1"/>
  <c r="V75" i="2"/>
  <c r="G39" i="2"/>
  <c r="V45" i="2"/>
  <c r="V19" i="2"/>
  <c r="V23" i="2" s="1"/>
  <c r="V68" i="2"/>
  <c r="P8" i="1"/>
  <c r="P11" i="1" s="1"/>
  <c r="Y70" i="2"/>
  <c r="Y46" i="2"/>
  <c r="Y62" i="2"/>
  <c r="Y25" i="2"/>
  <c r="R8" i="1"/>
  <c r="R11" i="1" s="1"/>
  <c r="U61" i="2"/>
  <c r="U69" i="2"/>
  <c r="F26" i="3"/>
  <c r="Q57" i="1"/>
  <c r="Q47" i="1"/>
  <c r="S75" i="2"/>
  <c r="S19" i="2"/>
  <c r="S23" i="2" s="1"/>
  <c r="D39" i="2"/>
  <c r="S45" i="2"/>
  <c r="S68" i="2"/>
  <c r="W61" i="2"/>
  <c r="W69" i="2"/>
  <c r="R70" i="2"/>
  <c r="R62" i="2"/>
  <c r="R25" i="2"/>
  <c r="R46" i="2"/>
  <c r="I26" i="3"/>
  <c r="T47" i="1"/>
  <c r="T57" i="1"/>
  <c r="AA23" i="2"/>
  <c r="G26" i="3"/>
  <c r="R47" i="1"/>
  <c r="R57" i="1"/>
  <c r="W62" i="2"/>
  <c r="W70" i="2"/>
  <c r="W25" i="2"/>
  <c r="W46" i="2"/>
  <c r="U66" i="1"/>
  <c r="U58" i="1"/>
  <c r="U33" i="1"/>
  <c r="U49" i="1"/>
  <c r="U13" i="1"/>
  <c r="C26" i="3"/>
  <c r="N57" i="1"/>
  <c r="N47" i="1"/>
  <c r="X75" i="2"/>
  <c r="X45" i="2"/>
  <c r="X19" i="2"/>
  <c r="X23" i="2" s="1"/>
  <c r="I39" i="2"/>
  <c r="X68" i="2"/>
  <c r="Q66" i="1" l="1"/>
  <c r="Q58" i="1"/>
  <c r="Q33" i="1"/>
  <c r="Q49" i="1"/>
  <c r="Q13" i="1"/>
  <c r="N33" i="1"/>
  <c r="N49" i="1"/>
  <c r="N66" i="1"/>
  <c r="N58" i="1"/>
  <c r="N13" i="1"/>
  <c r="P49" i="1"/>
  <c r="P66" i="1"/>
  <c r="P58" i="1"/>
  <c r="P33" i="1"/>
  <c r="P13" i="1"/>
  <c r="O49" i="1"/>
  <c r="O66" i="1"/>
  <c r="O58" i="1"/>
  <c r="O33" i="1"/>
  <c r="O13" i="1"/>
  <c r="R66" i="1"/>
  <c r="R58" i="1"/>
  <c r="R33" i="1"/>
  <c r="R49" i="1"/>
  <c r="R13" i="1"/>
  <c r="S69" i="2"/>
  <c r="S61" i="2"/>
  <c r="S70" i="2"/>
  <c r="S46" i="2"/>
  <c r="S62" i="2"/>
  <c r="S25" i="2"/>
  <c r="K31" i="2"/>
  <c r="E9" i="2" s="1"/>
  <c r="K66" i="2" s="1"/>
  <c r="AA60" i="2"/>
  <c r="AA59" i="2"/>
  <c r="L68" i="2"/>
  <c r="M68" i="2"/>
  <c r="T66" i="1"/>
  <c r="T58" i="1"/>
  <c r="T33" i="1"/>
  <c r="T49" i="1"/>
  <c r="T13" i="1"/>
  <c r="T64" i="2"/>
  <c r="T71" i="2"/>
  <c r="T72" i="2"/>
  <c r="T76" i="2"/>
  <c r="T63" i="2"/>
  <c r="T31" i="2"/>
  <c r="T35" i="2" s="1"/>
  <c r="Z23" i="2"/>
  <c r="AA62" i="2"/>
  <c r="AA25" i="2"/>
  <c r="AA46" i="2"/>
  <c r="X61" i="2"/>
  <c r="X69" i="2"/>
  <c r="V62" i="2"/>
  <c r="V70" i="2"/>
  <c r="V25" i="2"/>
  <c r="V46" i="2"/>
  <c r="X62" i="2"/>
  <c r="X70" i="2"/>
  <c r="X46" i="2"/>
  <c r="X25" i="2"/>
  <c r="U59" i="1"/>
  <c r="U67" i="1"/>
  <c r="U50" i="1"/>
  <c r="U15" i="1"/>
  <c r="V61" i="2"/>
  <c r="V69" i="2"/>
  <c r="S8" i="1"/>
  <c r="S11" i="1"/>
  <c r="W76" i="2"/>
  <c r="W63" i="2"/>
  <c r="W64" i="2"/>
  <c r="W71" i="2"/>
  <c r="W72" i="2"/>
  <c r="W31" i="2"/>
  <c r="W35" i="2" s="1"/>
  <c r="H26" i="3"/>
  <c r="S57" i="1"/>
  <c r="S47" i="1"/>
  <c r="AB59" i="2"/>
  <c r="U71" i="2"/>
  <c r="U72" i="2"/>
  <c r="U76" i="2"/>
  <c r="U63" i="2"/>
  <c r="U64" i="2"/>
  <c r="U31" i="2"/>
  <c r="U35" i="2" s="1"/>
  <c r="R63" i="2"/>
  <c r="R64" i="2"/>
  <c r="R71" i="2"/>
  <c r="R72" i="2"/>
  <c r="R31" i="2"/>
  <c r="R35" i="2" s="1"/>
  <c r="Y76" i="2"/>
  <c r="Y63" i="2"/>
  <c r="Y64" i="2"/>
  <c r="Y71" i="2"/>
  <c r="Y72" i="2"/>
  <c r="Y31" i="2"/>
  <c r="Y35" i="2" s="1"/>
  <c r="AB23" i="2"/>
  <c r="N59" i="1" l="1"/>
  <c r="N50" i="1"/>
  <c r="N15" i="1"/>
  <c r="Z62" i="2"/>
  <c r="Z25" i="2"/>
  <c r="Z46" i="2"/>
  <c r="V72" i="2"/>
  <c r="V76" i="2"/>
  <c r="V63" i="2"/>
  <c r="V64" i="2"/>
  <c r="V71" i="2"/>
  <c r="V31" i="2"/>
  <c r="V35" i="2" s="1"/>
  <c r="Z59" i="2"/>
  <c r="Z60" i="2"/>
  <c r="K68" i="2"/>
  <c r="O59" i="1"/>
  <c r="O67" i="1"/>
  <c r="O50" i="1"/>
  <c r="O15" i="1"/>
  <c r="S64" i="2"/>
  <c r="S71" i="2"/>
  <c r="S72" i="2"/>
  <c r="S76" i="2"/>
  <c r="S63" i="2"/>
  <c r="S31" i="2"/>
  <c r="S35" i="2" s="1"/>
  <c r="U51" i="1"/>
  <c r="U60" i="1"/>
  <c r="U18" i="1"/>
  <c r="T50" i="1"/>
  <c r="T15" i="1"/>
  <c r="T59" i="1"/>
  <c r="T67" i="1"/>
  <c r="Q67" i="1"/>
  <c r="Q50" i="1"/>
  <c r="Q59" i="1"/>
  <c r="Q15" i="1"/>
  <c r="AA63" i="2"/>
  <c r="AA64" i="2"/>
  <c r="AA76" i="2"/>
  <c r="AA31" i="2"/>
  <c r="AA35" i="2" s="1"/>
  <c r="P59" i="1"/>
  <c r="P67" i="1"/>
  <c r="P50" i="1"/>
  <c r="P15" i="1"/>
  <c r="AB62" i="2"/>
  <c r="AB25" i="2"/>
  <c r="AB46" i="2"/>
  <c r="X76" i="2"/>
  <c r="X63" i="2"/>
  <c r="X64" i="2"/>
  <c r="X71" i="2"/>
  <c r="X72" i="2"/>
  <c r="X31" i="2"/>
  <c r="X35" i="2" s="1"/>
  <c r="S66" i="1"/>
  <c r="S58" i="1"/>
  <c r="S33" i="1"/>
  <c r="S49" i="1"/>
  <c r="S13" i="1"/>
  <c r="R50" i="1"/>
  <c r="R59" i="1"/>
  <c r="R67" i="1"/>
  <c r="R15" i="1"/>
  <c r="AB63" i="2" l="1"/>
  <c r="AB64" i="2"/>
  <c r="AB76" i="2"/>
  <c r="AB31" i="2"/>
  <c r="AB35" i="2" s="1"/>
  <c r="P51" i="1"/>
  <c r="P60" i="1"/>
  <c r="P18" i="1"/>
  <c r="S50" i="1"/>
  <c r="S59" i="1"/>
  <c r="S67" i="1"/>
  <c r="S15" i="1"/>
  <c r="O51" i="1"/>
  <c r="O60" i="1"/>
  <c r="O18" i="1"/>
  <c r="T60" i="1"/>
  <c r="T18" i="1"/>
  <c r="T51" i="1"/>
  <c r="Z76" i="2"/>
  <c r="Z63" i="2"/>
  <c r="Z64" i="2"/>
  <c r="Z71" i="2"/>
  <c r="Z72" i="2"/>
  <c r="Z31" i="2"/>
  <c r="Z35" i="2" s="1"/>
  <c r="K42" i="2" s="1"/>
  <c r="U61" i="1"/>
  <c r="U52" i="1"/>
  <c r="U21" i="1"/>
  <c r="U24" i="1" s="1"/>
  <c r="U25" i="1" s="1"/>
  <c r="R60" i="1"/>
  <c r="R51" i="1"/>
  <c r="R18" i="1"/>
  <c r="N51" i="1"/>
  <c r="N60" i="1"/>
  <c r="N18" i="1"/>
  <c r="Q60" i="1"/>
  <c r="Q18" i="1"/>
  <c r="Q51" i="1"/>
  <c r="Q61" i="1" l="1"/>
  <c r="Q52" i="1"/>
  <c r="Q21" i="1"/>
  <c r="Q24" i="1" s="1"/>
  <c r="Q25" i="1" s="1"/>
  <c r="P61" i="1"/>
  <c r="P52" i="1"/>
  <c r="P21" i="1"/>
  <c r="P24" i="1" s="1"/>
  <c r="P25" i="1" s="1"/>
  <c r="O61" i="1"/>
  <c r="O52" i="1"/>
  <c r="O21" i="1"/>
  <c r="O24" i="1" s="1"/>
  <c r="O25" i="1" s="1"/>
  <c r="R61" i="1"/>
  <c r="R52" i="1"/>
  <c r="R21" i="1"/>
  <c r="R24" i="1" s="1"/>
  <c r="R25" i="1" s="1"/>
  <c r="T61" i="1"/>
  <c r="T52" i="1"/>
  <c r="T21" i="1"/>
  <c r="T24" i="1" s="1"/>
  <c r="T25" i="1" s="1"/>
  <c r="N61" i="1"/>
  <c r="N52" i="1"/>
  <c r="N21" i="1"/>
  <c r="N24" i="1" s="1"/>
  <c r="N25" i="1" s="1"/>
  <c r="K51" i="2"/>
  <c r="L42" i="2"/>
  <c r="Z69" i="2"/>
  <c r="Z68" i="2"/>
  <c r="Z67" i="2"/>
  <c r="Z70" i="2"/>
  <c r="S60" i="1"/>
  <c r="S51" i="1"/>
  <c r="S18" i="1"/>
  <c r="K82" i="2" l="1"/>
  <c r="K69" i="2"/>
  <c r="K80" i="2"/>
  <c r="K81" i="2"/>
  <c r="L51" i="2"/>
  <c r="M42" i="2"/>
  <c r="AA68" i="2"/>
  <c r="AA69" i="2"/>
  <c r="AA67" i="2"/>
  <c r="AA70" i="2"/>
  <c r="AA72" i="2"/>
  <c r="AA71" i="2"/>
  <c r="S61" i="1"/>
  <c r="S52" i="1"/>
  <c r="S21" i="1"/>
  <c r="S24" i="1" s="1"/>
  <c r="S25" i="1" s="1"/>
  <c r="M51" i="2" l="1"/>
  <c r="AB68" i="2"/>
  <c r="AB69" i="2"/>
  <c r="AB67" i="2"/>
  <c r="AB70" i="2"/>
  <c r="AB71" i="2"/>
  <c r="AB72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<sst xmlns="http://schemas.openxmlformats.org/spreadsheetml/2006/main" count="963" uniqueCount="624">
  <si>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</si>
  <si>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SCR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</si>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</sst>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325010</v>
      </c>
      <c r="O6" s="187">
        <f t="shared" si="1"/>
        <v>244320</v>
      </c>
      <c r="P6" s="187">
        <f t="shared" si="1"/>
        <v>-441414</v>
      </c>
      <c r="Q6" s="187">
        <f t="shared" si="1"/>
        <v>156103</v>
      </c>
      <c r="R6" s="187">
        <f t="shared" si="1"/>
        <v>108385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2928671</v>
      </c>
      <c r="D7" s="123">
        <f>SUMIF(PL.data!$D$3:$D$25, FSA!$A7, PL.data!F$3:F$25)</f>
        <v>1030491</v>
      </c>
      <c r="E7" s="123">
        <f>SUMIF(PL.data!$D$3:$D$25, FSA!$A7, PL.data!G$3:G$25)</f>
        <v>918155</v>
      </c>
      <c r="F7" s="123">
        <f>SUMIF(PL.data!$D$3:$D$25, FSA!$A7, PL.data!H$3:H$25)</f>
        <v>1683184</v>
      </c>
      <c r="G7" s="123">
        <f>SUMIF(PL.data!$D$3:$D$25, FSA!$A7, PL.data!I$3:I$25)</f>
        <v>893255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-2290920</v>
      </c>
      <c r="D8" s="123">
        <f>-SUMIF(PL.data!$D$3:$D$25, FSA!$A8, PL.data!F$3:F$25)</f>
        <v>-608296</v>
      </c>
      <c r="E8" s="123">
        <f>-SUMIF(PL.data!$D$3:$D$25, FSA!$A8, PL.data!G$3:G$25)</f>
        <v>-1225875</v>
      </c>
      <c r="F8" s="123">
        <f>-SUMIF(PL.data!$D$3:$D$25, FSA!$A8, PL.data!H$3:H$25)</f>
        <v>-1370754</v>
      </c>
      <c r="G8" s="123">
        <f>-SUMIF(PL.data!$D$3:$D$25, FSA!$A8, PL.data!I$3:I$25)</f>
        <v>-650224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-35278</v>
      </c>
      <c r="O8" s="190">
        <f>CF.data!F12-FSA!O7-FSA!O6</f>
        <v>-30658</v>
      </c>
      <c r="P8" s="190">
        <f>CF.data!G12-FSA!P7-FSA!P6</f>
        <v>269425</v>
      </c>
      <c r="Q8" s="190">
        <f>CF.data!H12-FSA!Q7-FSA!Q6</f>
        <v>74254</v>
      </c>
      <c r="R8" s="190">
        <f>CF.data!I12-FSA!R7-FSA!R6</f>
        <v>-63454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637751</v>
      </c>
      <c r="D9" s="187">
        <f t="shared" si="3"/>
        <v>422195</v>
      </c>
      <c r="E9" s="187">
        <f t="shared" si="3"/>
        <v>-307720</v>
      </c>
      <c r="F9" s="187">
        <f t="shared" si="3"/>
        <v>312430</v>
      </c>
      <c r="G9" s="187">
        <f t="shared" si="3"/>
        <v>243031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-210821</v>
      </c>
      <c r="O9" s="190">
        <f>SUMIF(CF.data!$D$4:$D$43, $L9, CF.data!F$4:F$43)</f>
        <v>-130742</v>
      </c>
      <c r="P9" s="190">
        <f>SUMIF(CF.data!$D$4:$D$43, $L9, CF.data!G$4:G$43)</f>
        <v>-230652</v>
      </c>
      <c r="Q9" s="190">
        <f>SUMIF(CF.data!$D$4:$D$43, $L9, CF.data!H$4:H$43)</f>
        <v>-166712</v>
      </c>
      <c r="R9" s="190">
        <f>SUMIF(CF.data!$D$4:$D$43, $L9, CF.data!I$4:I$43)</f>
        <v>-296017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-334359</v>
      </c>
      <c r="D10" s="123">
        <f>-SUMIF(PL.data!$D$3:$D$25, FSA!$A10, PL.data!F$3:F$25)</f>
        <v>-213454</v>
      </c>
      <c r="E10" s="123">
        <f>-SUMIF(PL.data!$D$3:$D$25, FSA!$A10, PL.data!G$3:G$25)</f>
        <v>-178283</v>
      </c>
      <c r="F10" s="123">
        <f>-SUMIF(PL.data!$D$3:$D$25, FSA!$A10, PL.data!H$3:H$25)</f>
        <v>-203654</v>
      </c>
      <c r="G10" s="123">
        <f>-SUMIF(PL.data!$D$3:$D$25, FSA!$A10, PL.data!I$3:I$25)</f>
        <v>-184624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-60496</v>
      </c>
      <c r="O10" s="190">
        <f>SUMIF(CF.data!$D$4:$D$43, $L10, CF.data!F$4:F$43)</f>
        <v>-31395</v>
      </c>
      <c r="P10" s="190">
        <f>SUMIF(CF.data!$D$4:$D$43, $L10, CF.data!G$4:G$43)</f>
        <v>-17066</v>
      </c>
      <c r="Q10" s="190">
        <f>SUMIF(CF.data!$D$4:$D$43, $L10, CF.data!H$4:H$43)</f>
        <v>-31350</v>
      </c>
      <c r="R10" s="190">
        <f>SUMIF(CF.data!$D$4:$D$43, $L10, CF.data!I$4:I$43)</f>
        <v>-18480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18415</v>
      </c>
      <c r="O11" s="187">
        <f t="shared" si="4"/>
        <v>51525</v>
      </c>
      <c r="P11" s="187">
        <f t="shared" si="4"/>
        <v>-419707</v>
      </c>
      <c r="Q11" s="187">
        <f t="shared" si="4"/>
        <v>32295</v>
      </c>
      <c r="R11" s="187">
        <f t="shared" si="4"/>
        <v>-269566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303392</v>
      </c>
      <c r="D12" s="187">
        <f t="shared" si="5"/>
        <v>208741</v>
      </c>
      <c r="E12" s="187">
        <f t="shared" si="5"/>
        <v>-486003</v>
      </c>
      <c r="F12" s="187">
        <f t="shared" si="5"/>
        <v>108776</v>
      </c>
      <c r="G12" s="187">
        <f t="shared" si="5"/>
        <v>58407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224283</v>
      </c>
      <c r="O12" s="190">
        <f>SUMIF(CF.data!$D$4:$D$43, $L12, CF.data!F$4:F$43)</f>
        <v>-628145</v>
      </c>
      <c r="P12" s="190">
        <f>SUMIF(CF.data!$D$4:$D$43, $L12, CF.data!G$4:G$43)</f>
        <v>808370</v>
      </c>
      <c r="Q12" s="190">
        <f>SUMIF(CF.data!$D$4:$D$43, $L12, CF.data!H$4:H$43)</f>
        <v>883430</v>
      </c>
      <c r="R12" s="190">
        <f>SUMIF(CF.data!$D$4:$D$43, $L12, CF.data!I$4:I$43)</f>
        <v>-284838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-3624</v>
      </c>
      <c r="D13" s="123">
        <f>SUMIF(PL.data!$D$3:$D$25, FSA!$A13, PL.data!F$3:F$25)</f>
        <v>29789</v>
      </c>
      <c r="E13" s="123">
        <f>SUMIF(PL.data!$D$3:$D$25, FSA!$A13, PL.data!G$3:G$25)</f>
        <v>94733</v>
      </c>
      <c r="F13" s="123">
        <f>SUMIF(PL.data!$D$3:$D$25, FSA!$A13, PL.data!H$3:H$25)</f>
        <v>25114</v>
      </c>
      <c r="G13" s="123">
        <f>SUMIF(PL.data!$D$3:$D$25, FSA!$A13, PL.data!I$3:I$25)</f>
        <v>13500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242698</v>
      </c>
      <c r="O13" s="187">
        <f t="shared" si="6"/>
        <v>-576620</v>
      </c>
      <c r="P13" s="187">
        <f t="shared" si="6"/>
        <v>388663</v>
      </c>
      <c r="Q13" s="187">
        <f t="shared" si="6"/>
        <v>915725</v>
      </c>
      <c r="R13" s="187">
        <f t="shared" si="6"/>
        <v>-554404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-173155</v>
      </c>
      <c r="D14" s="123">
        <f>-SUMIF(PL.data!$D$3:$D$25, FSA!$A14, PL.data!F$3:F$25)</f>
        <v>-147247</v>
      </c>
      <c r="E14" s="123">
        <f>-SUMIF(PL.data!$D$3:$D$25, FSA!$A14, PL.data!G$3:G$25)</f>
        <v>-240950</v>
      </c>
      <c r="F14" s="123">
        <f>-SUMIF(PL.data!$D$3:$D$25, FSA!$A14, PL.data!H$3:H$25)</f>
        <v>-344773</v>
      </c>
      <c r="G14" s="123">
        <f>-SUMIF(PL.data!$D$3:$D$25, FSA!$A14, PL.data!I$3:I$25)</f>
        <v>-310572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343507</v>
      </c>
      <c r="O14" s="190">
        <f>SUMIF(CF.data!$D$4:$D$43, $L14, CF.data!F$4:F$43)</f>
        <v>102911</v>
      </c>
      <c r="P14" s="190">
        <f>SUMIF(CF.data!$D$4:$D$43, $L14, CF.data!G$4:G$43)</f>
        <v>-98936</v>
      </c>
      <c r="Q14" s="190">
        <f>SUMIF(CF.data!$D$4:$D$43, $L14, CF.data!H$4:H$43)</f>
        <v>-4677</v>
      </c>
      <c r="R14" s="190">
        <f>SUMIF(CF.data!$D$4:$D$43, $L14, CF.data!I$4:I$43)</f>
        <v>-319047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195009</v>
      </c>
      <c r="D15" s="123">
        <f t="shared" si="7"/>
        <v>255248</v>
      </c>
      <c r="E15" s="123">
        <f t="shared" si="7"/>
        <v>836768</v>
      </c>
      <c r="F15" s="123">
        <f t="shared" si="7"/>
        <v>452920</v>
      </c>
      <c r="G15" s="123">
        <f t="shared" si="7"/>
        <v>317586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586205</v>
      </c>
      <c r="O15" s="187">
        <f t="shared" si="8"/>
        <v>-473709</v>
      </c>
      <c r="P15" s="187">
        <f t="shared" si="8"/>
        <v>289727</v>
      </c>
      <c r="Q15" s="187">
        <f t="shared" si="8"/>
        <v>911048</v>
      </c>
      <c r="R15" s="187">
        <f t="shared" si="8"/>
        <v>-873451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321622</v>
      </c>
      <c r="D16" s="175">
        <f>SUMIF(PL.data!$D$3:$D$25, FSA!$A16, PL.data!F$3:F$25)</f>
        <v>346531</v>
      </c>
      <c r="E16" s="175">
        <f>SUMIF(PL.data!$D$3:$D$25, FSA!$A16, PL.data!G$3:G$25)</f>
        <v>204548</v>
      </c>
      <c r="F16" s="175">
        <f>SUMIF(PL.data!$D$3:$D$25, FSA!$A16, PL.data!H$3:H$25)</f>
        <v>242037</v>
      </c>
      <c r="G16" s="175">
        <f>SUMIF(PL.data!$D$3:$D$25, FSA!$A16, PL.data!I$3:I$25)</f>
        <v>78921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117726</v>
      </c>
      <c r="O16" s="190">
        <f>SUMIF(CF.data!$D$4:$D$43, $L16, CF.data!F$4:F$43)</f>
        <v>58069</v>
      </c>
      <c r="P16" s="190">
        <f>SUMIF(CF.data!$D$4:$D$43, $L16, CF.data!G$4:G$43)</f>
        <v>54121</v>
      </c>
      <c r="Q16" s="190">
        <f>SUMIF(CF.data!$D$4:$D$43, $L16, CF.data!H$4:H$43)</f>
        <v>137446</v>
      </c>
      <c r="R16" s="190">
        <f>SUMIF(CF.data!$D$4:$D$43, $L16, CF.data!I$4:I$43)</f>
        <v>274970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-101576</v>
      </c>
      <c r="D17" s="123">
        <f>-SUMIF(PL.data!$D$3:$D$25, FSA!$A17, PL.data!F$3:F$25)</f>
        <v>-68552</v>
      </c>
      <c r="E17" s="123">
        <f>-SUMIF(PL.data!$D$3:$D$25, FSA!$A17, PL.data!G$3:G$25)</f>
        <v>-10249</v>
      </c>
      <c r="F17" s="123">
        <f>-SUMIF(PL.data!$D$3:$D$25, FSA!$A17, PL.data!H$3:H$25)</f>
        <v>-47832</v>
      </c>
      <c r="G17" s="123">
        <f>-SUMIF(PL.data!$D$3:$D$25, FSA!$A17, PL.data!I$3:I$25)</f>
        <v>-22838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-1500</v>
      </c>
      <c r="P17" s="190">
        <f>SUMIF(CF.data!$D$4:$D$43, $L17, CF.data!G$4:G$43)</f>
        <v>-394</v>
      </c>
      <c r="Q17" s="190">
        <f>SUMIF(CF.data!$D$4:$D$43, $L17, CF.data!H$4:H$43)</f>
        <v>-317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220046</v>
      </c>
      <c r="D18" s="187">
        <f t="shared" si="9"/>
        <v>277979</v>
      </c>
      <c r="E18" s="187">
        <f t="shared" si="9"/>
        <v>194299</v>
      </c>
      <c r="F18" s="187">
        <f t="shared" si="9"/>
        <v>194205</v>
      </c>
      <c r="G18" s="187">
        <f t="shared" si="9"/>
        <v>56083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703931</v>
      </c>
      <c r="O18" s="194">
        <f t="shared" si="10"/>
        <v>-417140</v>
      </c>
      <c r="P18" s="194">
        <f t="shared" si="10"/>
        <v>343454</v>
      </c>
      <c r="Q18" s="194">
        <f t="shared" si="10"/>
        <v>1048177</v>
      </c>
      <c r="R18" s="194">
        <f t="shared" si="10"/>
        <v>-598481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-1728145</v>
      </c>
      <c r="O20" s="190">
        <f>SUMIF(CF.data!$D$4:$D$43, $L20, CF.data!F$4:F$43)</f>
        <v>568250</v>
      </c>
      <c r="P20" s="190">
        <f>SUMIF(CF.data!$D$4:$D$43, $L20, CF.data!G$4:G$43)</f>
        <v>-747423</v>
      </c>
      <c r="Q20" s="190">
        <f>SUMIF(CF.data!$D$4:$D$43, $L20, CF.data!H$4:H$43)</f>
        <v>4281</v>
      </c>
      <c r="R20" s="190">
        <f>SUMIF(CF.data!$D$4:$D$43, $L20, CF.data!I$4:I$43)</f>
        <v>338012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21618</v>
      </c>
      <c r="D21" s="196">
        <f>SUMIF(CF.data!$D$4:$D$43, FSA!$A21, CF.data!F$4:F$43)</f>
        <v>35579</v>
      </c>
      <c r="E21" s="196">
        <f>SUMIF(CF.data!$D$4:$D$43, FSA!$A21, CF.data!G$4:G$43)</f>
        <v>44589</v>
      </c>
      <c r="F21" s="196">
        <f>SUMIF(CF.data!$D$4:$D$43, FSA!$A21, CF.data!H$4:H$43)</f>
        <v>47327</v>
      </c>
      <c r="G21" s="196">
        <f>SUMIF(CF.data!$D$4:$D$43, FSA!$A21, CF.data!I$4:I$43)</f>
        <v>49978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-1024214</v>
      </c>
      <c r="O21" s="198">
        <f t="shared" si="11"/>
        <v>151110</v>
      </c>
      <c r="P21" s="198">
        <f t="shared" si="11"/>
        <v>-403969</v>
      </c>
      <c r="Q21" s="198">
        <f t="shared" si="11"/>
        <v>1052458</v>
      </c>
      <c r="R21" s="198">
        <f t="shared" si="11"/>
        <v>-260469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291376</v>
      </c>
      <c r="O22" s="190">
        <f>SUMIF(CF.data!$D$4:$D$43, $L22, CF.data!F$4:F$43)</f>
        <v>-248217</v>
      </c>
      <c r="P22" s="190">
        <f>SUMIF(CF.data!$D$4:$D$43, $L22, CF.data!G$4:G$43)</f>
        <v>528854</v>
      </c>
      <c r="Q22" s="190">
        <f>SUMIF(CF.data!$D$4:$D$43, $L22, CF.data!H$4:H$43)</f>
        <v>-1219932</v>
      </c>
      <c r="R22" s="190">
        <f>SUMIF(CF.data!$D$4:$D$43, $L22, CF.data!I$4:I$43)</f>
        <v>341303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786646</v>
      </c>
      <c r="O23" s="190">
        <f>SUMIF(CF.data!$D$4:$D$43, $L23, CF.data!F$4:F$43)</f>
        <v>22400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53808</v>
      </c>
      <c r="O24" s="199">
        <f t="shared" si="12"/>
        <v>-74707</v>
      </c>
      <c r="P24" s="199">
        <f t="shared" si="12"/>
        <v>124885</v>
      </c>
      <c r="Q24" s="199">
        <f t="shared" si="12"/>
        <v>-167474</v>
      </c>
      <c r="R24" s="199">
        <f t="shared" si="12"/>
        <v>80834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325010</v>
      </c>
      <c r="D25" s="196">
        <f t="shared" si="13"/>
        <v>244320</v>
      </c>
      <c r="E25" s="196">
        <f t="shared" si="13"/>
        <v>-441414</v>
      </c>
      <c r="F25" s="196">
        <f t="shared" si="13"/>
        <v>156103</v>
      </c>
      <c r="G25" s="196">
        <f t="shared" si="13"/>
        <v>108385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-1</v>
      </c>
      <c r="P25" s="200">
        <f>P24-CF.data!G40</f>
        <v>1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325010</v>
      </c>
      <c r="D26" s="196">
        <f t="shared" si="14"/>
        <v>244320</v>
      </c>
      <c r="E26" s="196">
        <f t="shared" si="14"/>
        <v>-441414</v>
      </c>
      <c r="F26" s="196">
        <f t="shared" si="14"/>
        <v>156103</v>
      </c>
      <c r="G26" s="196">
        <f t="shared" si="14"/>
        <v>108385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340975</v>
      </c>
      <c r="D29" s="202">
        <f>SUMIF(BS.data!$D$5:$D$116,FSA!$A29,BS.data!F$5:F$116)</f>
        <v>184039</v>
      </c>
      <c r="E29" s="202">
        <f>SUMIF(BS.data!$D$5:$D$116,FSA!$A29,BS.data!G$5:G$116)</f>
        <v>292769</v>
      </c>
      <c r="F29" s="202">
        <f>SUMIF(BS.data!$D$5:$D$116,FSA!$A29,BS.data!H$5:H$116)</f>
        <v>131897</v>
      </c>
      <c r="G29" s="202">
        <f>SUMIF(BS.data!$D$5:$D$116,FSA!$A29,BS.data!I$5:I$116)</f>
        <v>184455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462204</v>
      </c>
      <c r="D30" s="202">
        <f>SUMIF(BS.data!$D$5:$D$116,FSA!$A30,BS.data!F$5:F$116)</f>
        <v>555962</v>
      </c>
      <c r="E30" s="202">
        <f>SUMIF(BS.data!$D$5:$D$116,FSA!$A30,BS.data!G$5:G$116)</f>
        <v>352113</v>
      </c>
      <c r="F30" s="202">
        <f>SUMIF(BS.data!$D$5:$D$116,FSA!$A30,BS.data!H$5:H$116)</f>
        <v>241137</v>
      </c>
      <c r="G30" s="202">
        <f>SUMIF(BS.data!$D$5:$D$116,FSA!$A30,BS.data!I$5:I$116)</f>
        <v>216073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-0.64813698773266104</v>
      </c>
      <c r="P30" s="204">
        <f t="shared" si="17"/>
        <v>-0.10901211170209157</v>
      </c>
      <c r="Q30" s="204">
        <f t="shared" si="17"/>
        <v>0.83322423773763687</v>
      </c>
      <c r="R30" s="204">
        <f t="shared" si="17"/>
        <v>-0.46930638599226226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3975879</v>
      </c>
      <c r="D31" s="202">
        <f>SUMIF(BS.data!$D$5:$D$116,FSA!$A31,BS.data!F$5:F$116)</f>
        <v>4159538</v>
      </c>
      <c r="E31" s="202">
        <f>SUMIF(BS.data!$D$5:$D$116,FSA!$A31,BS.data!G$5:G$116)</f>
        <v>3310375</v>
      </c>
      <c r="F31" s="202">
        <f>SUMIF(BS.data!$D$5:$D$116,FSA!$A31,BS.data!H$5:H$116)</f>
        <v>2795521</v>
      </c>
      <c r="G31" s="202">
        <f>SUMIF(BS.data!$D$5:$D$116,FSA!$A31,BS.data!I$5:I$116)</f>
        <v>2776108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0.21776123026451247</v>
      </c>
      <c r="O31" s="205">
        <f t="shared" si="18"/>
        <v>0.40970275334767603</v>
      </c>
      <c r="P31" s="205">
        <f t="shared" si="18"/>
        <v>-0.33515038310524914</v>
      </c>
      <c r="Q31" s="205">
        <f t="shared" si="18"/>
        <v>0.18561844694341201</v>
      </c>
      <c r="R31" s="205">
        <f t="shared" si="18"/>
        <v>0.27207348405550486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1331556</v>
      </c>
      <c r="D32" s="202">
        <f>SUMIF(BS.data!$D$5:$D$116,FSA!$A32,BS.data!F$5:F$116)</f>
        <v>1352772</v>
      </c>
      <c r="E32" s="202">
        <f>SUMIF(BS.data!$D$5:$D$116,FSA!$A32,BS.data!G$5:G$116)</f>
        <v>1035463</v>
      </c>
      <c r="F32" s="202">
        <f>SUMIF(BS.data!$D$5:$D$116,FSA!$A32,BS.data!H$5:H$116)</f>
        <v>652233</v>
      </c>
      <c r="G32" s="202">
        <f>SUMIF(BS.data!$D$5:$D$116,FSA!$A32,BS.data!I$5:I$116)</f>
        <v>386533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0.11097525123170203</v>
      </c>
      <c r="O32" s="206">
        <f t="shared" si="19"/>
        <v>0.23709086251117187</v>
      </c>
      <c r="P32" s="206">
        <f t="shared" si="19"/>
        <v>-0.48076196284940997</v>
      </c>
      <c r="Q32" s="206">
        <f t="shared" si="19"/>
        <v>9.2742682915236838E-2</v>
      </c>
      <c r="R32" s="206">
        <f t="shared" si="19"/>
        <v>0.12133713217390331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3031</v>
      </c>
      <c r="D33" s="202">
        <f>SUMIF(BS.data!$D$5:$D$116,FSA!$A33,BS.data!F$5:F$116)</f>
        <v>1221</v>
      </c>
      <c r="E33" s="202">
        <f>SUMIF(BS.data!$D$5:$D$116,FSA!$A33,BS.data!G$5:G$116)</f>
        <v>11466</v>
      </c>
      <c r="F33" s="202">
        <f>SUMIF(BS.data!$D$5:$D$116,FSA!$A33,BS.data!H$5:H$116)</f>
        <v>10910</v>
      </c>
      <c r="G33" s="202">
        <f>SUMIF(BS.data!$D$5:$D$116,FSA!$A33,BS.data!I$5:I$116)</f>
        <v>7093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6.2878349940980053E-3</v>
      </c>
      <c r="O33" s="205">
        <f t="shared" si="20"/>
        <v>5.0000436685036551E-2</v>
      </c>
      <c r="P33" s="205">
        <f t="shared" si="20"/>
        <v>-0.45711998518768615</v>
      </c>
      <c r="Q33" s="205">
        <f t="shared" si="20"/>
        <v>1.9186850635462313E-2</v>
      </c>
      <c r="R33" s="205">
        <f t="shared" si="20"/>
        <v>-0.30177944707838189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2939054</v>
      </c>
      <c r="D34" s="202">
        <f>SUMIF(BS.data!$D$5:$D$116,FSA!$A34,BS.data!F$5:F$116)</f>
        <v>3453503</v>
      </c>
      <c r="E34" s="202">
        <f>SUMIF(BS.data!$D$5:$D$116,FSA!$A34,BS.data!G$5:G$116)</f>
        <v>4839459</v>
      </c>
      <c r="F34" s="202">
        <f>SUMIF(BS.data!$D$5:$D$116,FSA!$A34,BS.data!H$5:H$116)</f>
        <v>4276458</v>
      </c>
      <c r="G34" s="202">
        <f>SUMIF(BS.data!$D$5:$D$116,FSA!$A34,BS.data!I$5:I$116)</f>
        <v>4019900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7.0994316247761646E-2</v>
      </c>
      <c r="P34" s="207">
        <f t="shared" si="21"/>
        <v>6.0719131730236568E-2</v>
      </c>
      <c r="Q34" s="207">
        <f t="shared" si="21"/>
        <v>8.2205881879109266E-2</v>
      </c>
      <c r="R34" s="207">
        <f t="shared" si="21"/>
        <v>5.7378212003855532E-2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1111416</v>
      </c>
      <c r="D35" s="202">
        <f>SUMIF(BS.data!$D$5:$D$116,FSA!$A35,BS.data!F$5:F$116)</f>
        <v>963111</v>
      </c>
      <c r="E35" s="202">
        <f>SUMIF(BS.data!$D$5:$D$116,FSA!$A35,BS.data!G$5:G$116)</f>
        <v>1361098</v>
      </c>
      <c r="F35" s="202">
        <f>SUMIF(BS.data!$D$5:$D$116,FSA!$A35,BS.data!H$5:H$116)</f>
        <v>1479368</v>
      </c>
      <c r="G35" s="202">
        <f>SUMIF(BS.data!$D$5:$D$116,FSA!$A35,BS.data!I$5:I$116)</f>
        <v>1896649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180.31724197494202</v>
      </c>
      <c r="P35" s="131">
        <f t="shared" si="22"/>
        <v>180.49641672702322</v>
      </c>
      <c r="Q35" s="131">
        <f t="shared" si="22"/>
        <v>64.323404333691386</v>
      </c>
      <c r="R35" s="131">
        <f t="shared" si="22"/>
        <v>93.412099568432311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36233</v>
      </c>
      <c r="D36" s="202">
        <f>SUMIF(BS.data!$D$5:$D$116,FSA!$A36,BS.data!F$5:F$116)</f>
        <v>6444</v>
      </c>
      <c r="E36" s="202">
        <f>SUMIF(BS.data!$D$5:$D$116,FSA!$A36,BS.data!G$5:G$116)</f>
        <v>4364</v>
      </c>
      <c r="F36" s="202">
        <f>SUMIF(BS.data!$D$5:$D$116,FSA!$A36,BS.data!H$5:H$116)</f>
        <v>7349</v>
      </c>
      <c r="G36" s="202">
        <f>SUMIF(BS.data!$D$5:$D$116,FSA!$A36,BS.data!I$5:I$116)</f>
        <v>5687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2440.7748900206479</v>
      </c>
      <c r="P36" s="131">
        <f t="shared" si="23"/>
        <v>1112.0702539002752</v>
      </c>
      <c r="Q36" s="131">
        <f t="shared" si="23"/>
        <v>812.9292491577628</v>
      </c>
      <c r="R36" s="131">
        <f t="shared" si="23"/>
        <v>1563.8030778623984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641035</v>
      </c>
      <c r="D37" s="202">
        <f>SUMIF(BS.data!$D$5:$D$116,FSA!$A37,BS.data!F$5:F$116)</f>
        <v>208287</v>
      </c>
      <c r="E37" s="202">
        <f>SUMIF(BS.data!$D$5:$D$116,FSA!$A37,BS.data!G$5:G$116)</f>
        <v>206570</v>
      </c>
      <c r="F37" s="202">
        <f>SUMIF(BS.data!$D$5:$D$116,FSA!$A37,BS.data!H$5:H$116)</f>
        <v>202390</v>
      </c>
      <c r="G37" s="202">
        <f>SUMIF(BS.data!$D$5:$D$116,FSA!$A37,BS.data!I$5:I$116)</f>
        <v>198778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147.02642299143838</v>
      </c>
      <c r="P37" s="131">
        <f t="shared" si="24"/>
        <v>38.180183542367693</v>
      </c>
      <c r="Q37" s="131">
        <f t="shared" si="24"/>
        <v>25.378975731604648</v>
      </c>
      <c r="R37" s="131">
        <f t="shared" si="24"/>
        <v>82.971845087231486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10841383</v>
      </c>
      <c r="D38" s="208">
        <f t="shared" si="25"/>
        <v>10884877</v>
      </c>
      <c r="E38" s="208">
        <f t="shared" si="25"/>
        <v>11413677</v>
      </c>
      <c r="F38" s="208">
        <f t="shared" si="25"/>
        <v>9797263</v>
      </c>
      <c r="G38" s="208">
        <f t="shared" si="25"/>
        <v>9691276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3361783</v>
      </c>
      <c r="O38" s="209">
        <f t="shared" si="26"/>
        <v>4316227</v>
      </c>
      <c r="P38" s="209">
        <f t="shared" si="26"/>
        <v>3377127</v>
      </c>
      <c r="Q38" s="209">
        <f t="shared" si="26"/>
        <v>1847029</v>
      </c>
      <c r="R38" s="209">
        <f t="shared" si="26"/>
        <v>2186359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3.7254134194282145</v>
      </c>
      <c r="P39" s="133">
        <f t="shared" si="27"/>
        <v>4.1895725667234833</v>
      </c>
      <c r="Q39" s="133">
        <f t="shared" si="27"/>
        <v>1.5518671755434938</v>
      </c>
      <c r="R39" s="133">
        <f t="shared" si="27"/>
        <v>2.2576912527777622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339068</v>
      </c>
      <c r="D40" s="202">
        <f>SUMIF(BS.data!$D$5:$D$116,FSA!$A40,BS.data!F$5:F$116)</f>
        <v>150990</v>
      </c>
      <c r="E40" s="202">
        <f>SUMIF(BS.data!$D$5:$D$116,FSA!$A40,BS.data!G$5:G$116)</f>
        <v>105471</v>
      </c>
      <c r="F40" s="202">
        <f>SUMIF(BS.data!$D$5:$D$116,FSA!$A40,BS.data!H$5:H$116)</f>
        <v>85150</v>
      </c>
      <c r="G40" s="202">
        <f>SUMIF(BS.data!$D$5:$D$116,FSA!$A40,BS.data!I$5:I$116)</f>
        <v>210468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48.292569768259249</v>
      </c>
      <c r="P40" s="210">
        <f t="shared" si="28"/>
        <v>169.90284974093265</v>
      </c>
      <c r="Q40" s="210">
        <f t="shared" si="28"/>
        <v>287.40442243660891</v>
      </c>
      <c r="R40" s="210">
        <f t="shared" si="28"/>
        <v>137.0443387542191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379850</v>
      </c>
      <c r="D41" s="202">
        <f>SUMIF(BS.data!$D$5:$D$116,FSA!$A41,BS.data!F$5:F$116)</f>
        <v>291021</v>
      </c>
      <c r="E41" s="202">
        <f>SUMIF(BS.data!$D$5:$D$116,FSA!$A41,BS.data!G$5:G$116)</f>
        <v>317920</v>
      </c>
      <c r="F41" s="202">
        <f>SUMIF(BS.data!$D$5:$D$116,FSA!$A41,BS.data!H$5:H$116)</f>
        <v>369988</v>
      </c>
      <c r="G41" s="202">
        <f>SUMIF(BS.data!$D$5:$D$116,FSA!$A41,BS.data!I$5:I$116)</f>
        <v>428823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-15.889860301600518</v>
      </c>
      <c r="O41" s="137">
        <f t="shared" si="29"/>
        <v>-2.8924646561173728</v>
      </c>
      <c r="P41" s="137">
        <f t="shared" si="29"/>
        <v>2.2188432124515014</v>
      </c>
      <c r="Q41" s="137">
        <f t="shared" si="29"/>
        <v>9.8823081961670931E-2</v>
      </c>
      <c r="R41" s="137">
        <f t="shared" si="29"/>
        <v>6.3837488494937773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1647948</v>
      </c>
      <c r="D42" s="202">
        <f>SUMIF(BS.data!$D$5:$D$116,FSA!$A42,BS.data!F$5:F$116)</f>
        <v>1231295</v>
      </c>
      <c r="E42" s="202">
        <f>SUMIF(BS.data!$D$5:$D$116,FSA!$A42,BS.data!G$5:G$116)</f>
        <v>878630</v>
      </c>
      <c r="F42" s="202">
        <f>SUMIF(BS.data!$D$5:$D$116,FSA!$A42,BS.data!H$5:H$116)</f>
        <v>1355558</v>
      </c>
      <c r="G42" s="202">
        <f>SUMIF(BS.data!$D$5:$D$116,FSA!$A42,BS.data!I$5:I$116)</f>
        <v>529715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-0.11729108527383239</v>
      </c>
      <c r="O42" s="138">
        <f t="shared" si="30"/>
        <v>-9.9865986214338606E-2</v>
      </c>
      <c r="P42" s="138">
        <f t="shared" si="30"/>
        <v>0.10775522651404175</v>
      </c>
      <c r="Q42" s="138">
        <f t="shared" si="30"/>
        <v>2.7786623446990942E-3</v>
      </c>
      <c r="R42" s="138">
        <f t="shared" si="30"/>
        <v>0.35717348349575428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44021</v>
      </c>
      <c r="D43" s="202">
        <f>SUMIF(BS.data!$D$5:$D$116,FSA!$A43,BS.data!F$5:F$116)</f>
        <v>79960</v>
      </c>
      <c r="E43" s="202">
        <f>SUMIF(BS.data!$D$5:$D$116,FSA!$A43,BS.data!G$5:G$116)</f>
        <v>30269</v>
      </c>
      <c r="F43" s="202">
        <f>SUMIF(BS.data!$D$5:$D$116,FSA!$A43,BS.data!H$5:H$116)</f>
        <v>42076</v>
      </c>
      <c r="G43" s="202">
        <f>SUMIF(BS.data!$D$5:$D$116,FSA!$A43,BS.data!I$5:I$116)</f>
        <v>30442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1374327</v>
      </c>
      <c r="D44" s="202">
        <f>SUMIF(BS.data!$D$5:$D$116,FSA!$A44,BS.data!F$5:F$116)</f>
        <v>1955800</v>
      </c>
      <c r="E44" s="202">
        <f>SUMIF(BS.data!$D$5:$D$116,FSA!$A44,BS.data!G$5:G$116)</f>
        <v>2239241</v>
      </c>
      <c r="F44" s="202">
        <f>SUMIF(BS.data!$D$5:$D$116,FSA!$A44,BS.data!H$5:H$116)</f>
        <v>1102763</v>
      </c>
      <c r="G44" s="202">
        <f>SUMIF(BS.data!$D$5:$D$116,FSA!$A44,BS.data!I$5:I$116)</f>
        <v>1282981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142242</v>
      </c>
      <c r="D45" s="202">
        <f>SUMIF(BS.data!$D$5:$D$116,FSA!$A45,BS.data!F$5:F$116)</f>
        <v>179386</v>
      </c>
      <c r="E45" s="202">
        <f>SUMIF(BS.data!$D$5:$D$116,FSA!$A45,BS.data!G$5:G$116)</f>
        <v>164517</v>
      </c>
      <c r="F45" s="202">
        <f>SUMIF(BS.data!$D$5:$D$116,FSA!$A45,BS.data!H$5:H$116)</f>
        <v>242765</v>
      </c>
      <c r="G45" s="202">
        <f>SUMIF(BS.data!$D$5:$D$116,FSA!$A45,BS.data!I$5:I$116)</f>
        <v>231470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0.54191756919468181</v>
      </c>
      <c r="O45" s="136">
        <f t="shared" si="31"/>
        <v>0.47676599542222037</v>
      </c>
      <c r="P45" s="136">
        <f t="shared" si="31"/>
        <v>0.56954558668221977</v>
      </c>
      <c r="Q45" s="136">
        <f t="shared" si="31"/>
        <v>0.31116741626881722</v>
      </c>
      <c r="R45" s="136">
        <f t="shared" si="31"/>
        <v>0.37674392357103142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1397814</v>
      </c>
      <c r="D46" s="202">
        <f>SUMIF(BS.data!$D$5:$D$116,FSA!$A46,BS.data!F$5:F$116)</f>
        <v>1338276</v>
      </c>
      <c r="E46" s="202">
        <f>SUMIF(BS.data!$D$5:$D$116,FSA!$A46,BS.data!G$5:G$116)</f>
        <v>1384895</v>
      </c>
      <c r="F46" s="202">
        <f>SUMIF(BS.data!$D$5:$D$116,FSA!$A46,BS.data!H$5:H$116)</f>
        <v>788220</v>
      </c>
      <c r="G46" s="202">
        <f>SUMIF(BS.data!$D$5:$D$116,FSA!$A46,BS.data!I$5:I$116)</f>
        <v>1071406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0.70531614874816018</v>
      </c>
      <c r="O46" s="137">
        <f t="shared" si="32"/>
        <v>0.77070203056312858</v>
      </c>
      <c r="P46" s="137">
        <f t="shared" si="32"/>
        <v>0.75001333936006642</v>
      </c>
      <c r="Q46" s="137">
        <f t="shared" si="32"/>
        <v>1.0563599987574437</v>
      </c>
      <c r="R46" s="137">
        <f t="shared" si="32"/>
        <v>1.0962048966884097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1032133</v>
      </c>
      <c r="D47" s="202">
        <f>SUMIF(BS.data!$D$5:$D$116,FSA!$A47,BS.data!F$5:F$116)</f>
        <v>920483</v>
      </c>
      <c r="E47" s="202">
        <f>SUMIF(BS.data!$D$5:$D$116,FSA!$A47,BS.data!G$5:G$116)</f>
        <v>1401109</v>
      </c>
      <c r="F47" s="202">
        <f>SUMIF(BS.data!$D$5:$D$116,FSA!$A47,BS.data!H$5:H$116)</f>
        <v>777852</v>
      </c>
      <c r="G47" s="202">
        <f>SUMIF(BS.data!$D$5:$D$116,FSA!$A47,BS.data!I$5:I$116)</f>
        <v>837942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7.4765299529245253</v>
      </c>
      <c r="O47" s="211">
        <f t="shared" si="33"/>
        <v>9.2450843156516047</v>
      </c>
      <c r="P47" s="211">
        <f t="shared" si="33"/>
        <v>-6.3115442645679565</v>
      </c>
      <c r="Q47" s="211">
        <f t="shared" si="33"/>
        <v>10.0322991870752</v>
      </c>
      <c r="R47" s="211">
        <f t="shared" si="33"/>
        <v>17.616349125801541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2429947</v>
      </c>
      <c r="D48" s="208">
        <f t="shared" si="34"/>
        <v>2258759</v>
      </c>
      <c r="E48" s="208">
        <f t="shared" si="34"/>
        <v>2786004</v>
      </c>
      <c r="F48" s="208">
        <f t="shared" si="34"/>
        <v>1566072</v>
      </c>
      <c r="G48" s="208">
        <f t="shared" si="34"/>
        <v>1909348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7.4765299529245253</v>
      </c>
      <c r="O48" s="174">
        <f t="shared" si="35"/>
        <v>9.2450843156516047</v>
      </c>
      <c r="P48" s="174">
        <f t="shared" si="35"/>
        <v>-6.3115442645679565</v>
      </c>
      <c r="Q48" s="174">
        <f t="shared" si="35"/>
        <v>10.0322991870752</v>
      </c>
      <c r="R48" s="174">
        <f t="shared" si="35"/>
        <v>17.616349125801541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6357403</v>
      </c>
      <c r="D49" s="208">
        <f t="shared" si="36"/>
        <v>6147211</v>
      </c>
      <c r="E49" s="208">
        <f t="shared" si="36"/>
        <v>6522052</v>
      </c>
      <c r="F49" s="208">
        <f t="shared" si="36"/>
        <v>4764372</v>
      </c>
      <c r="G49" s="208">
        <f t="shared" si="36"/>
        <v>4623247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7.5783545896268524E-3</v>
      </c>
      <c r="O49" s="136">
        <f t="shared" si="37"/>
        <v>2.2811198538666585E-2</v>
      </c>
      <c r="P49" s="136">
        <f t="shared" si="37"/>
        <v>-0.15064838385013088</v>
      </c>
      <c r="Q49" s="136">
        <f t="shared" si="37"/>
        <v>2.0621657241812637E-2</v>
      </c>
      <c r="R49" s="136">
        <f t="shared" si="37"/>
        <v>-0.14118222555552995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9.9877898571450324E-2</v>
      </c>
      <c r="O50" s="136">
        <f t="shared" si="38"/>
        <v>-0.25528177198187146</v>
      </c>
      <c r="P50" s="136">
        <f t="shared" si="38"/>
        <v>0.13950554270560989</v>
      </c>
      <c r="Q50" s="136">
        <f t="shared" si="38"/>
        <v>0.58472726669016495</v>
      </c>
      <c r="R50" s="136">
        <f t="shared" si="38"/>
        <v>-0.29036299302170165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3880466</v>
      </c>
      <c r="D51" s="202">
        <f>SUMIF(BS.data!$D$5:$D$116,FSA!$A51,BS.data!F$5:F$116)</f>
        <v>3884616</v>
      </c>
      <c r="E51" s="202">
        <f>SUMIF(BS.data!$D$5:$D$116,FSA!$A51,BS.data!G$5:G$116)</f>
        <v>4166351</v>
      </c>
      <c r="F51" s="202">
        <f>SUMIF(BS.data!$D$5:$D$116,FSA!$A51,BS.data!H$5:H$116)</f>
        <v>4171833</v>
      </c>
      <c r="G51" s="202">
        <f>SUMIF(BS.data!$D$5:$D$116,FSA!$A51,BS.data!I$5:I$116)</f>
        <v>4471169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0.24124188716873249</v>
      </c>
      <c r="O51" s="136">
        <f t="shared" si="39"/>
        <v>-0.20972091312087743</v>
      </c>
      <c r="P51" s="136">
        <f t="shared" si="39"/>
        <v>0.10399374875269382</v>
      </c>
      <c r="Q51" s="136">
        <f t="shared" si="39"/>
        <v>0.58174081396002231</v>
      </c>
      <c r="R51" s="136">
        <f t="shared" si="39"/>
        <v>-0.45746034772079264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331191</v>
      </c>
      <c r="D52" s="202">
        <f>SUMIF(BS.data!$D$5:$D$116,FSA!$A52,BS.data!F$5:F$116)</f>
        <v>621356</v>
      </c>
      <c r="E52" s="202">
        <f>SUMIF(BS.data!$D$5:$D$116,FSA!$A52,BS.data!G$5:G$116)</f>
        <v>497109</v>
      </c>
      <c r="F52" s="202">
        <f>SUMIF(BS.data!$D$5:$D$116,FSA!$A52,BS.data!H$5:H$116)</f>
        <v>661111</v>
      </c>
      <c r="G52" s="202">
        <f>SUMIF(BS.data!$D$5:$D$116,FSA!$A52,BS.data!I$5:I$116)</f>
        <v>391519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0.28968985743310449</v>
      </c>
      <c r="O52" s="136">
        <f t="shared" si="40"/>
        <v>-0.18467662995476719</v>
      </c>
      <c r="P52" s="136">
        <f t="shared" si="40"/>
        <v>0.12327835853789154</v>
      </c>
      <c r="Q52" s="136">
        <f t="shared" si="40"/>
        <v>0.66930319934204818</v>
      </c>
      <c r="R52" s="136">
        <f t="shared" si="40"/>
        <v>-0.31344783664371295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272322</v>
      </c>
      <c r="D53" s="202">
        <f>SUMIF(BS.data!$D$5:$D$116,FSA!$A53,BS.data!F$5:F$116)</f>
        <v>231696</v>
      </c>
      <c r="E53" s="202">
        <f>SUMIF(BS.data!$D$5:$D$116,FSA!$A53,BS.data!G$5:G$116)</f>
        <v>228166</v>
      </c>
      <c r="F53" s="202">
        <f>SUMIF(BS.data!$D$5:$D$116,FSA!$A53,BS.data!H$5:H$116)</f>
        <v>199948</v>
      </c>
      <c r="G53" s="202">
        <f>SUMIF(BS.data!$D$5:$D$116,FSA!$A53,BS.data!I$5:I$116)</f>
        <v>205338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0.3514569001750959</v>
      </c>
      <c r="O53" s="172">
        <f t="shared" si="41"/>
        <v>0.32284464627444837</v>
      </c>
      <c r="P53" s="172">
        <f t="shared" si="41"/>
        <v>0.36287291781448183</v>
      </c>
      <c r="Q53" s="172">
        <f t="shared" si="41"/>
        <v>0.23732088855159689</v>
      </c>
      <c r="R53" s="172">
        <f t="shared" si="41"/>
        <v>0.27364851017015857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4483979</v>
      </c>
      <c r="D54" s="212">
        <f t="shared" si="42"/>
        <v>4737668</v>
      </c>
      <c r="E54" s="212">
        <f t="shared" si="42"/>
        <v>4891626</v>
      </c>
      <c r="F54" s="212">
        <f t="shared" si="42"/>
        <v>5032892</v>
      </c>
      <c r="G54" s="212">
        <f t="shared" si="42"/>
        <v>5068026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10841382</v>
      </c>
      <c r="D55" s="208">
        <f t="shared" si="43"/>
        <v>10884879</v>
      </c>
      <c r="E55" s="208">
        <f t="shared" si="43"/>
        <v>11413678</v>
      </c>
      <c r="F55" s="208">
        <f t="shared" si="43"/>
        <v>9797264</v>
      </c>
      <c r="G55" s="208">
        <f t="shared" si="43"/>
        <v>9691273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0.46587461716479939</v>
      </c>
      <c r="O55" s="137">
        <f t="shared" si="44"/>
        <v>0.43792009064375131</v>
      </c>
      <c r="P55" s="137">
        <f t="shared" si="44"/>
        <v>0.5096945269323534</v>
      </c>
      <c r="Q55" s="137">
        <f t="shared" si="44"/>
        <v>0.28496041639677544</v>
      </c>
      <c r="R55" s="137">
        <f t="shared" si="44"/>
        <v>0.34034809608316924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-2</v>
      </c>
      <c r="E56" s="191">
        <f t="shared" si="45"/>
        <v>-1</v>
      </c>
      <c r="F56" s="191">
        <f t="shared" si="45"/>
        <v>-1</v>
      </c>
      <c r="G56" s="191">
        <f t="shared" si="45"/>
        <v>3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6.4274083874342329</v>
      </c>
      <c r="O56" s="211">
        <f t="shared" si="46"/>
        <v>8.4918140144073355</v>
      </c>
      <c r="P56" s="211">
        <f t="shared" si="46"/>
        <v>-5.6482916264549834</v>
      </c>
      <c r="Q56" s="211">
        <f t="shared" si="46"/>
        <v>9.187363471554038</v>
      </c>
      <c r="R56" s="211">
        <f t="shared" si="46"/>
        <v>15.914499238824561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6.4274083874342329</v>
      </c>
      <c r="O57" s="211">
        <f t="shared" si="47"/>
        <v>8.4918140144073355</v>
      </c>
      <c r="P57" s="211">
        <f t="shared" si="47"/>
        <v>-5.6482916264549834</v>
      </c>
      <c r="Q57" s="211">
        <f t="shared" si="47"/>
        <v>9.187363471554038</v>
      </c>
      <c r="R57" s="211">
        <f t="shared" si="47"/>
        <v>15.914499238824561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8.8153407513360642E-3</v>
      </c>
      <c r="O58" s="136">
        <f t="shared" si="48"/>
        <v>2.4834676486465642E-2</v>
      </c>
      <c r="P58" s="136">
        <f t="shared" si="48"/>
        <v>-0.16833832350340019</v>
      </c>
      <c r="Q58" s="136">
        <f t="shared" si="48"/>
        <v>2.2518172468492338E-2</v>
      </c>
      <c r="R58" s="136">
        <f t="shared" si="48"/>
        <v>-0.15627983880739268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0.1161805902616215</v>
      </c>
      <c r="O59" s="136">
        <f t="shared" si="49"/>
        <v>-0.27792665998303384</v>
      </c>
      <c r="P59" s="136">
        <f t="shared" si="49"/>
        <v>0.15588703030400264</v>
      </c>
      <c r="Q59" s="136">
        <f t="shared" si="49"/>
        <v>0.63850297209196927</v>
      </c>
      <c r="R59" s="136">
        <f t="shared" si="49"/>
        <v>-0.3214135601454699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0.28061888814211011</v>
      </c>
      <c r="O60" s="136">
        <f t="shared" si="50"/>
        <v>-0.22832430400246781</v>
      </c>
      <c r="P60" s="136">
        <f t="shared" si="50"/>
        <v>0.11620525141031632</v>
      </c>
      <c r="Q60" s="136">
        <f t="shared" si="50"/>
        <v>0.63524186378928649</v>
      </c>
      <c r="R60" s="136">
        <f t="shared" si="50"/>
        <v>-0.50637981602337068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0.33697483738412959</v>
      </c>
      <c r="O61" s="136">
        <f t="shared" si="51"/>
        <v>-0.20105845608082054</v>
      </c>
      <c r="P61" s="136">
        <f t="shared" si="51"/>
        <v>0.13775436330710902</v>
      </c>
      <c r="Q61" s="136">
        <f t="shared" si="51"/>
        <v>0.73085711297435807</v>
      </c>
      <c r="R61" s="136">
        <f t="shared" si="51"/>
        <v>-0.34696702925920625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1.7521411452167133</v>
      </c>
      <c r="O64" s="211">
        <f t="shared" si="52"/>
        <v>1.4176248072965834</v>
      </c>
      <c r="P64" s="211">
        <f t="shared" si="52"/>
        <v>-2.0170284291346752</v>
      </c>
      <c r="Q64" s="211">
        <f t="shared" si="52"/>
        <v>0.31550034370440838</v>
      </c>
      <c r="R64" s="211">
        <f t="shared" si="52"/>
        <v>0.18806267145782621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1.8769888250411482</v>
      </c>
      <c r="O65" s="216">
        <f t="shared" si="53"/>
        <v>1.659252820091411</v>
      </c>
      <c r="P65" s="216">
        <f t="shared" si="53"/>
        <v>-1.8319734384727122</v>
      </c>
      <c r="Q65" s="216">
        <f t="shared" si="53"/>
        <v>0.452770373550133</v>
      </c>
      <c r="R65" s="216">
        <f t="shared" si="53"/>
        <v>0.3489850984634803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1.0873489832606809</v>
      </c>
      <c r="O66" s="140">
        <f t="shared" si="54"/>
        <v>1.3940967707393186</v>
      </c>
      <c r="P66" s="140">
        <f t="shared" si="54"/>
        <v>-0.81965471793004174</v>
      </c>
      <c r="Q66" s="140">
        <f t="shared" si="54"/>
        <v>1.1937173088919815</v>
      </c>
      <c r="R66" s="140">
        <f t="shared" si="54"/>
        <v>8.9356354533692325E-2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-3.4103654525707117</v>
      </c>
      <c r="P67" s="211">
        <f t="shared" si="55"/>
        <v>2.6850623450045958</v>
      </c>
      <c r="Q67" s="211">
        <f t="shared" si="55"/>
        <v>6.4928559431834545</v>
      </c>
      <c r="R67" s="211">
        <f t="shared" si="55"/>
        <v>-0.8728789224943162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316129</v>
      </c>
      <c r="O74" s="218">
        <f t="shared" si="56"/>
        <v>75664</v>
      </c>
      <c r="P74" s="218">
        <f t="shared" si="56"/>
        <v>-512268</v>
      </c>
      <c r="Q74" s="218">
        <f t="shared" si="56"/>
        <v>70393</v>
      </c>
      <c r="R74" s="218">
        <f t="shared" si="56"/>
        <v>164110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1451723.0620712473</v>
      </c>
      <c r="O75" s="219">
        <f t="shared" si="57"/>
        <v>184680.23312450407</v>
      </c>
      <c r="P75" s="219">
        <f t="shared" si="57"/>
        <v>1528472.0705186531</v>
      </c>
      <c r="Q75" s="219">
        <f t="shared" si="57"/>
        <v>379234.93682424864</v>
      </c>
      <c r="R75" s="219">
        <f t="shared" si="57"/>
        <v>603182.63122811494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0.50430653969966333</v>
      </c>
      <c r="O76" s="138">
        <f t="shared" si="58"/>
        <v>0.82078423477303142</v>
      </c>
      <c r="P76" s="138">
        <f t="shared" si="58"/>
        <v>-0.66472117509424133</v>
      </c>
      <c r="Q76" s="138">
        <f t="shared" si="58"/>
        <v>0.7746919309925423</v>
      </c>
      <c r="R76" s="138">
        <f t="shared" si="58"/>
        <v>0.32473635050672545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321622</v>
      </c>
      <c r="F4" s="264">
        <v>346531</v>
      </c>
      <c r="G4" s="264">
        <v>204548</v>
      </c>
      <c r="H4" s="264">
        <v>242037</v>
      </c>
      <c r="I4" s="264">
        <v>78921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21618</v>
      </c>
      <c r="F6" s="264">
        <v>35579</v>
      </c>
      <c r="G6" s="264">
        <v>44589</v>
      </c>
      <c r="H6" s="264">
        <v>47327</v>
      </c>
      <c r="I6" s="264">
        <v>49978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5702</v>
      </c>
      <c r="F7" s="264">
        <v>-5702</v>
      </c>
      <c r="G7" s="264">
        <v>5874</v>
      </c>
      <c r="H7" s="264">
        <v>-1749</v>
      </c>
      <c r="I7" s="264">
        <v>24085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-232365</v>
      </c>
      <c r="F9" s="264">
        <v>-309993</v>
      </c>
      <c r="G9" s="264">
        <v>-667949</v>
      </c>
      <c r="H9" s="264">
        <v>-271120</v>
      </c>
      <c r="I9" s="264">
        <v>-418624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173155</v>
      </c>
      <c r="F10" s="264">
        <v>147247</v>
      </c>
      <c r="G10" s="264">
        <v>240950</v>
      </c>
      <c r="H10" s="264">
        <v>213863</v>
      </c>
      <c r="I10" s="264">
        <v>310572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289732</v>
      </c>
      <c r="F12" s="301">
        <v>213662</v>
      </c>
      <c r="G12" s="301">
        <v>-171989</v>
      </c>
      <c r="H12" s="301">
        <v>230357</v>
      </c>
      <c r="I12" s="301">
        <v>44931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-63545</v>
      </c>
      <c r="F13" s="264">
        <v>-271927</v>
      </c>
      <c r="G13" s="264">
        <v>250928</v>
      </c>
      <c r="H13" s="264">
        <v>914025</v>
      </c>
      <c r="I13" s="264">
        <v>225070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519882</v>
      </c>
      <c r="F14" s="264">
        <v>-344506</v>
      </c>
      <c r="G14" s="264">
        <v>850776</v>
      </c>
      <c r="H14" s="264">
        <v>513512</v>
      </c>
      <c r="I14" s="264">
        <v>19877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-219779</v>
      </c>
      <c r="F15" s="264">
        <v>32902</v>
      </c>
      <c r="G15" s="264">
        <v>-245910</v>
      </c>
      <c r="H15" s="264">
        <v>-610715</v>
      </c>
      <c r="I15" s="264">
        <v>-509314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1671</v>
      </c>
      <c r="F16" s="264">
        <v>-30451</v>
      </c>
      <c r="G16" s="264">
        <v>-35702</v>
      </c>
      <c r="H16" s="264">
        <v>80111</v>
      </c>
      <c r="I16" s="264">
        <v>-8851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>
        <v>-76551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-210821</v>
      </c>
      <c r="F18" s="264">
        <v>-130742</v>
      </c>
      <c r="G18" s="264">
        <v>-230652</v>
      </c>
      <c r="H18" s="264">
        <v>-166712</v>
      </c>
      <c r="I18" s="264">
        <v>-296017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-60496</v>
      </c>
      <c r="F19" s="264">
        <v>-31395</v>
      </c>
      <c r="G19" s="264">
        <v>-17066</v>
      </c>
      <c r="H19" s="264">
        <v>-31350</v>
      </c>
      <c r="I19" s="264">
        <v>-18480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-13946</v>
      </c>
      <c r="F21" s="264">
        <v>-14163</v>
      </c>
      <c r="G21" s="264">
        <v>-11722</v>
      </c>
      <c r="H21" s="264">
        <v>-13503</v>
      </c>
      <c r="I21" s="264">
        <v>-11620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242697</v>
      </c>
      <c r="F22" s="301">
        <v>-576618</v>
      </c>
      <c r="G22" s="301">
        <v>388663</v>
      </c>
      <c r="H22" s="301">
        <v>915726</v>
      </c>
      <c r="I22" s="301">
        <v>-630955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-57202</v>
      </c>
      <c r="F24" s="264">
        <v>-40829</v>
      </c>
      <c r="G24" s="264">
        <v>-98936</v>
      </c>
      <c r="H24" s="264">
        <v>-4727</v>
      </c>
      <c r="I24" s="264">
        <v>-319047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400709</v>
      </c>
      <c r="F25" s="264">
        <v>143740</v>
      </c>
      <c r="G25" s="264"/>
      <c r="H25" s="264">
        <v>50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-3175513</v>
      </c>
      <c r="F26" s="264">
        <v>-885371</v>
      </c>
      <c r="G26" s="264">
        <v>-2012329</v>
      </c>
      <c r="H26" s="264">
        <v>-4987503</v>
      </c>
      <c r="I26" s="264">
        <v>-775501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2126290</v>
      </c>
      <c r="F27" s="264">
        <v>1186176</v>
      </c>
      <c r="G27" s="264">
        <v>2016248</v>
      </c>
      <c r="H27" s="264">
        <v>5148022</v>
      </c>
      <c r="I27" s="264">
        <v>1296120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-850995</v>
      </c>
      <c r="F28" s="264">
        <v>-257967</v>
      </c>
      <c r="G28" s="264">
        <v>-1709666</v>
      </c>
      <c r="H28" s="264">
        <v>-230853</v>
      </c>
      <c r="I28" s="264">
        <v>-159495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172073</v>
      </c>
      <c r="F29" s="264">
        <v>525412</v>
      </c>
      <c r="G29" s="264">
        <v>958324</v>
      </c>
      <c r="H29" s="264">
        <v>74615</v>
      </c>
      <c r="I29" s="264">
        <v>53439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117726</v>
      </c>
      <c r="F30" s="264">
        <v>58069</v>
      </c>
      <c r="G30" s="264">
        <v>54121</v>
      </c>
      <c r="H30" s="264">
        <v>137446</v>
      </c>
      <c r="I30" s="264">
        <v>274970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-1266910</v>
      </c>
      <c r="F31" s="301">
        <v>729229</v>
      </c>
      <c r="G31" s="301">
        <v>-792239</v>
      </c>
      <c r="H31" s="301">
        <v>137050</v>
      </c>
      <c r="I31" s="301">
        <v>370486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786646</v>
      </c>
      <c r="F33" s="264">
        <v>22400</v>
      </c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2976611</v>
      </c>
      <c r="F35" s="264">
        <v>2250085</v>
      </c>
      <c r="G35" s="264">
        <v>2756215</v>
      </c>
      <c r="H35" s="264">
        <v>1084226</v>
      </c>
      <c r="I35" s="264">
        <v>1253742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-2684973</v>
      </c>
      <c r="F36" s="264">
        <v>-2498193</v>
      </c>
      <c r="G36" s="264">
        <v>-2227361</v>
      </c>
      <c r="H36" s="264">
        <v>-2304158</v>
      </c>
      <c r="I36" s="264">
        <v>-911316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-262</v>
      </c>
      <c r="F37" s="264">
        <v>-109</v>
      </c>
      <c r="G37" s="264"/>
      <c r="H37" s="264"/>
      <c r="I37" s="264">
        <v>-1123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>
        <v>-1500</v>
      </c>
      <c r="G38" s="264">
        <v>-394</v>
      </c>
      <c r="H38" s="264">
        <v>-317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1078021</v>
      </c>
      <c r="F39" s="301">
        <v>-227318</v>
      </c>
      <c r="G39" s="301">
        <v>528460</v>
      </c>
      <c r="H39" s="301">
        <v>-1220250</v>
      </c>
      <c r="I39" s="301">
        <v>341303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53808</v>
      </c>
      <c r="F40" s="301">
        <v>-74706</v>
      </c>
      <c r="G40" s="301">
        <v>124884</v>
      </c>
      <c r="H40" s="301">
        <v>-167474</v>
      </c>
      <c r="I40" s="301">
        <v>80834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104437</v>
      </c>
      <c r="F41" s="301">
        <v>158245</v>
      </c>
      <c r="G41" s="301">
        <v>83538</v>
      </c>
      <c r="H41" s="301">
        <v>208422</v>
      </c>
      <c r="I41" s="301">
        <v>40948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158245</v>
      </c>
      <c r="F43" s="301">
        <v>83538</v>
      </c>
      <c r="G43" s="301">
        <v>208422</v>
      </c>
      <c r="H43" s="301">
        <v>40948</v>
      </c>
      <c r="I43" s="301">
        <v>121782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-0.78223876973548756</v>
      </c>
      <c r="D8" s="136">
        <f>FSA!D8/FSA!D$7</f>
        <v>-0.59029724665232397</v>
      </c>
      <c r="E8" s="136">
        <f>FSA!E8/FSA!E$7</f>
        <v>-1.3351503831052491</v>
      </c>
      <c r="F8" s="136">
        <f>FSA!F8/FSA!F$7</f>
        <v>-0.81438155305658799</v>
      </c>
      <c r="G8" s="136">
        <f>FSA!G8/FSA!G$7</f>
        <v>-0.72792651594449509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0.21776123026451247</v>
      </c>
      <c r="D9" s="142">
        <f>FSA!D9/FSA!D$7</f>
        <v>0.40970275334767603</v>
      </c>
      <c r="E9" s="142">
        <f>FSA!E9/FSA!E$7</f>
        <v>-0.33515038310524914</v>
      </c>
      <c r="F9" s="142">
        <f>FSA!F9/FSA!F$7</f>
        <v>0.18561844694341201</v>
      </c>
      <c r="G9" s="142">
        <f>FSA!G9/FSA!G$7</f>
        <v>0.27207348405550486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-0.11416748415919713</v>
      </c>
      <c r="D10" s="136">
        <f>FSA!D10/FSA!D$7</f>
        <v>-0.20713815064857433</v>
      </c>
      <c r="E10" s="136">
        <f>FSA!E10/FSA!E$7</f>
        <v>-0.19417527541646018</v>
      </c>
      <c r="F10" s="136">
        <f>FSA!F10/FSA!F$7</f>
        <v>-0.12099330792117796</v>
      </c>
      <c r="G10" s="136">
        <f>FSA!G10/FSA!G$7</f>
        <v>-0.20668678037066682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0.10359374610531534</v>
      </c>
      <c r="D12" s="142">
        <f>FSA!D12/FSA!D$7</f>
        <v>0.2025646026991017</v>
      </c>
      <c r="E12" s="142">
        <f>FSA!E12/FSA!E$7</f>
        <v>-0.52932565852170932</v>
      </c>
      <c r="F12" s="142">
        <f>FSA!F12/FSA!F$7</f>
        <v>6.4625139022234046E-2</v>
      </c>
      <c r="G12" s="142">
        <f>FSA!G12/FSA!G$7</f>
        <v>6.5386703684838038E-2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-1.2374213423085078E-3</v>
      </c>
      <c r="D13" s="136">
        <f>FSA!D13/FSA!D$7</f>
        <v>2.8907579008453251E-2</v>
      </c>
      <c r="E13" s="136">
        <f>FSA!E13/FSA!E$7</f>
        <v>0.1031775680576809</v>
      </c>
      <c r="F13" s="136">
        <f>FSA!F13/FSA!F$7</f>
        <v>1.4920531563988251E-2</v>
      </c>
      <c r="G13" s="136">
        <f>FSA!G13/FSA!G$7</f>
        <v>1.5113265528880331E-2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-5.9124087342005985E-2</v>
      </c>
      <c r="D14" s="136">
        <f>FSA!D14/FSA!D$7</f>
        <v>-0.14289013683768223</v>
      </c>
      <c r="E14" s="136">
        <f>FSA!E14/FSA!E$7</f>
        <v>-0.26242845706879558</v>
      </c>
      <c r="F14" s="136">
        <f>FSA!F14/FSA!F$7</f>
        <v>-0.20483381496021824</v>
      </c>
      <c r="G14" s="136">
        <f>FSA!G14/FSA!G$7</f>
        <v>-0.34768571124706832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6.6586175094437039E-2</v>
      </c>
      <c r="D15" s="136">
        <f>FSA!D15/FSA!D$7</f>
        <v>0.24769551602100359</v>
      </c>
      <c r="E15" s="136">
        <f>FSA!E15/FSA!E$7</f>
        <v>0.91135810402383044</v>
      </c>
      <c r="F15" s="136">
        <f>FSA!F15/FSA!F$7</f>
        <v>0.26908525746442458</v>
      </c>
      <c r="G15" s="136">
        <f>FSA!G15/FSA!G$7</f>
        <v>0.35553789231518435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0.10981841251543789</v>
      </c>
      <c r="D16" s="142">
        <f>FSA!D16/FSA!D$7</f>
        <v>0.33627756089087629</v>
      </c>
      <c r="E16" s="142">
        <f>FSA!E16/FSA!E$7</f>
        <v>0.22278155649100642</v>
      </c>
      <c r="F16" s="142">
        <f>FSA!F16/FSA!F$7</f>
        <v>0.14379711309042861</v>
      </c>
      <c r="G16" s="142">
        <f>FSA!G16/FSA!G$7</f>
        <v>8.8352150281834421E-2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-3.4683308572386586E-2</v>
      </c>
      <c r="D17" s="136">
        <f>FSA!D17/FSA!D$7</f>
        <v>-6.6523628056916556E-2</v>
      </c>
      <c r="E17" s="136">
        <f>FSA!E17/FSA!E$7</f>
        <v>-1.1162603264154745E-2</v>
      </c>
      <c r="F17" s="136">
        <f>FSA!F17/FSA!F$7</f>
        <v>-2.8417570509225373E-2</v>
      </c>
      <c r="G17" s="136">
        <f>FSA!G17/FSA!G$7</f>
        <v>-2.5567167270264372E-2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7.5135103943051298E-2</v>
      </c>
      <c r="D18" s="142">
        <f>FSA!D18/FSA!D$7</f>
        <v>0.26975393283395971</v>
      </c>
      <c r="E18" s="142">
        <f>FSA!E18/FSA!E$7</f>
        <v>0.21161895322685167</v>
      </c>
      <c r="F18" s="142">
        <f>FSA!F18/FSA!F$7</f>
        <v>0.11537954258120324</v>
      </c>
      <c r="G18" s="142">
        <f>FSA!G18/FSA!G$7</f>
        <v>6.2784983011570039E-2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7.381505126386678E-3</v>
      </c>
      <c r="D21" s="136">
        <f>FSA!D21/FSA!D$7</f>
        <v>3.4526259812070172E-2</v>
      </c>
      <c r="E21" s="136">
        <f>FSA!E21/FSA!E$7</f>
        <v>4.8563695672299338E-2</v>
      </c>
      <c r="F21" s="136">
        <f>FSA!F21/FSA!F$7</f>
        <v>2.8117543893002785E-2</v>
      </c>
      <c r="G21" s="136">
        <f>FSA!G21/FSA!G$7</f>
        <v>5.5950428489065271E-2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0.11097525123170203</v>
      </c>
      <c r="D25" s="136">
        <f>FSA!D25/FSA!D$7</f>
        <v>0.23709086251117187</v>
      </c>
      <c r="E25" s="136">
        <f>FSA!E25/FSA!E$7</f>
        <v>-0.48076196284940997</v>
      </c>
      <c r="F25" s="136">
        <f>FSA!F25/FSA!F$7</f>
        <v>9.2742682915236838E-2</v>
      </c>
      <c r="G25" s="136">
        <f>FSA!G25/FSA!G$7</f>
        <v>0.12133713217390331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0.11097525123170203</v>
      </c>
      <c r="D26" s="136">
        <f>FSA!D26/FSA!D$7</f>
        <v>0.23709086251117187</v>
      </c>
      <c r="E26" s="136">
        <f>FSA!E26/FSA!E$7</f>
        <v>-0.48076196284940997</v>
      </c>
      <c r="F26" s="136">
        <f>FSA!F26/FSA!F$7</f>
        <v>9.2742682915236838E-2</v>
      </c>
      <c r="G26" s="136">
        <f>FSA!G26/FSA!G$7</f>
        <v>0.12133713217390331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3.1451245657495915E-2</v>
      </c>
      <c r="D29" s="136">
        <f>FSA!D29/FSA!D$38</f>
        <v>1.6907770294510446E-2</v>
      </c>
      <c r="E29" s="136">
        <f>FSA!E29/FSA!E$38</f>
        <v>2.5650717117717631E-2</v>
      </c>
      <c r="F29" s="136">
        <f>FSA!F29/FSA!F$38</f>
        <v>1.3462637473343321E-2</v>
      </c>
      <c r="G29" s="136">
        <f>FSA!G29/FSA!G$38</f>
        <v>1.903309739604981E-2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4.2633306101260329E-2</v>
      </c>
      <c r="D30" s="136">
        <f>FSA!D30/FSA!D$38</f>
        <v>5.1076553276624075E-2</v>
      </c>
      <c r="E30" s="136">
        <f>FSA!E30/FSA!E$38</f>
        <v>3.0850093269679878E-2</v>
      </c>
      <c r="F30" s="136">
        <f>FSA!F30/FSA!F$38</f>
        <v>2.4612690299321352E-2</v>
      </c>
      <c r="G30" s="136">
        <f>FSA!G30/FSA!G$38</f>
        <v>2.229561927655347E-2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0.36673171679295896</v>
      </c>
      <c r="D31" s="136">
        <f>FSA!D31/FSA!D$38</f>
        <v>0.38213918264763119</v>
      </c>
      <c r="E31" s="136">
        <f>FSA!E31/FSA!E$38</f>
        <v>0.29003580528869005</v>
      </c>
      <c r="F31" s="136">
        <f>FSA!F31/FSA!F$38</f>
        <v>0.28533693542778221</v>
      </c>
      <c r="G31" s="136">
        <f>FSA!G31/FSA!G$38</f>
        <v>0.28645433274214871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0.12282159942140224</v>
      </c>
      <c r="D32" s="136">
        <f>FSA!D32/FSA!D$38</f>
        <v>0.1242799528189432</v>
      </c>
      <c r="E32" s="136">
        <f>FSA!E32/FSA!E$38</f>
        <v>9.0721246097992786E-2</v>
      </c>
      <c r="F32" s="136">
        <f>FSA!F32/FSA!F$38</f>
        <v>6.6572980637551529E-2</v>
      </c>
      <c r="G32" s="136">
        <f>FSA!G32/FSA!G$38</f>
        <v>3.9884634386638043E-2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2.7957687686155908E-4</v>
      </c>
      <c r="D33" s="136">
        <f>FSA!D33/FSA!D$38</f>
        <v>1.1217398230590938E-4</v>
      </c>
      <c r="E33" s="136">
        <f>FSA!E33/FSA!E$38</f>
        <v>1.0045842369641265E-3</v>
      </c>
      <c r="F33" s="136">
        <f>FSA!F33/FSA!F$38</f>
        <v>1.1135763120781793E-3</v>
      </c>
      <c r="G33" s="136">
        <f>FSA!G33/FSA!G$38</f>
        <v>7.3189536651314024E-4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0.27109585557488375</v>
      </c>
      <c r="D34" s="136">
        <f>FSA!D34/FSA!D$38</f>
        <v>0.317275335311552</v>
      </c>
      <c r="E34" s="136">
        <f>FSA!E34/FSA!E$38</f>
        <v>0.42400525264557598</v>
      </c>
      <c r="F34" s="136">
        <f>FSA!F34/FSA!F$38</f>
        <v>0.43649517217206479</v>
      </c>
      <c r="G34" s="136">
        <f>FSA!G34/FSA!G$38</f>
        <v>0.41479574000368991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0.10251607198085337</v>
      </c>
      <c r="D35" s="136">
        <f>FSA!D35/FSA!D$38</f>
        <v>8.8481569428850687E-2</v>
      </c>
      <c r="E35" s="136">
        <f>FSA!E35/FSA!E$38</f>
        <v>0.11925149099628454</v>
      </c>
      <c r="F35" s="136">
        <f>FSA!F35/FSA!F$38</f>
        <v>0.15099808997676187</v>
      </c>
      <c r="G35" s="136">
        <f>FSA!G35/FSA!G$38</f>
        <v>0.19570683984234893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3.342101279882834E-3</v>
      </c>
      <c r="D36" s="136">
        <f>FSA!D36/FSA!D$38</f>
        <v>5.9201403929506967E-4</v>
      </c>
      <c r="E36" s="136">
        <f>FSA!E36/FSA!E$38</f>
        <v>3.8234830020159147E-4</v>
      </c>
      <c r="F36" s="136">
        <f>FSA!F36/FSA!F$38</f>
        <v>7.5010745347960951E-4</v>
      </c>
      <c r="G36" s="136">
        <f>FSA!G36/FSA!G$38</f>
        <v>5.868164316030211E-4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5.9128526314401034E-2</v>
      </c>
      <c r="D37" s="136">
        <f>FSA!D37/FSA!D$38</f>
        <v>1.9135448200287425E-2</v>
      </c>
      <c r="E37" s="136">
        <f>FSA!E37/FSA!E$38</f>
        <v>1.8098462046893388E-2</v>
      </c>
      <c r="F37" s="136">
        <f>FSA!F37/FSA!F$38</f>
        <v>2.0657810247617116E-2</v>
      </c>
      <c r="G37" s="136">
        <f>FSA!G37/FSA!G$38</f>
        <v>2.0511024554454957E-2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3.1275348474945355E-2</v>
      </c>
      <c r="D40" s="136">
        <f>FSA!D40/FSA!D$55</f>
        <v>1.3871536835641443E-2</v>
      </c>
      <c r="E40" s="136">
        <f>FSA!E40/FSA!E$55</f>
        <v>9.2407548206634178E-3</v>
      </c>
      <c r="F40" s="136">
        <f>FSA!F40/FSA!F$55</f>
        <v>8.6912019518918752E-3</v>
      </c>
      <c r="G40" s="136">
        <f>FSA!G40/FSA!G$55</f>
        <v>2.171727078578841E-2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3.5037046014982226E-2</v>
      </c>
      <c r="D41" s="136">
        <f>FSA!D41/FSA!D$55</f>
        <v>2.6736264133023435E-2</v>
      </c>
      <c r="E41" s="136">
        <f>FSA!E41/FSA!E$55</f>
        <v>2.7854299026133383E-2</v>
      </c>
      <c r="F41" s="136">
        <f>FSA!F41/FSA!F$55</f>
        <v>3.7764420760734836E-2</v>
      </c>
      <c r="G41" s="136">
        <f>FSA!G41/FSA!G$55</f>
        <v>4.4248366545860382E-2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0.15200534396813986</v>
      </c>
      <c r="D42" s="136">
        <f>FSA!D42/FSA!D$55</f>
        <v>0.11311976917703909</v>
      </c>
      <c r="E42" s="136">
        <f>FSA!E42/FSA!E$55</f>
        <v>7.6980443990096792E-2</v>
      </c>
      <c r="F42" s="136">
        <f>FSA!F42/FSA!F$55</f>
        <v>0.13836087299474628</v>
      </c>
      <c r="G42" s="136">
        <f>FSA!G42/FSA!G$55</f>
        <v>5.4658969982581233E-2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4.060460188562676E-3</v>
      </c>
      <c r="D43" s="136">
        <f>FSA!D43/FSA!D$55</f>
        <v>7.345970497237498E-3</v>
      </c>
      <c r="E43" s="136">
        <f>FSA!E43/FSA!E$55</f>
        <v>2.6519935116445376E-3</v>
      </c>
      <c r="F43" s="136">
        <f>FSA!F43/FSA!F$55</f>
        <v>4.2946683890522901E-3</v>
      </c>
      <c r="G43" s="136">
        <f>FSA!G43/FSA!G$55</f>
        <v>3.141176602908617E-3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0.12676677198534284</v>
      </c>
      <c r="D44" s="136">
        <f>FSA!D44/FSA!D$55</f>
        <v>0.17968045395819282</v>
      </c>
      <c r="E44" s="136">
        <f>FSA!E44/FSA!E$55</f>
        <v>0.19618925643425369</v>
      </c>
      <c r="F44" s="136">
        <f>FSA!F44/FSA!F$55</f>
        <v>0.11255826116352484</v>
      </c>
      <c r="G44" s="136">
        <f>FSA!G44/FSA!G$55</f>
        <v>0.13238518819973394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1.3120283004509941E-2</v>
      </c>
      <c r="D45" s="136">
        <f>FSA!D45/FSA!D$55</f>
        <v>1.6480293441939041E-2</v>
      </c>
      <c r="E45" s="136">
        <f>FSA!E45/FSA!E$55</f>
        <v>1.4414021492458434E-2</v>
      </c>
      <c r="F45" s="136">
        <f>FSA!F45/FSA!F$55</f>
        <v>2.4778856627727903E-2</v>
      </c>
      <c r="G45" s="136">
        <f>FSA!G45/FSA!G$55</f>
        <v>2.3884375148651781E-2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0.12893319320359711</v>
      </c>
      <c r="D46" s="136">
        <f>FSA!D46/FSA!D$55</f>
        <v>0.12294817425163844</v>
      </c>
      <c r="E46" s="136">
        <f>FSA!E46/FSA!E$55</f>
        <v>0.12133643510882294</v>
      </c>
      <c r="F46" s="136">
        <f>FSA!F46/FSA!F$55</f>
        <v>8.045307342947991E-2</v>
      </c>
      <c r="G46" s="136">
        <f>FSA!G46/FSA!G$55</f>
        <v>0.11055369093410122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9.5203083887275622E-2</v>
      </c>
      <c r="D47" s="136">
        <f>FSA!D47/FSA!D$55</f>
        <v>8.4565294662439519E-2</v>
      </c>
      <c r="E47" s="136">
        <f>FSA!E47/FSA!E$55</f>
        <v>0.12275701136828987</v>
      </c>
      <c r="F47" s="136">
        <f>FSA!F47/FSA!F$55</f>
        <v>7.9394818798391067E-2</v>
      </c>
      <c r="G47" s="136">
        <f>FSA!G47/FSA!G$55</f>
        <v>8.6463563661863613E-2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0.22413627709087272</v>
      </c>
      <c r="D48" s="136">
        <f>FSA!D48/FSA!D$55</f>
        <v>0.20751346891407796</v>
      </c>
      <c r="E48" s="136">
        <f>FSA!E48/FSA!E$55</f>
        <v>0.24409344647711281</v>
      </c>
      <c r="F48" s="136">
        <f>FSA!F48/FSA!F$55</f>
        <v>0.15984789222787096</v>
      </c>
      <c r="G48" s="136">
        <f>FSA!G48/FSA!G$55</f>
        <v>0.19701725459596484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0.58640153072735557</v>
      </c>
      <c r="D49" s="136">
        <f>FSA!D49/FSA!D$55</f>
        <v>0.56474775695715129</v>
      </c>
      <c r="E49" s="136">
        <f>FSA!E49/FSA!E$55</f>
        <v>0.57142421575236313</v>
      </c>
      <c r="F49" s="136">
        <f>FSA!F49/FSA!F$55</f>
        <v>0.48629617411554898</v>
      </c>
      <c r="G49" s="136">
        <f>FSA!G49/FSA!G$55</f>
        <v>0.47705260186148918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0.35793093537336845</v>
      </c>
      <c r="D51" s="136">
        <f>FSA!D51/FSA!D$55</f>
        <v>0.35688187254998427</v>
      </c>
      <c r="E51" s="136">
        <f>FSA!E51/FSA!E$55</f>
        <v>0.36503141231073805</v>
      </c>
      <c r="F51" s="136">
        <f>FSA!F51/FSA!F$55</f>
        <v>0.42581612580818484</v>
      </c>
      <c r="G51" s="136">
        <f>FSA!G51/FSA!G$55</f>
        <v>0.46136033934860776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3.0548780589042982E-2</v>
      </c>
      <c r="D52" s="136">
        <f>FSA!D52/FSA!D$55</f>
        <v>5.7084327717377474E-2</v>
      </c>
      <c r="E52" s="136">
        <f>FSA!E52/FSA!E$55</f>
        <v>4.3553795717734461E-2</v>
      </c>
      <c r="F52" s="136">
        <f>FSA!F52/FSA!F$55</f>
        <v>6.7479145198087953E-2</v>
      </c>
      <c r="G52" s="136">
        <f>FSA!G52/FSA!G$55</f>
        <v>4.0399130227783284E-2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2.5118753310232958E-2</v>
      </c>
      <c r="D53" s="136">
        <f>FSA!D53/FSA!D$55</f>
        <v>2.1286042775486985E-2</v>
      </c>
      <c r="E53" s="136">
        <f>FSA!E53/FSA!E$55</f>
        <v>1.9990576219164408E-2</v>
      </c>
      <c r="F53" s="136">
        <f>FSA!F53/FSA!F$55</f>
        <v>2.0408554878178234E-2</v>
      </c>
      <c r="G53" s="136">
        <f>FSA!G53/FSA!G$55</f>
        <v>2.1187928562119755E-2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0.41359846927264438</v>
      </c>
      <c r="D54" s="136">
        <f>FSA!D54/FSA!D$55</f>
        <v>0.43525224304284871</v>
      </c>
      <c r="E54" s="136">
        <f>FSA!E54/FSA!E$55</f>
        <v>0.42857578424763693</v>
      </c>
      <c r="F54" s="136">
        <f>FSA!F54/FSA!F$55</f>
        <v>0.51370382588445096</v>
      </c>
      <c r="G54" s="136">
        <f>FSA!G54/FSA!G$55</f>
        <v>0.52294739813851077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8404893</v>
      </c>
      <c r="F4" s="299">
        <v>8973003</v>
      </c>
      <c r="G4" s="299">
        <v>8459697</v>
      </c>
      <c r="H4" s="299">
        <v>6722441</v>
      </c>
      <c r="I4" s="299">
        <v>6000406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158245</v>
      </c>
      <c r="F5" s="301">
        <v>83538</v>
      </c>
      <c r="G5" s="301">
        <v>208422</v>
      </c>
      <c r="H5" s="301">
        <v>40948</v>
      </c>
      <c r="I5" s="301">
        <v>121782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142047</v>
      </c>
      <c r="F6" s="264">
        <v>61211</v>
      </c>
      <c r="G6" s="264">
        <v>116482</v>
      </c>
      <c r="H6" s="264">
        <v>26319</v>
      </c>
      <c r="I6" s="264">
        <v>25179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16198</v>
      </c>
      <c r="F7" s="264">
        <v>22327</v>
      </c>
      <c r="G7" s="264">
        <v>91940</v>
      </c>
      <c r="H7" s="264">
        <v>14630</v>
      </c>
      <c r="I7" s="264">
        <v>96603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182730</v>
      </c>
      <c r="F8" s="301">
        <v>100501</v>
      </c>
      <c r="G8" s="301">
        <v>84347</v>
      </c>
      <c r="H8" s="301">
        <v>90949</v>
      </c>
      <c r="I8" s="301">
        <v>62673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>
        <v>76551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>
        <v>-24481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182730</v>
      </c>
      <c r="F11" s="264">
        <v>100501</v>
      </c>
      <c r="G11" s="264">
        <v>84347</v>
      </c>
      <c r="H11" s="264">
        <v>90949</v>
      </c>
      <c r="I11" s="264">
        <v>10603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4031915</v>
      </c>
      <c r="F12" s="301">
        <v>4608397</v>
      </c>
      <c r="G12" s="301">
        <v>4827667</v>
      </c>
      <c r="H12" s="301">
        <v>3768025</v>
      </c>
      <c r="I12" s="301">
        <v>2980933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462204</v>
      </c>
      <c r="F13" s="264">
        <v>555962</v>
      </c>
      <c r="G13" s="264">
        <v>352113</v>
      </c>
      <c r="H13" s="264">
        <v>241137</v>
      </c>
      <c r="I13" s="264">
        <v>216073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1331556</v>
      </c>
      <c r="F14" s="264">
        <v>1352772</v>
      </c>
      <c r="G14" s="264">
        <v>1035463</v>
      </c>
      <c r="H14" s="264">
        <v>652233</v>
      </c>
      <c r="I14" s="264">
        <v>386533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2058149</v>
      </c>
      <c r="F17" s="264">
        <v>2089640</v>
      </c>
      <c r="G17" s="264">
        <v>2202804</v>
      </c>
      <c r="H17" s="264">
        <v>2030684</v>
      </c>
      <c r="I17" s="264">
        <v>1446924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266314</v>
      </c>
      <c r="F18" s="264">
        <v>610112</v>
      </c>
      <c r="G18" s="264">
        <v>1243092</v>
      </c>
      <c r="H18" s="264">
        <v>846125</v>
      </c>
      <c r="I18" s="264">
        <v>933556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-86309</v>
      </c>
      <c r="F19" s="264">
        <v>-89</v>
      </c>
      <c r="G19" s="264">
        <v>-5805</v>
      </c>
      <c r="H19" s="264">
        <v>-2153</v>
      </c>
      <c r="I19" s="264">
        <v>-2153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3975879</v>
      </c>
      <c r="F21" s="301">
        <v>4159538</v>
      </c>
      <c r="G21" s="301">
        <v>3310375</v>
      </c>
      <c r="H21" s="301">
        <v>2795521</v>
      </c>
      <c r="I21" s="301">
        <v>2776108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3981581</v>
      </c>
      <c r="F22" s="264">
        <v>4159538</v>
      </c>
      <c r="G22" s="264">
        <v>3310375</v>
      </c>
      <c r="H22" s="264">
        <v>2796990</v>
      </c>
      <c r="I22" s="264">
        <v>2777113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-5702</v>
      </c>
      <c r="F23" s="264"/>
      <c r="G23" s="264"/>
      <c r="H23" s="264">
        <v>-1469</v>
      </c>
      <c r="I23" s="264">
        <v>-1005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56125</v>
      </c>
      <c r="F24" s="301">
        <v>21029</v>
      </c>
      <c r="G24" s="301">
        <v>28886</v>
      </c>
      <c r="H24" s="301">
        <v>26998</v>
      </c>
      <c r="I24" s="301">
        <v>58910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3031</v>
      </c>
      <c r="F25" s="264">
        <v>1221</v>
      </c>
      <c r="G25" s="264">
        <v>11466</v>
      </c>
      <c r="H25" s="264">
        <v>10910</v>
      </c>
      <c r="I25" s="264">
        <v>7093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25737</v>
      </c>
      <c r="F26" s="264">
        <v>12473</v>
      </c>
      <c r="G26" s="264">
        <v>17420</v>
      </c>
      <c r="H26" s="264">
        <v>15301</v>
      </c>
      <c r="I26" s="264">
        <v>51816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27357</v>
      </c>
      <c r="F27" s="264">
        <v>7334</v>
      </c>
      <c r="G27" s="264">
        <v>1</v>
      </c>
      <c r="H27" s="264">
        <v>787</v>
      </c>
      <c r="I27" s="264">
        <v>1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2436490</v>
      </c>
      <c r="F30" s="301">
        <v>1911874</v>
      </c>
      <c r="G30" s="301">
        <v>2953980</v>
      </c>
      <c r="H30" s="301">
        <v>3074822</v>
      </c>
      <c r="I30" s="301">
        <v>3690870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355480</v>
      </c>
      <c r="F31" s="301">
        <v>331350</v>
      </c>
      <c r="G31" s="301">
        <v>967291</v>
      </c>
      <c r="H31" s="301">
        <v>1061098</v>
      </c>
      <c r="I31" s="301">
        <v>1267057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5394</v>
      </c>
      <c r="F33" s="264">
        <v>2433</v>
      </c>
      <c r="G33" s="264">
        <v>1294</v>
      </c>
      <c r="H33" s="264">
        <v>697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19878</v>
      </c>
      <c r="F36" s="264">
        <v>617</v>
      </c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330208</v>
      </c>
      <c r="F37" s="264">
        <v>328301</v>
      </c>
      <c r="G37" s="264">
        <v>965997</v>
      </c>
      <c r="H37" s="264">
        <v>1060401</v>
      </c>
      <c r="I37" s="264">
        <v>1267057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654795</v>
      </c>
      <c r="F39" s="301">
        <v>213095</v>
      </c>
      <c r="G39" s="301">
        <v>209837</v>
      </c>
      <c r="H39" s="301">
        <v>206981</v>
      </c>
      <c r="I39" s="301">
        <v>204134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13223</v>
      </c>
      <c r="F40" s="264">
        <v>4808</v>
      </c>
      <c r="G40" s="264">
        <v>3267</v>
      </c>
      <c r="H40" s="264">
        <v>2410</v>
      </c>
      <c r="I40" s="264">
        <v>1288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658307</v>
      </c>
      <c r="F41" s="264">
        <v>226008</v>
      </c>
      <c r="G41" s="264">
        <v>229812</v>
      </c>
      <c r="H41" s="264">
        <v>231551</v>
      </c>
      <c r="I41" s="264">
        <v>230599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-17272</v>
      </c>
      <c r="F42" s="264">
        <v>-17721</v>
      </c>
      <c r="G42" s="264">
        <v>-23241</v>
      </c>
      <c r="H42" s="264">
        <v>-29161</v>
      </c>
      <c r="I42" s="264">
        <v>-31821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537</v>
      </c>
      <c r="F43" s="264"/>
      <c r="G43" s="264"/>
      <c r="H43" s="264">
        <v>2181</v>
      </c>
      <c r="I43" s="264">
        <v>4068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641035</v>
      </c>
      <c r="F46" s="264">
        <v>208287</v>
      </c>
      <c r="G46" s="264">
        <v>206570</v>
      </c>
      <c r="H46" s="264">
        <v>202390</v>
      </c>
      <c r="I46" s="264">
        <v>198778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266132</v>
      </c>
      <c r="F49" s="301">
        <v>557362</v>
      </c>
      <c r="G49" s="301">
        <v>631186</v>
      </c>
      <c r="H49" s="301">
        <v>604547</v>
      </c>
      <c r="I49" s="301">
        <v>892125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272330</v>
      </c>
      <c r="F50" s="264">
        <v>576757</v>
      </c>
      <c r="G50" s="264">
        <v>674709</v>
      </c>
      <c r="H50" s="264">
        <v>674102</v>
      </c>
      <c r="I50" s="264">
        <v>990146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-6198</v>
      </c>
      <c r="F51" s="264">
        <v>-19395</v>
      </c>
      <c r="G51" s="264">
        <v>-43523</v>
      </c>
      <c r="H51" s="264">
        <v>-69554</v>
      </c>
      <c r="I51" s="264">
        <v>-98021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22473</v>
      </c>
      <c r="F52" s="301">
        <v>1636</v>
      </c>
      <c r="G52" s="301">
        <v>1097</v>
      </c>
      <c r="H52" s="301">
        <v>2758</v>
      </c>
      <c r="I52" s="301">
        <v>331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22473</v>
      </c>
      <c r="F54" s="264">
        <v>1636</v>
      </c>
      <c r="G54" s="264">
        <v>1097</v>
      </c>
      <c r="H54" s="264">
        <v>2758</v>
      </c>
      <c r="I54" s="264">
        <v>331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845284</v>
      </c>
      <c r="F55" s="301">
        <v>405749</v>
      </c>
      <c r="G55" s="301">
        <v>729912</v>
      </c>
      <c r="H55" s="301">
        <v>874821</v>
      </c>
      <c r="I55" s="301">
        <v>1004524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602809</v>
      </c>
      <c r="F57" s="264">
        <v>145907</v>
      </c>
      <c r="G57" s="264">
        <v>157583</v>
      </c>
      <c r="H57" s="264">
        <v>114893</v>
      </c>
      <c r="I57" s="264">
        <v>116482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242475</v>
      </c>
      <c r="F58" s="264">
        <v>259842</v>
      </c>
      <c r="G58" s="264">
        <v>572487</v>
      </c>
      <c r="H58" s="264">
        <v>755519</v>
      </c>
      <c r="I58" s="264">
        <v>883702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>
        <v>-158</v>
      </c>
      <c r="H59" s="264">
        <v>-592</v>
      </c>
      <c r="I59" s="264">
        <v>-660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>
        <v>5000</v>
      </c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163651</v>
      </c>
      <c r="F61" s="301">
        <v>288067</v>
      </c>
      <c r="G61" s="301">
        <v>313525</v>
      </c>
      <c r="H61" s="301">
        <v>236970</v>
      </c>
      <c r="I61" s="301">
        <v>248536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24380</v>
      </c>
      <c r="F62" s="264">
        <v>288067</v>
      </c>
      <c r="G62" s="264">
        <v>313525</v>
      </c>
      <c r="H62" s="264">
        <v>234449</v>
      </c>
      <c r="I62" s="264">
        <v>246016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>
        <v>2520</v>
      </c>
      <c r="I63" s="264">
        <v>2520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139271</v>
      </c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128675</v>
      </c>
      <c r="F66" s="264">
        <v>114615</v>
      </c>
      <c r="G66" s="264">
        <v>101131</v>
      </c>
      <c r="H66" s="264">
        <v>87647</v>
      </c>
      <c r="I66" s="264">
        <v>74163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10841383</v>
      </c>
      <c r="F67" s="301">
        <v>10884877</v>
      </c>
      <c r="G67" s="301">
        <v>11413677</v>
      </c>
      <c r="H67" s="301">
        <v>9797263</v>
      </c>
      <c r="I67" s="301">
        <v>9691276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6357403</v>
      </c>
      <c r="F68" s="301">
        <v>6147210</v>
      </c>
      <c r="G68" s="301">
        <v>6522051</v>
      </c>
      <c r="H68" s="301">
        <v>4764371</v>
      </c>
      <c r="I68" s="301">
        <v>4623250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5064074</v>
      </c>
      <c r="F69" s="301">
        <v>4912999</v>
      </c>
      <c r="G69" s="301">
        <v>4537562</v>
      </c>
      <c r="H69" s="301">
        <v>3438051</v>
      </c>
      <c r="I69" s="301">
        <v>3383318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339068</v>
      </c>
      <c r="F70" s="264">
        <v>150990</v>
      </c>
      <c r="G70" s="264">
        <v>105471</v>
      </c>
      <c r="H70" s="264">
        <v>85150</v>
      </c>
      <c r="I70" s="264">
        <v>210468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1647948</v>
      </c>
      <c r="F71" s="264">
        <v>1231295</v>
      </c>
      <c r="G71" s="264">
        <v>878630</v>
      </c>
      <c r="H71" s="264">
        <v>1355558</v>
      </c>
      <c r="I71" s="264">
        <v>529715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43928</v>
      </c>
      <c r="F72" s="264">
        <v>94229</v>
      </c>
      <c r="G72" s="264">
        <v>66313</v>
      </c>
      <c r="H72" s="264">
        <v>143611</v>
      </c>
      <c r="I72" s="264">
        <v>138914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3355</v>
      </c>
      <c r="F73" s="264">
        <v>1713</v>
      </c>
      <c r="G73" s="264">
        <v>1393</v>
      </c>
      <c r="H73" s="264">
        <v>1335</v>
      </c>
      <c r="I73" s="264">
        <v>6090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376495</v>
      </c>
      <c r="F74" s="264">
        <v>289308</v>
      </c>
      <c r="G74" s="264">
        <v>316527</v>
      </c>
      <c r="H74" s="264">
        <v>368653</v>
      </c>
      <c r="I74" s="264">
        <v>422733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44021</v>
      </c>
      <c r="F77" s="264">
        <v>79960</v>
      </c>
      <c r="G77" s="264">
        <v>30269</v>
      </c>
      <c r="H77" s="264">
        <v>42076</v>
      </c>
      <c r="I77" s="264">
        <v>30442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1199804</v>
      </c>
      <c r="F78" s="264">
        <v>1712252</v>
      </c>
      <c r="G78" s="264">
        <v>1724439</v>
      </c>
      <c r="H78" s="264">
        <v>619214</v>
      </c>
      <c r="I78" s="264">
        <v>930683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1397814</v>
      </c>
      <c r="F79" s="264">
        <v>1338276</v>
      </c>
      <c r="G79" s="264">
        <v>1384895</v>
      </c>
      <c r="H79" s="264">
        <v>788220</v>
      </c>
      <c r="I79" s="264">
        <v>1071406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11641</v>
      </c>
      <c r="F81" s="264">
        <v>14976</v>
      </c>
      <c r="G81" s="264">
        <v>29626</v>
      </c>
      <c r="H81" s="264">
        <v>34234</v>
      </c>
      <c r="I81" s="264">
        <v>42865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1293329</v>
      </c>
      <c r="F84" s="301">
        <v>1234211</v>
      </c>
      <c r="G84" s="301">
        <v>1984489</v>
      </c>
      <c r="H84" s="301">
        <v>1326320</v>
      </c>
      <c r="I84" s="301">
        <v>1239931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97277</v>
      </c>
      <c r="F87" s="264">
        <v>135775</v>
      </c>
      <c r="G87" s="264">
        <v>134666</v>
      </c>
      <c r="H87" s="264">
        <v>133063</v>
      </c>
      <c r="I87" s="264">
        <v>102376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38526</v>
      </c>
      <c r="F90" s="264">
        <v>38329</v>
      </c>
      <c r="G90" s="264">
        <v>50086</v>
      </c>
      <c r="H90" s="264">
        <v>14268</v>
      </c>
      <c r="I90" s="264">
        <v>3538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27079</v>
      </c>
      <c r="F91" s="264">
        <v>54468</v>
      </c>
      <c r="G91" s="264">
        <v>300424</v>
      </c>
      <c r="H91" s="264">
        <v>301984</v>
      </c>
      <c r="I91" s="264">
        <v>203519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1032133</v>
      </c>
      <c r="F92" s="264">
        <v>920483</v>
      </c>
      <c r="G92" s="264">
        <v>1401109</v>
      </c>
      <c r="H92" s="264">
        <v>777852</v>
      </c>
      <c r="I92" s="264">
        <v>837942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98314</v>
      </c>
      <c r="F95" s="264">
        <v>85157</v>
      </c>
      <c r="G95" s="264">
        <v>98204</v>
      </c>
      <c r="H95" s="264">
        <v>99154</v>
      </c>
      <c r="I95" s="264">
        <v>92556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4483980</v>
      </c>
      <c r="F98" s="301">
        <v>4737668</v>
      </c>
      <c r="G98" s="301">
        <v>4891626</v>
      </c>
      <c r="H98" s="301">
        <v>5032892</v>
      </c>
      <c r="I98" s="301">
        <v>5068026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4483980</v>
      </c>
      <c r="F99" s="301">
        <v>4737668</v>
      </c>
      <c r="G99" s="301">
        <v>4891626</v>
      </c>
      <c r="H99" s="301">
        <v>5032892</v>
      </c>
      <c r="I99" s="301">
        <v>5068026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3392227</v>
      </c>
      <c r="F100" s="264">
        <v>3392227</v>
      </c>
      <c r="G100" s="264">
        <v>3663563</v>
      </c>
      <c r="H100" s="264">
        <v>3663563</v>
      </c>
      <c r="I100" s="264">
        <v>3956618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3392227</v>
      </c>
      <c r="F101" s="264">
        <v>3392227</v>
      </c>
      <c r="G101" s="264">
        <v>3663563</v>
      </c>
      <c r="H101" s="264">
        <v>3663563</v>
      </c>
      <c r="I101" s="264">
        <v>3956618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333261</v>
      </c>
      <c r="F103" s="264">
        <v>333258</v>
      </c>
      <c r="G103" s="264">
        <v>333258</v>
      </c>
      <c r="H103" s="264">
        <v>333258</v>
      </c>
      <c r="I103" s="264">
        <v>333104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-12</v>
      </c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130100</v>
      </c>
      <c r="F109" s="264">
        <v>134241</v>
      </c>
      <c r="G109" s="264">
        <v>144640</v>
      </c>
      <c r="H109" s="264">
        <v>150122</v>
      </c>
      <c r="I109" s="264">
        <v>156557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24890</v>
      </c>
      <c r="F111" s="264">
        <v>24890</v>
      </c>
      <c r="G111" s="264">
        <v>24890</v>
      </c>
      <c r="H111" s="264">
        <v>24890</v>
      </c>
      <c r="I111" s="264">
        <v>24890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331191</v>
      </c>
      <c r="F112" s="264">
        <v>621356</v>
      </c>
      <c r="G112" s="264">
        <v>497109</v>
      </c>
      <c r="H112" s="264">
        <v>661111</v>
      </c>
      <c r="I112" s="264">
        <v>391519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116612</v>
      </c>
      <c r="F113" s="264">
        <v>347103</v>
      </c>
      <c r="G113" s="264">
        <v>308417</v>
      </c>
      <c r="H113" s="264">
        <v>473971</v>
      </c>
      <c r="I113" s="264">
        <v>341369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214579</v>
      </c>
      <c r="F114" s="264">
        <v>274252</v>
      </c>
      <c r="G114" s="264">
        <v>188691</v>
      </c>
      <c r="H114" s="264">
        <v>187140</v>
      </c>
      <c r="I114" s="264">
        <v>50151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272322</v>
      </c>
      <c r="F115" s="264">
        <v>231696</v>
      </c>
      <c r="G115" s="264">
        <v>228166</v>
      </c>
      <c r="H115" s="264">
        <v>199948</v>
      </c>
      <c r="I115" s="264">
        <v>205338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10841383</v>
      </c>
      <c r="F119" s="301">
        <v>10884877</v>
      </c>
      <c r="G119" s="301">
        <v>11413677</v>
      </c>
      <c r="H119" s="301">
        <v>9797263</v>
      </c>
      <c r="I119" s="301">
        <v>9691276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3040166</v>
      </c>
      <c r="F3" s="264">
        <v>1046719</v>
      </c>
      <c r="G3" s="264">
        <v>923675</v>
      </c>
      <c r="H3" s="264">
        <v>1692450</v>
      </c>
      <c r="I3" s="264">
        <v>898963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111494</v>
      </c>
      <c r="F4" s="264">
        <v>16227</v>
      </c>
      <c r="G4" s="264">
        <v>5520</v>
      </c>
      <c r="H4" s="264">
        <v>9266</v>
      </c>
      <c r="I4" s="264">
        <v>5707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2928671</v>
      </c>
      <c r="F5" s="301">
        <v>1030491</v>
      </c>
      <c r="G5" s="301">
        <v>918155</v>
      </c>
      <c r="H5" s="301">
        <v>1683184</v>
      </c>
      <c r="I5" s="301">
        <v>893255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2290920</v>
      </c>
      <c r="F6" s="264">
        <v>608296</v>
      </c>
      <c r="G6" s="264">
        <v>1225875</v>
      </c>
      <c r="H6" s="264">
        <v>1370754</v>
      </c>
      <c r="I6" s="264">
        <v>650224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637752</v>
      </c>
      <c r="F7" s="301">
        <v>422195</v>
      </c>
      <c r="G7" s="301">
        <v>-307720</v>
      </c>
      <c r="H7" s="301">
        <v>312430</v>
      </c>
      <c r="I7" s="301">
        <v>243031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222551</v>
      </c>
      <c r="F8" s="264">
        <v>283052</v>
      </c>
      <c r="G8" s="264">
        <v>850109</v>
      </c>
      <c r="H8" s="264">
        <v>515806</v>
      </c>
      <c r="I8" s="264">
        <v>405555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200699</v>
      </c>
      <c r="F9" s="264">
        <v>175051</v>
      </c>
      <c r="G9" s="264">
        <v>254291</v>
      </c>
      <c r="H9" s="264">
        <v>407659</v>
      </c>
      <c r="I9" s="264">
        <v>398541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173155</v>
      </c>
      <c r="F10" s="264">
        <v>147247</v>
      </c>
      <c r="G10" s="264">
        <v>240950</v>
      </c>
      <c r="H10" s="264">
        <v>344773</v>
      </c>
      <c r="I10" s="264">
        <v>310572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1189</v>
      </c>
      <c r="F11" s="264">
        <v>28813</v>
      </c>
      <c r="G11" s="264">
        <v>-7262</v>
      </c>
      <c r="H11" s="264">
        <v>15737</v>
      </c>
      <c r="I11" s="264">
        <v>14245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156300</v>
      </c>
      <c r="F12" s="264">
        <v>54215</v>
      </c>
      <c r="G12" s="264">
        <v>85001</v>
      </c>
      <c r="H12" s="264">
        <v>114335</v>
      </c>
      <c r="I12" s="264">
        <v>78900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178059</v>
      </c>
      <c r="F13" s="264">
        <v>159239</v>
      </c>
      <c r="G13" s="264">
        <v>93282</v>
      </c>
      <c r="H13" s="264">
        <v>89319</v>
      </c>
      <c r="I13" s="264">
        <v>105724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326435</v>
      </c>
      <c r="F14" s="301">
        <v>345555</v>
      </c>
      <c r="G14" s="301">
        <v>102553</v>
      </c>
      <c r="H14" s="301">
        <v>232660</v>
      </c>
      <c r="I14" s="301">
        <v>79666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10156</v>
      </c>
      <c r="F15" s="264">
        <v>16612</v>
      </c>
      <c r="G15" s="264">
        <v>108194</v>
      </c>
      <c r="H15" s="264">
        <v>33026</v>
      </c>
      <c r="I15" s="264">
        <v>3630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14969</v>
      </c>
      <c r="F16" s="264">
        <v>15636</v>
      </c>
      <c r="G16" s="264">
        <v>6199</v>
      </c>
      <c r="H16" s="264">
        <v>23649</v>
      </c>
      <c r="I16" s="264">
        <v>4375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-4813</v>
      </c>
      <c r="F17" s="301">
        <v>976</v>
      </c>
      <c r="G17" s="301">
        <v>101995</v>
      </c>
      <c r="H17" s="301">
        <v>9377</v>
      </c>
      <c r="I17" s="301">
        <v>-745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321622</v>
      </c>
      <c r="F18" s="301">
        <v>346531</v>
      </c>
      <c r="G18" s="301">
        <v>204548</v>
      </c>
      <c r="H18" s="301">
        <v>242037</v>
      </c>
      <c r="I18" s="301">
        <v>78921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76854</v>
      </c>
      <c r="F19" s="264">
        <v>77532</v>
      </c>
      <c r="G19" s="264">
        <v>-2798</v>
      </c>
      <c r="H19" s="264">
        <v>49402</v>
      </c>
      <c r="I19" s="264">
        <v>29436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24722</v>
      </c>
      <c r="F20" s="264">
        <v>-8980</v>
      </c>
      <c r="G20" s="264">
        <v>13047</v>
      </c>
      <c r="H20" s="264">
        <v>-1570</v>
      </c>
      <c r="I20" s="264">
        <v>-6598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220046</v>
      </c>
      <c r="F21" s="301">
        <v>277978</v>
      </c>
      <c r="G21" s="301">
        <v>194299</v>
      </c>
      <c r="H21" s="301">
        <v>194206</v>
      </c>
      <c r="I21" s="301">
        <v>56083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214579</v>
      </c>
      <c r="F22" s="264">
        <v>274252</v>
      </c>
      <c r="G22" s="264">
        <v>188691</v>
      </c>
      <c r="H22" s="264">
        <v>187140</v>
      </c>
      <c r="I22" s="264">
        <v>50165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5467</v>
      </c>
      <c r="F23" s="264">
        <v>3726</v>
      </c>
      <c r="G23" s="264">
        <v>5607</v>
      </c>
      <c r="H23" s="264">
        <v>7065</v>
      </c>
      <c r="I23" s="264">
        <v>5918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642</v>
      </c>
      <c r="F24" s="264">
        <v>749</v>
      </c>
      <c r="G24" s="264">
        <v>515</v>
      </c>
      <c r="H24" s="264">
        <v>511</v>
      </c>
      <c r="I24" s="264">
        <v>127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>
        <v>749</v>
      </c>
      <c r="G25" s="264">
        <v>515</v>
      </c>
      <c r="H25" s="264">
        <v>511</v>
      </c>
      <c r="I25" s="264">
        <v>127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