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F4" i="8" s="1"/>
  <c r="E5" i="8"/>
  <c r="D5" i="8"/>
  <c r="D4" i="8" s="1"/>
  <c r="C5" i="8"/>
  <c r="C4" i="8" s="1"/>
  <c r="J4" i="8"/>
  <c r="H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M74" i="6"/>
  <c r="L74" i="6"/>
  <c r="K74" i="6"/>
  <c r="J74" i="6"/>
  <c r="I74" i="6"/>
  <c r="I69" i="6" s="1"/>
  <c r="I68" i="6" s="1"/>
  <c r="H74" i="6"/>
  <c r="G74" i="6"/>
  <c r="F74" i="6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M69" i="6"/>
  <c r="L69" i="6"/>
  <c r="K69" i="6"/>
  <c r="J69" i="6"/>
  <c r="H69" i="6"/>
  <c r="G69" i="6"/>
  <c r="G68" i="6" s="1"/>
  <c r="G78" i="6" s="1"/>
  <c r="F69" i="6"/>
  <c r="M68" i="6"/>
  <c r="L68" i="6"/>
  <c r="K68" i="6"/>
  <c r="K78" i="6" s="1"/>
  <c r="J68" i="6"/>
  <c r="J78" i="6" s="1"/>
  <c r="H68" i="6"/>
  <c r="F68" i="6"/>
  <c r="F78" i="6" s="1"/>
  <c r="N62" i="6"/>
  <c r="N50" i="6" s="1"/>
  <c r="M62" i="6"/>
  <c r="L62" i="6"/>
  <c r="K62" i="6"/>
  <c r="K50" i="6" s="1"/>
  <c r="J62" i="6"/>
  <c r="J50" i="6" s="1"/>
  <c r="I62" i="6"/>
  <c r="I50" i="6" s="1"/>
  <c r="I78" i="6" s="1"/>
  <c r="H62" i="6"/>
  <c r="H50" i="6" s="1"/>
  <c r="G62" i="6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M50" i="6" s="1"/>
  <c r="L51" i="6"/>
  <c r="L50" i="6" s="1"/>
  <c r="K51" i="6"/>
  <c r="J51" i="6"/>
  <c r="I51" i="6"/>
  <c r="H51" i="6"/>
  <c r="G51" i="6"/>
  <c r="F51" i="6"/>
  <c r="E51" i="6"/>
  <c r="D51" i="6"/>
  <c r="C51" i="6"/>
  <c r="G50" i="6"/>
  <c r="E50" i="6"/>
  <c r="D50" i="6"/>
  <c r="C50" i="6"/>
  <c r="G48" i="6"/>
  <c r="N44" i="6"/>
  <c r="M44" i="6"/>
  <c r="L44" i="6"/>
  <c r="K44" i="6"/>
  <c r="J44" i="6"/>
  <c r="J24" i="6" s="1"/>
  <c r="J48" i="6" s="1"/>
  <c r="J79" i="6" s="1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F24" i="6" s="1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N31" i="6" s="1"/>
  <c r="M32" i="6"/>
  <c r="L32" i="6"/>
  <c r="L31" i="6" s="1"/>
  <c r="L24" i="6" s="1"/>
  <c r="L48" i="6" s="1"/>
  <c r="K32" i="6"/>
  <c r="J32" i="6"/>
  <c r="J31" i="6" s="1"/>
  <c r="I32" i="6"/>
  <c r="H32" i="6"/>
  <c r="G32" i="6"/>
  <c r="G31" i="6" s="1"/>
  <c r="M31" i="6"/>
  <c r="K31" i="6"/>
  <c r="F31" i="6"/>
  <c r="E31" i="6"/>
  <c r="E24" i="6" s="1"/>
  <c r="D31" i="6"/>
  <c r="D24" i="6" s="1"/>
  <c r="D48" i="6" s="1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L25" i="6"/>
  <c r="K25" i="6"/>
  <c r="J25" i="6"/>
  <c r="I25" i="6"/>
  <c r="H25" i="6"/>
  <c r="G25" i="6"/>
  <c r="G24" i="6" s="1"/>
  <c r="C24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2" i="4"/>
  <c r="I9" i="4"/>
  <c r="I18" i="4" s="1"/>
  <c r="I19" i="4" s="1"/>
  <c r="G9" i="4"/>
  <c r="H9" i="4" s="1"/>
  <c r="H18" i="4" s="1"/>
  <c r="H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W60" i="2" s="1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H63" i="2"/>
  <c r="C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G63" i="2" s="1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V55" i="2"/>
  <c r="J55" i="2"/>
  <c r="I55" i="2"/>
  <c r="H55" i="2"/>
  <c r="G55" i="2"/>
  <c r="V50" i="2" s="1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I53" i="2"/>
  <c r="H53" i="2"/>
  <c r="H64" i="2" s="1"/>
  <c r="H68" i="2" s="1"/>
  <c r="G53" i="2"/>
  <c r="F53" i="2"/>
  <c r="F64" i="2" s="1"/>
  <c r="F68" i="2" s="1"/>
  <c r="E53" i="2"/>
  <c r="E64" i="2" s="1"/>
  <c r="D53" i="2"/>
  <c r="D64" i="2" s="1"/>
  <c r="C53" i="2"/>
  <c r="C64" i="2" s="1"/>
  <c r="C68" i="2" s="1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H45" i="2"/>
  <c r="G45" i="2"/>
  <c r="V51" i="2" s="1"/>
  <c r="F45" i="2"/>
  <c r="U51" i="2" s="1"/>
  <c r="E45" i="2"/>
  <c r="D45" i="2"/>
  <c r="S51" i="2" s="1"/>
  <c r="C45" i="2"/>
  <c r="R51" i="2" s="1"/>
  <c r="J44" i="2"/>
  <c r="I44" i="2"/>
  <c r="H44" i="2"/>
  <c r="W48" i="2" s="1"/>
  <c r="G44" i="2"/>
  <c r="V48" i="2" s="1"/>
  <c r="F44" i="2"/>
  <c r="U48" i="2" s="1"/>
  <c r="E44" i="2"/>
  <c r="D44" i="2"/>
  <c r="S48" i="2" s="1"/>
  <c r="C44" i="2"/>
  <c r="R48" i="2" s="1"/>
  <c r="J43" i="2"/>
  <c r="Y52" i="2" s="1"/>
  <c r="I43" i="2"/>
  <c r="X52" i="2" s="1"/>
  <c r="H43" i="2"/>
  <c r="G43" i="2"/>
  <c r="V47" i="2" s="1"/>
  <c r="F43" i="2"/>
  <c r="U52" i="2" s="1"/>
  <c r="E43" i="2"/>
  <c r="T47" i="2" s="1"/>
  <c r="D43" i="2"/>
  <c r="S47" i="2" s="1"/>
  <c r="C43" i="2"/>
  <c r="J42" i="2"/>
  <c r="I42" i="2"/>
  <c r="I51" i="2" s="1"/>
  <c r="H42" i="2"/>
  <c r="G42" i="2"/>
  <c r="G51" i="2" s="1"/>
  <c r="F42" i="2"/>
  <c r="F51" i="2" s="1"/>
  <c r="E42" i="2"/>
  <c r="E51" i="2" s="1"/>
  <c r="D42" i="2"/>
  <c r="D51" i="2" s="1"/>
  <c r="C42" i="2"/>
  <c r="C51" i="2" s="1"/>
  <c r="Y40" i="2"/>
  <c r="M40" i="2"/>
  <c r="AB18" i="2" s="1"/>
  <c r="AB40" i="2" s="1"/>
  <c r="L40" i="2"/>
  <c r="K40" i="2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V27" i="2"/>
  <c r="V54" i="2" s="1"/>
  <c r="U27" i="2"/>
  <c r="T27" i="2"/>
  <c r="T55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F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G22" i="2"/>
  <c r="F22" i="2"/>
  <c r="U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AA48" i="2" s="1"/>
  <c r="K21" i="2"/>
  <c r="Z51" i="2" s="1"/>
  <c r="I21" i="2"/>
  <c r="H21" i="2"/>
  <c r="G21" i="2"/>
  <c r="F21" i="2"/>
  <c r="E21" i="2"/>
  <c r="D21" i="2"/>
  <c r="C21" i="2"/>
  <c r="M20" i="2"/>
  <c r="L20" i="2"/>
  <c r="L22" i="2" s="1"/>
  <c r="K20" i="2"/>
  <c r="Z43" i="2" s="1"/>
  <c r="J20" i="2"/>
  <c r="J21" i="2" s="1"/>
  <c r="I20" i="2"/>
  <c r="X53" i="2" s="1"/>
  <c r="H20" i="2"/>
  <c r="G20" i="2"/>
  <c r="V53" i="2" s="1"/>
  <c r="F20" i="2"/>
  <c r="E20" i="2"/>
  <c r="T50" i="2" s="1"/>
  <c r="D20" i="2"/>
  <c r="C20" i="2"/>
  <c r="R50" i="2" s="1"/>
  <c r="AA18" i="2"/>
  <c r="AA40" i="2" s="1"/>
  <c r="Z18" i="2"/>
  <c r="Z40" i="2" s="1"/>
  <c r="Y18" i="2"/>
  <c r="X18" i="2"/>
  <c r="X40" i="2" s="1"/>
  <c r="W18" i="2"/>
  <c r="W40" i="2" s="1"/>
  <c r="U18" i="2"/>
  <c r="U40" i="2" s="1"/>
  <c r="D18" i="2"/>
  <c r="C14" i="2"/>
  <c r="K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E46" i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P38" i="1" s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H38" i="1" s="1"/>
  <c r="G29" i="1"/>
  <c r="G38" i="1" s="1"/>
  <c r="F29" i="1"/>
  <c r="F38" i="1" s="1"/>
  <c r="E29" i="1"/>
  <c r="E38" i="1" s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U17" i="1"/>
  <c r="T17" i="1"/>
  <c r="S17" i="1"/>
  <c r="R17" i="1"/>
  <c r="Q17" i="1"/>
  <c r="P17" i="1"/>
  <c r="O17" i="1"/>
  <c r="N17" i="1"/>
  <c r="J17" i="1"/>
  <c r="I17" i="1"/>
  <c r="I18" i="1" s="1"/>
  <c r="I18" i="3" s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J16" i="3" s="1"/>
  <c r="I16" i="1"/>
  <c r="H16" i="1"/>
  <c r="G16" i="1"/>
  <c r="F16" i="1"/>
  <c r="E16" i="1"/>
  <c r="D16" i="1"/>
  <c r="D18" i="1" s="1"/>
  <c r="D18" i="3" s="1"/>
  <c r="C16" i="1"/>
  <c r="C18" i="1" s="1"/>
  <c r="C18" i="3" s="1"/>
  <c r="U14" i="1"/>
  <c r="U41" i="1" s="1"/>
  <c r="T14" i="1"/>
  <c r="S14" i="1"/>
  <c r="S41" i="1" s="1"/>
  <c r="R14" i="1"/>
  <c r="Q14" i="1"/>
  <c r="P14" i="1"/>
  <c r="O14" i="1"/>
  <c r="O41" i="1" s="1"/>
  <c r="N14" i="1"/>
  <c r="N42" i="1" s="1"/>
  <c r="J14" i="1"/>
  <c r="J14" i="3" s="1"/>
  <c r="I14" i="1"/>
  <c r="I14" i="3" s="1"/>
  <c r="H14" i="1"/>
  <c r="G14" i="1"/>
  <c r="G14" i="3" s="1"/>
  <c r="F14" i="1"/>
  <c r="F14" i="3" s="1"/>
  <c r="E14" i="1"/>
  <c r="D14" i="1"/>
  <c r="C14" i="1"/>
  <c r="J13" i="1"/>
  <c r="J13" i="3" s="1"/>
  <c r="I13" i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E10" i="3" s="1"/>
  <c r="D10" i="1"/>
  <c r="C10" i="1"/>
  <c r="U9" i="1"/>
  <c r="T9" i="1"/>
  <c r="S9" i="1"/>
  <c r="R9" i="1"/>
  <c r="Q9" i="1"/>
  <c r="P9" i="1"/>
  <c r="O9" i="1"/>
  <c r="N9" i="1"/>
  <c r="I9" i="1"/>
  <c r="I9" i="3" s="1"/>
  <c r="G9" i="1"/>
  <c r="G12" i="1" s="1"/>
  <c r="F9" i="1"/>
  <c r="Q31" i="1" s="1"/>
  <c r="J8" i="1"/>
  <c r="J9" i="1" s="1"/>
  <c r="I8" i="1"/>
  <c r="H8" i="1"/>
  <c r="G8" i="1"/>
  <c r="F8" i="1"/>
  <c r="E8" i="1"/>
  <c r="D8" i="1"/>
  <c r="D8" i="3" s="1"/>
  <c r="C8" i="1"/>
  <c r="U7" i="1"/>
  <c r="T7" i="1"/>
  <c r="S7" i="1"/>
  <c r="R7" i="1"/>
  <c r="Q7" i="1"/>
  <c r="P7" i="1"/>
  <c r="O7" i="1"/>
  <c r="N7" i="1"/>
  <c r="J7" i="1"/>
  <c r="I7" i="1"/>
  <c r="H7" i="1"/>
  <c r="G7" i="1"/>
  <c r="F7" i="1"/>
  <c r="Q40" i="1" s="1"/>
  <c r="E7" i="1"/>
  <c r="D7" i="1"/>
  <c r="D9" i="1" s="1"/>
  <c r="C7" i="1"/>
  <c r="U5" i="1"/>
  <c r="T5" i="1"/>
  <c r="R5" i="1"/>
  <c r="Q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E38" i="3" l="1"/>
  <c r="F38" i="3"/>
  <c r="R64" i="1"/>
  <c r="G12" i="3"/>
  <c r="G15" i="1"/>
  <c r="G15" i="3" s="1"/>
  <c r="G25" i="1"/>
  <c r="H38" i="3"/>
  <c r="G38" i="3"/>
  <c r="D9" i="3"/>
  <c r="O74" i="1"/>
  <c r="D12" i="1"/>
  <c r="O31" i="1"/>
  <c r="J9" i="3"/>
  <c r="U74" i="1"/>
  <c r="U75" i="1" s="1"/>
  <c r="U76" i="1" s="1"/>
  <c r="U31" i="1"/>
  <c r="J12" i="1"/>
  <c r="J15" i="1" s="1"/>
  <c r="J15" i="3" s="1"/>
  <c r="G24" i="3"/>
  <c r="G7" i="3"/>
  <c r="G11" i="3"/>
  <c r="G23" i="3"/>
  <c r="H24" i="3"/>
  <c r="H7" i="3"/>
  <c r="H23" i="3"/>
  <c r="S40" i="1"/>
  <c r="H11" i="3"/>
  <c r="E8" i="3"/>
  <c r="P37" i="1"/>
  <c r="E13" i="3"/>
  <c r="P42" i="1"/>
  <c r="E16" i="3"/>
  <c r="I22" i="3"/>
  <c r="I38" i="1"/>
  <c r="Q30" i="1"/>
  <c r="F32" i="3"/>
  <c r="I35" i="3"/>
  <c r="F36" i="3"/>
  <c r="E37" i="3"/>
  <c r="O40" i="1"/>
  <c r="R56" i="1"/>
  <c r="R48" i="1"/>
  <c r="W53" i="2"/>
  <c r="X43" i="2"/>
  <c r="W43" i="2"/>
  <c r="H22" i="2"/>
  <c r="I22" i="2"/>
  <c r="X49" i="2"/>
  <c r="C13" i="3"/>
  <c r="I24" i="3"/>
  <c r="I7" i="3"/>
  <c r="I23" i="3"/>
  <c r="I11" i="3"/>
  <c r="I12" i="1"/>
  <c r="J24" i="3"/>
  <c r="J7" i="3"/>
  <c r="J11" i="3"/>
  <c r="J23" i="3"/>
  <c r="F8" i="3"/>
  <c r="J10" i="3"/>
  <c r="F13" i="3"/>
  <c r="Q42" i="1"/>
  <c r="F16" i="3"/>
  <c r="J18" i="1"/>
  <c r="J18" i="3" s="1"/>
  <c r="J22" i="3"/>
  <c r="R30" i="1"/>
  <c r="G32" i="3"/>
  <c r="G36" i="3"/>
  <c r="F37" i="3"/>
  <c r="N41" i="1"/>
  <c r="X48" i="2"/>
  <c r="J68" i="2"/>
  <c r="Y60" i="2"/>
  <c r="C23" i="3"/>
  <c r="C24" i="3"/>
  <c r="C7" i="3"/>
  <c r="C11" i="3"/>
  <c r="F23" i="3"/>
  <c r="F24" i="3"/>
  <c r="F7" i="3"/>
  <c r="F11" i="3"/>
  <c r="I10" i="3"/>
  <c r="N5" i="1"/>
  <c r="G8" i="3"/>
  <c r="R37" i="1"/>
  <c r="C9" i="1"/>
  <c r="G13" i="3"/>
  <c r="C14" i="3"/>
  <c r="R42" i="1"/>
  <c r="G16" i="3"/>
  <c r="C17" i="3"/>
  <c r="C21" i="3"/>
  <c r="C27" i="1"/>
  <c r="N38" i="1"/>
  <c r="S30" i="1"/>
  <c r="H32" i="3"/>
  <c r="O35" i="1"/>
  <c r="H36" i="3"/>
  <c r="G37" i="3"/>
  <c r="R40" i="1"/>
  <c r="P41" i="1"/>
  <c r="C8" i="3"/>
  <c r="H8" i="3"/>
  <c r="S36" i="1"/>
  <c r="H13" i="3"/>
  <c r="H16" i="3"/>
  <c r="D17" i="3"/>
  <c r="D21" i="3"/>
  <c r="D27" i="1"/>
  <c r="T30" i="1"/>
  <c r="E33" i="3"/>
  <c r="P35" i="1"/>
  <c r="H37" i="3"/>
  <c r="T40" i="1"/>
  <c r="Q41" i="1"/>
  <c r="O42" i="1"/>
  <c r="T74" i="1"/>
  <c r="G25" i="2"/>
  <c r="V44" i="2"/>
  <c r="C69" i="2"/>
  <c r="C82" i="2"/>
  <c r="G9" i="3"/>
  <c r="R74" i="1"/>
  <c r="O5" i="1"/>
  <c r="D14" i="3"/>
  <c r="P5" i="1"/>
  <c r="I8" i="3"/>
  <c r="E9" i="1"/>
  <c r="I13" i="3"/>
  <c r="E14" i="3"/>
  <c r="T42" i="1"/>
  <c r="T41" i="1"/>
  <c r="I16" i="3"/>
  <c r="E17" i="3"/>
  <c r="E21" i="3"/>
  <c r="E27" i="1"/>
  <c r="E30" i="3"/>
  <c r="U30" i="1"/>
  <c r="J32" i="3"/>
  <c r="F33" i="3"/>
  <c r="Q35" i="1"/>
  <c r="I37" i="3"/>
  <c r="J38" i="1"/>
  <c r="J31" i="3" s="1"/>
  <c r="C49" i="1"/>
  <c r="U40" i="1"/>
  <c r="R41" i="1"/>
  <c r="S42" i="1"/>
  <c r="L25" i="2"/>
  <c r="AA44" i="2"/>
  <c r="K25" i="2"/>
  <c r="Z44" i="2"/>
  <c r="D82" i="2"/>
  <c r="W47" i="2"/>
  <c r="X67" i="2"/>
  <c r="X59" i="2"/>
  <c r="F17" i="3"/>
  <c r="F21" i="3"/>
  <c r="F27" i="1"/>
  <c r="F30" i="3"/>
  <c r="Q38" i="1"/>
  <c r="Q39" i="1" s="1"/>
  <c r="R31" i="1"/>
  <c r="G33" i="3"/>
  <c r="R35" i="1"/>
  <c r="O36" i="1"/>
  <c r="O38" i="1"/>
  <c r="O39" i="1" s="1"/>
  <c r="U42" i="1"/>
  <c r="S55" i="2"/>
  <c r="S54" i="2"/>
  <c r="E82" i="2"/>
  <c r="J8" i="3"/>
  <c r="U37" i="1"/>
  <c r="U36" i="1"/>
  <c r="G17" i="3"/>
  <c r="G21" i="3"/>
  <c r="C22" i="3"/>
  <c r="G27" i="1"/>
  <c r="G30" i="3"/>
  <c r="H33" i="3"/>
  <c r="E34" i="3"/>
  <c r="C35" i="3"/>
  <c r="S35" i="1"/>
  <c r="P36" i="1"/>
  <c r="O37" i="1"/>
  <c r="E49" i="1"/>
  <c r="F82" i="2"/>
  <c r="F69" i="2"/>
  <c r="F80" i="2"/>
  <c r="W50" i="2"/>
  <c r="C10" i="3"/>
  <c r="S5" i="1"/>
  <c r="D23" i="3"/>
  <c r="D11" i="3"/>
  <c r="D24" i="3"/>
  <c r="D7" i="3"/>
  <c r="H9" i="1"/>
  <c r="D10" i="3"/>
  <c r="H14" i="3"/>
  <c r="D15" i="1"/>
  <c r="D15" i="3" s="1"/>
  <c r="H17" i="3"/>
  <c r="H21" i="3"/>
  <c r="D22" i="3"/>
  <c r="H27" i="1"/>
  <c r="D29" i="3"/>
  <c r="H30" i="3"/>
  <c r="E31" i="3"/>
  <c r="T31" i="1"/>
  <c r="I33" i="3"/>
  <c r="F34" i="3"/>
  <c r="D35" i="3"/>
  <c r="T35" i="1"/>
  <c r="Q36" i="1"/>
  <c r="Q37" i="1"/>
  <c r="R38" i="1"/>
  <c r="H48" i="1"/>
  <c r="T34" i="1" s="1"/>
  <c r="G82" i="2"/>
  <c r="I17" i="3"/>
  <c r="E18" i="3"/>
  <c r="I21" i="3"/>
  <c r="E22" i="3"/>
  <c r="I27" i="1"/>
  <c r="E29" i="3"/>
  <c r="I30" i="3"/>
  <c r="F31" i="3"/>
  <c r="J33" i="3"/>
  <c r="G34" i="3"/>
  <c r="E35" i="3"/>
  <c r="U35" i="1"/>
  <c r="R36" i="1"/>
  <c r="S37" i="1"/>
  <c r="S38" i="1"/>
  <c r="S39" i="1" s="1"/>
  <c r="G49" i="1"/>
  <c r="U55" i="1"/>
  <c r="U53" i="1"/>
  <c r="U45" i="1"/>
  <c r="S53" i="2"/>
  <c r="S43" i="2"/>
  <c r="S50" i="2"/>
  <c r="D22" i="2"/>
  <c r="T51" i="2"/>
  <c r="T49" i="2"/>
  <c r="U74" i="2"/>
  <c r="F29" i="2"/>
  <c r="F31" i="2" s="1"/>
  <c r="F38" i="2"/>
  <c r="W52" i="2"/>
  <c r="T60" i="2"/>
  <c r="E68" i="2"/>
  <c r="E69" i="2" s="1"/>
  <c r="G79" i="6"/>
  <c r="F9" i="3"/>
  <c r="Q74" i="1"/>
  <c r="Q75" i="1" s="1"/>
  <c r="Q76" i="1" s="1"/>
  <c r="E23" i="3"/>
  <c r="E11" i="3"/>
  <c r="E24" i="3"/>
  <c r="P40" i="1"/>
  <c r="E7" i="3"/>
  <c r="F10" i="3"/>
  <c r="F12" i="1"/>
  <c r="J17" i="3"/>
  <c r="F18" i="1"/>
  <c r="F18" i="3" s="1"/>
  <c r="J21" i="3"/>
  <c r="F22" i="3"/>
  <c r="J27" i="1"/>
  <c r="F29" i="3"/>
  <c r="J30" i="3"/>
  <c r="G31" i="3"/>
  <c r="C32" i="3"/>
  <c r="H34" i="3"/>
  <c r="T36" i="1"/>
  <c r="T37" i="1"/>
  <c r="T38" i="1"/>
  <c r="T39" i="1" s="1"/>
  <c r="H49" i="1"/>
  <c r="H54" i="1"/>
  <c r="W54" i="2"/>
  <c r="W55" i="2"/>
  <c r="I82" i="2"/>
  <c r="T48" i="2"/>
  <c r="X51" i="2"/>
  <c r="C16" i="3"/>
  <c r="G18" i="1"/>
  <c r="G18" i="3" s="1"/>
  <c r="G22" i="3"/>
  <c r="G29" i="3"/>
  <c r="O30" i="1"/>
  <c r="H31" i="3"/>
  <c r="D32" i="3"/>
  <c r="I34" i="3"/>
  <c r="G35" i="3"/>
  <c r="C37" i="3"/>
  <c r="C38" i="1"/>
  <c r="C31" i="3" s="1"/>
  <c r="U38" i="1"/>
  <c r="D49" i="1"/>
  <c r="D54" i="1"/>
  <c r="C18" i="2"/>
  <c r="C40" i="2" s="1"/>
  <c r="R18" i="2" s="1"/>
  <c r="R40" i="2" s="1"/>
  <c r="D40" i="2"/>
  <c r="S18" i="2" s="1"/>
  <c r="S40" i="2" s="1"/>
  <c r="G10" i="3"/>
  <c r="H10" i="3"/>
  <c r="D13" i="3"/>
  <c r="D16" i="3"/>
  <c r="O34" i="1"/>
  <c r="H18" i="1"/>
  <c r="H18" i="3" s="1"/>
  <c r="H22" i="3"/>
  <c r="H29" i="3"/>
  <c r="P30" i="1"/>
  <c r="I31" i="3"/>
  <c r="E32" i="3"/>
  <c r="J34" i="3"/>
  <c r="H35" i="3"/>
  <c r="D37" i="3"/>
  <c r="D38" i="1"/>
  <c r="D30" i="3" s="1"/>
  <c r="J49" i="1"/>
  <c r="F48" i="1"/>
  <c r="R34" i="1" s="1"/>
  <c r="F49" i="1"/>
  <c r="F54" i="1"/>
  <c r="I49" i="1"/>
  <c r="I54" i="1"/>
  <c r="AB55" i="2"/>
  <c r="AA43" i="2"/>
  <c r="W51" i="2"/>
  <c r="Z52" i="2"/>
  <c r="U53" i="2"/>
  <c r="Z55" i="2"/>
  <c r="E80" i="2"/>
  <c r="R67" i="2"/>
  <c r="R60" i="2"/>
  <c r="G81" i="2"/>
  <c r="J54" i="1"/>
  <c r="E22" i="2"/>
  <c r="Z34" i="2"/>
  <c r="AB43" i="2"/>
  <c r="X47" i="2"/>
  <c r="Y49" i="2"/>
  <c r="AB52" i="2"/>
  <c r="AA55" i="2"/>
  <c r="F81" i="2"/>
  <c r="W67" i="2"/>
  <c r="W59" i="2"/>
  <c r="E48" i="6"/>
  <c r="U83" i="2"/>
  <c r="U84" i="2" s="1"/>
  <c r="U85" i="2" s="1"/>
  <c r="R55" i="2"/>
  <c r="Y47" i="2"/>
  <c r="Z49" i="2"/>
  <c r="V59" i="2"/>
  <c r="G13" i="4"/>
  <c r="H12" i="4"/>
  <c r="L78" i="6"/>
  <c r="Z47" i="2"/>
  <c r="AA49" i="2"/>
  <c r="H51" i="2"/>
  <c r="AA51" i="2"/>
  <c r="S60" i="2"/>
  <c r="D68" i="2"/>
  <c r="D69" i="2" s="1"/>
  <c r="Y53" i="2"/>
  <c r="R54" i="2"/>
  <c r="H80" i="2"/>
  <c r="M78" i="6"/>
  <c r="E48" i="1"/>
  <c r="T53" i="2"/>
  <c r="J51" i="2"/>
  <c r="AA47" i="2"/>
  <c r="U50" i="2"/>
  <c r="Z53" i="2"/>
  <c r="K63" i="2"/>
  <c r="L59" i="2"/>
  <c r="K57" i="2"/>
  <c r="K64" i="2" s="1"/>
  <c r="I80" i="2"/>
  <c r="V67" i="2"/>
  <c r="I24" i="6"/>
  <c r="I48" i="6" s="1"/>
  <c r="I79" i="6" s="1"/>
  <c r="U55" i="2"/>
  <c r="T43" i="2"/>
  <c r="AB47" i="2"/>
  <c r="S52" i="2"/>
  <c r="AA53" i="2"/>
  <c r="T54" i="2"/>
  <c r="X50" i="2"/>
  <c r="J80" i="2"/>
  <c r="F35" i="3"/>
  <c r="C36" i="3"/>
  <c r="C54" i="1"/>
  <c r="J22" i="2"/>
  <c r="U43" i="2"/>
  <c r="T52" i="2"/>
  <c r="V49" i="2"/>
  <c r="G64" i="2"/>
  <c r="G68" i="2" s="1"/>
  <c r="G69" i="2" s="1"/>
  <c r="AB53" i="2"/>
  <c r="U54" i="2"/>
  <c r="R59" i="2"/>
  <c r="K24" i="6"/>
  <c r="H31" i="6"/>
  <c r="H24" i="6" s="1"/>
  <c r="H48" i="6" s="1"/>
  <c r="V43" i="2"/>
  <c r="Y50" i="2"/>
  <c r="L63" i="2"/>
  <c r="C33" i="3"/>
  <c r="E36" i="3"/>
  <c r="I48" i="1"/>
  <c r="E54" i="1"/>
  <c r="X55" i="2"/>
  <c r="X54" i="2"/>
  <c r="R52" i="2"/>
  <c r="R47" i="2"/>
  <c r="R49" i="2"/>
  <c r="Z50" i="2"/>
  <c r="V52" i="2"/>
  <c r="I64" i="2"/>
  <c r="I68" i="2" s="1"/>
  <c r="I69" i="2" s="1"/>
  <c r="L65" i="2"/>
  <c r="M24" i="6"/>
  <c r="M48" i="6" s="1"/>
  <c r="Z48" i="2"/>
  <c r="Y48" i="2"/>
  <c r="AB50" i="2"/>
  <c r="M65" i="2"/>
  <c r="N53" i="1"/>
  <c r="G54" i="1"/>
  <c r="R55" i="1" s="1"/>
  <c r="N55" i="1"/>
  <c r="Y43" i="2"/>
  <c r="U49" i="2"/>
  <c r="R53" i="2"/>
  <c r="C80" i="2"/>
  <c r="U60" i="2"/>
  <c r="G80" i="2"/>
  <c r="C48" i="6"/>
  <c r="F48" i="6"/>
  <c r="AA50" i="2"/>
  <c r="AA52" i="2"/>
  <c r="M21" i="2"/>
  <c r="C22" i="2"/>
  <c r="U47" i="2"/>
  <c r="W49" i="2"/>
  <c r="Y55" i="2"/>
  <c r="D80" i="2"/>
  <c r="H78" i="6"/>
  <c r="N78" i="6"/>
  <c r="D63" i="2"/>
  <c r="C81" i="2"/>
  <c r="E63" i="2"/>
  <c r="D81" i="2"/>
  <c r="F63" i="2"/>
  <c r="E81" i="2"/>
  <c r="S49" i="2"/>
  <c r="J63" i="2"/>
  <c r="I81" i="2"/>
  <c r="J81" i="2"/>
  <c r="E48" i="3" l="1"/>
  <c r="P55" i="1"/>
  <c r="P53" i="1"/>
  <c r="P45" i="1"/>
  <c r="O46" i="1"/>
  <c r="D55" i="1"/>
  <c r="D54" i="3" s="1"/>
  <c r="I27" i="3"/>
  <c r="T27" i="1"/>
  <c r="G27" i="3"/>
  <c r="R27" i="1"/>
  <c r="R45" i="1"/>
  <c r="P39" i="1"/>
  <c r="U75" i="2"/>
  <c r="U45" i="2"/>
  <c r="U19" i="2"/>
  <c r="U23" i="2" s="1"/>
  <c r="F39" i="2"/>
  <c r="U69" i="2" s="1"/>
  <c r="H27" i="3"/>
  <c r="S27" i="1"/>
  <c r="E49" i="3"/>
  <c r="J12" i="3"/>
  <c r="J25" i="1"/>
  <c r="U64" i="1"/>
  <c r="L57" i="2"/>
  <c r="L64" i="2" s="1"/>
  <c r="M59" i="2"/>
  <c r="R39" i="1"/>
  <c r="D27" i="3"/>
  <c r="O27" i="1"/>
  <c r="R53" i="1"/>
  <c r="P34" i="1"/>
  <c r="S59" i="2"/>
  <c r="S67" i="2"/>
  <c r="E27" i="3"/>
  <c r="P27" i="1"/>
  <c r="R75" i="1"/>
  <c r="R76" i="1" s="1"/>
  <c r="J35" i="3"/>
  <c r="E54" i="3"/>
  <c r="E55" i="1"/>
  <c r="P46" i="1"/>
  <c r="Y44" i="2"/>
  <c r="J25" i="2"/>
  <c r="D38" i="3"/>
  <c r="F27" i="3"/>
  <c r="Q27" i="1"/>
  <c r="Z74" i="2"/>
  <c r="K38" i="2"/>
  <c r="K29" i="2"/>
  <c r="J38" i="3"/>
  <c r="Q34" i="1"/>
  <c r="I25" i="2"/>
  <c r="X44" i="2"/>
  <c r="G25" i="3"/>
  <c r="R65" i="1"/>
  <c r="G26" i="1"/>
  <c r="R32" i="1"/>
  <c r="R6" i="1"/>
  <c r="O45" i="1"/>
  <c r="AB48" i="2"/>
  <c r="M22" i="2"/>
  <c r="AB51" i="2"/>
  <c r="AB49" i="2"/>
  <c r="J27" i="3"/>
  <c r="U27" i="1"/>
  <c r="S44" i="2"/>
  <c r="D25" i="2"/>
  <c r="D33" i="3"/>
  <c r="C9" i="3"/>
  <c r="C12" i="1"/>
  <c r="N74" i="1"/>
  <c r="N31" i="1"/>
  <c r="H25" i="2"/>
  <c r="W44" i="2"/>
  <c r="I38" i="3"/>
  <c r="I56" i="1"/>
  <c r="I55" i="1"/>
  <c r="T46" i="1"/>
  <c r="I54" i="3"/>
  <c r="H79" i="6"/>
  <c r="N45" i="1"/>
  <c r="C55" i="1"/>
  <c r="N46" i="1"/>
  <c r="X60" i="2"/>
  <c r="E25" i="2"/>
  <c r="T44" i="2"/>
  <c r="J37" i="3"/>
  <c r="J36" i="3"/>
  <c r="I36" i="3"/>
  <c r="I29" i="3"/>
  <c r="D12" i="3"/>
  <c r="O64" i="1"/>
  <c r="D25" i="1"/>
  <c r="O53" i="1"/>
  <c r="H13" i="4"/>
  <c r="I12" i="4"/>
  <c r="I13" i="4" s="1"/>
  <c r="Y67" i="2"/>
  <c r="Y59" i="2"/>
  <c r="T56" i="1"/>
  <c r="I48" i="3"/>
  <c r="T55" i="1"/>
  <c r="T53" i="1"/>
  <c r="T45" i="1"/>
  <c r="K48" i="6"/>
  <c r="K79" i="6" s="1"/>
  <c r="Q24" i="6"/>
  <c r="J82" i="2"/>
  <c r="J69" i="2"/>
  <c r="I49" i="3"/>
  <c r="U39" i="1"/>
  <c r="H9" i="3"/>
  <c r="S74" i="1"/>
  <c r="H12" i="1"/>
  <c r="S31" i="1"/>
  <c r="AA74" i="2"/>
  <c r="L38" i="2"/>
  <c r="L29" i="2"/>
  <c r="J29" i="3"/>
  <c r="O75" i="1"/>
  <c r="O76" i="1" s="1"/>
  <c r="O55" i="1"/>
  <c r="G55" i="1"/>
  <c r="R46" i="1"/>
  <c r="S46" i="1"/>
  <c r="H55" i="1"/>
  <c r="H49" i="3" s="1"/>
  <c r="U68" i="2"/>
  <c r="U59" i="2"/>
  <c r="U67" i="2"/>
  <c r="R44" i="2"/>
  <c r="C25" i="2"/>
  <c r="U46" i="1"/>
  <c r="J55" i="1"/>
  <c r="J49" i="3" s="1"/>
  <c r="F54" i="3"/>
  <c r="F55" i="1"/>
  <c r="Q46" i="1"/>
  <c r="C38" i="3"/>
  <c r="C56" i="1"/>
  <c r="D31" i="3"/>
  <c r="V74" i="2"/>
  <c r="G29" i="2"/>
  <c r="G38" i="2"/>
  <c r="S34" i="1"/>
  <c r="H48" i="3"/>
  <c r="S53" i="1"/>
  <c r="S45" i="1"/>
  <c r="S55" i="1"/>
  <c r="U34" i="1"/>
  <c r="C34" i="3"/>
  <c r="C30" i="3"/>
  <c r="I12" i="3"/>
  <c r="T64" i="1"/>
  <c r="I25" i="1"/>
  <c r="I15" i="1"/>
  <c r="I15" i="3" s="1"/>
  <c r="F49" i="3"/>
  <c r="T59" i="2"/>
  <c r="T67" i="2"/>
  <c r="V60" i="2"/>
  <c r="H69" i="2"/>
  <c r="H82" i="2"/>
  <c r="H81" i="2"/>
  <c r="F48" i="3"/>
  <c r="Q55" i="1"/>
  <c r="Q53" i="1"/>
  <c r="Q48" i="1"/>
  <c r="Q45" i="1"/>
  <c r="D36" i="3"/>
  <c r="F12" i="3"/>
  <c r="Q64" i="1"/>
  <c r="F15" i="1"/>
  <c r="F15" i="3" s="1"/>
  <c r="F25" i="1"/>
  <c r="Q56" i="1" s="1"/>
  <c r="C29" i="3"/>
  <c r="D34" i="3"/>
  <c r="E9" i="3"/>
  <c r="P74" i="1"/>
  <c r="P31" i="1"/>
  <c r="E12" i="1"/>
  <c r="T75" i="1"/>
  <c r="T76" i="1" s="1"/>
  <c r="I32" i="3"/>
  <c r="C27" i="3"/>
  <c r="N27" i="1"/>
  <c r="G31" i="2" l="1"/>
  <c r="V83" i="2"/>
  <c r="V84" i="2" s="1"/>
  <c r="V85" i="2" s="1"/>
  <c r="C29" i="2"/>
  <c r="R74" i="2"/>
  <c r="C38" i="2"/>
  <c r="G58" i="3"/>
  <c r="G50" i="3"/>
  <c r="G55" i="3"/>
  <c r="G45" i="3"/>
  <c r="G56" i="1"/>
  <c r="G44" i="3"/>
  <c r="G52" i="3"/>
  <c r="G53" i="3"/>
  <c r="G48" i="3"/>
  <c r="G51" i="3"/>
  <c r="G42" i="3"/>
  <c r="G46" i="3"/>
  <c r="G43" i="3"/>
  <c r="G47" i="3"/>
  <c r="G41" i="3"/>
  <c r="G40" i="3"/>
  <c r="D25" i="3"/>
  <c r="O65" i="1"/>
  <c r="O6" i="1"/>
  <c r="D26" i="1"/>
  <c r="O32" i="1"/>
  <c r="O48" i="1"/>
  <c r="O56" i="1"/>
  <c r="C55" i="3"/>
  <c r="C58" i="3"/>
  <c r="C50" i="3"/>
  <c r="C42" i="3"/>
  <c r="C51" i="3"/>
  <c r="C43" i="3"/>
  <c r="C47" i="3"/>
  <c r="C48" i="3"/>
  <c r="C52" i="3"/>
  <c r="C40" i="3"/>
  <c r="C41" i="3"/>
  <c r="C45" i="3"/>
  <c r="C53" i="3"/>
  <c r="C44" i="3"/>
  <c r="C46" i="3"/>
  <c r="M25" i="2"/>
  <c r="AB44" i="2"/>
  <c r="J56" i="1"/>
  <c r="G54" i="3"/>
  <c r="C54" i="3"/>
  <c r="N75" i="1"/>
  <c r="N76" i="1" s="1"/>
  <c r="E55" i="3"/>
  <c r="E58" i="3"/>
  <c r="E50" i="3"/>
  <c r="E43" i="3"/>
  <c r="E42" i="3"/>
  <c r="E46" i="3"/>
  <c r="E52" i="3"/>
  <c r="E51" i="3"/>
  <c r="E47" i="3"/>
  <c r="E40" i="3"/>
  <c r="E45" i="3"/>
  <c r="E56" i="1"/>
  <c r="E53" i="3"/>
  <c r="E44" i="3"/>
  <c r="E41" i="3"/>
  <c r="D49" i="3"/>
  <c r="M57" i="2"/>
  <c r="M64" i="2" s="1"/>
  <c r="M63" i="2"/>
  <c r="P75" i="1"/>
  <c r="P76" i="1" s="1"/>
  <c r="U61" i="2"/>
  <c r="S74" i="2"/>
  <c r="D29" i="2"/>
  <c r="D38" i="2"/>
  <c r="G26" i="3"/>
  <c r="R47" i="1"/>
  <c r="R57" i="1"/>
  <c r="C49" i="3"/>
  <c r="U62" i="2"/>
  <c r="U70" i="2"/>
  <c r="U25" i="2"/>
  <c r="U46" i="2"/>
  <c r="C12" i="3"/>
  <c r="N64" i="1"/>
  <c r="C15" i="1"/>
  <c r="C15" i="3" s="1"/>
  <c r="C25" i="1"/>
  <c r="D55" i="3"/>
  <c r="D58" i="3"/>
  <c r="D50" i="3"/>
  <c r="D51" i="3"/>
  <c r="D42" i="3"/>
  <c r="D48" i="3"/>
  <c r="D53" i="3"/>
  <c r="D47" i="3"/>
  <c r="D40" i="3"/>
  <c r="D46" i="3"/>
  <c r="D43" i="3"/>
  <c r="D44" i="3"/>
  <c r="D45" i="3"/>
  <c r="D52" i="3"/>
  <c r="D41" i="3"/>
  <c r="G49" i="3"/>
  <c r="F55" i="3"/>
  <c r="F58" i="3"/>
  <c r="F50" i="3"/>
  <c r="F52" i="3"/>
  <c r="F56" i="1"/>
  <c r="F51" i="3"/>
  <c r="F41" i="3"/>
  <c r="F42" i="3"/>
  <c r="F45" i="3"/>
  <c r="F43" i="3"/>
  <c r="F53" i="3"/>
  <c r="F44" i="3"/>
  <c r="F40" i="3"/>
  <c r="F46" i="3"/>
  <c r="F47" i="3"/>
  <c r="L30" i="2"/>
  <c r="AA22" i="2" s="1"/>
  <c r="AA83" i="2"/>
  <c r="AA84" i="2" s="1"/>
  <c r="AA85" i="2" s="1"/>
  <c r="I58" i="3"/>
  <c r="I50" i="3"/>
  <c r="I55" i="3"/>
  <c r="I46" i="3"/>
  <c r="I45" i="3"/>
  <c r="I52" i="3"/>
  <c r="I41" i="3"/>
  <c r="I44" i="3"/>
  <c r="I42" i="3"/>
  <c r="I40" i="3"/>
  <c r="I53" i="3"/>
  <c r="I43" i="3"/>
  <c r="I47" i="3"/>
  <c r="I51" i="3"/>
  <c r="AA75" i="2"/>
  <c r="L39" i="2"/>
  <c r="AA61" i="2" s="1"/>
  <c r="AA45" i="2"/>
  <c r="AA19" i="2"/>
  <c r="AA23" i="2" s="1"/>
  <c r="D56" i="1"/>
  <c r="K30" i="2"/>
  <c r="Z22" i="2" s="1"/>
  <c r="Z83" i="2"/>
  <c r="Z84" i="2" s="1"/>
  <c r="Z85" i="2" s="1"/>
  <c r="Z45" i="2"/>
  <c r="Z75" i="2"/>
  <c r="Z19" i="2"/>
  <c r="K39" i="2"/>
  <c r="Z61" i="2" s="1"/>
  <c r="J58" i="3"/>
  <c r="J50" i="3"/>
  <c r="J55" i="3"/>
  <c r="J51" i="3"/>
  <c r="J41" i="3"/>
  <c r="J48" i="3"/>
  <c r="J43" i="3"/>
  <c r="J47" i="3"/>
  <c r="J52" i="3"/>
  <c r="J44" i="3"/>
  <c r="J40" i="3"/>
  <c r="J45" i="3"/>
  <c r="J46" i="3"/>
  <c r="J42" i="3"/>
  <c r="J53" i="3"/>
  <c r="I29" i="2"/>
  <c r="I38" i="2"/>
  <c r="X74" i="2"/>
  <c r="Y74" i="2"/>
  <c r="J38" i="2"/>
  <c r="J29" i="2"/>
  <c r="E12" i="3"/>
  <c r="P64" i="1"/>
  <c r="E15" i="1"/>
  <c r="E15" i="3" s="1"/>
  <c r="E25" i="1"/>
  <c r="T65" i="1"/>
  <c r="I25" i="3"/>
  <c r="T32" i="1"/>
  <c r="T6" i="1"/>
  <c r="I26" i="1"/>
  <c r="H58" i="3"/>
  <c r="H50" i="3"/>
  <c r="H55" i="3"/>
  <c r="H47" i="3"/>
  <c r="H40" i="3"/>
  <c r="H53" i="3"/>
  <c r="H41" i="3"/>
  <c r="H44" i="3"/>
  <c r="H46" i="3"/>
  <c r="H56" i="1"/>
  <c r="H51" i="3"/>
  <c r="H42" i="3"/>
  <c r="H43" i="3"/>
  <c r="H45" i="3"/>
  <c r="H52" i="3"/>
  <c r="T74" i="2"/>
  <c r="E38" i="2"/>
  <c r="E29" i="2"/>
  <c r="J54" i="3"/>
  <c r="H54" i="3"/>
  <c r="H12" i="3"/>
  <c r="S64" i="1"/>
  <c r="H25" i="1"/>
  <c r="H15" i="1"/>
  <c r="H15" i="3" s="1"/>
  <c r="T48" i="1"/>
  <c r="W74" i="2"/>
  <c r="H29" i="2"/>
  <c r="H38" i="2"/>
  <c r="J25" i="3"/>
  <c r="U65" i="1"/>
  <c r="U6" i="1"/>
  <c r="J26" i="1"/>
  <c r="U32" i="1"/>
  <c r="U56" i="1"/>
  <c r="U48" i="1"/>
  <c r="R11" i="1"/>
  <c r="R8" i="1"/>
  <c r="F25" i="3"/>
  <c r="Q65" i="1"/>
  <c r="F26" i="1"/>
  <c r="Q32" i="1"/>
  <c r="Q6" i="1"/>
  <c r="V75" i="2"/>
  <c r="V45" i="2"/>
  <c r="G39" i="2"/>
  <c r="V19" i="2"/>
  <c r="V23" i="2" s="1"/>
  <c r="V68" i="2"/>
  <c r="S75" i="1"/>
  <c r="S76" i="1" s="1"/>
  <c r="W75" i="2" l="1"/>
  <c r="W45" i="2"/>
  <c r="W19" i="2"/>
  <c r="W23" i="2" s="1"/>
  <c r="H39" i="2"/>
  <c r="W68" i="2"/>
  <c r="H31" i="2"/>
  <c r="W83" i="2"/>
  <c r="W84" i="2" s="1"/>
  <c r="W85" i="2" s="1"/>
  <c r="J31" i="2"/>
  <c r="D9" i="2" s="1"/>
  <c r="Y83" i="2"/>
  <c r="Y84" i="2" s="1"/>
  <c r="Y85" i="2" s="1"/>
  <c r="L31" i="2"/>
  <c r="F9" i="2" s="1"/>
  <c r="L66" i="2" s="1"/>
  <c r="O8" i="1"/>
  <c r="O11" i="1" s="1"/>
  <c r="S45" i="2"/>
  <c r="S75" i="2"/>
  <c r="S19" i="2"/>
  <c r="S23" i="2" s="1"/>
  <c r="D39" i="2"/>
  <c r="S68" i="2"/>
  <c r="Y19" i="2"/>
  <c r="Y23" i="2" s="1"/>
  <c r="J39" i="2"/>
  <c r="Y75" i="2"/>
  <c r="Y45" i="2"/>
  <c r="Y68" i="2"/>
  <c r="V69" i="2"/>
  <c r="V61" i="2"/>
  <c r="F26" i="3"/>
  <c r="Q57" i="1"/>
  <c r="Q47" i="1"/>
  <c r="K31" i="2"/>
  <c r="E9" i="2" s="1"/>
  <c r="K66" i="2" s="1"/>
  <c r="U71" i="2"/>
  <c r="U72" i="2"/>
  <c r="U63" i="2"/>
  <c r="U64" i="2"/>
  <c r="U31" i="2"/>
  <c r="U35" i="2" s="1"/>
  <c r="U76" i="2"/>
  <c r="R66" i="1"/>
  <c r="R58" i="1"/>
  <c r="R33" i="1"/>
  <c r="R49" i="1"/>
  <c r="R13" i="1"/>
  <c r="I26" i="3"/>
  <c r="T47" i="1"/>
  <c r="T57" i="1"/>
  <c r="AB74" i="2"/>
  <c r="M38" i="2"/>
  <c r="M29" i="2"/>
  <c r="E31" i="2"/>
  <c r="T83" i="2"/>
  <c r="T84" i="2" s="1"/>
  <c r="T85" i="2" s="1"/>
  <c r="C25" i="3"/>
  <c r="N65" i="1"/>
  <c r="C26" i="1"/>
  <c r="N32" i="1"/>
  <c r="N6" i="1"/>
  <c r="N48" i="1"/>
  <c r="N56" i="1"/>
  <c r="H25" i="3"/>
  <c r="H26" i="1"/>
  <c r="S32" i="1"/>
  <c r="S65" i="1"/>
  <c r="S6" i="1"/>
  <c r="S48" i="1"/>
  <c r="S56" i="1"/>
  <c r="T8" i="1"/>
  <c r="T11" i="1" s="1"/>
  <c r="X75" i="2"/>
  <c r="X45" i="2"/>
  <c r="X19" i="2"/>
  <c r="X23" i="2" s="1"/>
  <c r="I39" i="2"/>
  <c r="X68" i="2"/>
  <c r="V70" i="2"/>
  <c r="V62" i="2"/>
  <c r="V46" i="2"/>
  <c r="V25" i="2"/>
  <c r="I31" i="2"/>
  <c r="X83" i="2"/>
  <c r="X84" i="2" s="1"/>
  <c r="X85" i="2" s="1"/>
  <c r="AA62" i="2"/>
  <c r="AA25" i="2"/>
  <c r="AA46" i="2"/>
  <c r="R45" i="2"/>
  <c r="R75" i="2"/>
  <c r="C39" i="2"/>
  <c r="R19" i="2"/>
  <c r="R23" i="2" s="1"/>
  <c r="R68" i="2"/>
  <c r="U8" i="1"/>
  <c r="U11" i="1" s="1"/>
  <c r="E25" i="3"/>
  <c r="P65" i="1"/>
  <c r="E26" i="1"/>
  <c r="P32" i="1"/>
  <c r="P6" i="1"/>
  <c r="P56" i="1"/>
  <c r="P48" i="1"/>
  <c r="C31" i="2"/>
  <c r="R83" i="2"/>
  <c r="R84" i="2" s="1"/>
  <c r="R85" i="2" s="1"/>
  <c r="J26" i="3"/>
  <c r="U57" i="1"/>
  <c r="U47" i="1"/>
  <c r="T75" i="2"/>
  <c r="T45" i="2"/>
  <c r="T19" i="2"/>
  <c r="T23" i="2" s="1"/>
  <c r="E39" i="2"/>
  <c r="T68" i="2"/>
  <c r="Z23" i="2"/>
  <c r="D31" i="2"/>
  <c r="S83" i="2"/>
  <c r="S84" i="2" s="1"/>
  <c r="S85" i="2" s="1"/>
  <c r="Q11" i="1"/>
  <c r="Q8" i="1"/>
  <c r="D26" i="3"/>
  <c r="O57" i="1"/>
  <c r="O47" i="1"/>
  <c r="O66" i="1" l="1"/>
  <c r="O58" i="1"/>
  <c r="O33" i="1"/>
  <c r="O13" i="1"/>
  <c r="O49" i="1"/>
  <c r="U66" i="1"/>
  <c r="U58" i="1"/>
  <c r="U33" i="1"/>
  <c r="U49" i="1"/>
  <c r="U13" i="1"/>
  <c r="T49" i="1"/>
  <c r="T66" i="1"/>
  <c r="T58" i="1"/>
  <c r="T33" i="1"/>
  <c r="T13" i="1"/>
  <c r="M30" i="2"/>
  <c r="AB22" i="2" s="1"/>
  <c r="AB83" i="2"/>
  <c r="AB84" i="2" s="1"/>
  <c r="AB85" i="2" s="1"/>
  <c r="Q49" i="1"/>
  <c r="Q66" i="1"/>
  <c r="Q58" i="1"/>
  <c r="Q13" i="1"/>
  <c r="Q33" i="1"/>
  <c r="P8" i="1"/>
  <c r="P11" i="1" s="1"/>
  <c r="R70" i="2"/>
  <c r="R62" i="2"/>
  <c r="R46" i="2"/>
  <c r="R25" i="2"/>
  <c r="S8" i="1"/>
  <c r="S11" i="1" s="1"/>
  <c r="Z62" i="2"/>
  <c r="Z46" i="2"/>
  <c r="Z25" i="2"/>
  <c r="T61" i="2"/>
  <c r="T69" i="2"/>
  <c r="T70" i="2"/>
  <c r="T62" i="2"/>
  <c r="T25" i="2"/>
  <c r="T46" i="2"/>
  <c r="E26" i="3"/>
  <c r="P47" i="1"/>
  <c r="P57" i="1"/>
  <c r="AA60" i="2"/>
  <c r="AA59" i="2"/>
  <c r="L68" i="2"/>
  <c r="H26" i="3"/>
  <c r="S47" i="1"/>
  <c r="S57" i="1"/>
  <c r="AB75" i="2"/>
  <c r="M39" i="2"/>
  <c r="AB61" i="2" s="1"/>
  <c r="AB45" i="2"/>
  <c r="AB19" i="2"/>
  <c r="AB23" i="2" s="1"/>
  <c r="X61" i="2"/>
  <c r="X69" i="2"/>
  <c r="Y61" i="2"/>
  <c r="Y69" i="2"/>
  <c r="Y62" i="2"/>
  <c r="Y70" i="2"/>
  <c r="Y25" i="2"/>
  <c r="Y46" i="2"/>
  <c r="X62" i="2"/>
  <c r="X70" i="2"/>
  <c r="X25" i="2"/>
  <c r="X46" i="2"/>
  <c r="V72" i="2"/>
  <c r="V76" i="2"/>
  <c r="V63" i="2"/>
  <c r="V64" i="2"/>
  <c r="V31" i="2"/>
  <c r="V35" i="2" s="1"/>
  <c r="V71" i="2"/>
  <c r="Z60" i="2"/>
  <c r="Z59" i="2"/>
  <c r="K68" i="2"/>
  <c r="S69" i="2"/>
  <c r="S61" i="2"/>
  <c r="W69" i="2"/>
  <c r="W61" i="2"/>
  <c r="AA63" i="2"/>
  <c r="AA64" i="2"/>
  <c r="AA76" i="2"/>
  <c r="AA31" i="2"/>
  <c r="AA35" i="2" s="1"/>
  <c r="N8" i="1"/>
  <c r="N11" i="1" s="1"/>
  <c r="R59" i="1"/>
  <c r="R67" i="1"/>
  <c r="R50" i="1"/>
  <c r="R15" i="1"/>
  <c r="S70" i="2"/>
  <c r="S46" i="2"/>
  <c r="S62" i="2"/>
  <c r="S25" i="2"/>
  <c r="W70" i="2"/>
  <c r="W62" i="2"/>
  <c r="W25" i="2"/>
  <c r="W46" i="2"/>
  <c r="R69" i="2"/>
  <c r="R61" i="2"/>
  <c r="C26" i="3"/>
  <c r="N47" i="1"/>
  <c r="N57" i="1"/>
  <c r="N66" i="1" l="1"/>
  <c r="N58" i="1"/>
  <c r="N49" i="1"/>
  <c r="N33" i="1"/>
  <c r="N13" i="1"/>
  <c r="S66" i="1"/>
  <c r="S58" i="1"/>
  <c r="S13" i="1"/>
  <c r="S49" i="1"/>
  <c r="S33" i="1"/>
  <c r="P66" i="1"/>
  <c r="P58" i="1"/>
  <c r="P49" i="1"/>
  <c r="P33" i="1"/>
  <c r="P13" i="1"/>
  <c r="Z76" i="2"/>
  <c r="Z63" i="2"/>
  <c r="Z72" i="2"/>
  <c r="Z64" i="2"/>
  <c r="Z31" i="2"/>
  <c r="Z35" i="2" s="1"/>
  <c r="K42" i="2" s="1"/>
  <c r="Q59" i="1"/>
  <c r="Q67" i="1"/>
  <c r="Q50" i="1"/>
  <c r="Q15" i="1"/>
  <c r="U67" i="1"/>
  <c r="U50" i="1"/>
  <c r="U15" i="1"/>
  <c r="U59" i="1"/>
  <c r="AB62" i="2"/>
  <c r="AB25" i="2"/>
  <c r="AB46" i="2"/>
  <c r="X76" i="2"/>
  <c r="X64" i="2"/>
  <c r="X71" i="2"/>
  <c r="X72" i="2"/>
  <c r="X63" i="2"/>
  <c r="X31" i="2"/>
  <c r="X35" i="2" s="1"/>
  <c r="R63" i="2"/>
  <c r="R64" i="2"/>
  <c r="R71" i="2"/>
  <c r="R72" i="2"/>
  <c r="R31" i="2"/>
  <c r="R35" i="2" s="1"/>
  <c r="M31" i="2"/>
  <c r="G9" i="2" s="1"/>
  <c r="M66" i="2" s="1"/>
  <c r="T64" i="2"/>
  <c r="T71" i="2"/>
  <c r="T72" i="2"/>
  <c r="T63" i="2"/>
  <c r="T31" i="2"/>
  <c r="T35" i="2" s="1"/>
  <c r="T76" i="2"/>
  <c r="O50" i="1"/>
  <c r="O67" i="1"/>
  <c r="O15" i="1"/>
  <c r="O59" i="1"/>
  <c r="S64" i="2"/>
  <c r="S71" i="2"/>
  <c r="S72" i="2"/>
  <c r="S76" i="2"/>
  <c r="S31" i="2"/>
  <c r="S35" i="2" s="1"/>
  <c r="S63" i="2"/>
  <c r="T59" i="1"/>
  <c r="T50" i="1"/>
  <c r="T15" i="1"/>
  <c r="T67" i="1"/>
  <c r="R51" i="1"/>
  <c r="R60" i="1"/>
  <c r="R18" i="1"/>
  <c r="W76" i="2"/>
  <c r="W63" i="2"/>
  <c r="W64" i="2"/>
  <c r="W71" i="2"/>
  <c r="W72" i="2"/>
  <c r="W31" i="2"/>
  <c r="W35" i="2" s="1"/>
  <c r="Y76" i="2"/>
  <c r="Y64" i="2"/>
  <c r="Y71" i="2"/>
  <c r="Y72" i="2"/>
  <c r="Y63" i="2"/>
  <c r="Y31" i="2"/>
  <c r="Y35" i="2" s="1"/>
  <c r="U60" i="1" l="1"/>
  <c r="U18" i="1"/>
  <c r="U51" i="1"/>
  <c r="Q51" i="1"/>
  <c r="Q60" i="1"/>
  <c r="Q18" i="1"/>
  <c r="AB60" i="2"/>
  <c r="AB59" i="2"/>
  <c r="M68" i="2"/>
  <c r="L42" i="2"/>
  <c r="K51" i="2"/>
  <c r="Z68" i="2"/>
  <c r="Z69" i="2"/>
  <c r="Z67" i="2"/>
  <c r="Z70" i="2"/>
  <c r="T51" i="1"/>
  <c r="T60" i="1"/>
  <c r="T18" i="1"/>
  <c r="R61" i="1"/>
  <c r="R52" i="1"/>
  <c r="R21" i="1"/>
  <c r="R24" i="1" s="1"/>
  <c r="R25" i="1" s="1"/>
  <c r="AB63" i="2"/>
  <c r="AB64" i="2"/>
  <c r="AB76" i="2"/>
  <c r="AB31" i="2"/>
  <c r="AB35" i="2" s="1"/>
  <c r="S67" i="1"/>
  <c r="S15" i="1"/>
  <c r="S50" i="1"/>
  <c r="S59" i="1"/>
  <c r="O60" i="1"/>
  <c r="O18" i="1"/>
  <c r="O51" i="1"/>
  <c r="Z71" i="2"/>
  <c r="N50" i="1"/>
  <c r="N59" i="1"/>
  <c r="N15" i="1"/>
  <c r="P59" i="1"/>
  <c r="P50" i="1"/>
  <c r="P15" i="1"/>
  <c r="P67" i="1"/>
  <c r="K82" i="2" l="1"/>
  <c r="K69" i="2"/>
  <c r="K80" i="2"/>
  <c r="K81" i="2"/>
  <c r="M42" i="2"/>
  <c r="L51" i="2"/>
  <c r="AA67" i="2"/>
  <c r="AA68" i="2"/>
  <c r="AA69" i="2"/>
  <c r="AA70" i="2"/>
  <c r="AA71" i="2"/>
  <c r="AA72" i="2"/>
  <c r="T61" i="1"/>
  <c r="T52" i="1"/>
  <c r="T21" i="1"/>
  <c r="T24" i="1" s="1"/>
  <c r="T25" i="1" s="1"/>
  <c r="Q61" i="1"/>
  <c r="Q21" i="1"/>
  <c r="Q24" i="1" s="1"/>
  <c r="Q25" i="1" s="1"/>
  <c r="Q52" i="1"/>
  <c r="P51" i="1"/>
  <c r="P60" i="1"/>
  <c r="P18" i="1"/>
  <c r="O52" i="1"/>
  <c r="O21" i="1"/>
  <c r="O24" i="1" s="1"/>
  <c r="O25" i="1" s="1"/>
  <c r="O61" i="1"/>
  <c r="S18" i="1"/>
  <c r="S60" i="1"/>
  <c r="S51" i="1"/>
  <c r="N60" i="1"/>
  <c r="N51" i="1"/>
  <c r="N18" i="1"/>
  <c r="U61" i="1"/>
  <c r="U52" i="1"/>
  <c r="U21" i="1"/>
  <c r="U24" i="1" s="1"/>
  <c r="U25" i="1" s="1"/>
  <c r="P61" i="1" l="1"/>
  <c r="P52" i="1"/>
  <c r="P21" i="1"/>
  <c r="P24" i="1" s="1"/>
  <c r="P25" i="1" s="1"/>
  <c r="S61" i="1"/>
  <c r="S52" i="1"/>
  <c r="S21" i="1"/>
  <c r="S24" i="1" s="1"/>
  <c r="S25" i="1" s="1"/>
  <c r="N61" i="1"/>
  <c r="N52" i="1"/>
  <c r="N21" i="1"/>
  <c r="N24" i="1" s="1"/>
  <c r="N25" i="1" s="1"/>
  <c r="M51" i="2"/>
  <c r="AB68" i="2"/>
  <c r="AB69" i="2"/>
  <c r="AB67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<sst xmlns="http://schemas.openxmlformats.org/spreadsheetml/2006/main" count="963" uniqueCount="624">
  <si>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</si>
  <si>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SJS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</si>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</sst>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68915</v>
      </c>
      <c r="O6" s="187">
        <f t="shared" si="1"/>
        <v>152930</v>
      </c>
      <c r="P6" s="187">
        <f t="shared" si="1"/>
        <v>367129</v>
      </c>
      <c r="Q6" s="187">
        <f t="shared" si="1"/>
        <v>159408</v>
      </c>
      <c r="R6" s="187">
        <f t="shared" si="1"/>
        <v>17288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467073</v>
      </c>
      <c r="D7" s="123">
        <f>SUMIF(PL.data!$D$3:$D$25, FSA!$A7, PL.data!F$3:F$25)</f>
        <v>695959</v>
      </c>
      <c r="E7" s="123">
        <f>SUMIF(PL.data!$D$3:$D$25, FSA!$A7, PL.data!G$3:G$25)</f>
        <v>1135902</v>
      </c>
      <c r="F7" s="123">
        <f>SUMIF(PL.data!$D$3:$D$25, FSA!$A7, PL.data!H$3:H$25)</f>
        <v>747036</v>
      </c>
      <c r="G7" s="123">
        <f>SUMIF(PL.data!$D$3:$D$25, FSA!$A7, PL.data!I$3:I$25)</f>
        <v>379811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-356549</v>
      </c>
      <c r="D8" s="123">
        <f>-SUMIF(PL.data!$D$3:$D$25, FSA!$A8, PL.data!F$3:F$25)</f>
        <v>-507789</v>
      </c>
      <c r="E8" s="123">
        <f>-SUMIF(PL.data!$D$3:$D$25, FSA!$A8, PL.data!G$3:G$25)</f>
        <v>-708418</v>
      </c>
      <c r="F8" s="123">
        <f>-SUMIF(PL.data!$D$3:$D$25, FSA!$A8, PL.data!H$3:H$25)</f>
        <v>-515156</v>
      </c>
      <c r="G8" s="123">
        <f>-SUMIF(PL.data!$D$3:$D$25, FSA!$A8, PL.data!I$3:I$25)</f>
        <v>-324094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-5580</v>
      </c>
      <c r="O8" s="190">
        <f>CF.data!F12-FSA!O7-FSA!O6</f>
        <v>-12195</v>
      </c>
      <c r="P8" s="190">
        <f>CF.data!G12-FSA!P7-FSA!P6</f>
        <v>-235555</v>
      </c>
      <c r="Q8" s="190">
        <f>CF.data!H12-FSA!Q7-FSA!Q6</f>
        <v>625</v>
      </c>
      <c r="R8" s="190">
        <f>CF.data!I12-FSA!R7-FSA!R6</f>
        <v>180722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110524</v>
      </c>
      <c r="D9" s="187">
        <f t="shared" si="3"/>
        <v>188170</v>
      </c>
      <c r="E9" s="187">
        <f t="shared" si="3"/>
        <v>427484</v>
      </c>
      <c r="F9" s="187">
        <f t="shared" si="3"/>
        <v>231880</v>
      </c>
      <c r="G9" s="187">
        <f t="shared" si="3"/>
        <v>55717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-13469</v>
      </c>
      <c r="O9" s="190">
        <f>SUMIF(CF.data!$D$4:$D$43, $L9, CF.data!F$4:F$43)</f>
        <v>-178644</v>
      </c>
      <c r="P9" s="190">
        <f>SUMIF(CF.data!$D$4:$D$43, $L9, CF.data!G$4:G$43)</f>
        <v>-248435</v>
      </c>
      <c r="Q9" s="190">
        <f>SUMIF(CF.data!$D$4:$D$43, $L9, CF.data!H$4:H$43)</f>
        <v>-124610</v>
      </c>
      <c r="R9" s="190">
        <f>SUMIF(CF.data!$D$4:$D$43, $L9, CF.data!I$4:I$43)</f>
        <v>-122059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-50145</v>
      </c>
      <c r="D10" s="123">
        <f>-SUMIF(PL.data!$D$3:$D$25, FSA!$A10, PL.data!F$3:F$25)</f>
        <v>-45872</v>
      </c>
      <c r="E10" s="123">
        <f>-SUMIF(PL.data!$D$3:$D$25, FSA!$A10, PL.data!G$3:G$25)</f>
        <v>-70485</v>
      </c>
      <c r="F10" s="123">
        <f>-SUMIF(PL.data!$D$3:$D$25, FSA!$A10, PL.data!H$3:H$25)</f>
        <v>-81867</v>
      </c>
      <c r="G10" s="123">
        <f>-SUMIF(PL.data!$D$3:$D$25, FSA!$A10, PL.data!I$3:I$25)</f>
        <v>-46605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-37858</v>
      </c>
      <c r="O10" s="190">
        <f>SUMIF(CF.data!$D$4:$D$43, $L10, CF.data!F$4:F$43)</f>
        <v>-18912</v>
      </c>
      <c r="P10" s="190">
        <f>SUMIF(CF.data!$D$4:$D$43, $L10, CF.data!G$4:G$43)</f>
        <v>-35757</v>
      </c>
      <c r="Q10" s="190">
        <f>SUMIF(CF.data!$D$4:$D$43, $L10, CF.data!H$4:H$43)</f>
        <v>-82163</v>
      </c>
      <c r="R10" s="190">
        <f>SUMIF(CF.data!$D$4:$D$43, $L10, CF.data!I$4:I$43)</f>
        <v>-18667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12008</v>
      </c>
      <c r="O11" s="187">
        <f t="shared" si="4"/>
        <v>-56821</v>
      </c>
      <c r="P11" s="187">
        <f t="shared" si="4"/>
        <v>-152618</v>
      </c>
      <c r="Q11" s="187">
        <f t="shared" si="4"/>
        <v>-46740</v>
      </c>
      <c r="R11" s="187">
        <f t="shared" si="4"/>
        <v>57284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60379</v>
      </c>
      <c r="D12" s="187">
        <f t="shared" si="5"/>
        <v>142298</v>
      </c>
      <c r="E12" s="187">
        <f t="shared" si="5"/>
        <v>356999</v>
      </c>
      <c r="F12" s="187">
        <f t="shared" si="5"/>
        <v>150013</v>
      </c>
      <c r="G12" s="187">
        <f t="shared" si="5"/>
        <v>9112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15246</v>
      </c>
      <c r="O12" s="190">
        <f>SUMIF(CF.data!$D$4:$D$43, $L12, CF.data!F$4:F$43)</f>
        <v>52934</v>
      </c>
      <c r="P12" s="190">
        <f>SUMIF(CF.data!$D$4:$D$43, $L12, CF.data!G$4:G$43)</f>
        <v>214199</v>
      </c>
      <c r="Q12" s="190">
        <f>SUMIF(CF.data!$D$4:$D$43, $L12, CF.data!H$4:H$43)</f>
        <v>-351326</v>
      </c>
      <c r="R12" s="190">
        <f>SUMIF(CF.data!$D$4:$D$43, $L12, CF.data!I$4:I$43)</f>
        <v>-715776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-3244</v>
      </c>
      <c r="D13" s="123">
        <f>SUMIF(PL.data!$D$3:$D$25, FSA!$A13, PL.data!F$3:F$25)</f>
        <v>-4712</v>
      </c>
      <c r="E13" s="123">
        <f>SUMIF(PL.data!$D$3:$D$25, FSA!$A13, PL.data!G$3:G$25)</f>
        <v>-238153</v>
      </c>
      <c r="F13" s="123">
        <f>SUMIF(PL.data!$D$3:$D$25, FSA!$A13, PL.data!H$3:H$25)</f>
        <v>-34444</v>
      </c>
      <c r="G13" s="123">
        <f>SUMIF(PL.data!$D$3:$D$25, FSA!$A13, PL.data!I$3:I$25)</f>
        <v>176435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27254</v>
      </c>
      <c r="O13" s="187">
        <f t="shared" si="6"/>
        <v>-3887</v>
      </c>
      <c r="P13" s="187">
        <f t="shared" si="6"/>
        <v>61581</v>
      </c>
      <c r="Q13" s="187">
        <f t="shared" si="6"/>
        <v>-398066</v>
      </c>
      <c r="R13" s="187">
        <f t="shared" si="6"/>
        <v>-658492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-633</v>
      </c>
      <c r="D14" s="123">
        <f>-SUMIF(PL.data!$D$3:$D$25, FSA!$A14, PL.data!F$3:F$25)</f>
        <v>0</v>
      </c>
      <c r="E14" s="123">
        <f>-SUMIF(PL.data!$D$3:$D$25, FSA!$A14, PL.data!G$3:G$25)</f>
        <v>-10303</v>
      </c>
      <c r="F14" s="123">
        <f>-SUMIF(PL.data!$D$3:$D$25, FSA!$A14, PL.data!H$3:H$25)</f>
        <v>-17275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-76845</v>
      </c>
      <c r="O14" s="190">
        <f>SUMIF(CF.data!$D$4:$D$43, $L14, CF.data!F$4:F$43)</f>
        <v>-2237</v>
      </c>
      <c r="P14" s="190">
        <f>SUMIF(CF.data!$D$4:$D$43, $L14, CF.data!G$4:G$43)</f>
        <v>-1271</v>
      </c>
      <c r="Q14" s="190">
        <f>SUMIF(CF.data!$D$4:$D$43, $L14, CF.data!H$4:H$43)</f>
        <v>-2029</v>
      </c>
      <c r="R14" s="190">
        <f>SUMIF(CF.data!$D$4:$D$43, $L14, CF.data!I$4:I$43)</f>
        <v>-3249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78383</v>
      </c>
      <c r="D15" s="123">
        <f t="shared" si="7"/>
        <v>2289</v>
      </c>
      <c r="E15" s="123">
        <f t="shared" si="7"/>
        <v>3734</v>
      </c>
      <c r="F15" s="123">
        <f t="shared" si="7"/>
        <v>17585</v>
      </c>
      <c r="G15" s="123">
        <f t="shared" si="7"/>
        <v>-9196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-49591</v>
      </c>
      <c r="O15" s="187">
        <f t="shared" si="8"/>
        <v>-6124</v>
      </c>
      <c r="P15" s="187">
        <f t="shared" si="8"/>
        <v>60310</v>
      </c>
      <c r="Q15" s="187">
        <f t="shared" si="8"/>
        <v>-400095</v>
      </c>
      <c r="R15" s="187">
        <f t="shared" si="8"/>
        <v>-661741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134885</v>
      </c>
      <c r="D16" s="175">
        <f>SUMIF(PL.data!$D$3:$D$25, FSA!$A16, PL.data!F$3:F$25)</f>
        <v>139875</v>
      </c>
      <c r="E16" s="175">
        <f>SUMIF(PL.data!$D$3:$D$25, FSA!$A16, PL.data!G$3:G$25)</f>
        <v>112277</v>
      </c>
      <c r="F16" s="175">
        <f>SUMIF(PL.data!$D$3:$D$25, FSA!$A16, PL.data!H$3:H$25)</f>
        <v>115879</v>
      </c>
      <c r="G16" s="175">
        <f>SUMIF(PL.data!$D$3:$D$25, FSA!$A16, PL.data!I$3:I$25)</f>
        <v>176351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2970</v>
      </c>
      <c r="O16" s="190">
        <f>SUMIF(CF.data!$D$4:$D$43, $L16, CF.data!F$4:F$43)</f>
        <v>2509</v>
      </c>
      <c r="P16" s="190">
        <f>SUMIF(CF.data!$D$4:$D$43, $L16, CF.data!G$4:G$43)</f>
        <v>2283</v>
      </c>
      <c r="Q16" s="190">
        <f>SUMIF(CF.data!$D$4:$D$43, $L16, CF.data!H$4:H$43)</f>
        <v>1739</v>
      </c>
      <c r="R16" s="190">
        <f>SUMIF(CF.data!$D$4:$D$43, $L16, CF.data!I$4:I$43)</f>
        <v>2480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-21320</v>
      </c>
      <c r="D17" s="123">
        <f>-SUMIF(PL.data!$D$3:$D$25, FSA!$A17, PL.data!F$3:F$25)</f>
        <v>-32645</v>
      </c>
      <c r="E17" s="123">
        <f>-SUMIF(PL.data!$D$3:$D$25, FSA!$A17, PL.data!G$3:G$25)</f>
        <v>-70333</v>
      </c>
      <c r="F17" s="123">
        <f>-SUMIF(PL.data!$D$3:$D$25, FSA!$A17, PL.data!H$3:H$25)</f>
        <v>-31692</v>
      </c>
      <c r="G17" s="123">
        <f>-SUMIF(PL.data!$D$3:$D$25, FSA!$A17, PL.data!I$3:I$25)</f>
        <v>-55706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-956</v>
      </c>
      <c r="O17" s="190">
        <f>SUMIF(CF.data!$D$4:$D$43, $L17, CF.data!F$4:F$43)</f>
        <v>-956</v>
      </c>
      <c r="P17" s="190">
        <f>SUMIF(CF.data!$D$4:$D$43, $L17, CF.data!G$4:G$43)</f>
        <v>-956</v>
      </c>
      <c r="Q17" s="190">
        <f>SUMIF(CF.data!$D$4:$D$43, $L17, CF.data!H$4:H$43)</f>
        <v>-956</v>
      </c>
      <c r="R17" s="190">
        <f>SUMIF(CF.data!$D$4:$D$43, $L17, CF.data!I$4:I$43)</f>
        <v>-735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113565</v>
      </c>
      <c r="D18" s="187">
        <f t="shared" si="9"/>
        <v>107230</v>
      </c>
      <c r="E18" s="187">
        <f t="shared" si="9"/>
        <v>41944</v>
      </c>
      <c r="F18" s="187">
        <f t="shared" si="9"/>
        <v>84187</v>
      </c>
      <c r="G18" s="187">
        <f t="shared" si="9"/>
        <v>120645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-47577</v>
      </c>
      <c r="O18" s="194">
        <f t="shared" si="10"/>
        <v>-4571</v>
      </c>
      <c r="P18" s="194">
        <f t="shared" si="10"/>
        <v>61637</v>
      </c>
      <c r="Q18" s="194">
        <f t="shared" si="10"/>
        <v>-399312</v>
      </c>
      <c r="R18" s="194">
        <f t="shared" si="10"/>
        <v>-659996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88458</v>
      </c>
      <c r="O20" s="190">
        <f>SUMIF(CF.data!$D$4:$D$43, $L20, CF.data!F$4:F$43)</f>
        <v>-490</v>
      </c>
      <c r="P20" s="190">
        <f>SUMIF(CF.data!$D$4:$D$43, $L20, CF.data!G$4:G$43)</f>
        <v>-1337</v>
      </c>
      <c r="Q20" s="190">
        <f>SUMIF(CF.data!$D$4:$D$43, $L20, CF.data!H$4:H$43)</f>
        <v>-5387</v>
      </c>
      <c r="R20" s="190">
        <f>SUMIF(CF.data!$D$4:$D$43, $L20, CF.data!I$4:I$43)</f>
        <v>-6958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8536</v>
      </c>
      <c r="D21" s="196">
        <f>SUMIF(CF.data!$D$4:$D$43, FSA!$A21, CF.data!F$4:F$43)</f>
        <v>10632</v>
      </c>
      <c r="E21" s="196">
        <f>SUMIF(CF.data!$D$4:$D$43, FSA!$A21, CF.data!G$4:G$43)</f>
        <v>10130</v>
      </c>
      <c r="F21" s="196">
        <f>SUMIF(CF.data!$D$4:$D$43, FSA!$A21, CF.data!H$4:H$43)</f>
        <v>9395</v>
      </c>
      <c r="G21" s="196">
        <f>SUMIF(CF.data!$D$4:$D$43, FSA!$A21, CF.data!I$4:I$43)</f>
        <v>8176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40881</v>
      </c>
      <c r="O21" s="198">
        <f t="shared" si="11"/>
        <v>-5061</v>
      </c>
      <c r="P21" s="198">
        <f t="shared" si="11"/>
        <v>60300</v>
      </c>
      <c r="Q21" s="198">
        <f t="shared" si="11"/>
        <v>-404699</v>
      </c>
      <c r="R21" s="198">
        <f t="shared" si="11"/>
        <v>-666954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-78936</v>
      </c>
      <c r="O22" s="190">
        <f>SUMIF(CF.data!$D$4:$D$43, $L22, CF.data!F$4:F$43)</f>
        <v>20583</v>
      </c>
      <c r="P22" s="190">
        <f>SUMIF(CF.data!$D$4:$D$43, $L22, CF.data!G$4:G$43)</f>
        <v>105880</v>
      </c>
      <c r="Q22" s="190">
        <f>SUMIF(CF.data!$D$4:$D$43, $L22, CF.data!H$4:H$43)</f>
        <v>522087</v>
      </c>
      <c r="R22" s="190">
        <f>SUMIF(CF.data!$D$4:$D$43, $L22, CF.data!I$4:I$43)</f>
        <v>404043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-38055</v>
      </c>
      <c r="O24" s="199">
        <f t="shared" si="12"/>
        <v>15522</v>
      </c>
      <c r="P24" s="199">
        <f t="shared" si="12"/>
        <v>166180</v>
      </c>
      <c r="Q24" s="199">
        <f t="shared" si="12"/>
        <v>117388</v>
      </c>
      <c r="R24" s="199">
        <f t="shared" si="12"/>
        <v>-262911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68915</v>
      </c>
      <c r="D25" s="196">
        <f t="shared" si="13"/>
        <v>152930</v>
      </c>
      <c r="E25" s="196">
        <f t="shared" si="13"/>
        <v>367129</v>
      </c>
      <c r="F25" s="196">
        <f t="shared" si="13"/>
        <v>159408</v>
      </c>
      <c r="G25" s="196">
        <f t="shared" si="13"/>
        <v>17288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2</v>
      </c>
      <c r="O25" s="200">
        <f>O24-CF.data!F40</f>
        <v>-1</v>
      </c>
      <c r="P25" s="200">
        <f>P24-CF.data!G40</f>
        <v>0</v>
      </c>
      <c r="Q25" s="200">
        <f>Q24-CF.data!H40</f>
        <v>-1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68915</v>
      </c>
      <c r="D26" s="196">
        <f t="shared" si="14"/>
        <v>152930</v>
      </c>
      <c r="E26" s="196">
        <f t="shared" si="14"/>
        <v>367129</v>
      </c>
      <c r="F26" s="196">
        <f t="shared" si="14"/>
        <v>159408</v>
      </c>
      <c r="G26" s="196">
        <f t="shared" si="14"/>
        <v>17288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60600</v>
      </c>
      <c r="D29" s="202">
        <f>SUMIF(BS.data!$D$5:$D$116,FSA!$A29,BS.data!F$5:F$116)</f>
        <v>74830</v>
      </c>
      <c r="E29" s="202">
        <f>SUMIF(BS.data!$D$5:$D$116,FSA!$A29,BS.data!G$5:G$116)</f>
        <v>239227</v>
      </c>
      <c r="F29" s="202">
        <f>SUMIF(BS.data!$D$5:$D$116,FSA!$A29,BS.data!H$5:H$116)</f>
        <v>376575</v>
      </c>
      <c r="G29" s="202">
        <f>SUMIF(BS.data!$D$5:$D$116,FSA!$A29,BS.data!I$5:I$116)</f>
        <v>111454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304704</v>
      </c>
      <c r="D30" s="202">
        <f>SUMIF(BS.data!$D$5:$D$116,FSA!$A30,BS.data!F$5:F$116)</f>
        <v>331212</v>
      </c>
      <c r="E30" s="202">
        <f>SUMIF(BS.data!$D$5:$D$116,FSA!$A30,BS.data!G$5:G$116)</f>
        <v>424630</v>
      </c>
      <c r="F30" s="202">
        <f>SUMIF(BS.data!$D$5:$D$116,FSA!$A30,BS.data!H$5:H$116)</f>
        <v>223774</v>
      </c>
      <c r="G30" s="202">
        <f>SUMIF(BS.data!$D$5:$D$116,FSA!$A30,BS.data!I$5:I$116)</f>
        <v>148783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0.49004331228737263</v>
      </c>
      <c r="P30" s="204">
        <f t="shared" si="17"/>
        <v>0.63213924958223111</v>
      </c>
      <c r="Q30" s="204">
        <f t="shared" si="17"/>
        <v>-0.34234115266986065</v>
      </c>
      <c r="R30" s="204">
        <f t="shared" si="17"/>
        <v>-0.49157604185072745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3504111</v>
      </c>
      <c r="D31" s="202">
        <f>SUMIF(BS.data!$D$5:$D$116,FSA!$A31,BS.data!F$5:F$116)</f>
        <v>3568420</v>
      </c>
      <c r="E31" s="202">
        <f>SUMIF(BS.data!$D$5:$D$116,FSA!$A31,BS.data!G$5:G$116)</f>
        <v>3795941</v>
      </c>
      <c r="F31" s="202">
        <f>SUMIF(BS.data!$D$5:$D$116,FSA!$A31,BS.data!H$5:H$116)</f>
        <v>3612547</v>
      </c>
      <c r="G31" s="202">
        <f>SUMIF(BS.data!$D$5:$D$116,FSA!$A31,BS.data!I$5:I$116)</f>
        <v>3705175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0.23663110477377197</v>
      </c>
      <c r="O31" s="205">
        <f t="shared" si="18"/>
        <v>0.27037512267245628</v>
      </c>
      <c r="P31" s="205">
        <f t="shared" si="18"/>
        <v>0.37633880387568647</v>
      </c>
      <c r="Q31" s="205">
        <f t="shared" si="18"/>
        <v>0.3104000342687635</v>
      </c>
      <c r="R31" s="205">
        <f t="shared" si="18"/>
        <v>0.14669664648996475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73757</v>
      </c>
      <c r="D32" s="202">
        <f>SUMIF(BS.data!$D$5:$D$116,FSA!$A32,BS.data!F$5:F$116)</f>
        <v>62774</v>
      </c>
      <c r="E32" s="202">
        <f>SUMIF(BS.data!$D$5:$D$116,FSA!$A32,BS.data!G$5:G$116)</f>
        <v>49002</v>
      </c>
      <c r="F32" s="202">
        <f>SUMIF(BS.data!$D$5:$D$116,FSA!$A32,BS.data!H$5:H$116)</f>
        <v>29955</v>
      </c>
      <c r="G32" s="202">
        <f>SUMIF(BS.data!$D$5:$D$116,FSA!$A32,BS.data!I$5:I$116)</f>
        <v>28244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0.14754652912927957</v>
      </c>
      <c r="O32" s="206">
        <f t="shared" si="19"/>
        <v>0.21973995594568071</v>
      </c>
      <c r="P32" s="206">
        <f t="shared" si="19"/>
        <v>0.32320481872555906</v>
      </c>
      <c r="Q32" s="206">
        <f t="shared" si="19"/>
        <v>0.21338730663582478</v>
      </c>
      <c r="R32" s="206">
        <f t="shared" si="19"/>
        <v>4.5517375747411215E-2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23766</v>
      </c>
      <c r="D33" s="202">
        <f>SUMIF(BS.data!$D$5:$D$116,FSA!$A33,BS.data!F$5:F$116)</f>
        <v>21499</v>
      </c>
      <c r="E33" s="202">
        <f>SUMIF(BS.data!$D$5:$D$116,FSA!$A33,BS.data!G$5:G$116)</f>
        <v>22943</v>
      </c>
      <c r="F33" s="202">
        <f>SUMIF(BS.data!$D$5:$D$116,FSA!$A33,BS.data!H$5:H$116)</f>
        <v>20555</v>
      </c>
      <c r="G33" s="202">
        <f>SUMIF(BS.data!$D$5:$D$116,FSA!$A33,BS.data!I$5:I$116)</f>
        <v>18081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2.570904334012028E-2</v>
      </c>
      <c r="O33" s="205">
        <f t="shared" si="20"/>
        <v>-8.164417731504299E-2</v>
      </c>
      <c r="P33" s="205">
        <f t="shared" si="20"/>
        <v>-0.13435842176525792</v>
      </c>
      <c r="Q33" s="205">
        <f t="shared" si="20"/>
        <v>-6.2567265834578251E-2</v>
      </c>
      <c r="R33" s="205">
        <f t="shared" si="20"/>
        <v>0.15082238271140119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126462</v>
      </c>
      <c r="D34" s="202">
        <f>SUMIF(BS.data!$D$5:$D$116,FSA!$A34,BS.data!F$5:F$116)</f>
        <v>207070</v>
      </c>
      <c r="E34" s="202">
        <f>SUMIF(BS.data!$D$5:$D$116,FSA!$A34,BS.data!G$5:G$116)</f>
        <v>134027</v>
      </c>
      <c r="F34" s="202">
        <f>SUMIF(BS.data!$D$5:$D$116,FSA!$A34,BS.data!H$5:H$116)</f>
        <v>135092</v>
      </c>
      <c r="G34" s="202">
        <f>SUMIF(BS.data!$D$5:$D$116,FSA!$A34,BS.data!I$5:I$116)</f>
        <v>158117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4.9789611083959434E-2</v>
      </c>
      <c r="P34" s="207">
        <f t="shared" si="21"/>
        <v>4.3417862033350074E-2</v>
      </c>
      <c r="Q34" s="207">
        <f t="shared" si="21"/>
        <v>4.2691308788358306E-2</v>
      </c>
      <c r="R34" s="207">
        <f t="shared" si="21"/>
        <v>4.649265217260632E-2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167132</v>
      </c>
      <c r="D35" s="202">
        <f>SUMIF(BS.data!$D$5:$D$116,FSA!$A35,BS.data!F$5:F$116)</f>
        <v>162368</v>
      </c>
      <c r="E35" s="202">
        <f>SUMIF(BS.data!$D$5:$D$116,FSA!$A35,BS.data!G$5:G$116)</f>
        <v>158181</v>
      </c>
      <c r="F35" s="202">
        <f>SUMIF(BS.data!$D$5:$D$116,FSA!$A35,BS.data!H$5:H$116)</f>
        <v>125539</v>
      </c>
      <c r="G35" s="202">
        <f>SUMIF(BS.data!$D$5:$D$116,FSA!$A35,BS.data!I$5:I$116)</f>
        <v>109860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166.75503873072984</v>
      </c>
      <c r="P35" s="131">
        <f t="shared" si="22"/>
        <v>121.4375579935593</v>
      </c>
      <c r="Q35" s="131">
        <f t="shared" si="22"/>
        <v>158.40432054144645</v>
      </c>
      <c r="R35" s="131">
        <f t="shared" si="22"/>
        <v>179.01443744388658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2190599</v>
      </c>
      <c r="D36" s="202">
        <f>SUMIF(BS.data!$D$5:$D$116,FSA!$A36,BS.data!F$5:F$116)</f>
        <v>2223889</v>
      </c>
      <c r="E36" s="202">
        <f>SUMIF(BS.data!$D$5:$D$116,FSA!$A36,BS.data!G$5:G$116)</f>
        <v>2222767</v>
      </c>
      <c r="F36" s="202">
        <f>SUMIF(BS.data!$D$5:$D$116,FSA!$A36,BS.data!H$5:H$116)</f>
        <v>2421205</v>
      </c>
      <c r="G36" s="202">
        <f>SUMIF(BS.data!$D$5:$D$116,FSA!$A36,BS.data!I$5:I$116)</f>
        <v>2499029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2541.8764634523395</v>
      </c>
      <c r="P36" s="131">
        <f t="shared" si="23"/>
        <v>1897.1791830529435</v>
      </c>
      <c r="Q36" s="131">
        <f t="shared" si="23"/>
        <v>2624.5429733905848</v>
      </c>
      <c r="R36" s="131">
        <f t="shared" si="23"/>
        <v>4120.6695125488286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863</v>
      </c>
      <c r="D37" s="202">
        <f>SUMIF(BS.data!$D$5:$D$116,FSA!$A37,BS.data!F$5:F$116)</f>
        <v>843</v>
      </c>
      <c r="E37" s="202">
        <f>SUMIF(BS.data!$D$5:$D$116,FSA!$A37,BS.data!G$5:G$116)</f>
        <v>824</v>
      </c>
      <c r="F37" s="202">
        <f>SUMIF(BS.data!$D$5:$D$116,FSA!$A37,BS.data!H$5:H$116)</f>
        <v>804</v>
      </c>
      <c r="G37" s="202">
        <f>SUMIF(BS.data!$D$5:$D$116,FSA!$A37,BS.data!I$5:I$116)</f>
        <v>784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109.61163002743265</v>
      </c>
      <c r="P37" s="131">
        <f t="shared" si="24"/>
        <v>100.2624474533397</v>
      </c>
      <c r="Q37" s="131">
        <f t="shared" si="24"/>
        <v>158.42331740288378</v>
      </c>
      <c r="R37" s="131">
        <f t="shared" si="24"/>
        <v>193.85000956512616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6451994</v>
      </c>
      <c r="D38" s="208">
        <f t="shared" si="25"/>
        <v>6652905</v>
      </c>
      <c r="E38" s="208">
        <f t="shared" si="25"/>
        <v>7047542</v>
      </c>
      <c r="F38" s="208">
        <f t="shared" si="25"/>
        <v>6946046</v>
      </c>
      <c r="G38" s="208">
        <f t="shared" si="25"/>
        <v>6779527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2351773</v>
      </c>
      <c r="O38" s="209">
        <f t="shared" si="26"/>
        <v>2271555</v>
      </c>
      <c r="P38" s="209">
        <f t="shared" si="26"/>
        <v>2694251</v>
      </c>
      <c r="Q38" s="209">
        <f t="shared" si="26"/>
        <v>2418899</v>
      </c>
      <c r="R38" s="209">
        <f t="shared" si="26"/>
        <v>2492571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3.3215519879763034</v>
      </c>
      <c r="P39" s="133">
        <f t="shared" si="27"/>
        <v>2.1858426167046101</v>
      </c>
      <c r="Q39" s="133">
        <f t="shared" si="27"/>
        <v>3.4222915629233399</v>
      </c>
      <c r="R39" s="133">
        <f t="shared" si="27"/>
        <v>6.4656763495528038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154588</v>
      </c>
      <c r="D40" s="202">
        <f>SUMIF(BS.data!$D$5:$D$116,FSA!$A40,BS.data!F$5:F$116)</f>
        <v>150396</v>
      </c>
      <c r="E40" s="202">
        <f>SUMIF(BS.data!$D$5:$D$116,FSA!$A40,BS.data!G$5:G$116)</f>
        <v>238797</v>
      </c>
      <c r="F40" s="202">
        <f>SUMIF(BS.data!$D$5:$D$116,FSA!$A40,BS.data!H$5:H$116)</f>
        <v>208396</v>
      </c>
      <c r="G40" s="202">
        <f>SUMIF(BS.data!$D$5:$D$116,FSA!$A40,BS.data!I$5:I$116)</f>
        <v>135854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0.3153067807637035</v>
      </c>
      <c r="P40" s="210">
        <f t="shared" si="28"/>
        <v>0.51090167532635755</v>
      </c>
      <c r="Q40" s="210">
        <f t="shared" si="28"/>
        <v>0.32172286999146421</v>
      </c>
      <c r="R40" s="210">
        <f t="shared" si="28"/>
        <v>0.15438737263309021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1043712</v>
      </c>
      <c r="D41" s="202">
        <f>SUMIF(BS.data!$D$5:$D$116,FSA!$A41,BS.data!F$5:F$116)</f>
        <v>1104860</v>
      </c>
      <c r="E41" s="202">
        <f>SUMIF(BS.data!$D$5:$D$116,FSA!$A41,BS.data!G$5:G$116)</f>
        <v>1097390</v>
      </c>
      <c r="F41" s="202">
        <f>SUMIF(BS.data!$D$5:$D$116,FSA!$A41,BS.data!H$5:H$116)</f>
        <v>1115448</v>
      </c>
      <c r="G41" s="202">
        <f>SUMIF(BS.data!$D$5:$D$116,FSA!$A41,BS.data!I$5:I$116)</f>
        <v>1172113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9.0024601686972829</v>
      </c>
      <c r="O41" s="137">
        <f t="shared" si="29"/>
        <v>0.2104025583145222</v>
      </c>
      <c r="P41" s="137">
        <f t="shared" si="29"/>
        <v>0.12546890424481738</v>
      </c>
      <c r="Q41" s="137">
        <f t="shared" si="29"/>
        <v>0.21596593932943056</v>
      </c>
      <c r="R41" s="137">
        <f t="shared" si="29"/>
        <v>0.39738258317025438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355559</v>
      </c>
      <c r="D42" s="202">
        <f>SUMIF(BS.data!$D$5:$D$116,FSA!$A42,BS.data!F$5:F$116)</f>
        <v>422212</v>
      </c>
      <c r="E42" s="202">
        <f>SUMIF(BS.data!$D$5:$D$116,FSA!$A42,BS.data!G$5:G$116)</f>
        <v>253952</v>
      </c>
      <c r="F42" s="202">
        <f>SUMIF(BS.data!$D$5:$D$116,FSA!$A42,BS.data!H$5:H$116)</f>
        <v>140903</v>
      </c>
      <c r="G42" s="202">
        <f>SUMIF(BS.data!$D$5:$D$116,FSA!$A42,BS.data!I$5:I$116)</f>
        <v>96110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0.1645246032204816</v>
      </c>
      <c r="O42" s="138">
        <f t="shared" si="30"/>
        <v>3.2142698061236367E-3</v>
      </c>
      <c r="P42" s="138">
        <f t="shared" si="30"/>
        <v>1.1189345559740188E-3</v>
      </c>
      <c r="Q42" s="138">
        <f t="shared" si="30"/>
        <v>2.7160672310303654E-3</v>
      </c>
      <c r="R42" s="138">
        <f t="shared" si="30"/>
        <v>8.5542546161116971E-3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706</v>
      </c>
      <c r="D43" s="202">
        <f>SUMIF(BS.data!$D$5:$D$116,FSA!$A43,BS.data!F$5:F$116)</f>
        <v>34882</v>
      </c>
      <c r="E43" s="202">
        <f>SUMIF(BS.data!$D$5:$D$116,FSA!$A43,BS.data!G$5:G$116)</f>
        <v>8126</v>
      </c>
      <c r="F43" s="202">
        <f>SUMIF(BS.data!$D$5:$D$116,FSA!$A43,BS.data!H$5:H$116)</f>
        <v>3185</v>
      </c>
      <c r="G43" s="202">
        <f>SUMIF(BS.data!$D$5:$D$116,FSA!$A43,BS.data!I$5:I$116)</f>
        <v>3635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2037973</v>
      </c>
      <c r="D44" s="202">
        <f>SUMIF(BS.data!$D$5:$D$116,FSA!$A44,BS.data!F$5:F$116)</f>
        <v>2069553</v>
      </c>
      <c r="E44" s="202">
        <f>SUMIF(BS.data!$D$5:$D$116,FSA!$A44,BS.data!G$5:G$116)</f>
        <v>2519707</v>
      </c>
      <c r="F44" s="202">
        <f>SUMIF(BS.data!$D$5:$D$116,FSA!$A44,BS.data!H$5:H$116)</f>
        <v>2029787</v>
      </c>
      <c r="G44" s="202">
        <f>SUMIF(BS.data!$D$5:$D$116,FSA!$A44,BS.data!I$5:I$116)</f>
        <v>1093425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52089</v>
      </c>
      <c r="D45" s="202">
        <f>SUMIF(BS.data!$D$5:$D$116,FSA!$A45,BS.data!F$5:F$116)</f>
        <v>59720</v>
      </c>
      <c r="E45" s="202">
        <f>SUMIF(BS.data!$D$5:$D$116,FSA!$A45,BS.data!G$5:G$116)</f>
        <v>94324</v>
      </c>
      <c r="F45" s="202">
        <f>SUMIF(BS.data!$D$5:$D$116,FSA!$A45,BS.data!H$5:H$116)</f>
        <v>45581</v>
      </c>
      <c r="G45" s="202">
        <f>SUMIF(BS.data!$D$5:$D$116,FSA!$A45,BS.data!I$5:I$116)</f>
        <v>94949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0.24663325865747762</v>
      </c>
      <c r="O45" s="136">
        <f t="shared" si="31"/>
        <v>0.25768021151617909</v>
      </c>
      <c r="P45" s="136">
        <f t="shared" si="31"/>
        <v>0.31665130318685786</v>
      </c>
      <c r="Q45" s="136">
        <f t="shared" si="31"/>
        <v>0.54755433670336862</v>
      </c>
      <c r="R45" s="136">
        <f t="shared" si="31"/>
        <v>0.6243590903460805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480407</v>
      </c>
      <c r="D46" s="202">
        <f>SUMIF(BS.data!$D$5:$D$116,FSA!$A46,BS.data!F$5:F$116)</f>
        <v>485407</v>
      </c>
      <c r="E46" s="202">
        <f>SUMIF(BS.data!$D$5:$D$116,FSA!$A46,BS.data!G$5:G$116)</f>
        <v>645818</v>
      </c>
      <c r="F46" s="202">
        <f>SUMIF(BS.data!$D$5:$D$116,FSA!$A46,BS.data!H$5:H$116)</f>
        <v>341957</v>
      </c>
      <c r="G46" s="202">
        <f>SUMIF(BS.data!$D$5:$D$116,FSA!$A46,BS.data!I$5:I$116)</f>
        <v>1177000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0.53617542143706454</v>
      </c>
      <c r="O46" s="137">
        <f t="shared" si="32"/>
        <v>0.50599497964172058</v>
      </c>
      <c r="P46" s="137">
        <f t="shared" si="32"/>
        <v>0.43998823088310263</v>
      </c>
      <c r="Q46" s="137">
        <f t="shared" si="32"/>
        <v>0.46317062674298021</v>
      </c>
      <c r="R46" s="137">
        <f t="shared" si="32"/>
        <v>0.61260426166353399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75000</v>
      </c>
      <c r="D47" s="202">
        <f>SUMIF(BS.data!$D$5:$D$116,FSA!$A47,BS.data!F$5:F$116)</f>
        <v>90583</v>
      </c>
      <c r="E47" s="202">
        <f>SUMIF(BS.data!$D$5:$D$116,FSA!$A47,BS.data!G$5:G$116)</f>
        <v>36051</v>
      </c>
      <c r="F47" s="202">
        <f>SUMIF(BS.data!$D$5:$D$116,FSA!$A47,BS.data!H$5:H$116)</f>
        <v>862000</v>
      </c>
      <c r="G47" s="202">
        <f>SUMIF(BS.data!$D$5:$D$116,FSA!$A47,BS.data!I$5:I$116)</f>
        <v>431000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8.0593049408691861</v>
      </c>
      <c r="O47" s="211">
        <f t="shared" si="33"/>
        <v>3.7663636958085398</v>
      </c>
      <c r="P47" s="211">
        <f t="shared" si="33"/>
        <v>1.8573008397593216</v>
      </c>
      <c r="Q47" s="211">
        <f t="shared" si="33"/>
        <v>7.552676151761518</v>
      </c>
      <c r="R47" s="211">
        <f t="shared" si="33"/>
        <v>93.012494215640913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555407</v>
      </c>
      <c r="D48" s="208">
        <f t="shared" si="34"/>
        <v>575990</v>
      </c>
      <c r="E48" s="208">
        <f t="shared" si="34"/>
        <v>681869</v>
      </c>
      <c r="F48" s="208">
        <f t="shared" si="34"/>
        <v>1203957</v>
      </c>
      <c r="G48" s="208">
        <f t="shared" si="34"/>
        <v>1608000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8.0593049408691861</v>
      </c>
      <c r="O48" s="174">
        <f t="shared" si="35"/>
        <v>3.7663636958085398</v>
      </c>
      <c r="P48" s="174">
        <f t="shared" si="35"/>
        <v>1.8573008397593216</v>
      </c>
      <c r="Q48" s="174">
        <f t="shared" si="35"/>
        <v>7.552676151761518</v>
      </c>
      <c r="R48" s="174">
        <f t="shared" si="35"/>
        <v>93.012494215640913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4200034</v>
      </c>
      <c r="D49" s="208">
        <f t="shared" si="36"/>
        <v>4417613</v>
      </c>
      <c r="E49" s="208">
        <f t="shared" si="36"/>
        <v>4894165</v>
      </c>
      <c r="F49" s="208">
        <f t="shared" si="36"/>
        <v>4747257</v>
      </c>
      <c r="G49" s="208">
        <f t="shared" si="36"/>
        <v>4204086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2.1620181236462629E-2</v>
      </c>
      <c r="O49" s="136">
        <f t="shared" si="37"/>
        <v>-9.8649282105592109E-2</v>
      </c>
      <c r="P49" s="136">
        <f t="shared" si="37"/>
        <v>-0.22382305105526135</v>
      </c>
      <c r="Q49" s="136">
        <f t="shared" si="37"/>
        <v>-3.8821984506091166E-2</v>
      </c>
      <c r="R49" s="136">
        <f t="shared" si="37"/>
        <v>3.5624378109452737E-2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4.9070321403943414E-2</v>
      </c>
      <c r="O50" s="136">
        <f t="shared" si="38"/>
        <v>-6.7483810482820879E-3</v>
      </c>
      <c r="P50" s="136">
        <f t="shared" si="38"/>
        <v>9.0312068740476537E-2</v>
      </c>
      <c r="Q50" s="136">
        <f t="shared" si="38"/>
        <v>-0.33063140959353199</v>
      </c>
      <c r="R50" s="136">
        <f t="shared" si="38"/>
        <v>-0.40950995024875619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2063203</v>
      </c>
      <c r="D51" s="202">
        <f>SUMIF(BS.data!$D$5:$D$116,FSA!$A51,BS.data!F$5:F$116)</f>
        <v>2063203</v>
      </c>
      <c r="E51" s="202">
        <f>SUMIF(BS.data!$D$5:$D$116,FSA!$A51,BS.data!G$5:G$116)</f>
        <v>2063203</v>
      </c>
      <c r="F51" s="202">
        <f>SUMIF(BS.data!$D$5:$D$116,FSA!$A51,BS.data!H$5:H$116)</f>
        <v>2063203</v>
      </c>
      <c r="G51" s="202">
        <f>SUMIF(BS.data!$D$5:$D$116,FSA!$A51,BS.data!I$5:I$116)</f>
        <v>2111953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-8.9287675524435228E-2</v>
      </c>
      <c r="O51" s="136">
        <f t="shared" si="39"/>
        <v>-1.0632129030017883E-2</v>
      </c>
      <c r="P51" s="136">
        <f t="shared" si="39"/>
        <v>8.8448074336859431E-2</v>
      </c>
      <c r="Q51" s="136">
        <f t="shared" si="39"/>
        <v>-0.33231668572880924</v>
      </c>
      <c r="R51" s="136">
        <f t="shared" si="39"/>
        <v>-0.41153047263681591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160520</v>
      </c>
      <c r="D52" s="202">
        <f>SUMIF(BS.data!$D$5:$D$116,FSA!$A52,BS.data!F$5:F$116)</f>
        <v>142817</v>
      </c>
      <c r="E52" s="202">
        <f>SUMIF(BS.data!$D$5:$D$116,FSA!$A52,BS.data!G$5:G$116)</f>
        <v>50866</v>
      </c>
      <c r="F52" s="202">
        <f>SUMIF(BS.data!$D$5:$D$116,FSA!$A52,BS.data!H$5:H$116)</f>
        <v>78253</v>
      </c>
      <c r="G52" s="202">
        <f>SUMIF(BS.data!$D$5:$D$116,FSA!$A52,BS.data!I$5:I$116)</f>
        <v>406872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-8.5661505886674094E-2</v>
      </c>
      <c r="O52" s="136">
        <f t="shared" si="40"/>
        <v>-7.9359016649594612E-3</v>
      </c>
      <c r="P52" s="136">
        <f t="shared" si="40"/>
        <v>9.0394195952595E-2</v>
      </c>
      <c r="Q52" s="136">
        <f t="shared" si="40"/>
        <v>-0.33166633027591519</v>
      </c>
      <c r="R52" s="136">
        <f t="shared" si="40"/>
        <v>-0.4104452736318408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28232</v>
      </c>
      <c r="D53" s="202">
        <f>SUMIF(BS.data!$D$5:$D$116,FSA!$A53,BS.data!F$5:F$116)</f>
        <v>29270</v>
      </c>
      <c r="E53" s="202">
        <f>SUMIF(BS.data!$D$5:$D$116,FSA!$A53,BS.data!G$5:G$116)</f>
        <v>39306</v>
      </c>
      <c r="F53" s="202">
        <f>SUMIF(BS.data!$D$5:$D$116,FSA!$A53,BS.data!H$5:H$116)</f>
        <v>57334</v>
      </c>
      <c r="G53" s="202">
        <f>SUMIF(BS.data!$D$5:$D$116,FSA!$A53,BS.data!I$5:I$116)</f>
        <v>56616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0.19783946637448252</v>
      </c>
      <c r="O53" s="172">
        <f t="shared" si="41"/>
        <v>0.20488531914288152</v>
      </c>
      <c r="P53" s="172">
        <f t="shared" si="41"/>
        <v>0.24049746688468435</v>
      </c>
      <c r="Q53" s="172">
        <f t="shared" si="41"/>
        <v>0.35381913495184919</v>
      </c>
      <c r="R53" s="172">
        <f t="shared" si="41"/>
        <v>0.38437257750258697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2251955</v>
      </c>
      <c r="D54" s="212">
        <f t="shared" si="42"/>
        <v>2235290</v>
      </c>
      <c r="E54" s="212">
        <f t="shared" si="42"/>
        <v>2153375</v>
      </c>
      <c r="F54" s="212">
        <f t="shared" si="42"/>
        <v>2198790</v>
      </c>
      <c r="G54" s="212">
        <f t="shared" si="42"/>
        <v>2575441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6451989</v>
      </c>
      <c r="D55" s="208">
        <f t="shared" si="43"/>
        <v>6652903</v>
      </c>
      <c r="E55" s="208">
        <f t="shared" si="43"/>
        <v>7047540</v>
      </c>
      <c r="F55" s="208">
        <f t="shared" si="43"/>
        <v>6946047</v>
      </c>
      <c r="G55" s="208">
        <f t="shared" si="43"/>
        <v>6779527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0.21972330708206869</v>
      </c>
      <c r="O55" s="137">
        <f t="shared" si="44"/>
        <v>0.22420357090131482</v>
      </c>
      <c r="P55" s="137">
        <f t="shared" si="44"/>
        <v>0.20555732280722122</v>
      </c>
      <c r="Q55" s="137">
        <f t="shared" si="44"/>
        <v>0.37628968660035744</v>
      </c>
      <c r="R55" s="137">
        <f t="shared" si="44"/>
        <v>0.58108339503797601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5</v>
      </c>
      <c r="D56" s="191">
        <f t="shared" si="45"/>
        <v>2</v>
      </c>
      <c r="E56" s="191">
        <f t="shared" si="45"/>
        <v>2</v>
      </c>
      <c r="F56" s="191">
        <f t="shared" si="45"/>
        <v>-1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7.1799608213016031</v>
      </c>
      <c r="O56" s="211">
        <f t="shared" si="46"/>
        <v>3.2770548617014321</v>
      </c>
      <c r="P56" s="211">
        <f t="shared" si="46"/>
        <v>1.2056851951221506</v>
      </c>
      <c r="Q56" s="211">
        <f t="shared" si="46"/>
        <v>5.1903417645287568</v>
      </c>
      <c r="R56" s="211">
        <f t="shared" si="46"/>
        <v>86.565594632114767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7.1799608213016031</v>
      </c>
      <c r="O57" s="211">
        <f t="shared" si="47"/>
        <v>3.2770548617014321</v>
      </c>
      <c r="P57" s="211">
        <f t="shared" si="47"/>
        <v>1.2056851951221506</v>
      </c>
      <c r="Q57" s="211">
        <f t="shared" si="47"/>
        <v>5.1903417645287568</v>
      </c>
      <c r="R57" s="211">
        <f t="shared" si="47"/>
        <v>86.565594632114767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2.4268047945966813E-2</v>
      </c>
      <c r="O58" s="136">
        <f t="shared" si="48"/>
        <v>-0.11337896081091867</v>
      </c>
      <c r="P58" s="136">
        <f t="shared" si="48"/>
        <v>-0.34478879094166393</v>
      </c>
      <c r="Q58" s="136">
        <f t="shared" si="48"/>
        <v>-5.6491439262638055E-2</v>
      </c>
      <c r="R58" s="136">
        <f t="shared" si="48"/>
        <v>3.8277473595866751E-2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5.5080061518935665E-2</v>
      </c>
      <c r="O59" s="136">
        <f t="shared" si="49"/>
        <v>-7.7560060659270496E-3</v>
      </c>
      <c r="P59" s="136">
        <f t="shared" si="49"/>
        <v>0.13912145706914392</v>
      </c>
      <c r="Q59" s="136">
        <f t="shared" si="49"/>
        <v>-0.48111513182544458</v>
      </c>
      <c r="R59" s="136">
        <f t="shared" si="49"/>
        <v>-0.44000785809457243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-0.10022291519723851</v>
      </c>
      <c r="O60" s="136">
        <f t="shared" si="50"/>
        <v>-1.2219650411046373E-2</v>
      </c>
      <c r="P60" s="136">
        <f t="shared" si="50"/>
        <v>0.13625006212695587</v>
      </c>
      <c r="Q60" s="136">
        <f t="shared" si="50"/>
        <v>-0.48356744526711964</v>
      </c>
      <c r="R60" s="136">
        <f t="shared" si="50"/>
        <v>-0.44217885718180394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-9.6152641332883329E-2</v>
      </c>
      <c r="O61" s="136">
        <f t="shared" si="51"/>
        <v>-9.1208396520073426E-3</v>
      </c>
      <c r="P61" s="136">
        <f t="shared" si="51"/>
        <v>0.1392479701429146</v>
      </c>
      <c r="Q61" s="136">
        <f t="shared" si="51"/>
        <v>-0.48262108675315635</v>
      </c>
      <c r="R61" s="136">
        <f t="shared" si="51"/>
        <v>-0.44101283889703358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95.38546603475514</v>
      </c>
      <c r="O64" s="211" t="e">
        <f t="shared" si="52"/>
        <v>#DIV/0!</v>
      </c>
      <c r="P64" s="211">
        <f t="shared" si="52"/>
        <v>34.650004852955448</v>
      </c>
      <c r="Q64" s="211">
        <f t="shared" si="52"/>
        <v>8.683820549927642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108.87045813586099</v>
      </c>
      <c r="O65" s="216" t="e">
        <f t="shared" si="53"/>
        <v>#DIV/0!</v>
      </c>
      <c r="P65" s="216">
        <f t="shared" si="53"/>
        <v>35.633213627098904</v>
      </c>
      <c r="Q65" s="216">
        <f t="shared" si="53"/>
        <v>9.2276700434153405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1.891528695523053</v>
      </c>
      <c r="O66" s="140">
        <f t="shared" si="54"/>
        <v>0.68193166297216812</v>
      </c>
      <c r="P66" s="140">
        <f t="shared" si="54"/>
        <v>0.38568237164650715</v>
      </c>
      <c r="Q66" s="140">
        <f t="shared" si="54"/>
        <v>0.62490971832116204</v>
      </c>
      <c r="R66" s="140">
        <f t="shared" si="54"/>
        <v>1.4693140202688864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0.97824164259644886</v>
      </c>
      <c r="P67" s="211">
        <f t="shared" si="55"/>
        <v>1.2478757018938555</v>
      </c>
      <c r="Q67" s="211">
        <f t="shared" si="55"/>
        <v>-2.1944948238504134</v>
      </c>
      <c r="R67" s="211">
        <f t="shared" si="55"/>
        <v>-4.3948664170606015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-24361</v>
      </c>
      <c r="O74" s="218">
        <f t="shared" si="56"/>
        <v>48295</v>
      </c>
      <c r="P74" s="218">
        <f t="shared" si="56"/>
        <v>315207</v>
      </c>
      <c r="Q74" s="218">
        <f t="shared" si="56"/>
        <v>116001</v>
      </c>
      <c r="R74" s="218">
        <f t="shared" si="56"/>
        <v>-120634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-102949.27213093989</v>
      </c>
      <c r="O75" s="219">
        <f t="shared" si="57"/>
        <v>178622.20282191635</v>
      </c>
      <c r="P75" s="219">
        <f t="shared" si="57"/>
        <v>837561.78409952181</v>
      </c>
      <c r="Q75" s="219">
        <f t="shared" si="57"/>
        <v>373714.52059686044</v>
      </c>
      <c r="R75" s="219">
        <f t="shared" si="57"/>
        <v>-822336.4533984242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1.2204136658101408</v>
      </c>
      <c r="O76" s="138">
        <f t="shared" si="58"/>
        <v>0.74334378487537867</v>
      </c>
      <c r="P76" s="138">
        <f t="shared" si="58"/>
        <v>0.2626460873389414</v>
      </c>
      <c r="Q76" s="138">
        <f t="shared" si="58"/>
        <v>0.4997369328963257</v>
      </c>
      <c r="R76" s="138">
        <f t="shared" si="58"/>
        <v>3.1651201608126782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134885</v>
      </c>
      <c r="F4" s="264">
        <v>139875</v>
      </c>
      <c r="G4" s="264">
        <v>112277</v>
      </c>
      <c r="H4" s="264">
        <v>115879</v>
      </c>
      <c r="I4" s="264">
        <v>176351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8536</v>
      </c>
      <c r="F6" s="264">
        <v>10632</v>
      </c>
      <c r="G6" s="264">
        <v>10130</v>
      </c>
      <c r="H6" s="264">
        <v>9395</v>
      </c>
      <c r="I6" s="264">
        <v>8176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-4758</v>
      </c>
      <c r="F7" s="264">
        <v>-10884</v>
      </c>
      <c r="G7" s="264">
        <v>-426</v>
      </c>
      <c r="H7" s="264">
        <v>-9522</v>
      </c>
      <c r="I7" s="264">
        <v>5299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-75961</v>
      </c>
      <c r="F9" s="264">
        <v>1112</v>
      </c>
      <c r="G9" s="264">
        <v>-711</v>
      </c>
      <c r="H9" s="264">
        <v>27006</v>
      </c>
      <c r="I9" s="264">
        <v>8184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633</v>
      </c>
      <c r="F10" s="264"/>
      <c r="G10" s="264">
        <v>10303</v>
      </c>
      <c r="H10" s="264">
        <v>17275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63335</v>
      </c>
      <c r="F12" s="301">
        <v>140735</v>
      </c>
      <c r="G12" s="301">
        <v>131574</v>
      </c>
      <c r="H12" s="301">
        <v>160033</v>
      </c>
      <c r="I12" s="301">
        <v>198010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47697</v>
      </c>
      <c r="F13" s="264">
        <v>-80701</v>
      </c>
      <c r="G13" s="264">
        <v>-2269</v>
      </c>
      <c r="H13" s="264">
        <v>221299</v>
      </c>
      <c r="I13" s="264">
        <v>64573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6114</v>
      </c>
      <c r="F14" s="264">
        <v>80720</v>
      </c>
      <c r="G14" s="264">
        <v>-51717</v>
      </c>
      <c r="H14" s="264">
        <v>-21707</v>
      </c>
      <c r="I14" s="264">
        <v>-174711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-33426</v>
      </c>
      <c r="F15" s="264">
        <v>55756</v>
      </c>
      <c r="G15" s="264">
        <v>279598</v>
      </c>
      <c r="H15" s="264">
        <v>-543147</v>
      </c>
      <c r="I15" s="264">
        <v>-602932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848</v>
      </c>
      <c r="F16" s="264">
        <v>1680</v>
      </c>
      <c r="G16" s="264">
        <v>-6193</v>
      </c>
      <c r="H16" s="264">
        <v>-3863</v>
      </c>
      <c r="I16" s="264">
        <v>1402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-13469</v>
      </c>
      <c r="F18" s="264">
        <v>-178644</v>
      </c>
      <c r="G18" s="264">
        <v>-248435</v>
      </c>
      <c r="H18" s="264">
        <v>-124610</v>
      </c>
      <c r="I18" s="264">
        <v>-122059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-37858</v>
      </c>
      <c r="F19" s="264">
        <v>-18912</v>
      </c>
      <c r="G19" s="264">
        <v>-35757</v>
      </c>
      <c r="H19" s="264">
        <v>-82163</v>
      </c>
      <c r="I19" s="264">
        <v>-18667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-5987</v>
      </c>
      <c r="F21" s="264">
        <v>-4521</v>
      </c>
      <c r="G21" s="264">
        <v>-5220</v>
      </c>
      <c r="H21" s="264">
        <v>-3908</v>
      </c>
      <c r="I21" s="264">
        <v>-4108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27253</v>
      </c>
      <c r="F22" s="301">
        <v>-3887</v>
      </c>
      <c r="G22" s="301">
        <v>61580</v>
      </c>
      <c r="H22" s="301">
        <v>-398065</v>
      </c>
      <c r="I22" s="301">
        <v>-658492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-76846</v>
      </c>
      <c r="F24" s="264">
        <v>-2237</v>
      </c>
      <c r="G24" s="264">
        <v>-1271</v>
      </c>
      <c r="H24" s="264">
        <v>-2029</v>
      </c>
      <c r="I24" s="264">
        <v>-3249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</v>
      </c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1207</v>
      </c>
      <c r="F26" s="264">
        <v>-7090</v>
      </c>
      <c r="G26" s="264">
        <v>-1337</v>
      </c>
      <c r="H26" s="264">
        <v>-5746</v>
      </c>
      <c r="I26" s="264">
        <v>-31738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>
        <v>3109</v>
      </c>
      <c r="I27" s="264">
        <v>24780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>
        <v>-2750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87251</v>
      </c>
      <c r="F29" s="264">
        <v>6600</v>
      </c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2970</v>
      </c>
      <c r="F30" s="264">
        <v>2509</v>
      </c>
      <c r="G30" s="264">
        <v>2283</v>
      </c>
      <c r="H30" s="264">
        <v>1739</v>
      </c>
      <c r="I30" s="264">
        <v>2480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14583</v>
      </c>
      <c r="F31" s="301">
        <v>-218</v>
      </c>
      <c r="G31" s="301">
        <v>-324</v>
      </c>
      <c r="H31" s="301">
        <v>-5677</v>
      </c>
      <c r="I31" s="301">
        <v>-7728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6116</v>
      </c>
      <c r="F35" s="264">
        <v>78083</v>
      </c>
      <c r="G35" s="264">
        <v>600912</v>
      </c>
      <c r="H35" s="264">
        <v>1166457</v>
      </c>
      <c r="I35" s="264">
        <v>441543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-85052</v>
      </c>
      <c r="F36" s="264">
        <v>-57500</v>
      </c>
      <c r="G36" s="264">
        <v>-495032</v>
      </c>
      <c r="H36" s="264">
        <v>-644370</v>
      </c>
      <c r="I36" s="264">
        <v>-37500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-956</v>
      </c>
      <c r="F38" s="264">
        <v>-956</v>
      </c>
      <c r="G38" s="264">
        <v>-956</v>
      </c>
      <c r="H38" s="264">
        <v>-956</v>
      </c>
      <c r="I38" s="264">
        <v>-735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-79892</v>
      </c>
      <c r="F39" s="301">
        <v>19628</v>
      </c>
      <c r="G39" s="301">
        <v>104924</v>
      </c>
      <c r="H39" s="301">
        <v>521132</v>
      </c>
      <c r="I39" s="301">
        <v>403308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-38057</v>
      </c>
      <c r="F40" s="301">
        <v>15523</v>
      </c>
      <c r="G40" s="301">
        <v>166180</v>
      </c>
      <c r="H40" s="301">
        <v>117389</v>
      </c>
      <c r="I40" s="301">
        <v>-262912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78548</v>
      </c>
      <c r="F41" s="301">
        <v>40492</v>
      </c>
      <c r="G41" s="301">
        <v>56015</v>
      </c>
      <c r="H41" s="301">
        <v>222195</v>
      </c>
      <c r="I41" s="301">
        <v>339585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40492</v>
      </c>
      <c r="F43" s="301">
        <v>56015</v>
      </c>
      <c r="G43" s="301">
        <v>222195</v>
      </c>
      <c r="H43" s="301">
        <v>339585</v>
      </c>
      <c r="I43" s="301">
        <v>76673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-0.76336889522622797</v>
      </c>
      <c r="D8" s="136">
        <f>FSA!D8/FSA!D$7</f>
        <v>-0.72962487732754377</v>
      </c>
      <c r="E8" s="136">
        <f>FSA!E8/FSA!E$7</f>
        <v>-0.62366119612431359</v>
      </c>
      <c r="F8" s="136">
        <f>FSA!F8/FSA!F$7</f>
        <v>-0.6895999657312365</v>
      </c>
      <c r="G8" s="136">
        <f>FSA!G8/FSA!G$7</f>
        <v>-0.85330335351003528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0.23663110477377197</v>
      </c>
      <c r="D9" s="142">
        <f>FSA!D9/FSA!D$7</f>
        <v>0.27037512267245628</v>
      </c>
      <c r="E9" s="142">
        <f>FSA!E9/FSA!E$7</f>
        <v>0.37633880387568647</v>
      </c>
      <c r="F9" s="142">
        <f>FSA!F9/FSA!F$7</f>
        <v>0.3104000342687635</v>
      </c>
      <c r="G9" s="142">
        <f>FSA!G9/FSA!G$7</f>
        <v>0.14669664648996475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-0.10736009146321882</v>
      </c>
      <c r="D10" s="136">
        <f>FSA!D10/FSA!D$7</f>
        <v>-6.5911928719938964E-2</v>
      </c>
      <c r="E10" s="136">
        <f>FSA!E10/FSA!E$7</f>
        <v>-6.2052008007733063E-2</v>
      </c>
      <c r="F10" s="136">
        <f>FSA!F10/FSA!F$7</f>
        <v>-0.1095890961078181</v>
      </c>
      <c r="G10" s="136">
        <f>FSA!G10/FSA!G$7</f>
        <v>-0.12270576681560039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0.12927101331055316</v>
      </c>
      <c r="D12" s="142">
        <f>FSA!D12/FSA!D$7</f>
        <v>0.20446319395251733</v>
      </c>
      <c r="E12" s="142">
        <f>FSA!E12/FSA!E$7</f>
        <v>0.31428679586795338</v>
      </c>
      <c r="F12" s="142">
        <f>FSA!F12/FSA!F$7</f>
        <v>0.20081093816094539</v>
      </c>
      <c r="G12" s="142">
        <f>FSA!G12/FSA!G$7</f>
        <v>2.3990879674364356E-2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-6.9453811288599423E-3</v>
      </c>
      <c r="D13" s="136">
        <f>FSA!D13/FSA!D$7</f>
        <v>-6.7705137802657918E-3</v>
      </c>
      <c r="E13" s="136">
        <f>FSA!E13/FSA!E$7</f>
        <v>-0.209659812202109</v>
      </c>
      <c r="F13" s="136">
        <f>FSA!F13/FSA!F$7</f>
        <v>-4.6107550372405076E-2</v>
      </c>
      <c r="G13" s="136">
        <f>FSA!G13/FSA!G$7</f>
        <v>0.46453367595988532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-1.3552485371665672E-3</v>
      </c>
      <c r="D14" s="136">
        <f>FSA!D14/FSA!D$7</f>
        <v>0</v>
      </c>
      <c r="E14" s="136">
        <f>FSA!E14/FSA!E$7</f>
        <v>-9.0703247287177938E-3</v>
      </c>
      <c r="F14" s="136">
        <f>FSA!F14/FSA!F$7</f>
        <v>-2.3124722235608457E-2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0.16781745037713591</v>
      </c>
      <c r="D15" s="136">
        <f>FSA!D15/FSA!D$7</f>
        <v>3.2889868512369263E-3</v>
      </c>
      <c r="E15" s="136">
        <f>FSA!E15/FSA!E$7</f>
        <v>3.2872554146396431E-3</v>
      </c>
      <c r="F15" s="136">
        <f>FSA!F15/FSA!F$7</f>
        <v>2.3539695543454399E-2</v>
      </c>
      <c r="G15" s="136">
        <f>FSA!G15/FSA!G$7</f>
        <v>-2.4212042305251823E-2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0.28878783402166258</v>
      </c>
      <c r="D16" s="142">
        <f>FSA!D16/FSA!D$7</f>
        <v>0.20098166702348846</v>
      </c>
      <c r="E16" s="142">
        <f>FSA!E16/FSA!E$7</f>
        <v>9.884391435176626E-2</v>
      </c>
      <c r="F16" s="142">
        <f>FSA!F16/FSA!F$7</f>
        <v>0.15511836109638624</v>
      </c>
      <c r="G16" s="142">
        <f>FSA!G16/FSA!G$7</f>
        <v>0.46431251332899787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-4.5645969687821815E-2</v>
      </c>
      <c r="D17" s="136">
        <f>FSA!D17/FSA!D$7</f>
        <v>-4.6906498802371979E-2</v>
      </c>
      <c r="E17" s="136">
        <f>FSA!E17/FSA!E$7</f>
        <v>-6.1918193646987155E-2</v>
      </c>
      <c r="F17" s="136">
        <f>FSA!F17/FSA!F$7</f>
        <v>-4.2423658297592086E-2</v>
      </c>
      <c r="G17" s="136">
        <f>FSA!G17/FSA!G$7</f>
        <v>-0.14666768471687233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0.24314186433384075</v>
      </c>
      <c r="D18" s="142">
        <f>FSA!D18/FSA!D$7</f>
        <v>0.15407516822111647</v>
      </c>
      <c r="E18" s="142">
        <f>FSA!E18/FSA!E$7</f>
        <v>3.6925720704779112E-2</v>
      </c>
      <c r="F18" s="142">
        <f>FSA!F18/FSA!F$7</f>
        <v>0.11269470279879416</v>
      </c>
      <c r="G18" s="142">
        <f>FSA!G18/FSA!G$7</f>
        <v>0.31764482861212551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1.8275515818726409E-2</v>
      </c>
      <c r="D21" s="136">
        <f>FSA!D21/FSA!D$7</f>
        <v>1.527676199316339E-2</v>
      </c>
      <c r="E21" s="136">
        <f>FSA!E21/FSA!E$7</f>
        <v>8.9180228576056734E-3</v>
      </c>
      <c r="F21" s="136">
        <f>FSA!F21/FSA!F$7</f>
        <v>1.257636847487939E-2</v>
      </c>
      <c r="G21" s="136">
        <f>FSA!G21/FSA!G$7</f>
        <v>2.1526496073046856E-2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0.14754652912927957</v>
      </c>
      <c r="D25" s="136">
        <f>FSA!D25/FSA!D$7</f>
        <v>0.21973995594568071</v>
      </c>
      <c r="E25" s="136">
        <f>FSA!E25/FSA!E$7</f>
        <v>0.32320481872555906</v>
      </c>
      <c r="F25" s="136">
        <f>FSA!F25/FSA!F$7</f>
        <v>0.21338730663582478</v>
      </c>
      <c r="G25" s="136">
        <f>FSA!G25/FSA!G$7</f>
        <v>4.5517375747411215E-2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0.14754652912927957</v>
      </c>
      <c r="D26" s="136">
        <f>FSA!D26/FSA!D$7</f>
        <v>0.21973995594568071</v>
      </c>
      <c r="E26" s="136">
        <f>FSA!E26/FSA!E$7</f>
        <v>0.32320481872555906</v>
      </c>
      <c r="F26" s="136">
        <f>FSA!F26/FSA!F$7</f>
        <v>0.21338730663582478</v>
      </c>
      <c r="G26" s="136">
        <f>FSA!G26/FSA!G$7</f>
        <v>4.5517375747411215E-2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9.3924451882627293E-3</v>
      </c>
      <c r="D29" s="136">
        <f>FSA!D29/FSA!D$38</f>
        <v>1.1247718102092245E-2</v>
      </c>
      <c r="E29" s="136">
        <f>FSA!E29/FSA!E$38</f>
        <v>3.394474272022785E-2</v>
      </c>
      <c r="F29" s="136">
        <f>FSA!F29/FSA!F$38</f>
        <v>5.4214296881995888E-2</v>
      </c>
      <c r="G29" s="136">
        <f>FSA!G29/FSA!G$38</f>
        <v>1.6439789973548301E-2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4.7226330340666776E-2</v>
      </c>
      <c r="D30" s="136">
        <f>FSA!D30/FSA!D$38</f>
        <v>4.978456779406891E-2</v>
      </c>
      <c r="E30" s="136">
        <f>FSA!E30/FSA!E$38</f>
        <v>6.0252212757298924E-2</v>
      </c>
      <c r="F30" s="136">
        <f>FSA!F30/FSA!F$38</f>
        <v>3.2216026211171075E-2</v>
      </c>
      <c r="G30" s="136">
        <f>FSA!G30/FSA!G$38</f>
        <v>2.1945926316098454E-2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0.54310512378033826</v>
      </c>
      <c r="D31" s="136">
        <f>FSA!D31/FSA!D$38</f>
        <v>0.53637020218987042</v>
      </c>
      <c r="E31" s="136">
        <f>FSA!E31/FSA!E$38</f>
        <v>0.53861913841733755</v>
      </c>
      <c r="F31" s="136">
        <f>FSA!F31/FSA!F$38</f>
        <v>0.52008682349641799</v>
      </c>
      <c r="G31" s="136">
        <f>FSA!G31/FSA!G$38</f>
        <v>0.54652411591546135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1.1431659731859639E-2</v>
      </c>
      <c r="D32" s="136">
        <f>FSA!D32/FSA!D$38</f>
        <v>9.4355773906286047E-3</v>
      </c>
      <c r="E32" s="136">
        <f>FSA!E32/FSA!E$38</f>
        <v>6.9530625003724703E-3</v>
      </c>
      <c r="F32" s="136">
        <f>FSA!F32/FSA!F$38</f>
        <v>4.3125254281356617E-3</v>
      </c>
      <c r="G32" s="136">
        <f>FSA!G32/FSA!G$38</f>
        <v>4.1660723528352348E-3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3.6835124149216508E-3</v>
      </c>
      <c r="D33" s="136">
        <f>FSA!D33/FSA!D$38</f>
        <v>3.2315206665358967E-3</v>
      </c>
      <c r="E33" s="136">
        <f>FSA!E33/FSA!E$38</f>
        <v>3.2554612657860003E-3</v>
      </c>
      <c r="F33" s="136">
        <f>FSA!F33/FSA!F$38</f>
        <v>2.9592375288041571E-3</v>
      </c>
      <c r="G33" s="136">
        <f>FSA!G33/FSA!G$38</f>
        <v>2.6670002199268472E-3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1.9600452201288469E-2</v>
      </c>
      <c r="D34" s="136">
        <f>FSA!D34/FSA!D$38</f>
        <v>3.1124749263667525E-2</v>
      </c>
      <c r="E34" s="136">
        <f>FSA!E34/FSA!E$38</f>
        <v>1.9017552502702359E-2</v>
      </c>
      <c r="F34" s="136">
        <f>FSA!F34/FSA!F$38</f>
        <v>1.9448762648562937E-2</v>
      </c>
      <c r="G34" s="136">
        <f>FSA!G34/FSA!G$38</f>
        <v>2.3322718531838579E-2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2.5903929854863474E-2</v>
      </c>
      <c r="D35" s="136">
        <f>FSA!D35/FSA!D$38</f>
        <v>2.4405579216898482E-2</v>
      </c>
      <c r="E35" s="136">
        <f>FSA!E35/FSA!E$38</f>
        <v>2.2444846728121661E-2</v>
      </c>
      <c r="F35" s="136">
        <f>FSA!F35/FSA!F$38</f>
        <v>1.8073447829167845E-2</v>
      </c>
      <c r="G35" s="136">
        <f>FSA!G35/FSA!G$38</f>
        <v>1.6204670325820666E-2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0.33952278938883079</v>
      </c>
      <c r="D36" s="136">
        <f>FSA!D36/FSA!D$38</f>
        <v>0.33427337381189121</v>
      </c>
      <c r="E36" s="136">
        <f>FSA!E36/FSA!E$38</f>
        <v>0.31539606291101208</v>
      </c>
      <c r="F36" s="136">
        <f>FSA!F36/FSA!F$38</f>
        <v>0.34857313067031231</v>
      </c>
      <c r="G36" s="136">
        <f>FSA!G36/FSA!G$38</f>
        <v>0.36861406407851166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1.3375709896816396E-4</v>
      </c>
      <c r="D37" s="136">
        <f>FSA!D37/FSA!D$38</f>
        <v>1.2671156434670267E-4</v>
      </c>
      <c r="E37" s="136">
        <f>FSA!E37/FSA!E$38</f>
        <v>1.1692019714107415E-4</v>
      </c>
      <c r="F37" s="136">
        <f>FSA!F37/FSA!F$38</f>
        <v>1.1574930543218401E-4</v>
      </c>
      <c r="G37" s="136">
        <f>FSA!G37/FSA!G$38</f>
        <v>1.1564228595888769E-4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2.3959743266766264E-2</v>
      </c>
      <c r="D40" s="136">
        <f>FSA!D40/FSA!D$55</f>
        <v>2.2606071364635858E-2</v>
      </c>
      <c r="E40" s="136">
        <f>FSA!E40/FSA!E$55</f>
        <v>3.3883738155441476E-2</v>
      </c>
      <c r="F40" s="136">
        <f>FSA!F40/FSA!F$55</f>
        <v>3.0002100475277522E-2</v>
      </c>
      <c r="G40" s="136">
        <f>FSA!G40/FSA!G$55</f>
        <v>2.0038861118187153E-2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0.16176592985511909</v>
      </c>
      <c r="D41" s="136">
        <f>FSA!D41/FSA!D$55</f>
        <v>0.16607186366613191</v>
      </c>
      <c r="E41" s="136">
        <f>FSA!E41/FSA!E$55</f>
        <v>0.15571248974819582</v>
      </c>
      <c r="F41" s="136">
        <f>FSA!F41/FSA!F$55</f>
        <v>0.16058745355451814</v>
      </c>
      <c r="G41" s="136">
        <f>FSA!G41/FSA!G$55</f>
        <v>0.17289008510475731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5.5108432453930101E-2</v>
      </c>
      <c r="D42" s="136">
        <f>FSA!D42/FSA!D$55</f>
        <v>6.3462822169510061E-2</v>
      </c>
      <c r="E42" s="136">
        <f>FSA!E42/FSA!E$55</f>
        <v>3.6034133896366678E-2</v>
      </c>
      <c r="F42" s="136">
        <f>FSA!F42/FSA!F$55</f>
        <v>2.0285350790168855E-2</v>
      </c>
      <c r="G42" s="136">
        <f>FSA!G42/FSA!G$55</f>
        <v>1.4176505234067214E-2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1.0942362115000506E-4</v>
      </c>
      <c r="D43" s="136">
        <f>FSA!D43/FSA!D$55</f>
        <v>5.2431246930851085E-3</v>
      </c>
      <c r="E43" s="136">
        <f>FSA!E43/FSA!E$55</f>
        <v>1.1530264461074361E-3</v>
      </c>
      <c r="F43" s="136">
        <f>FSA!F43/FSA!F$55</f>
        <v>4.5853418498319979E-4</v>
      </c>
      <c r="G43" s="136">
        <f>FSA!G43/FSA!G$55</f>
        <v>5.3617309880173061E-4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0.315867401509829</v>
      </c>
      <c r="D44" s="136">
        <f>FSA!D44/FSA!D$55</f>
        <v>0.31107518026341285</v>
      </c>
      <c r="E44" s="136">
        <f>FSA!E44/FSA!E$55</f>
        <v>0.35753000337706492</v>
      </c>
      <c r="F44" s="136">
        <f>FSA!F44/FSA!F$55</f>
        <v>0.29222189253830272</v>
      </c>
      <c r="G44" s="136">
        <f>FSA!G44/FSA!G$55</f>
        <v>0.16128337566912854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8.0733243655561095E-3</v>
      </c>
      <c r="D45" s="136">
        <f>FSA!D45/FSA!D$55</f>
        <v>8.9765325001732333E-3</v>
      </c>
      <c r="E45" s="136">
        <f>FSA!E45/FSA!E$55</f>
        <v>1.3383960928210412E-2</v>
      </c>
      <c r="F45" s="136">
        <f>FSA!F45/FSA!F$55</f>
        <v>6.562149665845912E-3</v>
      </c>
      <c r="G45" s="136">
        <f>FSA!G45/FSA!G$55</f>
        <v>1.4005254348865341E-2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7.4458744427493603E-2</v>
      </c>
      <c r="D46" s="136">
        <f>FSA!D46/FSA!D$55</f>
        <v>7.2961683042725864E-2</v>
      </c>
      <c r="E46" s="136">
        <f>FSA!E46/FSA!E$55</f>
        <v>9.1637365662344594E-2</v>
      </c>
      <c r="F46" s="136">
        <f>FSA!F46/FSA!F$55</f>
        <v>4.923044718816328E-2</v>
      </c>
      <c r="G46" s="136">
        <f>FSA!G46/FSA!G$55</f>
        <v>0.17361093185409543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1.1624322360128017E-2</v>
      </c>
      <c r="D47" s="136">
        <f>FSA!D47/FSA!D$55</f>
        <v>1.3615560004407098E-2</v>
      </c>
      <c r="E47" s="136">
        <f>FSA!E47/FSA!E$55</f>
        <v>5.1154019700491238E-3</v>
      </c>
      <c r="F47" s="136">
        <f>FSA!F47/FSA!F$55</f>
        <v>0.12409936183846726</v>
      </c>
      <c r="G47" s="136">
        <f>FSA!G47/FSA!G$55</f>
        <v>6.3573756694235456E-2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8.608306678762162E-2</v>
      </c>
      <c r="D48" s="136">
        <f>FSA!D48/FSA!D$55</f>
        <v>8.6577243047132962E-2</v>
      </c>
      <c r="E48" s="136">
        <f>FSA!E48/FSA!E$55</f>
        <v>9.675276763239371E-2</v>
      </c>
      <c r="F48" s="136">
        <f>FSA!F48/FSA!F$55</f>
        <v>0.17332980902663053</v>
      </c>
      <c r="G48" s="136">
        <f>FSA!G48/FSA!G$55</f>
        <v>0.23718468854833089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0.65096732185997219</v>
      </c>
      <c r="D49" s="136">
        <f>FSA!D49/FSA!D$55</f>
        <v>0.66401283770408193</v>
      </c>
      <c r="E49" s="136">
        <f>FSA!E49/FSA!E$55</f>
        <v>0.69445012018378049</v>
      </c>
      <c r="F49" s="136">
        <f>FSA!F49/FSA!F$55</f>
        <v>0.68344729023572692</v>
      </c>
      <c r="G49" s="136">
        <f>FSA!G49/FSA!G$55</f>
        <v>0.62011494312213822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0.31977782355177603</v>
      </c>
      <c r="D51" s="136">
        <f>FSA!D51/FSA!D$55</f>
        <v>0.31012070971123434</v>
      </c>
      <c r="E51" s="136">
        <f>FSA!E51/FSA!E$55</f>
        <v>0.29275506063108547</v>
      </c>
      <c r="F51" s="136">
        <f>FSA!F51/FSA!F$55</f>
        <v>0.29703268636103386</v>
      </c>
      <c r="G51" s="136">
        <f>FSA!G51/FSA!G$55</f>
        <v>0.31151922545628918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2.4879149669969989E-2</v>
      </c>
      <c r="D52" s="136">
        <f>FSA!D52/FSA!D$55</f>
        <v>2.1466869425271946E-2</v>
      </c>
      <c r="E52" s="136">
        <f>FSA!E52/FSA!E$55</f>
        <v>7.2175539266183661E-3</v>
      </c>
      <c r="F52" s="136">
        <f>FSA!F52/FSA!F$55</f>
        <v>1.1265832206433386E-2</v>
      </c>
      <c r="G52" s="136">
        <f>FSA!G52/FSA!G$55</f>
        <v>6.0014806342684378E-2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4.3757049182817885E-3</v>
      </c>
      <c r="D53" s="136">
        <f>FSA!D53/FSA!D$55</f>
        <v>4.3995831594117636E-3</v>
      </c>
      <c r="E53" s="136">
        <f>FSA!E53/FSA!E$55</f>
        <v>5.5772652585157371E-3</v>
      </c>
      <c r="F53" s="136">
        <f>FSA!F53/FSA!F$55</f>
        <v>8.2541911968058955E-3</v>
      </c>
      <c r="G53" s="136">
        <f>FSA!G53/FSA!G$55</f>
        <v>8.3510250788882464E-3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0.34903267814002781</v>
      </c>
      <c r="D54" s="136">
        <f>FSA!D54/FSA!D$55</f>
        <v>0.33598716229591802</v>
      </c>
      <c r="E54" s="136">
        <f>FSA!E54/FSA!E$55</f>
        <v>0.30554987981621956</v>
      </c>
      <c r="F54" s="136">
        <f>FSA!F54/FSA!F$55</f>
        <v>0.31655270976427313</v>
      </c>
      <c r="G54" s="136">
        <f>FSA!G54/FSA!G$55</f>
        <v>0.37988505687786184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3991841</v>
      </c>
      <c r="F4" s="299">
        <v>4141588</v>
      </c>
      <c r="G4" s="299">
        <v>4536194</v>
      </c>
      <c r="H4" s="299">
        <v>4262069</v>
      </c>
      <c r="I4" s="299">
        <v>4029802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40492</v>
      </c>
      <c r="F5" s="301">
        <v>56015</v>
      </c>
      <c r="G5" s="301">
        <v>222195</v>
      </c>
      <c r="H5" s="301">
        <v>339585</v>
      </c>
      <c r="I5" s="301">
        <v>76673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33225</v>
      </c>
      <c r="F6" s="264">
        <v>48213</v>
      </c>
      <c r="G6" s="264">
        <v>216802</v>
      </c>
      <c r="H6" s="264">
        <v>194943</v>
      </c>
      <c r="I6" s="264">
        <v>28711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7267</v>
      </c>
      <c r="F7" s="264">
        <v>7802</v>
      </c>
      <c r="G7" s="264">
        <v>5393</v>
      </c>
      <c r="H7" s="264">
        <v>144641</v>
      </c>
      <c r="I7" s="264">
        <v>47962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20108</v>
      </c>
      <c r="F8" s="301">
        <v>18815</v>
      </c>
      <c r="G8" s="301">
        <v>17032</v>
      </c>
      <c r="H8" s="301">
        <v>36990</v>
      </c>
      <c r="I8" s="301">
        <v>34781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17817</v>
      </c>
      <c r="F9" s="264">
        <v>17817</v>
      </c>
      <c r="G9" s="264">
        <v>17817</v>
      </c>
      <c r="H9" s="264">
        <v>17817</v>
      </c>
      <c r="I9" s="264">
        <v>17817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-13978</v>
      </c>
      <c r="F10" s="264">
        <v>-14668</v>
      </c>
      <c r="G10" s="264">
        <v>-14273</v>
      </c>
      <c r="H10" s="264">
        <v>-60</v>
      </c>
      <c r="I10" s="264">
        <v>-12967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16269</v>
      </c>
      <c r="F11" s="264">
        <v>15666</v>
      </c>
      <c r="G11" s="264">
        <v>13487</v>
      </c>
      <c r="H11" s="264">
        <v>19233</v>
      </c>
      <c r="I11" s="264">
        <v>29931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345383</v>
      </c>
      <c r="F12" s="301">
        <v>431625</v>
      </c>
      <c r="G12" s="301">
        <v>447852</v>
      </c>
      <c r="H12" s="301">
        <v>222119</v>
      </c>
      <c r="I12" s="301">
        <v>177081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304704</v>
      </c>
      <c r="F13" s="264">
        <v>331212</v>
      </c>
      <c r="G13" s="264">
        <v>424630</v>
      </c>
      <c r="H13" s="264">
        <v>223774</v>
      </c>
      <c r="I13" s="264">
        <v>148783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73757</v>
      </c>
      <c r="F14" s="264">
        <v>62774</v>
      </c>
      <c r="G14" s="264">
        <v>49002</v>
      </c>
      <c r="H14" s="264">
        <v>29955</v>
      </c>
      <c r="I14" s="264">
        <v>28244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88889</v>
      </c>
      <c r="F18" s="264">
        <v>148503</v>
      </c>
      <c r="G18" s="264">
        <v>86108</v>
      </c>
      <c r="H18" s="264">
        <v>84670</v>
      </c>
      <c r="I18" s="264">
        <v>109061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-121967</v>
      </c>
      <c r="F19" s="264">
        <v>-110863</v>
      </c>
      <c r="G19" s="264">
        <v>-111888</v>
      </c>
      <c r="H19" s="264">
        <v>-116280</v>
      </c>
      <c r="I19" s="264">
        <v>-109007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3504111</v>
      </c>
      <c r="F21" s="301">
        <v>3568420</v>
      </c>
      <c r="G21" s="301">
        <v>3795941</v>
      </c>
      <c r="H21" s="301">
        <v>3612547</v>
      </c>
      <c r="I21" s="301">
        <v>3705175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3508801</v>
      </c>
      <c r="F22" s="264">
        <v>3573111</v>
      </c>
      <c r="G22" s="264">
        <v>3800632</v>
      </c>
      <c r="H22" s="264">
        <v>3617238</v>
      </c>
      <c r="I22" s="264">
        <v>3709866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-4691</v>
      </c>
      <c r="F23" s="264">
        <v>-4691</v>
      </c>
      <c r="G23" s="264">
        <v>-4691</v>
      </c>
      <c r="H23" s="264">
        <v>-4691</v>
      </c>
      <c r="I23" s="264">
        <v>-4691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81748</v>
      </c>
      <c r="F24" s="301">
        <v>66712</v>
      </c>
      <c r="G24" s="301">
        <v>53174</v>
      </c>
      <c r="H24" s="301">
        <v>50829</v>
      </c>
      <c r="I24" s="301">
        <v>36093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23766</v>
      </c>
      <c r="F25" s="264">
        <v>21499</v>
      </c>
      <c r="G25" s="264">
        <v>22943</v>
      </c>
      <c r="H25" s="264">
        <v>20555</v>
      </c>
      <c r="I25" s="264">
        <v>18081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57782</v>
      </c>
      <c r="F26" s="264">
        <v>45060</v>
      </c>
      <c r="G26" s="264">
        <v>30066</v>
      </c>
      <c r="H26" s="264">
        <v>30022</v>
      </c>
      <c r="I26" s="264">
        <v>17742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200</v>
      </c>
      <c r="F27" s="264">
        <v>153</v>
      </c>
      <c r="G27" s="264">
        <v>165</v>
      </c>
      <c r="H27" s="264">
        <v>251</v>
      </c>
      <c r="I27" s="264">
        <v>269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2460151</v>
      </c>
      <c r="F30" s="301">
        <v>2511315</v>
      </c>
      <c r="G30" s="301">
        <v>2511347</v>
      </c>
      <c r="H30" s="301">
        <v>2683978</v>
      </c>
      <c r="I30" s="301">
        <v>2749726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96079</v>
      </c>
      <c r="F31" s="301">
        <v>117053</v>
      </c>
      <c r="G31" s="301">
        <v>117053</v>
      </c>
      <c r="H31" s="301">
        <v>117053</v>
      </c>
      <c r="I31" s="301">
        <v>117053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29008</v>
      </c>
      <c r="F33" s="264">
        <v>49983</v>
      </c>
      <c r="G33" s="264">
        <v>49983</v>
      </c>
      <c r="H33" s="264">
        <v>49983</v>
      </c>
      <c r="I33" s="264">
        <v>49983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67071</v>
      </c>
      <c r="F37" s="264">
        <v>67071</v>
      </c>
      <c r="G37" s="264">
        <v>67071</v>
      </c>
      <c r="H37" s="264">
        <v>67071</v>
      </c>
      <c r="I37" s="264">
        <v>67071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235984</v>
      </c>
      <c r="F39" s="301">
        <v>229723</v>
      </c>
      <c r="G39" s="301">
        <v>220741</v>
      </c>
      <c r="H39" s="301">
        <v>212350</v>
      </c>
      <c r="I39" s="301">
        <v>204988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235121</v>
      </c>
      <c r="F40" s="264">
        <v>228880</v>
      </c>
      <c r="G40" s="264">
        <v>219917</v>
      </c>
      <c r="H40" s="264">
        <v>211546</v>
      </c>
      <c r="I40" s="264">
        <v>204204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999</v>
      </c>
      <c r="F41" s="264">
        <v>999</v>
      </c>
      <c r="G41" s="264">
        <v>999</v>
      </c>
      <c r="H41" s="264">
        <v>999</v>
      </c>
      <c r="I41" s="264">
        <v>999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-136</v>
      </c>
      <c r="F42" s="264">
        <v>-156</v>
      </c>
      <c r="G42" s="264">
        <v>-176</v>
      </c>
      <c r="H42" s="264">
        <v>-195</v>
      </c>
      <c r="I42" s="264">
        <v>-215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863</v>
      </c>
      <c r="F46" s="264">
        <v>843</v>
      </c>
      <c r="G46" s="264">
        <v>824</v>
      </c>
      <c r="H46" s="264">
        <v>804</v>
      </c>
      <c r="I46" s="264">
        <v>784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17707</v>
      </c>
      <c r="F49" s="301">
        <v>15002</v>
      </c>
      <c r="G49" s="301">
        <v>7817</v>
      </c>
      <c r="H49" s="301">
        <v>6510</v>
      </c>
      <c r="I49" s="301">
        <v>5794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34052</v>
      </c>
      <c r="F50" s="264">
        <v>31253</v>
      </c>
      <c r="G50" s="264">
        <v>17765</v>
      </c>
      <c r="H50" s="264">
        <v>16276</v>
      </c>
      <c r="I50" s="264">
        <v>16103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-16345</v>
      </c>
      <c r="F51" s="264">
        <v>-16252</v>
      </c>
      <c r="G51" s="264">
        <v>-9949</v>
      </c>
      <c r="H51" s="264">
        <v>-9766</v>
      </c>
      <c r="I51" s="264">
        <v>-10309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1955478</v>
      </c>
      <c r="F52" s="301">
        <v>1995009</v>
      </c>
      <c r="G52" s="301">
        <v>2002850</v>
      </c>
      <c r="H52" s="301">
        <v>2209659</v>
      </c>
      <c r="I52" s="301">
        <v>2294825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1922700</v>
      </c>
      <c r="F53" s="264">
        <v>1960184</v>
      </c>
      <c r="G53" s="264">
        <v>1966754</v>
      </c>
      <c r="H53" s="264">
        <v>2171855</v>
      </c>
      <c r="I53" s="264">
        <v>2253938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32778</v>
      </c>
      <c r="F54" s="264">
        <v>34825</v>
      </c>
      <c r="G54" s="264">
        <v>36095</v>
      </c>
      <c r="H54" s="264">
        <v>37804</v>
      </c>
      <c r="I54" s="264">
        <v>40887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149425</v>
      </c>
      <c r="F55" s="301">
        <v>147366</v>
      </c>
      <c r="G55" s="301">
        <v>150364</v>
      </c>
      <c r="H55" s="301">
        <v>119029</v>
      </c>
      <c r="I55" s="301">
        <v>104066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108433</v>
      </c>
      <c r="F57" s="264">
        <v>104811</v>
      </c>
      <c r="G57" s="264">
        <v>103239</v>
      </c>
      <c r="H57" s="264">
        <v>72562</v>
      </c>
      <c r="I57" s="264">
        <v>61002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55493</v>
      </c>
      <c r="F58" s="264">
        <v>55493</v>
      </c>
      <c r="G58" s="264">
        <v>55493</v>
      </c>
      <c r="H58" s="264">
        <v>58243</v>
      </c>
      <c r="I58" s="264">
        <v>58243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-16741</v>
      </c>
      <c r="F59" s="264">
        <v>-16272</v>
      </c>
      <c r="G59" s="264">
        <v>-15216</v>
      </c>
      <c r="H59" s="264">
        <v>-15515</v>
      </c>
      <c r="I59" s="264">
        <v>-15179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2240</v>
      </c>
      <c r="F60" s="264">
        <v>3333</v>
      </c>
      <c r="G60" s="264">
        <v>6849</v>
      </c>
      <c r="H60" s="264">
        <v>3740</v>
      </c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5479</v>
      </c>
      <c r="F61" s="301">
        <v>7162</v>
      </c>
      <c r="G61" s="301">
        <v>12522</v>
      </c>
      <c r="H61" s="301">
        <v>19375</v>
      </c>
      <c r="I61" s="301">
        <v>22999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402</v>
      </c>
      <c r="F62" s="264">
        <v>989</v>
      </c>
      <c r="G62" s="264">
        <v>5737</v>
      </c>
      <c r="H62" s="264">
        <v>11988</v>
      </c>
      <c r="I62" s="264">
        <v>11246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3777</v>
      </c>
      <c r="F63" s="264">
        <v>6174</v>
      </c>
      <c r="G63" s="264">
        <v>6785</v>
      </c>
      <c r="H63" s="264">
        <v>7387</v>
      </c>
      <c r="I63" s="264">
        <v>11752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1300</v>
      </c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6451992</v>
      </c>
      <c r="F67" s="301">
        <v>6652903</v>
      </c>
      <c r="G67" s="301">
        <v>7047540</v>
      </c>
      <c r="H67" s="301">
        <v>6946047</v>
      </c>
      <c r="I67" s="301">
        <v>6779528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4200035</v>
      </c>
      <c r="F68" s="301">
        <v>4417612</v>
      </c>
      <c r="G68" s="301">
        <v>4894165</v>
      </c>
      <c r="H68" s="301">
        <v>4747257</v>
      </c>
      <c r="I68" s="301">
        <v>4204085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3108228</v>
      </c>
      <c r="F69" s="301">
        <v>3783654</v>
      </c>
      <c r="G69" s="301">
        <v>4461329</v>
      </c>
      <c r="H69" s="301">
        <v>3488934</v>
      </c>
      <c r="I69" s="301">
        <v>3375367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154588</v>
      </c>
      <c r="F70" s="264">
        <v>150396</v>
      </c>
      <c r="G70" s="264">
        <v>238797</v>
      </c>
      <c r="H70" s="264">
        <v>208396</v>
      </c>
      <c r="I70" s="264">
        <v>135854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355559</v>
      </c>
      <c r="F71" s="264">
        <v>422212</v>
      </c>
      <c r="G71" s="264">
        <v>253952</v>
      </c>
      <c r="H71" s="264">
        <v>140903</v>
      </c>
      <c r="I71" s="264">
        <v>96110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52089</v>
      </c>
      <c r="F72" s="264">
        <v>59720</v>
      </c>
      <c r="G72" s="264">
        <v>94324</v>
      </c>
      <c r="H72" s="264">
        <v>45581</v>
      </c>
      <c r="I72" s="264">
        <v>94949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23482</v>
      </c>
      <c r="F73" s="264">
        <v>23479</v>
      </c>
      <c r="G73" s="264">
        <v>20695</v>
      </c>
      <c r="H73" s="264">
        <v>24120</v>
      </c>
      <c r="I73" s="264">
        <v>17436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1020230</v>
      </c>
      <c r="F74" s="264">
        <v>1081381</v>
      </c>
      <c r="G74" s="264">
        <v>1076695</v>
      </c>
      <c r="H74" s="264">
        <v>1091328</v>
      </c>
      <c r="I74" s="264">
        <v>1154677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706</v>
      </c>
      <c r="F77" s="264">
        <v>34882</v>
      </c>
      <c r="G77" s="264">
        <v>8126</v>
      </c>
      <c r="H77" s="264">
        <v>3185</v>
      </c>
      <c r="I77" s="264">
        <v>3635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939393</v>
      </c>
      <c r="F78" s="264">
        <v>1436112</v>
      </c>
      <c r="G78" s="264">
        <v>2029069</v>
      </c>
      <c r="H78" s="264">
        <v>1539872</v>
      </c>
      <c r="I78" s="264">
        <v>601000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480407</v>
      </c>
      <c r="F79" s="264">
        <v>485407</v>
      </c>
      <c r="G79" s="264">
        <v>645818</v>
      </c>
      <c r="H79" s="264">
        <v>341957</v>
      </c>
      <c r="I79" s="264">
        <v>1177000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81773</v>
      </c>
      <c r="F81" s="264">
        <v>90066</v>
      </c>
      <c r="G81" s="264">
        <v>93853</v>
      </c>
      <c r="H81" s="264">
        <v>93592</v>
      </c>
      <c r="I81" s="264">
        <v>94707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1091807</v>
      </c>
      <c r="F84" s="301">
        <v>633957</v>
      </c>
      <c r="G84" s="301">
        <v>432835</v>
      </c>
      <c r="H84" s="301">
        <v>1258322</v>
      </c>
      <c r="I84" s="301">
        <v>828718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220431</v>
      </c>
      <c r="F86" s="264">
        <v>193674</v>
      </c>
      <c r="G86" s="264">
        <v>193674</v>
      </c>
      <c r="H86" s="264">
        <v>193236</v>
      </c>
      <c r="I86" s="264">
        <v>193236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1726</v>
      </c>
      <c r="F87" s="264">
        <v>1973</v>
      </c>
      <c r="G87" s="264">
        <v>2219</v>
      </c>
      <c r="H87" s="264">
        <v>2466</v>
      </c>
      <c r="I87" s="264">
        <v>2712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793205</v>
      </c>
      <c r="F91" s="264">
        <v>346797</v>
      </c>
      <c r="G91" s="264">
        <v>198867</v>
      </c>
      <c r="H91" s="264">
        <v>198596</v>
      </c>
      <c r="I91" s="264">
        <v>198411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75000</v>
      </c>
      <c r="F92" s="264">
        <v>90583</v>
      </c>
      <c r="G92" s="264">
        <v>36051</v>
      </c>
      <c r="H92" s="264">
        <v>862000</v>
      </c>
      <c r="I92" s="264">
        <v>431000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1445</v>
      </c>
      <c r="F96" s="264">
        <v>931</v>
      </c>
      <c r="G96" s="264">
        <v>2025</v>
      </c>
      <c r="H96" s="264">
        <v>2025</v>
      </c>
      <c r="I96" s="264">
        <v>3359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2251956</v>
      </c>
      <c r="F98" s="301">
        <v>2235291</v>
      </c>
      <c r="G98" s="301">
        <v>2153376</v>
      </c>
      <c r="H98" s="301">
        <v>2198791</v>
      </c>
      <c r="I98" s="301">
        <v>2575443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2251956</v>
      </c>
      <c r="F99" s="301">
        <v>2235291</v>
      </c>
      <c r="G99" s="301">
        <v>2153376</v>
      </c>
      <c r="H99" s="301">
        <v>2198791</v>
      </c>
      <c r="I99" s="301">
        <v>2575443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1148555</v>
      </c>
      <c r="F100" s="264">
        <v>1148555</v>
      </c>
      <c r="G100" s="264">
        <v>1148555</v>
      </c>
      <c r="H100" s="264">
        <v>1148555</v>
      </c>
      <c r="I100" s="264">
        <v>1148555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1148555</v>
      </c>
      <c r="F101" s="264">
        <v>1148555</v>
      </c>
      <c r="G101" s="264">
        <v>1148555</v>
      </c>
      <c r="H101" s="264">
        <v>1148555</v>
      </c>
      <c r="I101" s="264">
        <v>1148555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219017</v>
      </c>
      <c r="F103" s="264">
        <v>219017</v>
      </c>
      <c r="G103" s="264">
        <v>219017</v>
      </c>
      <c r="H103" s="264">
        <v>219017</v>
      </c>
      <c r="I103" s="264">
        <v>219017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>
        <v>48750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-61162</v>
      </c>
      <c r="F106" s="264">
        <v>-61162</v>
      </c>
      <c r="G106" s="264">
        <v>-61162</v>
      </c>
      <c r="H106" s="264">
        <v>-61162</v>
      </c>
      <c r="I106" s="264">
        <v>-61162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749270</v>
      </c>
      <c r="F109" s="264">
        <v>749270</v>
      </c>
      <c r="G109" s="264">
        <v>749270</v>
      </c>
      <c r="H109" s="264">
        <v>749270</v>
      </c>
      <c r="I109" s="264">
        <v>749270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7523</v>
      </c>
      <c r="F111" s="264">
        <v>7523</v>
      </c>
      <c r="G111" s="264">
        <v>7523</v>
      </c>
      <c r="H111" s="264">
        <v>7523</v>
      </c>
      <c r="I111" s="264">
        <v>7523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160520</v>
      </c>
      <c r="F112" s="264">
        <v>142817</v>
      </c>
      <c r="G112" s="264">
        <v>50866</v>
      </c>
      <c r="H112" s="264">
        <v>78253</v>
      </c>
      <c r="I112" s="264">
        <v>406872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50933</v>
      </c>
      <c r="F113" s="264">
        <v>37969</v>
      </c>
      <c r="G113" s="264">
        <v>20300</v>
      </c>
      <c r="H113" s="264">
        <v>13474</v>
      </c>
      <c r="I113" s="264">
        <v>287186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109587</v>
      </c>
      <c r="F114" s="264">
        <v>104849</v>
      </c>
      <c r="G114" s="264">
        <v>30565</v>
      </c>
      <c r="H114" s="264">
        <v>64778</v>
      </c>
      <c r="I114" s="264">
        <v>119686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28232</v>
      </c>
      <c r="F115" s="264">
        <v>29270</v>
      </c>
      <c r="G115" s="264">
        <v>39306</v>
      </c>
      <c r="H115" s="264">
        <v>57334</v>
      </c>
      <c r="I115" s="264">
        <v>56616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6451992</v>
      </c>
      <c r="F119" s="301">
        <v>6652903</v>
      </c>
      <c r="G119" s="301">
        <v>7047540</v>
      </c>
      <c r="H119" s="301">
        <v>6946047</v>
      </c>
      <c r="I119" s="301">
        <v>6779528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467073</v>
      </c>
      <c r="F3" s="264">
        <v>723252</v>
      </c>
      <c r="G3" s="264">
        <v>1135902</v>
      </c>
      <c r="H3" s="264">
        <v>747036</v>
      </c>
      <c r="I3" s="264">
        <v>379811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>
        <v>27293</v>
      </c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467073</v>
      </c>
      <c r="F5" s="301">
        <v>695959</v>
      </c>
      <c r="G5" s="301">
        <v>1135902</v>
      </c>
      <c r="H5" s="301">
        <v>747036</v>
      </c>
      <c r="I5" s="301">
        <v>379811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356549</v>
      </c>
      <c r="F6" s="264">
        <v>507789</v>
      </c>
      <c r="G6" s="264">
        <v>708418</v>
      </c>
      <c r="H6" s="264">
        <v>515156</v>
      </c>
      <c r="I6" s="264">
        <v>324094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110524</v>
      </c>
      <c r="F7" s="301">
        <v>188171</v>
      </c>
      <c r="G7" s="301">
        <v>427484</v>
      </c>
      <c r="H7" s="301">
        <v>231880</v>
      </c>
      <c r="I7" s="301">
        <v>55717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78366</v>
      </c>
      <c r="F8" s="264">
        <v>2509</v>
      </c>
      <c r="G8" s="264">
        <v>2283</v>
      </c>
      <c r="H8" s="264">
        <v>3671</v>
      </c>
      <c r="I8" s="264">
        <v>3375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616</v>
      </c>
      <c r="F9" s="264">
        <v>220</v>
      </c>
      <c r="G9" s="264">
        <v>8852</v>
      </c>
      <c r="H9" s="264">
        <v>3361</v>
      </c>
      <c r="I9" s="264">
        <v>12571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633</v>
      </c>
      <c r="F10" s="264"/>
      <c r="G10" s="264">
        <v>10303</v>
      </c>
      <c r="H10" s="264">
        <v>17275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-2198</v>
      </c>
      <c r="F11" s="264">
        <v>-3621</v>
      </c>
      <c r="G11" s="264">
        <v>-1573</v>
      </c>
      <c r="H11" s="264">
        <v>-30677</v>
      </c>
      <c r="I11" s="264">
        <v>-11560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3910</v>
      </c>
      <c r="F12" s="264">
        <v>7330</v>
      </c>
      <c r="G12" s="264">
        <v>21972</v>
      </c>
      <c r="H12" s="264">
        <v>27613</v>
      </c>
      <c r="I12" s="264">
        <v>5512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46235</v>
      </c>
      <c r="F13" s="264">
        <v>38542</v>
      </c>
      <c r="G13" s="264">
        <v>48513</v>
      </c>
      <c r="H13" s="264">
        <v>54254</v>
      </c>
      <c r="I13" s="264">
        <v>41093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135931</v>
      </c>
      <c r="F14" s="301">
        <v>140966</v>
      </c>
      <c r="G14" s="301">
        <v>348857</v>
      </c>
      <c r="H14" s="301">
        <v>119646</v>
      </c>
      <c r="I14" s="301">
        <v>-11644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475</v>
      </c>
      <c r="F15" s="264">
        <v>832</v>
      </c>
      <c r="G15" s="264">
        <v>309</v>
      </c>
      <c r="H15" s="264">
        <v>5437</v>
      </c>
      <c r="I15" s="264">
        <v>189216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1520</v>
      </c>
      <c r="F16" s="264">
        <v>1923</v>
      </c>
      <c r="G16" s="264">
        <v>236889</v>
      </c>
      <c r="H16" s="264">
        <v>9205</v>
      </c>
      <c r="I16" s="264">
        <v>1221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-1046</v>
      </c>
      <c r="F17" s="301">
        <v>-1091</v>
      </c>
      <c r="G17" s="301">
        <v>-236580</v>
      </c>
      <c r="H17" s="301">
        <v>-3767</v>
      </c>
      <c r="I17" s="301">
        <v>187995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134885</v>
      </c>
      <c r="F18" s="301">
        <v>139875</v>
      </c>
      <c r="G18" s="301">
        <v>112277</v>
      </c>
      <c r="H18" s="301">
        <v>115879</v>
      </c>
      <c r="I18" s="301">
        <v>176351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12281</v>
      </c>
      <c r="F19" s="264">
        <v>35042</v>
      </c>
      <c r="G19" s="264">
        <v>70944</v>
      </c>
      <c r="H19" s="264">
        <v>32294</v>
      </c>
      <c r="I19" s="264">
        <v>58258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9039</v>
      </c>
      <c r="F20" s="264">
        <v>-2397</v>
      </c>
      <c r="G20" s="264">
        <v>-611</v>
      </c>
      <c r="H20" s="264">
        <v>-602</v>
      </c>
      <c r="I20" s="264">
        <v>-2552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113565</v>
      </c>
      <c r="F21" s="301">
        <v>107230</v>
      </c>
      <c r="G21" s="301">
        <v>41944</v>
      </c>
      <c r="H21" s="301">
        <v>84187</v>
      </c>
      <c r="I21" s="301">
        <v>120645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109587</v>
      </c>
      <c r="F22" s="264">
        <v>104849</v>
      </c>
      <c r="G22" s="264">
        <v>30565</v>
      </c>
      <c r="H22" s="264">
        <v>64778</v>
      </c>
      <c r="I22" s="264">
        <v>119686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3978</v>
      </c>
      <c r="F23" s="264">
        <v>2382</v>
      </c>
      <c r="G23" s="264">
        <v>11379</v>
      </c>
      <c r="H23" s="264">
        <v>19409</v>
      </c>
      <c r="I23" s="264">
        <v>959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962</v>
      </c>
      <c r="F24" s="264">
        <v>921</v>
      </c>
      <c r="G24" s="264">
        <v>268</v>
      </c>
      <c r="H24" s="264">
        <v>569</v>
      </c>
      <c r="I24" s="264">
        <v>1051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962</v>
      </c>
      <c r="F25" s="264">
        <v>921</v>
      </c>
      <c r="G25" s="264">
        <v>268</v>
      </c>
      <c r="H25" s="264">
        <v>569</v>
      </c>
      <c r="I25" s="264">
        <v>1051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