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H4" i="8" s="1"/>
  <c r="G5" i="8"/>
  <c r="G4" i="8" s="1"/>
  <c r="F5" i="8"/>
  <c r="F4" i="8" s="1"/>
  <c r="E5" i="8"/>
  <c r="E4" i="8" s="1"/>
  <c r="D5" i="8"/>
  <c r="C5" i="8"/>
  <c r="C4" i="8" s="1"/>
  <c r="I4" i="8"/>
  <c r="D4" i="8"/>
  <c r="D3" i="8"/>
  <c r="E3" i="8" s="1"/>
  <c r="F3" i="8" s="1"/>
  <c r="G3" i="8" s="1"/>
  <c r="H3" i="8" s="1"/>
  <c r="I3" i="8" s="1"/>
  <c r="J3" i="8" s="1"/>
  <c r="K3" i="8" s="1"/>
  <c r="L3" i="8" s="1"/>
  <c r="M3" i="8" s="1"/>
  <c r="N3" i="8" s="1"/>
  <c r="N74" i="6"/>
  <c r="M74" i="6"/>
  <c r="M69" i="6" s="1"/>
  <c r="M68" i="6" s="1"/>
  <c r="L74" i="6"/>
  <c r="K74" i="6"/>
  <c r="J74" i="6"/>
  <c r="I74" i="6"/>
  <c r="H74" i="6"/>
  <c r="H69" i="6" s="1"/>
  <c r="H68" i="6" s="1"/>
  <c r="G74" i="6"/>
  <c r="F74" i="6"/>
  <c r="F69" i="6" s="1"/>
  <c r="F68" i="6" s="1"/>
  <c r="F7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L69" i="6"/>
  <c r="K69" i="6"/>
  <c r="J69" i="6"/>
  <c r="I69" i="6"/>
  <c r="G69" i="6"/>
  <c r="N68" i="6"/>
  <c r="N78" i="6" s="1"/>
  <c r="L68" i="6"/>
  <c r="K68" i="6"/>
  <c r="J68" i="6"/>
  <c r="I68" i="6"/>
  <c r="G68" i="6"/>
  <c r="G78" i="6" s="1"/>
  <c r="N62" i="6"/>
  <c r="M62" i="6"/>
  <c r="M50" i="6" s="1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F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H31" i="6" s="1"/>
  <c r="G35" i="6"/>
  <c r="N32" i="6"/>
  <c r="M32" i="6"/>
  <c r="M31" i="6" s="1"/>
  <c r="M24" i="6" s="1"/>
  <c r="L32" i="6"/>
  <c r="L31" i="6" s="1"/>
  <c r="K32" i="6"/>
  <c r="K31" i="6" s="1"/>
  <c r="J32" i="6"/>
  <c r="I32" i="6"/>
  <c r="I31" i="6" s="1"/>
  <c r="I24" i="6" s="1"/>
  <c r="I48" i="6" s="1"/>
  <c r="H32" i="6"/>
  <c r="G32" i="6"/>
  <c r="G31" i="6" s="1"/>
  <c r="G24" i="6" s="1"/>
  <c r="N31" i="6"/>
  <c r="J31" i="6"/>
  <c r="F31" i="6"/>
  <c r="F24" i="6" s="1"/>
  <c r="F48" i="6" s="1"/>
  <c r="E31" i="6"/>
  <c r="D31" i="6"/>
  <c r="D24" i="6" s="1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N24" i="6" s="1"/>
  <c r="M25" i="6"/>
  <c r="L25" i="6"/>
  <c r="K25" i="6"/>
  <c r="J25" i="6"/>
  <c r="J24" i="6" s="1"/>
  <c r="I25" i="6"/>
  <c r="H25" i="6"/>
  <c r="H24" i="6" s="1"/>
  <c r="G25" i="6"/>
  <c r="E24" i="6"/>
  <c r="C24" i="6"/>
  <c r="I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E2" i="6"/>
  <c r="F2" i="6" s="1"/>
  <c r="G2" i="6" s="1"/>
  <c r="H2" i="6" s="1"/>
  <c r="I2" i="6" s="1"/>
  <c r="J2" i="6" s="1"/>
  <c r="K2" i="6" s="1"/>
  <c r="L2" i="6" s="1"/>
  <c r="M2" i="6" s="1"/>
  <c r="N2" i="6" s="1"/>
  <c r="D2" i="6"/>
  <c r="G13" i="4"/>
  <c r="H12" i="4"/>
  <c r="H13" i="4" s="1"/>
  <c r="G12" i="4"/>
  <c r="G9" i="4"/>
  <c r="H9" i="4" s="1"/>
  <c r="H18" i="4" s="1"/>
  <c r="H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H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63" i="2" s="1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S50" i="2" s="1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J64" i="2" s="1"/>
  <c r="I53" i="2"/>
  <c r="I64" i="2" s="1"/>
  <c r="H53" i="2"/>
  <c r="H64" i="2" s="1"/>
  <c r="H68" i="2" s="1"/>
  <c r="G53" i="2"/>
  <c r="F53" i="2"/>
  <c r="E53" i="2"/>
  <c r="E64" i="2" s="1"/>
  <c r="E68" i="2" s="1"/>
  <c r="D53" i="2"/>
  <c r="C53" i="2"/>
  <c r="C64" i="2" s="1"/>
  <c r="W51" i="2"/>
  <c r="Y50" i="2"/>
  <c r="U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X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U51" i="2" s="1"/>
  <c r="E45" i="2"/>
  <c r="T51" i="2" s="1"/>
  <c r="D45" i="2"/>
  <c r="S51" i="2" s="1"/>
  <c r="C45" i="2"/>
  <c r="R51" i="2" s="1"/>
  <c r="J44" i="2"/>
  <c r="Y48" i="2" s="1"/>
  <c r="I44" i="2"/>
  <c r="X48" i="2" s="1"/>
  <c r="H44" i="2"/>
  <c r="G44" i="2"/>
  <c r="V48" i="2" s="1"/>
  <c r="F44" i="2"/>
  <c r="U48" i="2" s="1"/>
  <c r="E44" i="2"/>
  <c r="T48" i="2" s="1"/>
  <c r="D44" i="2"/>
  <c r="C44" i="2"/>
  <c r="R48" i="2" s="1"/>
  <c r="Y43" i="2"/>
  <c r="W43" i="2"/>
  <c r="J43" i="2"/>
  <c r="Z47" i="2" s="1"/>
  <c r="I43" i="2"/>
  <c r="X52" i="2" s="1"/>
  <c r="H43" i="2"/>
  <c r="G43" i="2"/>
  <c r="V52" i="2" s="1"/>
  <c r="F43" i="2"/>
  <c r="U47" i="2" s="1"/>
  <c r="E43" i="2"/>
  <c r="T47" i="2" s="1"/>
  <c r="D43" i="2"/>
  <c r="S47" i="2" s="1"/>
  <c r="C43" i="2"/>
  <c r="J42" i="2"/>
  <c r="I42" i="2"/>
  <c r="H42" i="2"/>
  <c r="H51" i="2" s="1"/>
  <c r="H82" i="2" s="1"/>
  <c r="G42" i="2"/>
  <c r="G51" i="2" s="1"/>
  <c r="F42" i="2"/>
  <c r="E42" i="2"/>
  <c r="E51" i="2" s="1"/>
  <c r="D42" i="2"/>
  <c r="D51" i="2" s="1"/>
  <c r="C42" i="2"/>
  <c r="C51" i="2" s="1"/>
  <c r="T40" i="2"/>
  <c r="M40" i="2"/>
  <c r="L40" i="2"/>
  <c r="AA18" i="2" s="1"/>
  <c r="AA40" i="2" s="1"/>
  <c r="K40" i="2"/>
  <c r="J40" i="2"/>
  <c r="I40" i="2"/>
  <c r="H40" i="2"/>
  <c r="G40" i="2"/>
  <c r="F40" i="2"/>
  <c r="U18" i="2" s="1"/>
  <c r="U40" i="2" s="1"/>
  <c r="E40" i="2"/>
  <c r="C40" i="2"/>
  <c r="R18" i="2" s="1"/>
  <c r="R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T54" i="2" s="1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4" i="2" s="1"/>
  <c r="X27" i="2"/>
  <c r="W27" i="2"/>
  <c r="V27" i="2"/>
  <c r="U27" i="2"/>
  <c r="T27" i="2"/>
  <c r="S27" i="2"/>
  <c r="S55" i="2" s="1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G22" i="2"/>
  <c r="V44" i="2" s="1"/>
  <c r="F22" i="2"/>
  <c r="C22" i="2"/>
  <c r="AB21" i="2"/>
  <c r="AA21" i="2"/>
  <c r="Z21" i="2"/>
  <c r="Y21" i="2"/>
  <c r="X21" i="2"/>
  <c r="W21" i="2"/>
  <c r="V21" i="2"/>
  <c r="U21" i="2"/>
  <c r="T21" i="2"/>
  <c r="S21" i="2"/>
  <c r="R21" i="2"/>
  <c r="M21" i="2"/>
  <c r="J21" i="2"/>
  <c r="Y49" i="2" s="1"/>
  <c r="I21" i="2"/>
  <c r="H21" i="2"/>
  <c r="W48" i="2" s="1"/>
  <c r="G21" i="2"/>
  <c r="F21" i="2"/>
  <c r="E21" i="2"/>
  <c r="E22" i="2" s="1"/>
  <c r="D21" i="2"/>
  <c r="C21" i="2"/>
  <c r="R49" i="2" s="1"/>
  <c r="M20" i="2"/>
  <c r="L20" i="2"/>
  <c r="K20" i="2"/>
  <c r="J20" i="2"/>
  <c r="J22" i="2" s="1"/>
  <c r="I20" i="2"/>
  <c r="I22" i="2" s="1"/>
  <c r="H20" i="2"/>
  <c r="G20" i="2"/>
  <c r="F20" i="2"/>
  <c r="U53" i="2" s="1"/>
  <c r="E20" i="2"/>
  <c r="D20" i="2"/>
  <c r="D22" i="2" s="1"/>
  <c r="C20" i="2"/>
  <c r="AB18" i="2"/>
  <c r="AB40" i="2" s="1"/>
  <c r="Z18" i="2"/>
  <c r="Z40" i="2" s="1"/>
  <c r="Y18" i="2"/>
  <c r="Y40" i="2" s="1"/>
  <c r="X18" i="2"/>
  <c r="X40" i="2" s="1"/>
  <c r="W18" i="2"/>
  <c r="W40" i="2" s="1"/>
  <c r="V18" i="2"/>
  <c r="V40" i="2" s="1"/>
  <c r="T18" i="2"/>
  <c r="D18" i="2"/>
  <c r="D40" i="2" s="1"/>
  <c r="S18" i="2" s="1"/>
  <c r="S40" i="2" s="1"/>
  <c r="C18" i="2"/>
  <c r="C14" i="2"/>
  <c r="G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I48" i="1"/>
  <c r="J47" i="1"/>
  <c r="I47" i="1"/>
  <c r="H47" i="1"/>
  <c r="G47" i="1"/>
  <c r="F47" i="1"/>
  <c r="E47" i="1"/>
  <c r="D47" i="1"/>
  <c r="C47" i="1"/>
  <c r="C48" i="1" s="1"/>
  <c r="J46" i="1"/>
  <c r="I46" i="1"/>
  <c r="H46" i="1"/>
  <c r="G46" i="1"/>
  <c r="F46" i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T42" i="1"/>
  <c r="J42" i="1"/>
  <c r="I42" i="1"/>
  <c r="H42" i="1"/>
  <c r="H49" i="1" s="1"/>
  <c r="G42" i="1"/>
  <c r="F42" i="1"/>
  <c r="E42" i="1"/>
  <c r="D42" i="1"/>
  <c r="C42" i="1"/>
  <c r="N41" i="1"/>
  <c r="J41" i="1"/>
  <c r="I41" i="1"/>
  <c r="H41" i="1"/>
  <c r="G41" i="1"/>
  <c r="F41" i="1"/>
  <c r="E41" i="1"/>
  <c r="D41" i="1"/>
  <c r="C41" i="1"/>
  <c r="Q40" i="1"/>
  <c r="P40" i="1"/>
  <c r="J40" i="1"/>
  <c r="J49" i="1" s="1"/>
  <c r="I40" i="1"/>
  <c r="I49" i="1" s="1"/>
  <c r="H40" i="1"/>
  <c r="G40" i="1"/>
  <c r="G49" i="1" s="1"/>
  <c r="F40" i="1"/>
  <c r="E40" i="1"/>
  <c r="D40" i="1"/>
  <c r="C40" i="1"/>
  <c r="U37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U30" i="1"/>
  <c r="J30" i="1"/>
  <c r="I30" i="1"/>
  <c r="T38" i="1" s="1"/>
  <c r="H30" i="1"/>
  <c r="G30" i="1"/>
  <c r="F30" i="1"/>
  <c r="E30" i="1"/>
  <c r="D30" i="1"/>
  <c r="O38" i="1" s="1"/>
  <c r="C30" i="1"/>
  <c r="J29" i="1"/>
  <c r="I29" i="1"/>
  <c r="H29" i="1"/>
  <c r="G29" i="1"/>
  <c r="F29" i="1"/>
  <c r="E29" i="1"/>
  <c r="E38" i="1" s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F21" i="1"/>
  <c r="E21" i="1"/>
  <c r="E21" i="3" s="1"/>
  <c r="D21" i="1"/>
  <c r="D21" i="3" s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E17" i="1"/>
  <c r="E17" i="3" s="1"/>
  <c r="D17" i="1"/>
  <c r="D17" i="3" s="1"/>
  <c r="C17" i="1"/>
  <c r="U16" i="1"/>
  <c r="T16" i="1"/>
  <c r="S16" i="1"/>
  <c r="R16" i="1"/>
  <c r="Q16" i="1"/>
  <c r="P16" i="1"/>
  <c r="O16" i="1"/>
  <c r="N16" i="1"/>
  <c r="J16" i="1"/>
  <c r="I16" i="1"/>
  <c r="I16" i="3" s="1"/>
  <c r="H16" i="1"/>
  <c r="H16" i="3" s="1"/>
  <c r="G16" i="1"/>
  <c r="F16" i="1"/>
  <c r="F18" i="1" s="1"/>
  <c r="F18" i="3" s="1"/>
  <c r="E16" i="1"/>
  <c r="D16" i="1"/>
  <c r="C16" i="1"/>
  <c r="C18" i="1" s="1"/>
  <c r="C18" i="3" s="1"/>
  <c r="U14" i="1"/>
  <c r="T14" i="1"/>
  <c r="T41" i="1" s="1"/>
  <c r="S14" i="1"/>
  <c r="R14" i="1"/>
  <c r="Q14" i="1"/>
  <c r="P14" i="1"/>
  <c r="O14" i="1"/>
  <c r="N14" i="1"/>
  <c r="N42" i="1" s="1"/>
  <c r="J14" i="1"/>
  <c r="I14" i="1"/>
  <c r="I14" i="3" s="1"/>
  <c r="H14" i="1"/>
  <c r="H14" i="3" s="1"/>
  <c r="G14" i="1"/>
  <c r="F14" i="1"/>
  <c r="E14" i="1"/>
  <c r="E14" i="3" s="1"/>
  <c r="D14" i="1"/>
  <c r="D14" i="3" s="1"/>
  <c r="C14" i="1"/>
  <c r="J13" i="1"/>
  <c r="I13" i="1"/>
  <c r="I13" i="3" s="1"/>
  <c r="H13" i="1"/>
  <c r="H13" i="3" s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D10" i="3" s="1"/>
  <c r="C10" i="1"/>
  <c r="U9" i="1"/>
  <c r="T9" i="1"/>
  <c r="S9" i="1"/>
  <c r="R9" i="1"/>
  <c r="Q9" i="1"/>
  <c r="P9" i="1"/>
  <c r="O9" i="1"/>
  <c r="N9" i="1"/>
  <c r="E9" i="1"/>
  <c r="E9" i="3" s="1"/>
  <c r="D9" i="1"/>
  <c r="C9" i="1"/>
  <c r="J8" i="1"/>
  <c r="U36" i="1" s="1"/>
  <c r="I8" i="1"/>
  <c r="T37" i="1" s="1"/>
  <c r="H8" i="1"/>
  <c r="G8" i="1"/>
  <c r="G8" i="3" s="1"/>
  <c r="F8" i="1"/>
  <c r="F9" i="1" s="1"/>
  <c r="E8" i="1"/>
  <c r="D8" i="1"/>
  <c r="O37" i="1" s="1"/>
  <c r="C8" i="1"/>
  <c r="C8" i="3" s="1"/>
  <c r="U7" i="1"/>
  <c r="T7" i="1"/>
  <c r="S7" i="1"/>
  <c r="R7" i="1"/>
  <c r="Q7" i="1"/>
  <c r="P7" i="1"/>
  <c r="O7" i="1"/>
  <c r="N7" i="1"/>
  <c r="J7" i="1"/>
  <c r="I7" i="1"/>
  <c r="T30" i="1" s="1"/>
  <c r="H7" i="1"/>
  <c r="S40" i="1" s="1"/>
  <c r="G7" i="1"/>
  <c r="G9" i="1" s="1"/>
  <c r="F7" i="1"/>
  <c r="E7" i="1"/>
  <c r="P35" i="1" s="1"/>
  <c r="D7" i="1"/>
  <c r="C7" i="1"/>
  <c r="T5" i="1"/>
  <c r="S5" i="1"/>
  <c r="Q5" i="1"/>
  <c r="P5" i="1"/>
  <c r="O5" i="1"/>
  <c r="N5" i="1"/>
  <c r="J5" i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G9" i="3" l="1"/>
  <c r="R74" i="1"/>
  <c r="R31" i="1"/>
  <c r="G12" i="1"/>
  <c r="Q74" i="1"/>
  <c r="Q75" i="1" s="1"/>
  <c r="Q76" i="1" s="1"/>
  <c r="F9" i="3"/>
  <c r="Q31" i="1"/>
  <c r="F12" i="1"/>
  <c r="E38" i="3"/>
  <c r="D38" i="3"/>
  <c r="J5" i="3"/>
  <c r="J27" i="1"/>
  <c r="J11" i="3"/>
  <c r="J23" i="3"/>
  <c r="J7" i="3"/>
  <c r="J24" i="3"/>
  <c r="U40" i="1"/>
  <c r="C9" i="3"/>
  <c r="N74" i="1"/>
  <c r="N75" i="1" s="1"/>
  <c r="N76" i="1" s="1"/>
  <c r="G13" i="3"/>
  <c r="C14" i="3"/>
  <c r="R42" i="1"/>
  <c r="G16" i="3"/>
  <c r="C17" i="3"/>
  <c r="C21" i="3"/>
  <c r="J38" i="1"/>
  <c r="J32" i="3" s="1"/>
  <c r="P31" i="1"/>
  <c r="I32" i="3"/>
  <c r="U35" i="1"/>
  <c r="I25" i="2"/>
  <c r="X44" i="2"/>
  <c r="D9" i="3"/>
  <c r="O74" i="1"/>
  <c r="O75" i="1" s="1"/>
  <c r="O76" i="1" s="1"/>
  <c r="D37" i="3"/>
  <c r="C82" i="2"/>
  <c r="J8" i="3"/>
  <c r="J13" i="3"/>
  <c r="U42" i="1"/>
  <c r="U41" i="1"/>
  <c r="J16" i="3"/>
  <c r="F17" i="3"/>
  <c r="F21" i="3"/>
  <c r="E30" i="3"/>
  <c r="D31" i="3"/>
  <c r="J34" i="3"/>
  <c r="E36" i="3"/>
  <c r="E37" i="3"/>
  <c r="R40" i="1"/>
  <c r="R41" i="1"/>
  <c r="D48" i="1"/>
  <c r="AA50" i="2"/>
  <c r="AA52" i="2"/>
  <c r="AA55" i="2"/>
  <c r="AA53" i="2"/>
  <c r="AA47" i="2"/>
  <c r="AA43" i="2"/>
  <c r="L21" i="2"/>
  <c r="L22" i="2" s="1"/>
  <c r="D82" i="2"/>
  <c r="J33" i="3"/>
  <c r="O41" i="1"/>
  <c r="F14" i="3"/>
  <c r="R5" i="1"/>
  <c r="C23" i="3"/>
  <c r="C24" i="3"/>
  <c r="C7" i="3"/>
  <c r="C11" i="3"/>
  <c r="C10" i="3"/>
  <c r="C12" i="1"/>
  <c r="G14" i="3"/>
  <c r="C15" i="1"/>
  <c r="C15" i="3" s="1"/>
  <c r="G17" i="3"/>
  <c r="G21" i="3"/>
  <c r="C22" i="3"/>
  <c r="C27" i="1"/>
  <c r="E31" i="3"/>
  <c r="E82" i="2"/>
  <c r="E69" i="2"/>
  <c r="C30" i="3"/>
  <c r="J25" i="2"/>
  <c r="Y44" i="2"/>
  <c r="I8" i="3"/>
  <c r="T36" i="1"/>
  <c r="C38" i="1"/>
  <c r="H17" i="3"/>
  <c r="D18" i="1"/>
  <c r="D18" i="3" s="1"/>
  <c r="H21" i="3"/>
  <c r="D22" i="3"/>
  <c r="D27" i="1"/>
  <c r="C29" i="3"/>
  <c r="G36" i="3"/>
  <c r="F38" i="1"/>
  <c r="C49" i="1"/>
  <c r="G54" i="3"/>
  <c r="G55" i="1"/>
  <c r="R46" i="1"/>
  <c r="U38" i="1"/>
  <c r="U39" i="1" s="1"/>
  <c r="C25" i="2"/>
  <c r="R44" i="2"/>
  <c r="U44" i="2"/>
  <c r="F25" i="2"/>
  <c r="D23" i="3"/>
  <c r="D11" i="3"/>
  <c r="D7" i="3"/>
  <c r="O40" i="1"/>
  <c r="D24" i="3"/>
  <c r="D12" i="1"/>
  <c r="I9" i="1"/>
  <c r="E18" i="1"/>
  <c r="E18" i="3" s="1"/>
  <c r="E22" i="3"/>
  <c r="E27" i="1"/>
  <c r="D29" i="3"/>
  <c r="H38" i="1"/>
  <c r="H30" i="3" s="1"/>
  <c r="J35" i="3"/>
  <c r="N38" i="1"/>
  <c r="O39" i="1" s="1"/>
  <c r="H54" i="1"/>
  <c r="R53" i="2"/>
  <c r="R50" i="2"/>
  <c r="G82" i="2"/>
  <c r="G69" i="2"/>
  <c r="G81" i="2"/>
  <c r="J68" i="2"/>
  <c r="Y60" i="2"/>
  <c r="S36" i="1"/>
  <c r="H8" i="3"/>
  <c r="U5" i="1"/>
  <c r="F24" i="3"/>
  <c r="F7" i="3"/>
  <c r="F11" i="3"/>
  <c r="Q30" i="1"/>
  <c r="F23" i="3"/>
  <c r="J9" i="1"/>
  <c r="F10" i="3"/>
  <c r="J14" i="3"/>
  <c r="F15" i="1"/>
  <c r="F15" i="3" s="1"/>
  <c r="J17" i="3"/>
  <c r="J21" i="3"/>
  <c r="F22" i="3"/>
  <c r="F27" i="1"/>
  <c r="E29" i="3"/>
  <c r="I30" i="3"/>
  <c r="D32" i="3"/>
  <c r="O35" i="1"/>
  <c r="I36" i="3"/>
  <c r="D25" i="2"/>
  <c r="S44" i="2"/>
  <c r="E25" i="2"/>
  <c r="T44" i="2"/>
  <c r="H9" i="1"/>
  <c r="E10" i="3"/>
  <c r="G24" i="3"/>
  <c r="G7" i="3"/>
  <c r="G11" i="3"/>
  <c r="G23" i="3"/>
  <c r="G10" i="3"/>
  <c r="C13" i="3"/>
  <c r="G15" i="1"/>
  <c r="G15" i="3" s="1"/>
  <c r="C16" i="3"/>
  <c r="G18" i="1"/>
  <c r="G18" i="3" s="1"/>
  <c r="G22" i="3"/>
  <c r="G27" i="1"/>
  <c r="D33" i="3"/>
  <c r="S34" i="1"/>
  <c r="J36" i="3"/>
  <c r="J37" i="3"/>
  <c r="P38" i="1"/>
  <c r="P39" i="1" s="1"/>
  <c r="F49" i="1"/>
  <c r="G42" i="3"/>
  <c r="D30" i="3"/>
  <c r="E23" i="3"/>
  <c r="E24" i="3"/>
  <c r="E7" i="3"/>
  <c r="E11" i="3"/>
  <c r="P30" i="1"/>
  <c r="E12" i="1"/>
  <c r="H24" i="3"/>
  <c r="H7" i="3"/>
  <c r="H23" i="3"/>
  <c r="H11" i="3"/>
  <c r="D13" i="3"/>
  <c r="O42" i="1"/>
  <c r="D16" i="3"/>
  <c r="H18" i="1"/>
  <c r="H18" i="3" s="1"/>
  <c r="H22" i="3"/>
  <c r="H27" i="1"/>
  <c r="G29" i="3"/>
  <c r="G38" i="1"/>
  <c r="G30" i="3" s="1"/>
  <c r="O30" i="1"/>
  <c r="J31" i="3"/>
  <c r="E33" i="3"/>
  <c r="D34" i="3"/>
  <c r="T34" i="1"/>
  <c r="Q35" i="1"/>
  <c r="O36" i="1"/>
  <c r="Q38" i="1"/>
  <c r="Q39" i="1" s="1"/>
  <c r="G40" i="3"/>
  <c r="G46" i="3"/>
  <c r="G48" i="1"/>
  <c r="S48" i="2"/>
  <c r="D8" i="3"/>
  <c r="H10" i="3"/>
  <c r="I24" i="3"/>
  <c r="I7" i="3"/>
  <c r="I11" i="3"/>
  <c r="I23" i="3"/>
  <c r="T35" i="1"/>
  <c r="T40" i="1"/>
  <c r="E8" i="3"/>
  <c r="P37" i="1"/>
  <c r="I10" i="3"/>
  <c r="E13" i="3"/>
  <c r="P42" i="1"/>
  <c r="P41" i="1"/>
  <c r="E16" i="3"/>
  <c r="I18" i="1"/>
  <c r="I18" i="3" s="1"/>
  <c r="I22" i="3"/>
  <c r="I27" i="1"/>
  <c r="R30" i="1"/>
  <c r="N31" i="1"/>
  <c r="G32" i="3"/>
  <c r="F33" i="3"/>
  <c r="E34" i="3"/>
  <c r="R35" i="1"/>
  <c r="P36" i="1"/>
  <c r="R37" i="1"/>
  <c r="R38" i="1"/>
  <c r="R39" i="1" s="1"/>
  <c r="H48" i="1"/>
  <c r="R47" i="2"/>
  <c r="S42" i="1"/>
  <c r="S41" i="1"/>
  <c r="E35" i="3"/>
  <c r="AB51" i="2"/>
  <c r="AB48" i="2"/>
  <c r="M22" i="2"/>
  <c r="AB49" i="2"/>
  <c r="G44" i="3"/>
  <c r="P74" i="1"/>
  <c r="P75" i="1" s="1"/>
  <c r="P76" i="1" s="1"/>
  <c r="F8" i="3"/>
  <c r="Q37" i="1"/>
  <c r="Q36" i="1"/>
  <c r="J10" i="3"/>
  <c r="F13" i="3"/>
  <c r="Q42" i="1"/>
  <c r="Q41" i="1"/>
  <c r="F16" i="3"/>
  <c r="J18" i="1"/>
  <c r="J18" i="3" s="1"/>
  <c r="J22" i="3"/>
  <c r="I38" i="1"/>
  <c r="S30" i="1"/>
  <c r="O31" i="1"/>
  <c r="G33" i="3"/>
  <c r="S35" i="1"/>
  <c r="R36" i="1"/>
  <c r="S37" i="1"/>
  <c r="S38" i="1"/>
  <c r="I79" i="6"/>
  <c r="Z50" i="2"/>
  <c r="Z52" i="2"/>
  <c r="Z55" i="2"/>
  <c r="V47" i="2"/>
  <c r="V49" i="2"/>
  <c r="G64" i="2"/>
  <c r="G68" i="2" s="1"/>
  <c r="F63" i="2"/>
  <c r="Z43" i="2"/>
  <c r="G80" i="2"/>
  <c r="W67" i="2"/>
  <c r="W59" i="2"/>
  <c r="S60" i="2"/>
  <c r="C48" i="6"/>
  <c r="I54" i="1"/>
  <c r="AB55" i="2"/>
  <c r="AB53" i="2"/>
  <c r="F51" i="2"/>
  <c r="F81" i="2" s="1"/>
  <c r="V51" i="2"/>
  <c r="Y47" i="2"/>
  <c r="AB50" i="2"/>
  <c r="S52" i="2"/>
  <c r="I68" i="2"/>
  <c r="X60" i="2"/>
  <c r="T50" i="2"/>
  <c r="H80" i="2"/>
  <c r="E48" i="6"/>
  <c r="M48" i="6"/>
  <c r="J54" i="1"/>
  <c r="M65" i="2"/>
  <c r="K65" i="2"/>
  <c r="Z34" i="2"/>
  <c r="W47" i="2"/>
  <c r="W52" i="2"/>
  <c r="AB43" i="2"/>
  <c r="T52" i="2"/>
  <c r="U60" i="2"/>
  <c r="I9" i="4"/>
  <c r="I18" i="4" s="1"/>
  <c r="I19" i="4" s="1"/>
  <c r="D48" i="6"/>
  <c r="M78" i="6"/>
  <c r="R55" i="2"/>
  <c r="H69" i="2"/>
  <c r="X51" i="2"/>
  <c r="U52" i="2"/>
  <c r="J81" i="2"/>
  <c r="S53" i="2"/>
  <c r="I51" i="2"/>
  <c r="I80" i="2" s="1"/>
  <c r="Y52" i="2"/>
  <c r="Y51" i="2"/>
  <c r="AB47" i="2"/>
  <c r="X53" i="2"/>
  <c r="R54" i="2"/>
  <c r="W50" i="2"/>
  <c r="W60" i="2"/>
  <c r="H48" i="6"/>
  <c r="J30" i="3"/>
  <c r="G31" i="3"/>
  <c r="G34" i="3"/>
  <c r="D35" i="3"/>
  <c r="T45" i="1"/>
  <c r="T53" i="1"/>
  <c r="T55" i="1"/>
  <c r="T53" i="2"/>
  <c r="H22" i="2"/>
  <c r="G25" i="2"/>
  <c r="T55" i="2"/>
  <c r="J51" i="2"/>
  <c r="S43" i="2"/>
  <c r="Y53" i="2"/>
  <c r="S54" i="2"/>
  <c r="X50" i="2"/>
  <c r="I78" i="6"/>
  <c r="F48" i="1"/>
  <c r="U55" i="2"/>
  <c r="U54" i="2"/>
  <c r="T43" i="2"/>
  <c r="AB52" i="2"/>
  <c r="Z53" i="2"/>
  <c r="D64" i="2"/>
  <c r="D68" i="2" s="1"/>
  <c r="D69" i="2" s="1"/>
  <c r="J48" i="6"/>
  <c r="J78" i="6"/>
  <c r="I31" i="3"/>
  <c r="E32" i="3"/>
  <c r="I34" i="3"/>
  <c r="F35" i="3"/>
  <c r="G41" i="3"/>
  <c r="G45" i="3"/>
  <c r="G53" i="3"/>
  <c r="C54" i="1"/>
  <c r="N55" i="1" s="1"/>
  <c r="V53" i="2"/>
  <c r="V50" i="2"/>
  <c r="V55" i="2"/>
  <c r="U43" i="2"/>
  <c r="T49" i="2"/>
  <c r="R60" i="2"/>
  <c r="C68" i="2"/>
  <c r="C69" i="2" s="1"/>
  <c r="V54" i="2"/>
  <c r="T60" i="2"/>
  <c r="L65" i="2"/>
  <c r="K24" i="6"/>
  <c r="G48" i="6"/>
  <c r="G79" i="6" s="1"/>
  <c r="K78" i="6"/>
  <c r="I29" i="3"/>
  <c r="F32" i="3"/>
  <c r="G35" i="3"/>
  <c r="D36" i="3"/>
  <c r="D49" i="1"/>
  <c r="D54" i="1"/>
  <c r="P34" i="1" s="1"/>
  <c r="W53" i="2"/>
  <c r="K22" i="2"/>
  <c r="W54" i="2"/>
  <c r="V43" i="2"/>
  <c r="W49" i="2"/>
  <c r="S49" i="2"/>
  <c r="W55" i="2"/>
  <c r="C80" i="2"/>
  <c r="L24" i="6"/>
  <c r="L48" i="6" s="1"/>
  <c r="L78" i="6"/>
  <c r="E49" i="1"/>
  <c r="E54" i="1"/>
  <c r="P53" i="1" s="1"/>
  <c r="X55" i="2"/>
  <c r="X54" i="2"/>
  <c r="R52" i="2"/>
  <c r="X49" i="2"/>
  <c r="Y55" i="2"/>
  <c r="D80" i="2"/>
  <c r="D81" i="2"/>
  <c r="D63" i="2"/>
  <c r="F80" i="2"/>
  <c r="H78" i="6"/>
  <c r="J48" i="1"/>
  <c r="F54" i="1"/>
  <c r="K21" i="2"/>
  <c r="X43" i="2"/>
  <c r="Z48" i="2"/>
  <c r="U49" i="2"/>
  <c r="F64" i="2"/>
  <c r="F68" i="2" s="1"/>
  <c r="E80" i="2"/>
  <c r="N48" i="6"/>
  <c r="C63" i="2"/>
  <c r="G18" i="4"/>
  <c r="G19" i="4" s="1"/>
  <c r="C81" i="2"/>
  <c r="E63" i="2"/>
  <c r="E81" i="2"/>
  <c r="G63" i="2"/>
  <c r="I63" i="2"/>
  <c r="H81" i="2"/>
  <c r="J63" i="2"/>
  <c r="I12" i="4"/>
  <c r="I13" i="4" s="1"/>
  <c r="L25" i="2" l="1"/>
  <c r="AA44" i="2"/>
  <c r="R74" i="2"/>
  <c r="C29" i="2"/>
  <c r="C38" i="2"/>
  <c r="C38" i="3"/>
  <c r="H35" i="3"/>
  <c r="J27" i="3"/>
  <c r="U27" i="1"/>
  <c r="O34" i="1"/>
  <c r="T67" i="2"/>
  <c r="T59" i="2"/>
  <c r="F55" i="1"/>
  <c r="Q46" i="1"/>
  <c r="Q24" i="6"/>
  <c r="K48" i="6"/>
  <c r="K79" i="6" s="1"/>
  <c r="U59" i="2"/>
  <c r="U67" i="2"/>
  <c r="I38" i="3"/>
  <c r="I56" i="1"/>
  <c r="H27" i="3"/>
  <c r="S27" i="1"/>
  <c r="E12" i="3"/>
  <c r="P64" i="1"/>
  <c r="E15" i="1"/>
  <c r="E15" i="3" s="1"/>
  <c r="E25" i="1"/>
  <c r="T74" i="2"/>
  <c r="E29" i="2"/>
  <c r="E38" i="2"/>
  <c r="T68" i="2" s="1"/>
  <c r="D12" i="3"/>
  <c r="O64" i="1"/>
  <c r="D25" i="1"/>
  <c r="O56" i="1" s="1"/>
  <c r="D15" i="1"/>
  <c r="D15" i="3" s="1"/>
  <c r="G37" i="3"/>
  <c r="F38" i="3"/>
  <c r="F56" i="1"/>
  <c r="C55" i="1"/>
  <c r="N46" i="1"/>
  <c r="F49" i="3"/>
  <c r="F27" i="3"/>
  <c r="Q27" i="1"/>
  <c r="H37" i="3"/>
  <c r="F30" i="3"/>
  <c r="N45" i="1"/>
  <c r="D55" i="1"/>
  <c r="O46" i="1"/>
  <c r="I9" i="3"/>
  <c r="T74" i="1"/>
  <c r="T75" i="1" s="1"/>
  <c r="T76" i="1" s="1"/>
  <c r="I12" i="1"/>
  <c r="T31" i="1"/>
  <c r="F29" i="3"/>
  <c r="U55" i="1"/>
  <c r="U53" i="1"/>
  <c r="U45" i="1"/>
  <c r="D49" i="3"/>
  <c r="H79" i="6"/>
  <c r="S39" i="1"/>
  <c r="AB44" i="2"/>
  <c r="M25" i="2"/>
  <c r="H36" i="3"/>
  <c r="H34" i="3"/>
  <c r="I35" i="3"/>
  <c r="C27" i="3"/>
  <c r="N27" i="1"/>
  <c r="N53" i="1"/>
  <c r="Q64" i="1"/>
  <c r="F12" i="3"/>
  <c r="F25" i="1"/>
  <c r="Q56" i="1" s="1"/>
  <c r="K25" i="2"/>
  <c r="Z44" i="2"/>
  <c r="J54" i="3"/>
  <c r="J55" i="1"/>
  <c r="U46" i="1"/>
  <c r="R67" i="2"/>
  <c r="R68" i="2"/>
  <c r="R59" i="2"/>
  <c r="U34" i="1"/>
  <c r="S74" i="2"/>
  <c r="D29" i="2"/>
  <c r="D38" i="2"/>
  <c r="S68" i="2" s="1"/>
  <c r="F31" i="3"/>
  <c r="Y74" i="2"/>
  <c r="J38" i="2"/>
  <c r="J29" i="2"/>
  <c r="F82" i="2"/>
  <c r="F69" i="2"/>
  <c r="J79" i="6"/>
  <c r="F48" i="3"/>
  <c r="Q55" i="1"/>
  <c r="Q53" i="1"/>
  <c r="Q45" i="1"/>
  <c r="J80" i="2"/>
  <c r="J82" i="2"/>
  <c r="J69" i="2"/>
  <c r="I37" i="3"/>
  <c r="I33" i="3"/>
  <c r="H55" i="1"/>
  <c r="H54" i="3" s="1"/>
  <c r="S46" i="1"/>
  <c r="Q34" i="1"/>
  <c r="G58" i="3"/>
  <c r="G50" i="3"/>
  <c r="G55" i="3"/>
  <c r="H33" i="3"/>
  <c r="I82" i="2"/>
  <c r="I69" i="2"/>
  <c r="C34" i="3"/>
  <c r="P45" i="1"/>
  <c r="G47" i="3"/>
  <c r="U74" i="2"/>
  <c r="F29" i="2"/>
  <c r="F38" i="2"/>
  <c r="U68" i="2" s="1"/>
  <c r="D27" i="3"/>
  <c r="O27" i="1"/>
  <c r="H38" i="3"/>
  <c r="Y67" i="2"/>
  <c r="Y68" i="2"/>
  <c r="Y59" i="2"/>
  <c r="V74" i="2"/>
  <c r="G29" i="2"/>
  <c r="G38" i="2"/>
  <c r="C35" i="3"/>
  <c r="S59" i="2"/>
  <c r="S67" i="2"/>
  <c r="H25" i="2"/>
  <c r="W44" i="2"/>
  <c r="I55" i="1"/>
  <c r="T46" i="1"/>
  <c r="F34" i="3"/>
  <c r="R34" i="1"/>
  <c r="V60" i="2"/>
  <c r="C37" i="3"/>
  <c r="G51" i="3"/>
  <c r="J38" i="3"/>
  <c r="J56" i="1"/>
  <c r="G12" i="3"/>
  <c r="R64" i="1"/>
  <c r="G25" i="1"/>
  <c r="G27" i="3"/>
  <c r="R27" i="1"/>
  <c r="C33" i="3"/>
  <c r="J9" i="3"/>
  <c r="U74" i="1"/>
  <c r="J12" i="1"/>
  <c r="U31" i="1"/>
  <c r="G43" i="3"/>
  <c r="E27" i="3"/>
  <c r="P27" i="1"/>
  <c r="C12" i="3"/>
  <c r="C25" i="1"/>
  <c r="N64" i="1"/>
  <c r="D48" i="3"/>
  <c r="O55" i="1"/>
  <c r="O53" i="1"/>
  <c r="O48" i="1"/>
  <c r="O45" i="1"/>
  <c r="J29" i="3"/>
  <c r="G49" i="3"/>
  <c r="T39" i="1"/>
  <c r="I81" i="2"/>
  <c r="E54" i="3"/>
  <c r="E55" i="1"/>
  <c r="P46" i="1"/>
  <c r="S55" i="1"/>
  <c r="S53" i="1"/>
  <c r="S45" i="1"/>
  <c r="H48" i="3"/>
  <c r="H29" i="3"/>
  <c r="H9" i="3"/>
  <c r="H12" i="1"/>
  <c r="S74" i="1"/>
  <c r="S31" i="1"/>
  <c r="P55" i="1"/>
  <c r="F37" i="3"/>
  <c r="X74" i="2"/>
  <c r="I38" i="2"/>
  <c r="I29" i="2"/>
  <c r="R75" i="1"/>
  <c r="R76" i="1" s="1"/>
  <c r="X67" i="2"/>
  <c r="X68" i="2"/>
  <c r="X59" i="2"/>
  <c r="H32" i="3"/>
  <c r="V67" i="2"/>
  <c r="V59" i="2"/>
  <c r="Z51" i="2"/>
  <c r="Z49" i="2"/>
  <c r="C36" i="3"/>
  <c r="C32" i="3"/>
  <c r="I27" i="3"/>
  <c r="T27" i="1"/>
  <c r="G48" i="3"/>
  <c r="R56" i="1"/>
  <c r="R55" i="1"/>
  <c r="R53" i="1"/>
  <c r="R48" i="1"/>
  <c r="R45" i="1"/>
  <c r="G38" i="3"/>
  <c r="G56" i="1"/>
  <c r="C31" i="3"/>
  <c r="H31" i="3"/>
  <c r="F36" i="3"/>
  <c r="AA49" i="2"/>
  <c r="AA48" i="2"/>
  <c r="AA51" i="2"/>
  <c r="G52" i="3"/>
  <c r="E49" i="3"/>
  <c r="C55" i="3" l="1"/>
  <c r="C58" i="3"/>
  <c r="C50" i="3"/>
  <c r="C40" i="3"/>
  <c r="C47" i="3"/>
  <c r="C52" i="3"/>
  <c r="C41" i="3"/>
  <c r="C45" i="3"/>
  <c r="C42" i="3"/>
  <c r="C53" i="3"/>
  <c r="C48" i="3"/>
  <c r="C43" i="3"/>
  <c r="C44" i="3"/>
  <c r="C46" i="3"/>
  <c r="C51" i="3"/>
  <c r="C54" i="3"/>
  <c r="J12" i="3"/>
  <c r="U64" i="1"/>
  <c r="J25" i="1"/>
  <c r="J15" i="1"/>
  <c r="J15" i="3" s="1"/>
  <c r="H56" i="1"/>
  <c r="J31" i="2"/>
  <c r="D9" i="2" s="1"/>
  <c r="Y83" i="2"/>
  <c r="Y84" i="2" s="1"/>
  <c r="Y85" i="2" s="1"/>
  <c r="E25" i="3"/>
  <c r="P65" i="1"/>
  <c r="P6" i="1"/>
  <c r="E26" i="1"/>
  <c r="P32" i="1"/>
  <c r="P48" i="1"/>
  <c r="P56" i="1"/>
  <c r="U75" i="1"/>
  <c r="U76" i="1" s="1"/>
  <c r="Y75" i="2"/>
  <c r="J39" i="2"/>
  <c r="Y45" i="2"/>
  <c r="Y19" i="2"/>
  <c r="Y23" i="2" s="1"/>
  <c r="D55" i="3"/>
  <c r="D58" i="3"/>
  <c r="D50" i="3"/>
  <c r="D40" i="3"/>
  <c r="D41" i="3"/>
  <c r="D47" i="3"/>
  <c r="D52" i="3"/>
  <c r="D56" i="1"/>
  <c r="D53" i="3"/>
  <c r="D42" i="3"/>
  <c r="D46" i="3"/>
  <c r="D44" i="3"/>
  <c r="D51" i="3"/>
  <c r="D43" i="3"/>
  <c r="D45" i="3"/>
  <c r="C56" i="1"/>
  <c r="S75" i="1"/>
  <c r="S76" i="1" s="1"/>
  <c r="Q48" i="1"/>
  <c r="J55" i="3"/>
  <c r="J58" i="3"/>
  <c r="J50" i="3"/>
  <c r="J40" i="3"/>
  <c r="J47" i="3"/>
  <c r="J53" i="3"/>
  <c r="J44" i="3"/>
  <c r="J43" i="3"/>
  <c r="J45" i="3"/>
  <c r="J42" i="3"/>
  <c r="J52" i="3"/>
  <c r="J49" i="3"/>
  <c r="J46" i="3"/>
  <c r="J41" i="3"/>
  <c r="J51" i="3"/>
  <c r="D54" i="3"/>
  <c r="F58" i="3"/>
  <c r="F50" i="3"/>
  <c r="F55" i="3"/>
  <c r="F46" i="3"/>
  <c r="F52" i="3"/>
  <c r="F45" i="3"/>
  <c r="F43" i="3"/>
  <c r="F41" i="3"/>
  <c r="F44" i="3"/>
  <c r="F42" i="3"/>
  <c r="F53" i="3"/>
  <c r="F47" i="3"/>
  <c r="F51" i="3"/>
  <c r="F40" i="3"/>
  <c r="C49" i="3"/>
  <c r="H12" i="3"/>
  <c r="S64" i="1"/>
  <c r="H25" i="1"/>
  <c r="H15" i="1"/>
  <c r="H15" i="3" s="1"/>
  <c r="E55" i="3"/>
  <c r="E58" i="3"/>
  <c r="E50" i="3"/>
  <c r="E46" i="3"/>
  <c r="E52" i="3"/>
  <c r="E56" i="1"/>
  <c r="E42" i="3"/>
  <c r="E51" i="3"/>
  <c r="E41" i="3"/>
  <c r="E45" i="3"/>
  <c r="E47" i="3"/>
  <c r="E40" i="3"/>
  <c r="E53" i="3"/>
  <c r="E43" i="3"/>
  <c r="E48" i="3"/>
  <c r="E44" i="3"/>
  <c r="F54" i="3"/>
  <c r="R75" i="2"/>
  <c r="R45" i="2"/>
  <c r="R19" i="2"/>
  <c r="R23" i="2" s="1"/>
  <c r="C39" i="2"/>
  <c r="S75" i="2"/>
  <c r="S45" i="2"/>
  <c r="S19" i="2"/>
  <c r="S23" i="2" s="1"/>
  <c r="D39" i="2"/>
  <c r="U75" i="2"/>
  <c r="U45" i="2"/>
  <c r="U19" i="2"/>
  <c r="U23" i="2" s="1"/>
  <c r="F39" i="2"/>
  <c r="D25" i="3"/>
  <c r="O65" i="1"/>
  <c r="O6" i="1"/>
  <c r="O32" i="1"/>
  <c r="D26" i="1"/>
  <c r="C31" i="2"/>
  <c r="R83" i="2"/>
  <c r="R84" i="2" s="1"/>
  <c r="R85" i="2" s="1"/>
  <c r="I58" i="3"/>
  <c r="I50" i="3"/>
  <c r="I55" i="3"/>
  <c r="I51" i="3"/>
  <c r="I48" i="3"/>
  <c r="I53" i="3"/>
  <c r="I42" i="3"/>
  <c r="I47" i="3"/>
  <c r="I49" i="3"/>
  <c r="I44" i="3"/>
  <c r="I40" i="3"/>
  <c r="I43" i="3"/>
  <c r="I41" i="3"/>
  <c r="I46" i="3"/>
  <c r="I52" i="3"/>
  <c r="I45" i="3"/>
  <c r="G31" i="2"/>
  <c r="V83" i="2"/>
  <c r="V84" i="2" s="1"/>
  <c r="V85" i="2" s="1"/>
  <c r="F31" i="2"/>
  <c r="U83" i="2"/>
  <c r="U84" i="2" s="1"/>
  <c r="U85" i="2" s="1"/>
  <c r="D31" i="2"/>
  <c r="S83" i="2"/>
  <c r="S84" i="2" s="1"/>
  <c r="S85" i="2" s="1"/>
  <c r="Z74" i="2"/>
  <c r="K38" i="2"/>
  <c r="K29" i="2"/>
  <c r="C25" i="3"/>
  <c r="N65" i="1"/>
  <c r="C26" i="1"/>
  <c r="N6" i="1"/>
  <c r="N32" i="1"/>
  <c r="N56" i="1"/>
  <c r="N48" i="1"/>
  <c r="G25" i="3"/>
  <c r="R32" i="1"/>
  <c r="R65" i="1"/>
  <c r="R6" i="1"/>
  <c r="G26" i="1"/>
  <c r="I54" i="3"/>
  <c r="J48" i="3"/>
  <c r="I12" i="3"/>
  <c r="T64" i="1"/>
  <c r="I25" i="1"/>
  <c r="I15" i="1"/>
  <c r="I15" i="3" s="1"/>
  <c r="V75" i="2"/>
  <c r="V45" i="2"/>
  <c r="V19" i="2"/>
  <c r="V23" i="2" s="1"/>
  <c r="G39" i="2"/>
  <c r="AB74" i="2"/>
  <c r="M29" i="2"/>
  <c r="M38" i="2"/>
  <c r="V68" i="2"/>
  <c r="I31" i="2"/>
  <c r="X83" i="2"/>
  <c r="X84" i="2" s="1"/>
  <c r="X85" i="2" s="1"/>
  <c r="H58" i="3"/>
  <c r="H50" i="3"/>
  <c r="H55" i="3"/>
  <c r="H44" i="3"/>
  <c r="H46" i="3"/>
  <c r="H45" i="3"/>
  <c r="H47" i="3"/>
  <c r="H52" i="3"/>
  <c r="H51" i="3"/>
  <c r="H41" i="3"/>
  <c r="H49" i="3"/>
  <c r="H40" i="3"/>
  <c r="H42" i="3"/>
  <c r="H43" i="3"/>
  <c r="H53" i="3"/>
  <c r="F25" i="3"/>
  <c r="F26" i="1"/>
  <c r="Q65" i="1"/>
  <c r="Q32" i="1"/>
  <c r="Q6" i="1"/>
  <c r="T75" i="2"/>
  <c r="T45" i="2"/>
  <c r="T19" i="2"/>
  <c r="T23" i="2" s="1"/>
  <c r="E39" i="2"/>
  <c r="X19" i="2"/>
  <c r="X23" i="2" s="1"/>
  <c r="I39" i="2"/>
  <c r="X75" i="2"/>
  <c r="X45" i="2"/>
  <c r="H38" i="2"/>
  <c r="W74" i="2"/>
  <c r="H29" i="2"/>
  <c r="E31" i="2"/>
  <c r="T83" i="2"/>
  <c r="T84" i="2" s="1"/>
  <c r="T85" i="2" s="1"/>
  <c r="AA74" i="2"/>
  <c r="L29" i="2"/>
  <c r="L38" i="2"/>
  <c r="X62" i="2" l="1"/>
  <c r="X70" i="2"/>
  <c r="X25" i="2"/>
  <c r="X46" i="2"/>
  <c r="I25" i="3"/>
  <c r="I26" i="1"/>
  <c r="T32" i="1"/>
  <c r="T65" i="1"/>
  <c r="T6" i="1"/>
  <c r="T56" i="1"/>
  <c r="T48" i="1"/>
  <c r="R70" i="2"/>
  <c r="R62" i="2"/>
  <c r="R46" i="2"/>
  <c r="R25" i="2"/>
  <c r="Y62" i="2"/>
  <c r="Y70" i="2"/>
  <c r="Y25" i="2"/>
  <c r="Y46" i="2"/>
  <c r="T61" i="2"/>
  <c r="T69" i="2"/>
  <c r="N8" i="1"/>
  <c r="N11" i="1" s="1"/>
  <c r="U69" i="2"/>
  <c r="U61" i="2"/>
  <c r="Y69" i="2"/>
  <c r="Y61" i="2"/>
  <c r="AA75" i="2"/>
  <c r="L39" i="2"/>
  <c r="AA61" i="2" s="1"/>
  <c r="AA45" i="2"/>
  <c r="AA19" i="2"/>
  <c r="L30" i="2"/>
  <c r="AA22" i="2" s="1"/>
  <c r="L31" i="2"/>
  <c r="F9" i="2" s="1"/>
  <c r="L66" i="2" s="1"/>
  <c r="AA83" i="2"/>
  <c r="AA84" i="2" s="1"/>
  <c r="AA85" i="2" s="1"/>
  <c r="T62" i="2"/>
  <c r="T70" i="2"/>
  <c r="T25" i="2"/>
  <c r="T46" i="2"/>
  <c r="C26" i="3"/>
  <c r="N47" i="1"/>
  <c r="N57" i="1"/>
  <c r="U62" i="2"/>
  <c r="U70" i="2"/>
  <c r="U25" i="2"/>
  <c r="U46" i="2"/>
  <c r="J25" i="3"/>
  <c r="U32" i="1"/>
  <c r="U65" i="1"/>
  <c r="U6" i="1"/>
  <c r="J26" i="1"/>
  <c r="U56" i="1"/>
  <c r="U48" i="1"/>
  <c r="X61" i="2"/>
  <c r="X69" i="2"/>
  <c r="AB75" i="2"/>
  <c r="AB45" i="2"/>
  <c r="AB19" i="2"/>
  <c r="M39" i="2"/>
  <c r="AB61" i="2" s="1"/>
  <c r="K30" i="2"/>
  <c r="Z22" i="2" s="1"/>
  <c r="K31" i="2"/>
  <c r="E9" i="2" s="1"/>
  <c r="K66" i="2" s="1"/>
  <c r="Z83" i="2"/>
  <c r="Z84" i="2" s="1"/>
  <c r="Z85" i="2" s="1"/>
  <c r="S69" i="2"/>
  <c r="S61" i="2"/>
  <c r="Z45" i="2"/>
  <c r="Z75" i="2"/>
  <c r="K39" i="2"/>
  <c r="Z61" i="2" s="1"/>
  <c r="Z19" i="2"/>
  <c r="S70" i="2"/>
  <c r="S46" i="2"/>
  <c r="S62" i="2"/>
  <c r="S25" i="2"/>
  <c r="O11" i="1"/>
  <c r="O8" i="1"/>
  <c r="Q8" i="1"/>
  <c r="Q11" i="1" s="1"/>
  <c r="R8" i="1"/>
  <c r="R11" i="1"/>
  <c r="V61" i="2"/>
  <c r="V69" i="2"/>
  <c r="H25" i="3"/>
  <c r="H26" i="1"/>
  <c r="S65" i="1"/>
  <c r="S32" i="1"/>
  <c r="S6" i="1"/>
  <c r="S48" i="1"/>
  <c r="S56" i="1"/>
  <c r="E26" i="3"/>
  <c r="P57" i="1"/>
  <c r="P47" i="1"/>
  <c r="G26" i="3"/>
  <c r="R47" i="1"/>
  <c r="R57" i="1"/>
  <c r="V70" i="2"/>
  <c r="V62" i="2"/>
  <c r="V25" i="2"/>
  <c r="V46" i="2"/>
  <c r="D26" i="3"/>
  <c r="O47" i="1"/>
  <c r="O57" i="1"/>
  <c r="P8" i="1"/>
  <c r="P11" i="1" s="1"/>
  <c r="M30" i="2"/>
  <c r="AB22" i="2" s="1"/>
  <c r="AB83" i="2"/>
  <c r="AB84" i="2" s="1"/>
  <c r="AB85" i="2" s="1"/>
  <c r="H31" i="2"/>
  <c r="W83" i="2"/>
  <c r="W84" i="2" s="1"/>
  <c r="W85" i="2" s="1"/>
  <c r="W75" i="2"/>
  <c r="W45" i="2"/>
  <c r="W19" i="2"/>
  <c r="W23" i="2" s="1"/>
  <c r="H39" i="2"/>
  <c r="W68" i="2"/>
  <c r="F26" i="3"/>
  <c r="Q47" i="1"/>
  <c r="Q57" i="1"/>
  <c r="R69" i="2"/>
  <c r="R61" i="2"/>
  <c r="Q66" i="1" l="1"/>
  <c r="Q58" i="1"/>
  <c r="Q33" i="1"/>
  <c r="Q49" i="1"/>
  <c r="Q13" i="1"/>
  <c r="N66" i="1"/>
  <c r="N58" i="1"/>
  <c r="N33" i="1"/>
  <c r="N49" i="1"/>
  <c r="N13" i="1"/>
  <c r="P66" i="1"/>
  <c r="P58" i="1"/>
  <c r="P33" i="1"/>
  <c r="P49" i="1"/>
  <c r="P13" i="1"/>
  <c r="Z60" i="2"/>
  <c r="K68" i="2"/>
  <c r="Z59" i="2"/>
  <c r="H26" i="3"/>
  <c r="S47" i="1"/>
  <c r="S57" i="1"/>
  <c r="AB23" i="2"/>
  <c r="AA59" i="2"/>
  <c r="AA60" i="2"/>
  <c r="L68" i="2"/>
  <c r="T11" i="1"/>
  <c r="T8" i="1"/>
  <c r="S64" i="2"/>
  <c r="S71" i="2"/>
  <c r="S72" i="2"/>
  <c r="S76" i="2"/>
  <c r="S63" i="2"/>
  <c r="S31" i="2"/>
  <c r="S35" i="2" s="1"/>
  <c r="U72" i="2"/>
  <c r="U76" i="2"/>
  <c r="U63" i="2"/>
  <c r="U64" i="2"/>
  <c r="U31" i="2"/>
  <c r="U35" i="2" s="1"/>
  <c r="U71" i="2"/>
  <c r="V76" i="2"/>
  <c r="V63" i="2"/>
  <c r="V64" i="2"/>
  <c r="V71" i="2"/>
  <c r="V72" i="2"/>
  <c r="V31" i="2"/>
  <c r="V35" i="2" s="1"/>
  <c r="Z23" i="2"/>
  <c r="AA23" i="2"/>
  <c r="M31" i="2"/>
  <c r="G9" i="2" s="1"/>
  <c r="M66" i="2" s="1"/>
  <c r="Y76" i="2"/>
  <c r="Y63" i="2"/>
  <c r="Y64" i="2"/>
  <c r="Y71" i="2"/>
  <c r="Y72" i="2"/>
  <c r="Y31" i="2"/>
  <c r="Y35" i="2" s="1"/>
  <c r="I26" i="3"/>
  <c r="T47" i="1"/>
  <c r="T57" i="1"/>
  <c r="O66" i="1"/>
  <c r="O58" i="1"/>
  <c r="O49" i="1"/>
  <c r="O13" i="1"/>
  <c r="O33" i="1"/>
  <c r="R49" i="1"/>
  <c r="R66" i="1"/>
  <c r="R58" i="1"/>
  <c r="R13" i="1"/>
  <c r="R33" i="1"/>
  <c r="R71" i="2"/>
  <c r="R72" i="2"/>
  <c r="R64" i="2"/>
  <c r="R31" i="2"/>
  <c r="R35" i="2" s="1"/>
  <c r="R63" i="2"/>
  <c r="X76" i="2"/>
  <c r="X64" i="2"/>
  <c r="X71" i="2"/>
  <c r="X72" i="2"/>
  <c r="X63" i="2"/>
  <c r="X31" i="2"/>
  <c r="X35" i="2" s="1"/>
  <c r="W61" i="2"/>
  <c r="W69" i="2"/>
  <c r="J26" i="3"/>
  <c r="U57" i="1"/>
  <c r="U47" i="1"/>
  <c r="S8" i="1"/>
  <c r="S11" i="1" s="1"/>
  <c r="W62" i="2"/>
  <c r="W70" i="2"/>
  <c r="W25" i="2"/>
  <c r="W46" i="2"/>
  <c r="U8" i="1"/>
  <c r="U11" i="1" s="1"/>
  <c r="T71" i="2"/>
  <c r="T72" i="2"/>
  <c r="T63" i="2"/>
  <c r="T64" i="2"/>
  <c r="T31" i="2"/>
  <c r="T35" i="2" s="1"/>
  <c r="T76" i="2"/>
  <c r="S49" i="1" l="1"/>
  <c r="S13" i="1"/>
  <c r="S33" i="1"/>
  <c r="S58" i="1"/>
  <c r="S66" i="1"/>
  <c r="U49" i="1"/>
  <c r="U66" i="1"/>
  <c r="U58" i="1"/>
  <c r="U13" i="1"/>
  <c r="U33" i="1"/>
  <c r="Z62" i="2"/>
  <c r="Z25" i="2"/>
  <c r="Z46" i="2"/>
  <c r="AB25" i="2"/>
  <c r="AB46" i="2"/>
  <c r="AB62" i="2"/>
  <c r="N50" i="1"/>
  <c r="N59" i="1"/>
  <c r="N15" i="1"/>
  <c r="T49" i="1"/>
  <c r="T66" i="1"/>
  <c r="T58" i="1"/>
  <c r="T13" i="1"/>
  <c r="T33" i="1"/>
  <c r="O59" i="1"/>
  <c r="O50" i="1"/>
  <c r="O15" i="1"/>
  <c r="O67" i="1"/>
  <c r="AB59" i="2"/>
  <c r="AB60" i="2"/>
  <c r="M68" i="2"/>
  <c r="AA62" i="2"/>
  <c r="AA25" i="2"/>
  <c r="AA46" i="2"/>
  <c r="Q59" i="1"/>
  <c r="Q67" i="1"/>
  <c r="Q50" i="1"/>
  <c r="Q15" i="1"/>
  <c r="R59" i="1"/>
  <c r="R67" i="1"/>
  <c r="R50" i="1"/>
  <c r="R15" i="1"/>
  <c r="W76" i="2"/>
  <c r="W63" i="2"/>
  <c r="W64" i="2"/>
  <c r="W71" i="2"/>
  <c r="W72" i="2"/>
  <c r="W31" i="2"/>
  <c r="W35" i="2" s="1"/>
  <c r="P59" i="1"/>
  <c r="P67" i="1"/>
  <c r="P50" i="1"/>
  <c r="P15" i="1"/>
  <c r="T59" i="1" l="1"/>
  <c r="T67" i="1"/>
  <c r="T50" i="1"/>
  <c r="T15" i="1"/>
  <c r="AA63" i="2"/>
  <c r="AA64" i="2"/>
  <c r="AA76" i="2"/>
  <c r="AA31" i="2"/>
  <c r="AA35" i="2" s="1"/>
  <c r="Z63" i="2"/>
  <c r="Z71" i="2"/>
  <c r="Z72" i="2"/>
  <c r="Z64" i="2"/>
  <c r="Z76" i="2"/>
  <c r="Z31" i="2"/>
  <c r="Z35" i="2" s="1"/>
  <c r="K42" i="2" s="1"/>
  <c r="S59" i="1"/>
  <c r="S67" i="1"/>
  <c r="S50" i="1"/>
  <c r="S15" i="1"/>
  <c r="P51" i="1"/>
  <c r="P60" i="1"/>
  <c r="P18" i="1"/>
  <c r="R51" i="1"/>
  <c r="R60" i="1"/>
  <c r="R18" i="1"/>
  <c r="N60" i="1"/>
  <c r="N51" i="1"/>
  <c r="N18" i="1"/>
  <c r="U59" i="1"/>
  <c r="U67" i="1"/>
  <c r="U50" i="1"/>
  <c r="U15" i="1"/>
  <c r="O51" i="1"/>
  <c r="O18" i="1"/>
  <c r="O60" i="1"/>
  <c r="AB64" i="2"/>
  <c r="AB76" i="2"/>
  <c r="AB63" i="2"/>
  <c r="AB31" i="2"/>
  <c r="AB35" i="2" s="1"/>
  <c r="Q51" i="1"/>
  <c r="Q60" i="1"/>
  <c r="Q18" i="1"/>
  <c r="U51" i="1" l="1"/>
  <c r="U60" i="1"/>
  <c r="U18" i="1"/>
  <c r="S51" i="1"/>
  <c r="S60" i="1"/>
  <c r="S18" i="1"/>
  <c r="O61" i="1"/>
  <c r="O52" i="1"/>
  <c r="O21" i="1"/>
  <c r="O24" i="1" s="1"/>
  <c r="O25" i="1" s="1"/>
  <c r="Q61" i="1"/>
  <c r="Q52" i="1"/>
  <c r="Q21" i="1"/>
  <c r="Q24" i="1" s="1"/>
  <c r="Q25" i="1" s="1"/>
  <c r="N61" i="1"/>
  <c r="N52" i="1"/>
  <c r="N21" i="1"/>
  <c r="N24" i="1" s="1"/>
  <c r="N25" i="1" s="1"/>
  <c r="L42" i="2"/>
  <c r="K51" i="2"/>
  <c r="Z67" i="2"/>
  <c r="Z68" i="2"/>
  <c r="Z69" i="2"/>
  <c r="Z70" i="2"/>
  <c r="T51" i="1"/>
  <c r="T60" i="1"/>
  <c r="T18" i="1"/>
  <c r="P61" i="1"/>
  <c r="P52" i="1"/>
  <c r="P21" i="1"/>
  <c r="P24" i="1" s="1"/>
  <c r="P25" i="1" s="1"/>
  <c r="R61" i="1"/>
  <c r="R52" i="1"/>
  <c r="R21" i="1"/>
  <c r="R24" i="1" s="1"/>
  <c r="R25" i="1" s="1"/>
  <c r="S61" i="1" l="1"/>
  <c r="S21" i="1"/>
  <c r="S24" i="1" s="1"/>
  <c r="S25" i="1" s="1"/>
  <c r="S52" i="1"/>
  <c r="K81" i="2"/>
  <c r="K82" i="2"/>
  <c r="K69" i="2"/>
  <c r="K80" i="2"/>
  <c r="L51" i="2"/>
  <c r="M42" i="2"/>
  <c r="AA67" i="2"/>
  <c r="AA68" i="2"/>
  <c r="AA69" i="2"/>
  <c r="AA70" i="2"/>
  <c r="AA72" i="2"/>
  <c r="AA71" i="2"/>
  <c r="T61" i="1"/>
  <c r="T52" i="1"/>
  <c r="T21" i="1"/>
  <c r="T24" i="1" s="1"/>
  <c r="T25" i="1" s="1"/>
  <c r="U61" i="1"/>
  <c r="U52" i="1"/>
  <c r="U21" i="1"/>
  <c r="U24" i="1" s="1"/>
  <c r="U25" i="1" s="1"/>
  <c r="M51" i="2" l="1"/>
  <c r="AB68" i="2"/>
  <c r="AB69" i="2"/>
  <c r="AB67" i="2"/>
  <c r="AB70" i="2"/>
  <c r="AB71" i="2"/>
  <c r="AB72" i="2"/>
  <c r="L82" i="2"/>
  <c r="L69" i="2"/>
  <c r="L80" i="2"/>
  <c r="L81" i="2"/>
  <c r="M82" i="2" l="1"/>
  <c r="M69" i="2"/>
  <c r="M81" i="2"/>
  <c r="M80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<sst xmlns="http://schemas.openxmlformats.org/spreadsheetml/2006/main" count="963" uniqueCount="624">
  <si>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</si>
  <si>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VCR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</si>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</sst>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-1</v>
      </c>
      <c r="O6" s="187">
        <f t="shared" si="1"/>
        <v>-5530</v>
      </c>
      <c r="P6" s="187">
        <f t="shared" si="1"/>
        <v>-12734</v>
      </c>
      <c r="Q6" s="187">
        <f t="shared" si="1"/>
        <v>-10156</v>
      </c>
      <c r="R6" s="187">
        <f t="shared" si="1"/>
        <v>3725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12514</v>
      </c>
      <c r="D7" s="123">
        <f>SUMIF(PL.data!$D$3:$D$25, FSA!$A7, PL.data!F$3:F$25)</f>
        <v>37280</v>
      </c>
      <c r="E7" s="123">
        <f>SUMIF(PL.data!$D$3:$D$25, FSA!$A7, PL.data!G$3:G$25)</f>
        <v>0</v>
      </c>
      <c r="F7" s="123">
        <f>SUMIF(PL.data!$D$3:$D$25, FSA!$A7, PL.data!H$3:H$25)</f>
        <v>78826</v>
      </c>
      <c r="G7" s="123">
        <f>SUMIF(PL.data!$D$3:$D$25, FSA!$A7, PL.data!I$3:I$25)</f>
        <v>186288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-4734</v>
      </c>
      <c r="D8" s="123">
        <f>-SUMIF(PL.data!$D$3:$D$25, FSA!$A8, PL.data!F$3:F$25)</f>
        <v>-31478</v>
      </c>
      <c r="E8" s="123">
        <f>-SUMIF(PL.data!$D$3:$D$25, FSA!$A8, PL.data!G$3:G$25)</f>
        <v>0</v>
      </c>
      <c r="F8" s="123">
        <f>-SUMIF(PL.data!$D$3:$D$25, FSA!$A8, PL.data!H$3:H$25)</f>
        <v>-69475</v>
      </c>
      <c r="G8" s="123">
        <f>-SUMIF(PL.data!$D$3:$D$25, FSA!$A8, PL.data!I$3:I$25)</f>
        <v>-158605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-3108</v>
      </c>
      <c r="O8" s="190">
        <f>CF.data!F12-FSA!O7-FSA!O6</f>
        <v>-6162</v>
      </c>
      <c r="P8" s="190">
        <f>CF.data!G12-FSA!P7-FSA!P6</f>
        <v>-2434</v>
      </c>
      <c r="Q8" s="190">
        <f>CF.data!H12-FSA!Q7-FSA!Q6</f>
        <v>79</v>
      </c>
      <c r="R8" s="190">
        <f>CF.data!I12-FSA!R7-FSA!R6</f>
        <v>1331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7780</v>
      </c>
      <c r="D9" s="187">
        <f t="shared" si="3"/>
        <v>5802</v>
      </c>
      <c r="E9" s="187">
        <f t="shared" si="3"/>
        <v>0</v>
      </c>
      <c r="F9" s="187">
        <f t="shared" si="3"/>
        <v>9351</v>
      </c>
      <c r="G9" s="187">
        <f t="shared" si="3"/>
        <v>27683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-267162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-8008</v>
      </c>
      <c r="D10" s="123">
        <f>-SUMIF(PL.data!$D$3:$D$25, FSA!$A10, PL.data!F$3:F$25)</f>
        <v>-11468</v>
      </c>
      <c r="E10" s="123">
        <f>-SUMIF(PL.data!$D$3:$D$25, FSA!$A10, PL.data!G$3:G$25)</f>
        <v>-12894</v>
      </c>
      <c r="F10" s="123">
        <f>-SUMIF(PL.data!$D$3:$D$25, FSA!$A10, PL.data!H$3:H$25)</f>
        <v>-19683</v>
      </c>
      <c r="G10" s="123">
        <f>-SUMIF(PL.data!$D$3:$D$25, FSA!$A10, PL.data!I$3:I$25)</f>
        <v>-24134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-3109</v>
      </c>
      <c r="O11" s="187">
        <f t="shared" si="4"/>
        <v>-11692</v>
      </c>
      <c r="P11" s="187">
        <f t="shared" si="4"/>
        <v>-15168</v>
      </c>
      <c r="Q11" s="187">
        <f t="shared" si="4"/>
        <v>-10077</v>
      </c>
      <c r="R11" s="187">
        <f t="shared" si="4"/>
        <v>-262106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-228</v>
      </c>
      <c r="D12" s="187">
        <f t="shared" si="5"/>
        <v>-5666</v>
      </c>
      <c r="E12" s="187">
        <f t="shared" si="5"/>
        <v>-12894</v>
      </c>
      <c r="F12" s="187">
        <f t="shared" si="5"/>
        <v>-10332</v>
      </c>
      <c r="G12" s="187">
        <f t="shared" si="5"/>
        <v>3549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-13816</v>
      </c>
      <c r="O12" s="190">
        <f>SUMIF(CF.data!$D$4:$D$43, $L12, CF.data!F$4:F$43)</f>
        <v>-264425</v>
      </c>
      <c r="P12" s="190">
        <f>SUMIF(CF.data!$D$4:$D$43, $L12, CF.data!G$4:G$43)</f>
        <v>-1201052</v>
      </c>
      <c r="Q12" s="190">
        <f>SUMIF(CF.data!$D$4:$D$43, $L12, CF.data!H$4:H$43)</f>
        <v>-975192</v>
      </c>
      <c r="R12" s="190">
        <f>SUMIF(CF.data!$D$4:$D$43, $L12, CF.data!I$4:I$43)</f>
        <v>657519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-97</v>
      </c>
      <c r="D13" s="123">
        <f>SUMIF(PL.data!$D$3:$D$25, FSA!$A13, PL.data!F$3:F$25)</f>
        <v>-6158</v>
      </c>
      <c r="E13" s="123">
        <f>SUMIF(PL.data!$D$3:$D$25, FSA!$A13, PL.data!G$3:G$25)</f>
        <v>-1</v>
      </c>
      <c r="F13" s="123">
        <f>SUMIF(PL.data!$D$3:$D$25, FSA!$A13, PL.data!H$3:H$25)</f>
        <v>79</v>
      </c>
      <c r="G13" s="123">
        <f>SUMIF(PL.data!$D$3:$D$25, FSA!$A13, PL.data!I$3:I$25)</f>
        <v>1332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-16925</v>
      </c>
      <c r="O13" s="187">
        <f t="shared" si="6"/>
        <v>-276117</v>
      </c>
      <c r="P13" s="187">
        <f t="shared" si="6"/>
        <v>-1216220</v>
      </c>
      <c r="Q13" s="187">
        <f t="shared" si="6"/>
        <v>-985269</v>
      </c>
      <c r="R13" s="187">
        <f t="shared" si="6"/>
        <v>395413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-8514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-493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-613</v>
      </c>
      <c r="O14" s="190">
        <f>SUMIF(CF.data!$D$4:$D$43, $L14, CF.data!F$4:F$43)</f>
        <v>-6383</v>
      </c>
      <c r="P14" s="190">
        <f>SUMIF(CF.data!$D$4:$D$43, $L14, CF.data!G$4:G$43)</f>
        <v>-312842</v>
      </c>
      <c r="Q14" s="190">
        <f>SUMIF(CF.data!$D$4:$D$43, $L14, CF.data!H$4:H$43)</f>
        <v>-1150924</v>
      </c>
      <c r="R14" s="190">
        <f>SUMIF(CF.data!$D$4:$D$43, $L14, CF.data!I$4:I$43)</f>
        <v>-291273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-2196</v>
      </c>
      <c r="D15" s="123">
        <f t="shared" si="7"/>
        <v>3614</v>
      </c>
      <c r="E15" s="123">
        <f t="shared" si="7"/>
        <v>-1643</v>
      </c>
      <c r="F15" s="123">
        <f t="shared" si="7"/>
        <v>3147</v>
      </c>
      <c r="G15" s="123">
        <f t="shared" si="7"/>
        <v>1024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-17538</v>
      </c>
      <c r="O15" s="187">
        <f t="shared" si="8"/>
        <v>-282500</v>
      </c>
      <c r="P15" s="187">
        <f t="shared" si="8"/>
        <v>-1529062</v>
      </c>
      <c r="Q15" s="187">
        <f t="shared" si="8"/>
        <v>-2136193</v>
      </c>
      <c r="R15" s="187">
        <f t="shared" si="8"/>
        <v>104140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-11035</v>
      </c>
      <c r="D16" s="175">
        <f>SUMIF(PL.data!$D$3:$D$25, FSA!$A16, PL.data!F$3:F$25)</f>
        <v>-8210</v>
      </c>
      <c r="E16" s="175">
        <f>SUMIF(PL.data!$D$3:$D$25, FSA!$A16, PL.data!G$3:G$25)</f>
        <v>-14538</v>
      </c>
      <c r="F16" s="175">
        <f>SUMIF(PL.data!$D$3:$D$25, FSA!$A16, PL.data!H$3:H$25)</f>
        <v>-7106</v>
      </c>
      <c r="G16" s="175">
        <f>SUMIF(PL.data!$D$3:$D$25, FSA!$A16, PL.data!I$3:I$25)</f>
        <v>5412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192</v>
      </c>
      <c r="O16" s="190">
        <f>SUMIF(CF.data!$D$4:$D$43, $L16, CF.data!F$4:F$43)</f>
        <v>3620</v>
      </c>
      <c r="P16" s="190">
        <f>SUMIF(CF.data!$D$4:$D$43, $L16, CF.data!G$4:G$43)</f>
        <v>224</v>
      </c>
      <c r="Q16" s="190">
        <f>SUMIF(CF.data!$D$4:$D$43, $L16, CF.data!H$4:H$43)</f>
        <v>2996</v>
      </c>
      <c r="R16" s="190">
        <f>SUMIF(CF.data!$D$4:$D$43, $L16, CF.data!I$4:I$43)</f>
        <v>1282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0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-52676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-11035</v>
      </c>
      <c r="D18" s="187">
        <f t="shared" si="9"/>
        <v>-8210</v>
      </c>
      <c r="E18" s="187">
        <f t="shared" si="9"/>
        <v>-14538</v>
      </c>
      <c r="F18" s="187">
        <f t="shared" si="9"/>
        <v>-7106</v>
      </c>
      <c r="G18" s="187">
        <f t="shared" si="9"/>
        <v>5412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-17346</v>
      </c>
      <c r="O18" s="194">
        <f t="shared" si="10"/>
        <v>-278880</v>
      </c>
      <c r="P18" s="194">
        <f t="shared" si="10"/>
        <v>-1528838</v>
      </c>
      <c r="Q18" s="194">
        <f t="shared" si="10"/>
        <v>-2133197</v>
      </c>
      <c r="R18" s="194">
        <f t="shared" si="10"/>
        <v>52746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5000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227</v>
      </c>
      <c r="D21" s="196">
        <f>SUMIF(CF.data!$D$4:$D$43, FSA!$A21, CF.data!F$4:F$43)</f>
        <v>136</v>
      </c>
      <c r="E21" s="196">
        <f>SUMIF(CF.data!$D$4:$D$43, FSA!$A21, CF.data!G$4:G$43)</f>
        <v>160</v>
      </c>
      <c r="F21" s="196">
        <f>SUMIF(CF.data!$D$4:$D$43, FSA!$A21, CF.data!H$4:H$43)</f>
        <v>176</v>
      </c>
      <c r="G21" s="196">
        <f>SUMIF(CF.data!$D$4:$D$43, FSA!$A21, CF.data!I$4:I$43)</f>
        <v>176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-12346</v>
      </c>
      <c r="O21" s="198">
        <f t="shared" si="11"/>
        <v>-278880</v>
      </c>
      <c r="P21" s="198">
        <f t="shared" si="11"/>
        <v>-1528838</v>
      </c>
      <c r="Q21" s="198">
        <f t="shared" si="11"/>
        <v>-2133197</v>
      </c>
      <c r="R21" s="198">
        <f t="shared" si="11"/>
        <v>52746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-500</v>
      </c>
      <c r="O22" s="190">
        <f>SUMIF(CF.data!$D$4:$D$43, $L22, CF.data!F$4:F$43)</f>
        <v>272898</v>
      </c>
      <c r="P22" s="190">
        <f>SUMIF(CF.data!$D$4:$D$43, $L22, CF.data!G$4:G$43)</f>
        <v>1081687</v>
      </c>
      <c r="Q22" s="190">
        <f>SUMIF(CF.data!$D$4:$D$43, $L22, CF.data!H$4:H$43)</f>
        <v>1168512</v>
      </c>
      <c r="R22" s="190">
        <f>SUMIF(CF.data!$D$4:$D$43, $L22, CF.data!I$4:I$43)</f>
        <v>-18750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15052</v>
      </c>
      <c r="P23" s="190">
        <f>SUMIF(CF.data!$D$4:$D$43, $L23, CF.data!G$4:G$43)</f>
        <v>1440000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-12846</v>
      </c>
      <c r="O24" s="199">
        <f t="shared" si="12"/>
        <v>9070</v>
      </c>
      <c r="P24" s="199">
        <f t="shared" si="12"/>
        <v>992849</v>
      </c>
      <c r="Q24" s="199">
        <f t="shared" si="12"/>
        <v>-964685</v>
      </c>
      <c r="R24" s="199">
        <f t="shared" si="12"/>
        <v>33996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-1</v>
      </c>
      <c r="D25" s="196">
        <f t="shared" si="13"/>
        <v>-5530</v>
      </c>
      <c r="E25" s="196">
        <f t="shared" si="13"/>
        <v>-12734</v>
      </c>
      <c r="F25" s="196">
        <f t="shared" si="13"/>
        <v>-10156</v>
      </c>
      <c r="G25" s="196">
        <f t="shared" si="13"/>
        <v>3725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0</v>
      </c>
      <c r="P25" s="200">
        <f>P24-CF.data!G40</f>
        <v>2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-1</v>
      </c>
      <c r="D26" s="196">
        <f t="shared" si="14"/>
        <v>-5530</v>
      </c>
      <c r="E26" s="196">
        <f t="shared" si="14"/>
        <v>-12734</v>
      </c>
      <c r="F26" s="196">
        <f t="shared" si="14"/>
        <v>-10156</v>
      </c>
      <c r="G26" s="196">
        <f t="shared" si="14"/>
        <v>3725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6807</v>
      </c>
      <c r="D29" s="202">
        <f>SUMIF(BS.data!$D$5:$D$116,FSA!$A29,BS.data!F$5:F$116)</f>
        <v>15874</v>
      </c>
      <c r="E29" s="202">
        <f>SUMIF(BS.data!$D$5:$D$116,FSA!$A29,BS.data!G$5:G$116)</f>
        <v>1008786</v>
      </c>
      <c r="F29" s="202">
        <f>SUMIF(BS.data!$D$5:$D$116,FSA!$A29,BS.data!H$5:H$116)</f>
        <v>44253</v>
      </c>
      <c r="G29" s="202">
        <f>SUMIF(BS.data!$D$5:$D$116,FSA!$A29,BS.data!I$5:I$116)</f>
        <v>78050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1627</v>
      </c>
      <c r="D30" s="202">
        <f>SUMIF(BS.data!$D$5:$D$116,FSA!$A30,BS.data!F$5:F$116)</f>
        <v>3125</v>
      </c>
      <c r="E30" s="202">
        <f>SUMIF(BS.data!$D$5:$D$116,FSA!$A30,BS.data!G$5:G$116)</f>
        <v>1627</v>
      </c>
      <c r="F30" s="202">
        <f>SUMIF(BS.data!$D$5:$D$116,FSA!$A30,BS.data!H$5:H$116)</f>
        <v>73993</v>
      </c>
      <c r="G30" s="202">
        <f>SUMIF(BS.data!$D$5:$D$116,FSA!$A30,BS.data!I$5:I$116)</f>
        <v>19715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1.9790634489371906</v>
      </c>
      <c r="P30" s="204">
        <f t="shared" si="17"/>
        <v>-1</v>
      </c>
      <c r="Q30" s="204" t="e">
        <f t="shared" si="17"/>
        <v>#DIV/0!</v>
      </c>
      <c r="R30" s="204">
        <f t="shared" si="17"/>
        <v>1.3632811508893004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0</v>
      </c>
      <c r="D31" s="202">
        <f>SUMIF(BS.data!$D$5:$D$116,FSA!$A31,BS.data!F$5:F$116)</f>
        <v>0</v>
      </c>
      <c r="E31" s="202">
        <f>SUMIF(BS.data!$D$5:$D$116,FSA!$A31,BS.data!G$5:G$116)</f>
        <v>0</v>
      </c>
      <c r="F31" s="202">
        <f>SUMIF(BS.data!$D$5:$D$116,FSA!$A31,BS.data!H$5:H$116)</f>
        <v>0</v>
      </c>
      <c r="G31" s="202">
        <f>SUMIF(BS.data!$D$5:$D$116,FSA!$A31,BS.data!I$5:I$116)</f>
        <v>40564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0.6217036918651111</v>
      </c>
      <c r="O31" s="205">
        <f t="shared" si="18"/>
        <v>0.15563304721030044</v>
      </c>
      <c r="P31" s="205" t="e">
        <f t="shared" si="18"/>
        <v>#DIV/0!</v>
      </c>
      <c r="Q31" s="205">
        <f t="shared" si="18"/>
        <v>0.11862837134955471</v>
      </c>
      <c r="R31" s="205">
        <f t="shared" si="18"/>
        <v>0.14860323799707978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5435</v>
      </c>
      <c r="D32" s="202">
        <f>SUMIF(BS.data!$D$5:$D$116,FSA!$A32,BS.data!F$5:F$116)</f>
        <v>7263</v>
      </c>
      <c r="E32" s="202">
        <f>SUMIF(BS.data!$D$5:$D$116,FSA!$A32,BS.data!G$5:G$116)</f>
        <v>1145796</v>
      </c>
      <c r="F32" s="202">
        <f>SUMIF(BS.data!$D$5:$D$116,FSA!$A32,BS.data!H$5:H$116)</f>
        <v>10606</v>
      </c>
      <c r="G32" s="202">
        <f>SUMIF(BS.data!$D$5:$D$116,FSA!$A32,BS.data!I$5:I$116)</f>
        <v>23406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-7.99105002397315E-5</v>
      </c>
      <c r="O32" s="206">
        <f t="shared" si="19"/>
        <v>-0.14833690987124465</v>
      </c>
      <c r="P32" s="206" t="e">
        <f t="shared" si="19"/>
        <v>#DIV/0!</v>
      </c>
      <c r="Q32" s="206">
        <f t="shared" si="19"/>
        <v>-0.12884073782762032</v>
      </c>
      <c r="R32" s="206">
        <f t="shared" si="19"/>
        <v>1.9995920295456496E-2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-0.24844174524532522</v>
      </c>
      <c r="O33" s="205">
        <f t="shared" si="20"/>
        <v>-0.31362660944206011</v>
      </c>
      <c r="P33" s="205" t="e">
        <f t="shared" si="20"/>
        <v>#DIV/0!</v>
      </c>
      <c r="Q33" s="205">
        <f t="shared" si="20"/>
        <v>-0.12783853043412072</v>
      </c>
      <c r="R33" s="205">
        <f t="shared" si="20"/>
        <v>-1.4069934724727304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48794</v>
      </c>
      <c r="D34" s="202">
        <f>SUMIF(BS.data!$D$5:$D$116,FSA!$A34,BS.data!F$5:F$116)</f>
        <v>62260</v>
      </c>
      <c r="E34" s="202">
        <f>SUMIF(BS.data!$D$5:$D$116,FSA!$A34,BS.data!G$5:G$116)</f>
        <v>122633</v>
      </c>
      <c r="F34" s="202">
        <f>SUMIF(BS.data!$D$5:$D$116,FSA!$A34,BS.data!H$5:H$116)</f>
        <v>4192562</v>
      </c>
      <c r="G34" s="202">
        <f>SUMIF(BS.data!$D$5:$D$116,FSA!$A34,BS.data!I$5:I$116)</f>
        <v>3446163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-1.8289803156271999E-2</v>
      </c>
      <c r="P34" s="207">
        <f t="shared" si="21"/>
        <v>-8.1711868707945827E-3</v>
      </c>
      <c r="Q34" s="207">
        <f t="shared" si="21"/>
        <v>-1.966563712194812E-3</v>
      </c>
      <c r="R34" s="207">
        <f t="shared" si="21"/>
        <v>1.4101751841168184E-3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0</v>
      </c>
      <c r="F35" s="202">
        <f>SUMIF(BS.data!$D$5:$D$116,FSA!$A35,BS.data!H$5:H$116)</f>
        <v>0</v>
      </c>
      <c r="G35" s="202">
        <f>SUMIF(BS.data!$D$5:$D$116,FSA!$A35,BS.data!I$5:I$116)</f>
        <v>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23.262875536480689</v>
      </c>
      <c r="P35" s="131" t="e">
        <f t="shared" si="22"/>
        <v>#DIV/0!</v>
      </c>
      <c r="Q35" s="131">
        <f t="shared" si="22"/>
        <v>175.07738563418161</v>
      </c>
      <c r="R35" s="131">
        <f t="shared" si="22"/>
        <v>91.802531564029877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802147</v>
      </c>
      <c r="D36" s="202">
        <f>SUMIF(BS.data!$D$5:$D$116,FSA!$A36,BS.data!F$5:F$116)</f>
        <v>799265</v>
      </c>
      <c r="E36" s="202">
        <f>SUMIF(BS.data!$D$5:$D$116,FSA!$A36,BS.data!G$5:G$116)</f>
        <v>1171858</v>
      </c>
      <c r="F36" s="202">
        <f>SUMIF(BS.data!$D$5:$D$116,FSA!$A36,BS.data!H$5:H$116)</f>
        <v>2454853</v>
      </c>
      <c r="G36" s="202">
        <f>SUMIF(BS.data!$D$5:$D$116,FSA!$A36,BS.data!I$5:I$116)</f>
        <v>3556438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0</v>
      </c>
      <c r="P36" s="131" t="e">
        <f t="shared" si="23"/>
        <v>#DIV/0!</v>
      </c>
      <c r="Q36" s="131">
        <f t="shared" si="23"/>
        <v>0</v>
      </c>
      <c r="R36" s="131">
        <f t="shared" si="23"/>
        <v>46.675262444437436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603.16951521697695</v>
      </c>
      <c r="P37" s="131" t="e">
        <f t="shared" si="24"/>
        <v>#DIV/0!</v>
      </c>
      <c r="Q37" s="131">
        <f t="shared" si="24"/>
        <v>229.34713925872617</v>
      </c>
      <c r="R37" s="131">
        <f t="shared" si="24"/>
        <v>634.02827779704296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864810</v>
      </c>
      <c r="D38" s="208">
        <f t="shared" si="25"/>
        <v>887787</v>
      </c>
      <c r="E38" s="208">
        <f t="shared" si="25"/>
        <v>3450700</v>
      </c>
      <c r="F38" s="208">
        <f t="shared" si="25"/>
        <v>6776267</v>
      </c>
      <c r="G38" s="208">
        <f t="shared" si="25"/>
        <v>7164336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-128955</v>
      </c>
      <c r="O38" s="209">
        <f t="shared" si="26"/>
        <v>-83186</v>
      </c>
      <c r="P38" s="209">
        <f t="shared" si="26"/>
        <v>974927</v>
      </c>
      <c r="Q38" s="209">
        <f t="shared" si="26"/>
        <v>-78121</v>
      </c>
      <c r="R38" s="209">
        <f t="shared" si="26"/>
        <v>-561622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-2.8452387339055796</v>
      </c>
      <c r="P39" s="133" t="e">
        <f t="shared" si="27"/>
        <v>#DIV/0!</v>
      </c>
      <c r="Q39" s="133">
        <f t="shared" si="27"/>
        <v>5.68851647933423</v>
      </c>
      <c r="R39" s="133">
        <f t="shared" si="27"/>
        <v>-1.7170805419565405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51281</v>
      </c>
      <c r="D40" s="202">
        <f>SUMIF(BS.data!$D$5:$D$116,FSA!$A40,BS.data!F$5:F$116)</f>
        <v>52755</v>
      </c>
      <c r="E40" s="202">
        <f>SUMIF(BS.data!$D$5:$D$116,FSA!$A40,BS.data!G$5:G$116)</f>
        <v>55496</v>
      </c>
      <c r="F40" s="202">
        <f>SUMIF(BS.data!$D$5:$D$116,FSA!$A40,BS.data!H$5:H$116)</f>
        <v>31813</v>
      </c>
      <c r="G40" s="202">
        <f>SUMIF(BS.data!$D$5:$D$116,FSA!$A40,BS.data!I$5:I$116)</f>
        <v>519201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4.6558911760371476E-2</v>
      </c>
      <c r="P40" s="210">
        <f t="shared" si="28"/>
        <v>0</v>
      </c>
      <c r="Q40" s="210">
        <f t="shared" si="28"/>
        <v>4.3469689203247792E-2</v>
      </c>
      <c r="R40" s="210">
        <f t="shared" si="28"/>
        <v>6.1979365164654313E-2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48813</v>
      </c>
      <c r="D41" s="202">
        <f>SUMIF(BS.data!$D$5:$D$116,FSA!$A41,BS.data!F$5:F$116)</f>
        <v>40819</v>
      </c>
      <c r="E41" s="202">
        <f>SUMIF(BS.data!$D$5:$D$116,FSA!$A41,BS.data!G$5:G$116)</f>
        <v>117000</v>
      </c>
      <c r="F41" s="202">
        <f>SUMIF(BS.data!$D$5:$D$116,FSA!$A41,BS.data!H$5:H$116)</f>
        <v>110323</v>
      </c>
      <c r="G41" s="202">
        <f>SUMIF(BS.data!$D$5:$D$116,FSA!$A41,BS.data!I$5:I$116)</f>
        <v>113034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2.7004405286343611</v>
      </c>
      <c r="O41" s="137">
        <f t="shared" si="29"/>
        <v>46.933823529411768</v>
      </c>
      <c r="P41" s="137">
        <f t="shared" si="29"/>
        <v>1955.2625</v>
      </c>
      <c r="Q41" s="137">
        <f t="shared" si="29"/>
        <v>6539.340909090909</v>
      </c>
      <c r="R41" s="137">
        <f t="shared" si="29"/>
        <v>1654.9602272727273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35923</v>
      </c>
      <c r="D42" s="202">
        <f>SUMIF(BS.data!$D$5:$D$116,FSA!$A42,BS.data!F$5:F$116)</f>
        <v>0</v>
      </c>
      <c r="E42" s="202">
        <f>SUMIF(BS.data!$D$5:$D$116,FSA!$A42,BS.data!G$5:G$116)</f>
        <v>0</v>
      </c>
      <c r="F42" s="202">
        <f>SUMIF(BS.data!$D$5:$D$116,FSA!$A42,BS.data!H$5:H$116)</f>
        <v>20584</v>
      </c>
      <c r="G42" s="202">
        <f>SUMIF(BS.data!$D$5:$D$116,FSA!$A42,BS.data!I$5:I$116)</f>
        <v>13072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4.8985136646955411E-2</v>
      </c>
      <c r="O42" s="138">
        <f t="shared" si="30"/>
        <v>0.17121781115879828</v>
      </c>
      <c r="P42" s="138" t="e">
        <f t="shared" si="30"/>
        <v>#DIV/0!</v>
      </c>
      <c r="Q42" s="138">
        <f t="shared" si="30"/>
        <v>14.600816989318245</v>
      </c>
      <c r="R42" s="138">
        <f t="shared" si="30"/>
        <v>1.5635628703942284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222652</v>
      </c>
      <c r="D44" s="202">
        <f>SUMIF(BS.data!$D$5:$D$116,FSA!$A44,BS.data!F$5:F$116)</f>
        <v>268109</v>
      </c>
      <c r="E44" s="202">
        <f>SUMIF(BS.data!$D$5:$D$116,FSA!$A44,BS.data!G$5:G$116)</f>
        <v>244865</v>
      </c>
      <c r="F44" s="202">
        <f>SUMIF(BS.data!$D$5:$D$116,FSA!$A44,BS.data!H$5:H$116)</f>
        <v>2418879</v>
      </c>
      <c r="G44" s="202">
        <f>SUMIF(BS.data!$D$5:$D$116,FSA!$A44,BS.data!I$5:I$116)</f>
        <v>2336824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134003</v>
      </c>
      <c r="D45" s="202">
        <f>SUMIF(BS.data!$D$5:$D$116,FSA!$A45,BS.data!F$5:F$116)</f>
        <v>474</v>
      </c>
      <c r="E45" s="202">
        <f>SUMIF(BS.data!$D$5:$D$116,FSA!$A45,BS.data!G$5:G$116)</f>
        <v>613</v>
      </c>
      <c r="F45" s="202">
        <f>SUMIF(BS.data!$D$5:$D$116,FSA!$A45,BS.data!H$5:H$116)</f>
        <v>576</v>
      </c>
      <c r="G45" s="202">
        <f>SUMIF(BS.data!$D$5:$D$116,FSA!$A45,BS.data!I$5:I$116)</f>
        <v>1451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0.29657580065222844</v>
      </c>
      <c r="O45" s="136">
        <f t="shared" si="31"/>
        <v>2.1360300698049044</v>
      </c>
      <c r="P45" s="136">
        <f t="shared" si="31"/>
        <v>0.90375952593187781</v>
      </c>
      <c r="Q45" s="136">
        <f t="shared" si="31"/>
        <v>1.2239525142997434</v>
      </c>
      <c r="R45" s="136">
        <f t="shared" si="31"/>
        <v>1.2105362227268761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17033</v>
      </c>
      <c r="D46" s="202">
        <f>SUMIF(BS.data!$D$5:$D$116,FSA!$A46,BS.data!F$5:F$116)</f>
        <v>58020</v>
      </c>
      <c r="E46" s="202">
        <f>SUMIF(BS.data!$D$5:$D$116,FSA!$A46,BS.data!G$5:G$116)</f>
        <v>20</v>
      </c>
      <c r="F46" s="202">
        <f>SUMIF(BS.data!$D$5:$D$116,FSA!$A46,BS.data!H$5:H$116)</f>
        <v>227292</v>
      </c>
      <c r="G46" s="202">
        <f>SUMIF(BS.data!$D$5:$D$116,FSA!$A46,BS.data!I$5:I$116)</f>
        <v>457894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0.49674451448093959</v>
      </c>
      <c r="O46" s="137">
        <f t="shared" si="32"/>
        <v>0.23273445278035818</v>
      </c>
      <c r="P46" s="137">
        <f t="shared" si="32"/>
        <v>0.85753151375289949</v>
      </c>
      <c r="Q46" s="137">
        <f t="shared" si="32"/>
        <v>0.38562802915266131</v>
      </c>
      <c r="R46" s="137">
        <f t="shared" si="32"/>
        <v>0.35866996165976778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68089</v>
      </c>
      <c r="D47" s="202">
        <f>SUMIF(BS.data!$D$5:$D$116,FSA!$A47,BS.data!F$5:F$116)</f>
        <v>300000</v>
      </c>
      <c r="E47" s="202">
        <f>SUMIF(BS.data!$D$5:$D$116,FSA!$A47,BS.data!G$5:G$116)</f>
        <v>1439687</v>
      </c>
      <c r="F47" s="202">
        <f>SUMIF(BS.data!$D$5:$D$116,FSA!$A47,BS.data!H$5:H$116)</f>
        <v>2080927</v>
      </c>
      <c r="G47" s="202">
        <f>SUMIF(BS.data!$D$5:$D$116,FSA!$A47,BS.data!I$5:I$116)</f>
        <v>1831575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-85122</v>
      </c>
      <c r="O47" s="211">
        <f t="shared" si="33"/>
        <v>-64.741410488245933</v>
      </c>
      <c r="P47" s="211">
        <f t="shared" si="33"/>
        <v>-113.06007538872311</v>
      </c>
      <c r="Q47" s="211">
        <f t="shared" si="33"/>
        <v>-227.27638834186686</v>
      </c>
      <c r="R47" s="211">
        <f t="shared" si="33"/>
        <v>614.62255033557051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85122</v>
      </c>
      <c r="D48" s="208">
        <f t="shared" si="34"/>
        <v>358020</v>
      </c>
      <c r="E48" s="208">
        <f t="shared" si="34"/>
        <v>1439707</v>
      </c>
      <c r="F48" s="208">
        <f t="shared" si="34"/>
        <v>2308219</v>
      </c>
      <c r="G48" s="208">
        <f t="shared" si="34"/>
        <v>2289469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-85122</v>
      </c>
      <c r="O48" s="174">
        <f t="shared" si="35"/>
        <v>-64.741410488245933</v>
      </c>
      <c r="P48" s="174">
        <f t="shared" si="35"/>
        <v>-113.06007538872311</v>
      </c>
      <c r="Q48" s="174">
        <f t="shared" si="35"/>
        <v>-227.27638834186686</v>
      </c>
      <c r="R48" s="174">
        <f t="shared" si="35"/>
        <v>614.62255033557051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577794</v>
      </c>
      <c r="D49" s="208">
        <f t="shared" si="36"/>
        <v>720177</v>
      </c>
      <c r="E49" s="208">
        <f t="shared" si="36"/>
        <v>1857681</v>
      </c>
      <c r="F49" s="208">
        <f t="shared" si="36"/>
        <v>4890394</v>
      </c>
      <c r="G49" s="208">
        <f t="shared" si="36"/>
        <v>5273051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-3.6524047837221872E-2</v>
      </c>
      <c r="O49" s="136">
        <f t="shared" si="37"/>
        <v>-3.2657393441707164E-2</v>
      </c>
      <c r="P49" s="136">
        <f t="shared" si="37"/>
        <v>-1.0535477010252781E-2</v>
      </c>
      <c r="Q49" s="136">
        <f t="shared" si="37"/>
        <v>-4.3657036009148182E-3</v>
      </c>
      <c r="R49" s="136">
        <f t="shared" si="37"/>
        <v>-0.11448331469000017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-0.19883226427950471</v>
      </c>
      <c r="O50" s="136">
        <f t="shared" si="38"/>
        <v>-0.77123345064521531</v>
      </c>
      <c r="P50" s="136">
        <f t="shared" si="38"/>
        <v>-0.84476910927015014</v>
      </c>
      <c r="Q50" s="136">
        <f t="shared" si="38"/>
        <v>-0.42685247803609622</v>
      </c>
      <c r="R50" s="136">
        <f t="shared" si="38"/>
        <v>0.17270947979640694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367576</v>
      </c>
      <c r="D51" s="202">
        <f>SUMIF(BS.data!$D$5:$D$116,FSA!$A51,BS.data!F$5:F$116)</f>
        <v>382628</v>
      </c>
      <c r="E51" s="202">
        <f>SUMIF(BS.data!$D$5:$D$116,FSA!$A51,BS.data!G$5:G$116)</f>
        <v>1822576</v>
      </c>
      <c r="F51" s="202">
        <f>SUMIF(BS.data!$D$5:$D$116,FSA!$A51,BS.data!H$5:H$116)</f>
        <v>2122535</v>
      </c>
      <c r="G51" s="202">
        <f>SUMIF(BS.data!$D$5:$D$116,FSA!$A51,BS.data!I$5:I$116)</f>
        <v>2122535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-0.20603369281736802</v>
      </c>
      <c r="O51" s="136">
        <f t="shared" si="39"/>
        <v>-0.78906206357186748</v>
      </c>
      <c r="P51" s="136">
        <f t="shared" si="39"/>
        <v>-1.0620647117781603</v>
      </c>
      <c r="Q51" s="136">
        <f t="shared" si="39"/>
        <v>-0.92547240968036393</v>
      </c>
      <c r="R51" s="136">
        <f t="shared" si="39"/>
        <v>4.5486529846003591E-2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-80560</v>
      </c>
      <c r="D52" s="202">
        <f>SUMIF(BS.data!$D$5:$D$116,FSA!$A52,BS.data!F$5:F$116)</f>
        <v>-215018</v>
      </c>
      <c r="E52" s="202">
        <f>SUMIF(BS.data!$D$5:$D$116,FSA!$A52,BS.data!G$5:G$116)</f>
        <v>-229556</v>
      </c>
      <c r="F52" s="202">
        <f>SUMIF(BS.data!$D$5:$D$116,FSA!$A52,BS.data!H$5:H$116)</f>
        <v>-236662</v>
      </c>
      <c r="G52" s="202">
        <f>SUMIF(BS.data!$D$5:$D$116,FSA!$A52,BS.data!I$5:I$116)</f>
        <v>-231250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-0.20377810671741736</v>
      </c>
      <c r="O52" s="136">
        <f t="shared" si="40"/>
        <v>-0.77895089659795547</v>
      </c>
      <c r="P52" s="136">
        <f t="shared" si="40"/>
        <v>-1.0619091245649288</v>
      </c>
      <c r="Q52" s="136">
        <f t="shared" si="40"/>
        <v>-0.92417443925381426</v>
      </c>
      <c r="R52" s="136">
        <f t="shared" si="40"/>
        <v>2.3038529894923235E-2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0.22873772632733019</v>
      </c>
      <c r="O53" s="172">
        <f t="shared" si="41"/>
        <v>0.68112550653501513</v>
      </c>
      <c r="P53" s="172">
        <f t="shared" si="41"/>
        <v>0.47472357386602881</v>
      </c>
      <c r="Q53" s="172">
        <f t="shared" si="41"/>
        <v>0.55035011153784896</v>
      </c>
      <c r="R53" s="172">
        <f t="shared" si="41"/>
        <v>0.5476210750500986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287016</v>
      </c>
      <c r="D54" s="212">
        <f t="shared" si="42"/>
        <v>167610</v>
      </c>
      <c r="E54" s="212">
        <f t="shared" si="42"/>
        <v>1593020</v>
      </c>
      <c r="F54" s="212">
        <f t="shared" si="42"/>
        <v>1885873</v>
      </c>
      <c r="G54" s="212">
        <f t="shared" si="42"/>
        <v>1891285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864810</v>
      </c>
      <c r="D55" s="208">
        <f t="shared" si="43"/>
        <v>887787</v>
      </c>
      <c r="E55" s="208">
        <f t="shared" si="43"/>
        <v>3450701</v>
      </c>
      <c r="F55" s="208">
        <f t="shared" si="43"/>
        <v>6776267</v>
      </c>
      <c r="G55" s="208">
        <f t="shared" si="43"/>
        <v>7164336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0.27285935278869472</v>
      </c>
      <c r="O55" s="137">
        <f t="shared" si="44"/>
        <v>2.0413221168188054</v>
      </c>
      <c r="P55" s="137">
        <f t="shared" si="44"/>
        <v>0.27050570614304903</v>
      </c>
      <c r="Q55" s="137">
        <f t="shared" si="44"/>
        <v>1.2004869893147629</v>
      </c>
      <c r="R55" s="137">
        <f t="shared" si="44"/>
        <v>1.1692679844655882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0</v>
      </c>
      <c r="E56" s="191">
        <f t="shared" si="45"/>
        <v>-1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-78315</v>
      </c>
      <c r="O56" s="211">
        <f t="shared" si="46"/>
        <v>-61.870886075949365</v>
      </c>
      <c r="P56" s="211">
        <f t="shared" si="46"/>
        <v>-33.840191613004556</v>
      </c>
      <c r="Q56" s="211">
        <f t="shared" si="46"/>
        <v>-222.91906262307995</v>
      </c>
      <c r="R56" s="211">
        <f t="shared" si="46"/>
        <v>593.66953020134224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-78315</v>
      </c>
      <c r="O57" s="211">
        <f t="shared" si="47"/>
        <v>-61.870886075949365</v>
      </c>
      <c r="P57" s="211">
        <f t="shared" si="47"/>
        <v>-33.840191613004556</v>
      </c>
      <c r="Q57" s="211">
        <f t="shared" si="47"/>
        <v>-222.91906262307995</v>
      </c>
      <c r="R57" s="211">
        <f t="shared" si="47"/>
        <v>593.66953020134224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-3.9698652876205068E-2</v>
      </c>
      <c r="O58" s="136">
        <f t="shared" si="48"/>
        <v>-3.4172546222957449E-2</v>
      </c>
      <c r="P58" s="136">
        <f t="shared" si="48"/>
        <v>-3.5199027199881182E-2</v>
      </c>
      <c r="Q58" s="136">
        <f t="shared" si="48"/>
        <v>-4.4510385756676559E-3</v>
      </c>
      <c r="R58" s="136">
        <f t="shared" si="48"/>
        <v>-0.11852389800395131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-0.21611440975547469</v>
      </c>
      <c r="O59" s="136">
        <f t="shared" si="49"/>
        <v>-0.80701513389021062</v>
      </c>
      <c r="P59" s="136">
        <f t="shared" si="49"/>
        <v>-2.8223734744883635</v>
      </c>
      <c r="Q59" s="136">
        <f t="shared" si="49"/>
        <v>-0.43519602326183343</v>
      </c>
      <c r="R59" s="136">
        <f t="shared" si="49"/>
        <v>0.17880510206342623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-0.22394177360658879</v>
      </c>
      <c r="O60" s="136">
        <f t="shared" si="50"/>
        <v>-0.82567091241750601</v>
      </c>
      <c r="P60" s="136">
        <f t="shared" si="50"/>
        <v>-3.5483580517078535</v>
      </c>
      <c r="Q60" s="136">
        <f t="shared" si="50"/>
        <v>-0.94356231498176213</v>
      </c>
      <c r="R60" s="136">
        <f t="shared" si="50"/>
        <v>4.7091935087832743E-2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-0.22149013598927408</v>
      </c>
      <c r="O61" s="136">
        <f t="shared" si="51"/>
        <v>-0.81509063382298785</v>
      </c>
      <c r="P61" s="136">
        <f t="shared" si="51"/>
        <v>-3.5478382348504716</v>
      </c>
      <c r="Q61" s="136">
        <f t="shared" si="51"/>
        <v>-0.94223897355348973</v>
      </c>
      <c r="R61" s="136">
        <f t="shared" si="51"/>
        <v>2.3851653621498232E-2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-2.6779422128259338E-2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>
        <f t="shared" si="52"/>
        <v>7.1987829614604459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-1.1745360582569885E-4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>
        <f t="shared" si="53"/>
        <v>7.5557809330628807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>
        <f t="shared" si="54"/>
        <v>1.8924847096518219E-2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>
        <f t="shared" si="55"/>
        <v>2.4800495579461153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18815</v>
      </c>
      <c r="O74" s="218">
        <f t="shared" si="56"/>
        <v>14012</v>
      </c>
      <c r="P74" s="218">
        <f t="shared" si="56"/>
        <v>14538</v>
      </c>
      <c r="Q74" s="218">
        <f t="shared" si="56"/>
        <v>16457</v>
      </c>
      <c r="R74" s="218">
        <f t="shared" si="56"/>
        <v>22271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30263.613110539845</v>
      </c>
      <c r="O75" s="219">
        <f t="shared" si="57"/>
        <v>90032.292312995516</v>
      </c>
      <c r="P75" s="219" t="e">
        <f t="shared" si="57"/>
        <v>#DIV/0!</v>
      </c>
      <c r="Q75" s="219">
        <f t="shared" si="57"/>
        <v>138727.35343813495</v>
      </c>
      <c r="R75" s="219">
        <f t="shared" si="57"/>
        <v>149868.87432720442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-1.4183804627249357</v>
      </c>
      <c r="O76" s="138">
        <f t="shared" si="58"/>
        <v>-1.4150293002412961</v>
      </c>
      <c r="P76" s="138" t="e">
        <f t="shared" si="58"/>
        <v>#DIV/0!</v>
      </c>
      <c r="Q76" s="138">
        <f t="shared" si="58"/>
        <v>-0.75991872527002446</v>
      </c>
      <c r="R76" s="138">
        <f t="shared" si="58"/>
        <v>0.19549904273380775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-11035</v>
      </c>
      <c r="F4" s="264">
        <v>-8210</v>
      </c>
      <c r="G4" s="264">
        <v>-14538</v>
      </c>
      <c r="H4" s="264">
        <v>-7106</v>
      </c>
      <c r="I4" s="264">
        <v>5412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227</v>
      </c>
      <c r="F6" s="264">
        <v>136</v>
      </c>
      <c r="G6" s="264">
        <v>160</v>
      </c>
      <c r="H6" s="264">
        <v>176</v>
      </c>
      <c r="I6" s="264">
        <v>176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4</v>
      </c>
      <c r="F7" s="264">
        <v>3</v>
      </c>
      <c r="G7" s="264">
        <v>-65</v>
      </c>
      <c r="H7" s="264">
        <v>-151</v>
      </c>
      <c r="I7" s="264">
        <v>197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-820</v>
      </c>
      <c r="F9" s="264">
        <v>-3621</v>
      </c>
      <c r="G9" s="264">
        <v>-726</v>
      </c>
      <c r="H9" s="264">
        <v>-2996</v>
      </c>
      <c r="I9" s="264">
        <v>-1222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8514</v>
      </c>
      <c r="F10" s="264"/>
      <c r="G10" s="264"/>
      <c r="H10" s="264"/>
      <c r="I10" s="264">
        <v>493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-3109</v>
      </c>
      <c r="F12" s="301">
        <v>-11692</v>
      </c>
      <c r="G12" s="301">
        <v>-15168</v>
      </c>
      <c r="H12" s="301">
        <v>-10077</v>
      </c>
      <c r="I12" s="301">
        <v>5056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-9212</v>
      </c>
      <c r="F13" s="264">
        <v>-19747</v>
      </c>
      <c r="G13" s="264">
        <v>-1200646</v>
      </c>
      <c r="H13" s="264">
        <v>-3010183</v>
      </c>
      <c r="I13" s="264">
        <v>786759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4813</v>
      </c>
      <c r="F14" s="264">
        <v>9129</v>
      </c>
      <c r="G14" s="264"/>
      <c r="H14" s="264">
        <v>-169102</v>
      </c>
      <c r="I14" s="264">
        <v>-850612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-12435</v>
      </c>
      <c r="F15" s="264">
        <v>-256905</v>
      </c>
      <c r="G15" s="264">
        <v>-3623</v>
      </c>
      <c r="H15" s="264">
        <v>2201783</v>
      </c>
      <c r="I15" s="264">
        <v>718709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3018</v>
      </c>
      <c r="F16" s="264">
        <v>3098</v>
      </c>
      <c r="G16" s="264">
        <v>3239</v>
      </c>
      <c r="H16" s="264">
        <v>3078</v>
      </c>
      <c r="I16" s="264">
        <v>2663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>
        <v>-267162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>
        <v>-22</v>
      </c>
      <c r="H21" s="264">
        <v>-768</v>
      </c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-16925</v>
      </c>
      <c r="F22" s="301">
        <v>-276117</v>
      </c>
      <c r="G22" s="301">
        <v>-1216221</v>
      </c>
      <c r="H22" s="301">
        <v>-985269</v>
      </c>
      <c r="I22" s="301">
        <v>395413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-613</v>
      </c>
      <c r="F24" s="264">
        <v>-6383</v>
      </c>
      <c r="G24" s="264">
        <v>-312842</v>
      </c>
      <c r="H24" s="264">
        <v>-1150924</v>
      </c>
      <c r="I24" s="264">
        <v>-291273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5000</v>
      </c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192</v>
      </c>
      <c r="F30" s="264">
        <v>3620</v>
      </c>
      <c r="G30" s="264">
        <v>224</v>
      </c>
      <c r="H30" s="264">
        <v>2996</v>
      </c>
      <c r="I30" s="264">
        <v>1282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4580</v>
      </c>
      <c r="F31" s="301">
        <v>-2762</v>
      </c>
      <c r="G31" s="301">
        <v>-312618</v>
      </c>
      <c r="H31" s="301">
        <v>-1147927</v>
      </c>
      <c r="I31" s="301">
        <v>-289991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>
        <v>15052</v>
      </c>
      <c r="G33" s="264">
        <v>1440000</v>
      </c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>
        <v>491293</v>
      </c>
      <c r="G35" s="264">
        <v>1169687</v>
      </c>
      <c r="H35" s="264">
        <v>1168512</v>
      </c>
      <c r="I35" s="264">
        <v>191106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-500</v>
      </c>
      <c r="F36" s="264">
        <v>-218395</v>
      </c>
      <c r="G36" s="264">
        <v>-88000</v>
      </c>
      <c r="H36" s="264"/>
      <c r="I36" s="264">
        <v>-209856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>
        <v>-52676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-500</v>
      </c>
      <c r="F39" s="301">
        <v>287949</v>
      </c>
      <c r="G39" s="301">
        <v>2521687</v>
      </c>
      <c r="H39" s="301">
        <v>1168512</v>
      </c>
      <c r="I39" s="301">
        <v>-71427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-12845</v>
      </c>
      <c r="F40" s="301">
        <v>9070</v>
      </c>
      <c r="G40" s="301">
        <v>992847</v>
      </c>
      <c r="H40" s="301">
        <v>-964684</v>
      </c>
      <c r="I40" s="301">
        <v>33996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19602</v>
      </c>
      <c r="F41" s="301">
        <v>6757</v>
      </c>
      <c r="G41" s="301">
        <v>15827</v>
      </c>
      <c r="H41" s="301">
        <v>1008674</v>
      </c>
      <c r="I41" s="301">
        <v>43990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6757</v>
      </c>
      <c r="F43" s="301">
        <v>15827</v>
      </c>
      <c r="G43" s="301">
        <v>1008674</v>
      </c>
      <c r="H43" s="301">
        <v>43990</v>
      </c>
      <c r="I43" s="301">
        <v>77985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 t="e">
        <f>FSA!E7/FSA!E$7</f>
        <v>#DIV/0!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-0.3782963081348889</v>
      </c>
      <c r="D8" s="136">
        <f>FSA!D8/FSA!D$7</f>
        <v>-0.84436695278969953</v>
      </c>
      <c r="E8" s="136" t="e">
        <f>FSA!E8/FSA!E$7</f>
        <v>#DIV/0!</v>
      </c>
      <c r="F8" s="136">
        <f>FSA!F8/FSA!F$7</f>
        <v>-0.88137162865044527</v>
      </c>
      <c r="G8" s="136">
        <f>FSA!G8/FSA!G$7</f>
        <v>-0.85139676200292025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0.6217036918651111</v>
      </c>
      <c r="D9" s="142">
        <f>FSA!D9/FSA!D$7</f>
        <v>0.15563304721030044</v>
      </c>
      <c r="E9" s="142" t="e">
        <f>FSA!E9/FSA!E$7</f>
        <v>#DIV/0!</v>
      </c>
      <c r="F9" s="142">
        <f>FSA!F9/FSA!F$7</f>
        <v>0.11862837134955471</v>
      </c>
      <c r="G9" s="142">
        <f>FSA!G9/FSA!G$7</f>
        <v>0.14860323799707978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-0.63992328591976988</v>
      </c>
      <c r="D10" s="136">
        <f>FSA!D10/FSA!D$7</f>
        <v>-0.30761802575107294</v>
      </c>
      <c r="E10" s="136" t="e">
        <f>FSA!E10/FSA!E$7</f>
        <v>#DIV/0!</v>
      </c>
      <c r="F10" s="136">
        <f>FSA!F10/FSA!F$7</f>
        <v>-0.24970187501585772</v>
      </c>
      <c r="G10" s="136">
        <f>FSA!G10/FSA!G$7</f>
        <v>-0.12955209138538176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 t="e">
        <f>FSA!E11/FSA!E$7</f>
        <v>#DIV/0!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-1.8219594054658783E-2</v>
      </c>
      <c r="D12" s="142">
        <f>FSA!D12/FSA!D$7</f>
        <v>-0.15198497854077253</v>
      </c>
      <c r="E12" s="142" t="e">
        <f>FSA!E12/FSA!E$7</f>
        <v>#DIV/0!</v>
      </c>
      <c r="F12" s="142">
        <f>FSA!F12/FSA!F$7</f>
        <v>-0.13107350366630299</v>
      </c>
      <c r="G12" s="142">
        <f>FSA!G12/FSA!G$7</f>
        <v>1.9051146611698017E-2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-7.7513185232539559E-3</v>
      </c>
      <c r="D13" s="136">
        <f>FSA!D13/FSA!D$7</f>
        <v>-0.1651824034334764</v>
      </c>
      <c r="E13" s="136" t="e">
        <f>FSA!E13/FSA!E$7</f>
        <v>#DIV/0!</v>
      </c>
      <c r="F13" s="136">
        <f>FSA!F13/FSA!F$7</f>
        <v>1.0022073934996068E-3</v>
      </c>
      <c r="G13" s="136">
        <f>FSA!G13/FSA!G$7</f>
        <v>7.1502190157175984E-3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-0.68035799904107397</v>
      </c>
      <c r="D14" s="136">
        <f>FSA!D14/FSA!D$7</f>
        <v>0</v>
      </c>
      <c r="E14" s="136" t="e">
        <f>FSA!E14/FSA!E$7</f>
        <v>#DIV/0!</v>
      </c>
      <c r="F14" s="136">
        <f>FSA!F14/FSA!F$7</f>
        <v>0</v>
      </c>
      <c r="G14" s="136">
        <f>FSA!G14/FSA!G$7</f>
        <v>-2.6464399209825645E-3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-0.17548345852645036</v>
      </c>
      <c r="D15" s="136">
        <f>FSA!D15/FSA!D$7</f>
        <v>9.6942060085836904E-2</v>
      </c>
      <c r="E15" s="136" t="e">
        <f>FSA!E15/FSA!E$7</f>
        <v>#DIV/0!</v>
      </c>
      <c r="F15" s="136">
        <f>FSA!F15/FSA!F$7</f>
        <v>3.9923375535990666E-2</v>
      </c>
      <c r="G15" s="136">
        <f>FSA!G15/FSA!G$7</f>
        <v>5.4968650691402561E-3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-0.88181237014543712</v>
      </c>
      <c r="D16" s="142">
        <f>FSA!D16/FSA!D$7</f>
        <v>-0.22022532188841201</v>
      </c>
      <c r="E16" s="142" t="e">
        <f>FSA!E16/FSA!E$7</f>
        <v>#DIV/0!</v>
      </c>
      <c r="F16" s="142">
        <f>FSA!F16/FSA!F$7</f>
        <v>-9.0147920736812728E-2</v>
      </c>
      <c r="G16" s="142">
        <f>FSA!G16/FSA!G$7</f>
        <v>2.9051790775573304E-2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0</v>
      </c>
      <c r="D17" s="136">
        <f>FSA!D17/FSA!D$7</f>
        <v>0</v>
      </c>
      <c r="E17" s="136" t="e">
        <f>FSA!E17/FSA!E$7</f>
        <v>#DIV/0!</v>
      </c>
      <c r="F17" s="136">
        <f>FSA!F17/FSA!F$7</f>
        <v>0</v>
      </c>
      <c r="G17" s="136">
        <f>FSA!G17/FSA!G$7</f>
        <v>0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-0.88181237014543712</v>
      </c>
      <c r="D18" s="142">
        <f>FSA!D18/FSA!D$7</f>
        <v>-0.22022532188841201</v>
      </c>
      <c r="E18" s="142" t="e">
        <f>FSA!E18/FSA!E$7</f>
        <v>#DIV/0!</v>
      </c>
      <c r="F18" s="142">
        <f>FSA!F18/FSA!F$7</f>
        <v>-9.0147920736812728E-2</v>
      </c>
      <c r="G18" s="142">
        <f>FSA!G18/FSA!G$7</f>
        <v>2.9051790775573304E-2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1.8139683554419049E-2</v>
      </c>
      <c r="D21" s="136">
        <f>FSA!D21/FSA!D$7</f>
        <v>3.6480686695278971E-3</v>
      </c>
      <c r="E21" s="136" t="e">
        <f>FSA!E21/FSA!E$7</f>
        <v>#DIV/0!</v>
      </c>
      <c r="F21" s="136">
        <f>FSA!F21/FSA!F$7</f>
        <v>2.2327658386826683E-3</v>
      </c>
      <c r="G21" s="136">
        <f>FSA!G21/FSA!G$7</f>
        <v>9.4477368375848146E-4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 t="e">
        <f>FSA!E22/FSA!E$7</f>
        <v>#DIV/0!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 t="e">
        <f>FSA!E23/FSA!E$7</f>
        <v>#DIV/0!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 t="e">
        <f>FSA!E24/FSA!E$7</f>
        <v>#DIV/0!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-7.99105002397315E-5</v>
      </c>
      <c r="D25" s="136">
        <f>FSA!D25/FSA!D$7</f>
        <v>-0.14833690987124465</v>
      </c>
      <c r="E25" s="136" t="e">
        <f>FSA!E25/FSA!E$7</f>
        <v>#DIV/0!</v>
      </c>
      <c r="F25" s="136">
        <f>FSA!F25/FSA!F$7</f>
        <v>-0.12884073782762032</v>
      </c>
      <c r="G25" s="136">
        <f>FSA!G25/FSA!G$7</f>
        <v>1.9995920295456496E-2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-7.99105002397315E-5</v>
      </c>
      <c r="D26" s="136">
        <f>FSA!D26/FSA!D$7</f>
        <v>-0.14833690987124465</v>
      </c>
      <c r="E26" s="136" t="e">
        <f>FSA!E26/FSA!E$7</f>
        <v>#DIV/0!</v>
      </c>
      <c r="F26" s="136">
        <f>FSA!F26/FSA!F$7</f>
        <v>-0.12884073782762032</v>
      </c>
      <c r="G26" s="136">
        <f>FSA!G26/FSA!G$7</f>
        <v>1.9995920295456496E-2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7.8710930724667852E-3</v>
      </c>
      <c r="D29" s="136">
        <f>FSA!D29/FSA!D$38</f>
        <v>1.7880415009456096E-2</v>
      </c>
      <c r="E29" s="136">
        <f>FSA!E29/FSA!E$38</f>
        <v>0.29234242327643667</v>
      </c>
      <c r="F29" s="136">
        <f>FSA!F29/FSA!F$38</f>
        <v>6.5305868260503901E-3</v>
      </c>
      <c r="G29" s="136">
        <f>FSA!G29/FSA!G$38</f>
        <v>1.0894240582797903E-2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1.8813380973855529E-3</v>
      </c>
      <c r="D30" s="136">
        <f>FSA!D30/FSA!D$38</f>
        <v>3.5199884657017956E-3</v>
      </c>
      <c r="E30" s="136">
        <f>FSA!E30/FSA!E$38</f>
        <v>4.7149853652882022E-4</v>
      </c>
      <c r="F30" s="136">
        <f>FSA!F30/FSA!F$38</f>
        <v>1.0919433959730336E-2</v>
      </c>
      <c r="G30" s="136">
        <f>FSA!G30/FSA!G$38</f>
        <v>2.7518251516958445E-3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</v>
      </c>
      <c r="D31" s="136">
        <f>FSA!D31/FSA!D$38</f>
        <v>0</v>
      </c>
      <c r="E31" s="136">
        <f>FSA!E31/FSA!E$38</f>
        <v>0</v>
      </c>
      <c r="F31" s="136">
        <f>FSA!F31/FSA!F$38</f>
        <v>0</v>
      </c>
      <c r="G31" s="136">
        <f>FSA!G31/FSA!G$38</f>
        <v>5.661934336971354E-3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6.284617430418242E-3</v>
      </c>
      <c r="D32" s="136">
        <f>FSA!D32/FSA!D$38</f>
        <v>8.1810163924454851E-3</v>
      </c>
      <c r="E32" s="136">
        <f>FSA!E32/FSA!E$38</f>
        <v>0.3320474106702988</v>
      </c>
      <c r="F32" s="136">
        <f>FSA!F32/FSA!F$38</f>
        <v>1.5651685507669635E-3</v>
      </c>
      <c r="G32" s="136">
        <f>FSA!G32/FSA!G$38</f>
        <v>3.2670159523506435E-3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5.6421641747898384E-2</v>
      </c>
      <c r="D34" s="136">
        <f>FSA!D34/FSA!D$38</f>
        <v>7.0129434199870014E-2</v>
      </c>
      <c r="E34" s="136">
        <f>FSA!E34/FSA!E$38</f>
        <v>3.5538586373779234E-2</v>
      </c>
      <c r="F34" s="136">
        <f>FSA!F34/FSA!F$38</f>
        <v>0.61871263337173699</v>
      </c>
      <c r="G34" s="136">
        <f>FSA!G34/FSA!G$38</f>
        <v>0.48101638449117962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</v>
      </c>
      <c r="D35" s="136">
        <f>FSA!D35/FSA!D$38</f>
        <v>0</v>
      </c>
      <c r="E35" s="136">
        <f>FSA!E35/FSA!E$38</f>
        <v>0</v>
      </c>
      <c r="F35" s="136">
        <f>FSA!F35/FSA!F$38</f>
        <v>0</v>
      </c>
      <c r="G35" s="136">
        <f>FSA!G35/FSA!G$38</f>
        <v>0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0.92754130965183101</v>
      </c>
      <c r="D36" s="136">
        <f>FSA!D36/FSA!D$38</f>
        <v>0.90028914593252662</v>
      </c>
      <c r="E36" s="136">
        <f>FSA!E36/FSA!E$38</f>
        <v>0.33960008114295648</v>
      </c>
      <c r="F36" s="136">
        <f>FSA!F36/FSA!F$38</f>
        <v>0.36227217729171535</v>
      </c>
      <c r="G36" s="136">
        <f>FSA!G36/FSA!G$38</f>
        <v>0.4964085994850046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5.9297417929949935E-2</v>
      </c>
      <c r="D40" s="136">
        <f>FSA!D40/FSA!D$55</f>
        <v>5.9423037282591434E-2</v>
      </c>
      <c r="E40" s="136">
        <f>FSA!E40/FSA!E$55</f>
        <v>1.6082529317955976E-2</v>
      </c>
      <c r="F40" s="136">
        <f>FSA!F40/FSA!F$55</f>
        <v>4.6947677829105609E-3</v>
      </c>
      <c r="G40" s="136">
        <f>FSA!G40/FSA!G$55</f>
        <v>7.247021915220056E-2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5.6443611891629372E-2</v>
      </c>
      <c r="D41" s="136">
        <f>FSA!D41/FSA!D$55</f>
        <v>4.5978370938074109E-2</v>
      </c>
      <c r="E41" s="136">
        <f>FSA!E41/FSA!E$55</f>
        <v>3.390615414085428E-2</v>
      </c>
      <c r="F41" s="136">
        <f>FSA!F41/FSA!F$55</f>
        <v>1.6280792949864578E-2</v>
      </c>
      <c r="G41" s="136">
        <f>FSA!G41/FSA!G$55</f>
        <v>1.5777316976758209E-2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4.1538603855182064E-2</v>
      </c>
      <c r="D42" s="136">
        <f>FSA!D42/FSA!D$55</f>
        <v>0</v>
      </c>
      <c r="E42" s="136">
        <f>FSA!E42/FSA!E$55</f>
        <v>0</v>
      </c>
      <c r="F42" s="136">
        <f>FSA!F42/FSA!F$55</f>
        <v>3.0376607061085403E-3</v>
      </c>
      <c r="G42" s="136">
        <f>FSA!G42/FSA!G$55</f>
        <v>1.8245933747384265E-3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0.25745770747331786</v>
      </c>
      <c r="D44" s="136">
        <f>FSA!D44/FSA!D$55</f>
        <v>0.30199698801626967</v>
      </c>
      <c r="E44" s="136">
        <f>FSA!E44/FSA!E$55</f>
        <v>7.0960943877780194E-2</v>
      </c>
      <c r="F44" s="136">
        <f>FSA!F44/FSA!F$55</f>
        <v>0.35696335460217254</v>
      </c>
      <c r="G44" s="136">
        <f>FSA!G44/FSA!G$55</f>
        <v>0.32617454011090491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0.15495079844127613</v>
      </c>
      <c r="D45" s="136">
        <f>FSA!D45/FSA!D$55</f>
        <v>5.3391185047764835E-4</v>
      </c>
      <c r="E45" s="136">
        <f>FSA!E45/FSA!E$55</f>
        <v>1.7764506400293737E-4</v>
      </c>
      <c r="F45" s="136">
        <f>FSA!F45/FSA!F$55</f>
        <v>8.5002553765959937E-5</v>
      </c>
      <c r="G45" s="136">
        <f>FSA!G45/FSA!G$55</f>
        <v>2.0253098123817754E-4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1.9695655693158034E-2</v>
      </c>
      <c r="D46" s="136">
        <f>FSA!D46/FSA!D$55</f>
        <v>6.5353513849605818E-2</v>
      </c>
      <c r="E46" s="136">
        <f>FSA!E46/FSA!E$55</f>
        <v>5.7959237847614154E-6</v>
      </c>
      <c r="F46" s="136">
        <f>FSA!F46/FSA!F$55</f>
        <v>3.3542361893355147E-2</v>
      </c>
      <c r="G46" s="136">
        <f>FSA!G46/FSA!G$55</f>
        <v>6.391297113926539E-2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7.8732900868398834E-2</v>
      </c>
      <c r="D47" s="136">
        <f>FSA!D47/FSA!D$55</f>
        <v>0.33791889270737235</v>
      </c>
      <c r="E47" s="136">
        <f>FSA!E47/FSA!E$55</f>
        <v>0.41721580629559035</v>
      </c>
      <c r="F47" s="136">
        <f>FSA!F47/FSA!F$55</f>
        <v>0.30709046736204459</v>
      </c>
      <c r="G47" s="136">
        <f>FSA!G47/FSA!G$55</f>
        <v>0.255651744976785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9.8428556561556871E-2</v>
      </c>
      <c r="D48" s="136">
        <f>FSA!D48/FSA!D$55</f>
        <v>0.40327240655697821</v>
      </c>
      <c r="E48" s="136">
        <f>FSA!E48/FSA!E$55</f>
        <v>0.41722160221937515</v>
      </c>
      <c r="F48" s="136">
        <f>FSA!F48/FSA!F$55</f>
        <v>0.34063282925539978</v>
      </c>
      <c r="G48" s="136">
        <f>FSA!G48/FSA!G$55</f>
        <v>0.31956471611605042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0.66811669615291225</v>
      </c>
      <c r="D49" s="136">
        <f>FSA!D49/FSA!D$55</f>
        <v>0.81120471464439103</v>
      </c>
      <c r="E49" s="136">
        <f>FSA!E49/FSA!E$55</f>
        <v>0.5383488746199685</v>
      </c>
      <c r="F49" s="136">
        <f>FSA!F49/FSA!F$55</f>
        <v>0.72169440785022199</v>
      </c>
      <c r="G49" s="136">
        <f>FSA!G49/FSA!G$55</f>
        <v>0.73601391671189065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0.42503671326649783</v>
      </c>
      <c r="D51" s="136">
        <f>FSA!D51/FSA!D$55</f>
        <v>0.43099076692945493</v>
      </c>
      <c r="E51" s="136">
        <f>FSA!E51/FSA!E$55</f>
        <v>0.52817557939676607</v>
      </c>
      <c r="F51" s="136">
        <f>FSA!F51/FSA!F$55</f>
        <v>0.31323072128061069</v>
      </c>
      <c r="G51" s="136">
        <f>FSA!G51/FSA!G$55</f>
        <v>0.2962640222345797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-9.3153409419410041E-2</v>
      </c>
      <c r="D52" s="136">
        <f>FSA!D52/FSA!D$55</f>
        <v>-0.24219548157384599</v>
      </c>
      <c r="E52" s="136">
        <f>FSA!E52/FSA!E$55</f>
        <v>-6.6524454016734569E-2</v>
      </c>
      <c r="F52" s="136">
        <f>FSA!F52/FSA!F$55</f>
        <v>-3.4925129130832656E-2</v>
      </c>
      <c r="G52" s="136">
        <f>FSA!G52/FSA!G$55</f>
        <v>-3.2277938946470408E-2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0.33188330384708781</v>
      </c>
      <c r="D54" s="136">
        <f>FSA!D54/FSA!D$55</f>
        <v>0.18879528535560894</v>
      </c>
      <c r="E54" s="136">
        <f>FSA!E54/FSA!E$55</f>
        <v>0.4616511253800315</v>
      </c>
      <c r="F54" s="136">
        <f>FSA!F54/FSA!F$55</f>
        <v>0.27830559214977801</v>
      </c>
      <c r="G54" s="136">
        <f>FSA!G54/FSA!G$55</f>
        <v>0.2639860832881093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32620</v>
      </c>
      <c r="F4" s="299">
        <v>61576</v>
      </c>
      <c r="G4" s="299">
        <v>2255135</v>
      </c>
      <c r="H4" s="299">
        <v>238011</v>
      </c>
      <c r="I4" s="299">
        <v>356341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6757</v>
      </c>
      <c r="F5" s="301">
        <v>15827</v>
      </c>
      <c r="G5" s="301">
        <v>1008674</v>
      </c>
      <c r="H5" s="301">
        <v>43990</v>
      </c>
      <c r="I5" s="301">
        <v>77985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3943</v>
      </c>
      <c r="F6" s="264">
        <v>677</v>
      </c>
      <c r="G6" s="264">
        <v>8674</v>
      </c>
      <c r="H6" s="264">
        <v>10990</v>
      </c>
      <c r="I6" s="264">
        <v>70985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2814</v>
      </c>
      <c r="F7" s="264">
        <v>15149</v>
      </c>
      <c r="G7" s="264">
        <v>1000000</v>
      </c>
      <c r="H7" s="264">
        <v>33000</v>
      </c>
      <c r="I7" s="264">
        <v>7000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50</v>
      </c>
      <c r="F8" s="301">
        <v>47</v>
      </c>
      <c r="G8" s="301">
        <v>112</v>
      </c>
      <c r="H8" s="301">
        <v>263</v>
      </c>
      <c r="I8" s="301">
        <v>65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266</v>
      </c>
      <c r="F9" s="264">
        <v>266</v>
      </c>
      <c r="G9" s="264">
        <v>266</v>
      </c>
      <c r="H9" s="264">
        <v>266</v>
      </c>
      <c r="I9" s="264">
        <v>266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-216</v>
      </c>
      <c r="F10" s="264">
        <v>-219</v>
      </c>
      <c r="G10" s="264">
        <v>-154</v>
      </c>
      <c r="H10" s="264">
        <v>-3</v>
      </c>
      <c r="I10" s="264">
        <v>-201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21966</v>
      </c>
      <c r="F12" s="301">
        <v>41089</v>
      </c>
      <c r="G12" s="301">
        <v>1240279</v>
      </c>
      <c r="H12" s="301">
        <v>171238</v>
      </c>
      <c r="I12" s="301">
        <v>147856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1627</v>
      </c>
      <c r="F13" s="264">
        <v>3125</v>
      </c>
      <c r="G13" s="264">
        <v>1627</v>
      </c>
      <c r="H13" s="264">
        <v>73993</v>
      </c>
      <c r="I13" s="264">
        <v>19715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5435</v>
      </c>
      <c r="F14" s="264">
        <v>7263</v>
      </c>
      <c r="G14" s="264">
        <v>1145796</v>
      </c>
      <c r="H14" s="264">
        <v>10606</v>
      </c>
      <c r="I14" s="264">
        <v>23406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16030</v>
      </c>
      <c r="F18" s="264">
        <v>31826</v>
      </c>
      <c r="G18" s="264">
        <v>93982</v>
      </c>
      <c r="H18" s="264">
        <v>87764</v>
      </c>
      <c r="I18" s="264">
        <v>105861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-1125</v>
      </c>
      <c r="F19" s="264">
        <v>-1125</v>
      </c>
      <c r="G19" s="264">
        <v>-1125</v>
      </c>
      <c r="H19" s="264">
        <v>-1125</v>
      </c>
      <c r="I19" s="264">
        <v>-1125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/>
      <c r="F21" s="301"/>
      <c r="G21" s="301"/>
      <c r="H21" s="301"/>
      <c r="I21" s="301">
        <v>40564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/>
      <c r="F22" s="264"/>
      <c r="G22" s="264"/>
      <c r="H22" s="264"/>
      <c r="I22" s="264">
        <v>40564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3846</v>
      </c>
      <c r="F24" s="301">
        <v>4614</v>
      </c>
      <c r="G24" s="301">
        <v>6070</v>
      </c>
      <c r="H24" s="301">
        <v>22521</v>
      </c>
      <c r="I24" s="301">
        <v>89870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625</v>
      </c>
      <c r="G26" s="264">
        <v>2081</v>
      </c>
      <c r="H26" s="264">
        <v>18532</v>
      </c>
      <c r="I26" s="264">
        <v>84277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3846</v>
      </c>
      <c r="F27" s="264">
        <v>3989</v>
      </c>
      <c r="G27" s="264">
        <v>3989</v>
      </c>
      <c r="H27" s="264">
        <v>3989</v>
      </c>
      <c r="I27" s="264">
        <v>5593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832190</v>
      </c>
      <c r="F30" s="301">
        <v>826210</v>
      </c>
      <c r="G30" s="301">
        <v>1195565</v>
      </c>
      <c r="H30" s="301">
        <v>6538255</v>
      </c>
      <c r="I30" s="301">
        <v>6807994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/>
      <c r="F31" s="301"/>
      <c r="G31" s="301"/>
      <c r="H31" s="301">
        <v>4062773</v>
      </c>
      <c r="I31" s="301">
        <v>3233591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>
        <v>4062773</v>
      </c>
      <c r="I33" s="264">
        <v>3233591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3920</v>
      </c>
      <c r="F39" s="301">
        <v>3850</v>
      </c>
      <c r="G39" s="301">
        <v>3690</v>
      </c>
      <c r="H39" s="301">
        <v>3563</v>
      </c>
      <c r="I39" s="301">
        <v>3484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3920</v>
      </c>
      <c r="F40" s="264">
        <v>3850</v>
      </c>
      <c r="G40" s="264">
        <v>3690</v>
      </c>
      <c r="H40" s="264">
        <v>3563</v>
      </c>
      <c r="I40" s="264">
        <v>3484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306</v>
      </c>
      <c r="F41" s="264">
        <v>349</v>
      </c>
      <c r="G41" s="264">
        <v>349</v>
      </c>
      <c r="H41" s="264">
        <v>349</v>
      </c>
      <c r="I41" s="264">
        <v>349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-306</v>
      </c>
      <c r="F42" s="264">
        <v>-349</v>
      </c>
      <c r="G42" s="264">
        <v>-349</v>
      </c>
      <c r="H42" s="264">
        <v>-349</v>
      </c>
      <c r="I42" s="264">
        <v>-349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798227</v>
      </c>
      <c r="F52" s="301">
        <v>795415</v>
      </c>
      <c r="G52" s="301">
        <v>1168168</v>
      </c>
      <c r="H52" s="301">
        <v>2451290</v>
      </c>
      <c r="I52" s="301">
        <v>3552954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559223</v>
      </c>
      <c r="F53" s="264">
        <v>550094</v>
      </c>
      <c r="G53" s="264">
        <v>550094</v>
      </c>
      <c r="H53" s="264">
        <v>719196</v>
      </c>
      <c r="I53" s="264">
        <v>1529244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239004</v>
      </c>
      <c r="F54" s="264">
        <v>245320</v>
      </c>
      <c r="G54" s="264">
        <v>618074</v>
      </c>
      <c r="H54" s="264">
        <v>1732094</v>
      </c>
      <c r="I54" s="264">
        <v>2023710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30043</v>
      </c>
      <c r="F61" s="301">
        <v>26945</v>
      </c>
      <c r="G61" s="301">
        <v>23706</v>
      </c>
      <c r="H61" s="301">
        <v>20629</v>
      </c>
      <c r="I61" s="301">
        <v>17966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30024</v>
      </c>
      <c r="F62" s="264">
        <v>26926</v>
      </c>
      <c r="G62" s="264">
        <v>23687</v>
      </c>
      <c r="H62" s="264">
        <v>20610</v>
      </c>
      <c r="I62" s="264">
        <v>17947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19</v>
      </c>
      <c r="F63" s="264">
        <v>19</v>
      </c>
      <c r="G63" s="264">
        <v>19</v>
      </c>
      <c r="H63" s="264">
        <v>19</v>
      </c>
      <c r="I63" s="264">
        <v>19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864810</v>
      </c>
      <c r="F67" s="301">
        <v>887787</v>
      </c>
      <c r="G67" s="301">
        <v>3450700</v>
      </c>
      <c r="H67" s="301">
        <v>6776266</v>
      </c>
      <c r="I67" s="301">
        <v>7164335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577794</v>
      </c>
      <c r="F68" s="301">
        <v>720177</v>
      </c>
      <c r="G68" s="301">
        <v>1857680</v>
      </c>
      <c r="H68" s="301">
        <v>4890393</v>
      </c>
      <c r="I68" s="301">
        <v>5273050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433777</v>
      </c>
      <c r="F69" s="301">
        <v>314632</v>
      </c>
      <c r="G69" s="301">
        <v>335095</v>
      </c>
      <c r="H69" s="301">
        <v>551438</v>
      </c>
      <c r="I69" s="301">
        <v>1208316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51281</v>
      </c>
      <c r="F70" s="264">
        <v>52755</v>
      </c>
      <c r="G70" s="264">
        <v>55496</v>
      </c>
      <c r="H70" s="264">
        <v>31813</v>
      </c>
      <c r="I70" s="264">
        <v>519201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35923</v>
      </c>
      <c r="F71" s="264"/>
      <c r="G71" s="264"/>
      <c r="H71" s="264">
        <v>20584</v>
      </c>
      <c r="I71" s="264">
        <v>13072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134003</v>
      </c>
      <c r="F72" s="264">
        <v>474</v>
      </c>
      <c r="G72" s="264">
        <v>613</v>
      </c>
      <c r="H72" s="264">
        <v>576</v>
      </c>
      <c r="I72" s="264">
        <v>1451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343</v>
      </c>
      <c r="F73" s="264">
        <v>523</v>
      </c>
      <c r="G73" s="264">
        <v>806</v>
      </c>
      <c r="H73" s="264">
        <v>1436</v>
      </c>
      <c r="I73" s="264">
        <v>2596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48470</v>
      </c>
      <c r="F74" s="264">
        <v>40296</v>
      </c>
      <c r="G74" s="264">
        <v>116194</v>
      </c>
      <c r="H74" s="264">
        <v>108887</v>
      </c>
      <c r="I74" s="264">
        <v>110438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144842</v>
      </c>
      <c r="F78" s="264">
        <v>161058</v>
      </c>
      <c r="G78" s="264">
        <v>160483</v>
      </c>
      <c r="H78" s="264">
        <v>160134</v>
      </c>
      <c r="I78" s="264">
        <v>102949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17033</v>
      </c>
      <c r="F79" s="264">
        <v>58020</v>
      </c>
      <c r="G79" s="264">
        <v>20</v>
      </c>
      <c r="H79" s="264">
        <v>227292</v>
      </c>
      <c r="I79" s="264">
        <v>457894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1882</v>
      </c>
      <c r="F81" s="264">
        <v>1506</v>
      </c>
      <c r="G81" s="264">
        <v>1484</v>
      </c>
      <c r="H81" s="264">
        <v>716</v>
      </c>
      <c r="I81" s="264">
        <v>716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144018</v>
      </c>
      <c r="F84" s="301">
        <v>405545</v>
      </c>
      <c r="G84" s="301">
        <v>1522584</v>
      </c>
      <c r="H84" s="301">
        <v>4338955</v>
      </c>
      <c r="I84" s="301">
        <v>4064734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75928</v>
      </c>
      <c r="F87" s="264">
        <v>105545</v>
      </c>
      <c r="G87" s="264">
        <v>82898</v>
      </c>
      <c r="H87" s="264">
        <v>58029</v>
      </c>
      <c r="I87" s="264">
        <v>33159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/>
      <c r="H91" s="264">
        <v>2200000</v>
      </c>
      <c r="I91" s="264">
        <v>2200000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68089</v>
      </c>
      <c r="F92" s="264"/>
      <c r="G92" s="264">
        <v>1139687</v>
      </c>
      <c r="H92" s="264">
        <v>2080927</v>
      </c>
      <c r="I92" s="264">
        <v>1831575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>
        <v>300000</v>
      </c>
      <c r="G93" s="264">
        <v>300000</v>
      </c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287016</v>
      </c>
      <c r="F98" s="301">
        <v>167609</v>
      </c>
      <c r="G98" s="301">
        <v>1593020</v>
      </c>
      <c r="H98" s="301">
        <v>1885873</v>
      </c>
      <c r="I98" s="301">
        <v>1891285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287016</v>
      </c>
      <c r="F99" s="301">
        <v>167609</v>
      </c>
      <c r="G99" s="301">
        <v>1593020</v>
      </c>
      <c r="H99" s="301">
        <v>1885873</v>
      </c>
      <c r="I99" s="301">
        <v>1891285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360000</v>
      </c>
      <c r="F100" s="264">
        <v>360000</v>
      </c>
      <c r="G100" s="264">
        <v>1800000</v>
      </c>
      <c r="H100" s="264">
        <v>2100000</v>
      </c>
      <c r="I100" s="264">
        <v>2100000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360000</v>
      </c>
      <c r="F101" s="264">
        <v>360000</v>
      </c>
      <c r="G101" s="264">
        <v>1800000</v>
      </c>
      <c r="H101" s="264">
        <v>2100000</v>
      </c>
      <c r="I101" s="264">
        <v>2100000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10997</v>
      </c>
      <c r="F103" s="264">
        <v>6420</v>
      </c>
      <c r="G103" s="264">
        <v>6368</v>
      </c>
      <c r="H103" s="264">
        <v>6327</v>
      </c>
      <c r="I103" s="264">
        <v>6327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-19629</v>
      </c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11365</v>
      </c>
      <c r="F109" s="264">
        <v>11365</v>
      </c>
      <c r="G109" s="264">
        <v>11365</v>
      </c>
      <c r="H109" s="264">
        <v>11365</v>
      </c>
      <c r="I109" s="264">
        <v>11365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4843</v>
      </c>
      <c r="F111" s="264">
        <v>4843</v>
      </c>
      <c r="G111" s="264">
        <v>4843</v>
      </c>
      <c r="H111" s="264">
        <v>4843</v>
      </c>
      <c r="I111" s="264">
        <v>4843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-80560</v>
      </c>
      <c r="F112" s="264">
        <v>-215018</v>
      </c>
      <c r="G112" s="264">
        <v>-229556</v>
      </c>
      <c r="H112" s="264">
        <v>-236662</v>
      </c>
      <c r="I112" s="264">
        <v>-231250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-69525</v>
      </c>
      <c r="F113" s="264">
        <v>-206808</v>
      </c>
      <c r="G113" s="264">
        <v>-215018</v>
      </c>
      <c r="H113" s="264">
        <v>-229556</v>
      </c>
      <c r="I113" s="264">
        <v>-236662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-11035</v>
      </c>
      <c r="F114" s="264">
        <v>-8210</v>
      </c>
      <c r="G114" s="264">
        <v>-14538</v>
      </c>
      <c r="H114" s="264">
        <v>-7106</v>
      </c>
      <c r="I114" s="264">
        <v>5412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864810</v>
      </c>
      <c r="F119" s="301">
        <v>887787</v>
      </c>
      <c r="G119" s="301">
        <v>3450700</v>
      </c>
      <c r="H119" s="301">
        <v>6776266</v>
      </c>
      <c r="I119" s="301">
        <v>7164335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12514</v>
      </c>
      <c r="F3" s="264">
        <v>37280</v>
      </c>
      <c r="G3" s="264"/>
      <c r="H3" s="264">
        <v>78826</v>
      </c>
      <c r="I3" s="264">
        <v>186288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12514</v>
      </c>
      <c r="F5" s="301">
        <v>37280</v>
      </c>
      <c r="G5" s="301"/>
      <c r="H5" s="301">
        <v>78826</v>
      </c>
      <c r="I5" s="301">
        <v>186288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4734</v>
      </c>
      <c r="F6" s="264">
        <v>31478</v>
      </c>
      <c r="G6" s="264"/>
      <c r="H6" s="264">
        <v>69475</v>
      </c>
      <c r="I6" s="264">
        <v>158605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7780</v>
      </c>
      <c r="F7" s="301">
        <v>5802</v>
      </c>
      <c r="G7" s="301"/>
      <c r="H7" s="301">
        <v>9351</v>
      </c>
      <c r="I7" s="301">
        <v>27682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820</v>
      </c>
      <c r="F8" s="264">
        <v>3621</v>
      </c>
      <c r="G8" s="264">
        <v>726</v>
      </c>
      <c r="H8" s="264">
        <v>2996</v>
      </c>
      <c r="I8" s="264">
        <v>1222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11530</v>
      </c>
      <c r="F9" s="264">
        <v>6</v>
      </c>
      <c r="G9" s="264">
        <v>2369</v>
      </c>
      <c r="H9" s="264">
        <v>-151</v>
      </c>
      <c r="I9" s="264">
        <v>691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8514</v>
      </c>
      <c r="F10" s="264"/>
      <c r="G10" s="264"/>
      <c r="H10" s="264"/>
      <c r="I10" s="264">
        <v>493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>
        <v>1705</v>
      </c>
      <c r="G12" s="264">
        <v>160</v>
      </c>
      <c r="H12" s="264"/>
      <c r="I12" s="264">
        <v>102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8008</v>
      </c>
      <c r="F13" s="264">
        <v>9763</v>
      </c>
      <c r="G13" s="264">
        <v>12734</v>
      </c>
      <c r="H13" s="264">
        <v>19683</v>
      </c>
      <c r="I13" s="264">
        <v>24032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-10938</v>
      </c>
      <c r="F14" s="301">
        <v>-2052</v>
      </c>
      <c r="G14" s="301">
        <v>-14537</v>
      </c>
      <c r="H14" s="301">
        <v>-7185</v>
      </c>
      <c r="I14" s="301">
        <v>4080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/>
      <c r="F15" s="264"/>
      <c r="G15" s="264"/>
      <c r="H15" s="264">
        <v>130</v>
      </c>
      <c r="I15" s="264">
        <v>1402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97</v>
      </c>
      <c r="F16" s="264">
        <v>6158</v>
      </c>
      <c r="G16" s="264">
        <v>1</v>
      </c>
      <c r="H16" s="264">
        <v>51</v>
      </c>
      <c r="I16" s="264">
        <v>70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-97</v>
      </c>
      <c r="F17" s="301">
        <v>-6158</v>
      </c>
      <c r="G17" s="301">
        <v>-1</v>
      </c>
      <c r="H17" s="301">
        <v>79</v>
      </c>
      <c r="I17" s="301">
        <v>1332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-11035</v>
      </c>
      <c r="F18" s="301">
        <v>-8210</v>
      </c>
      <c r="G18" s="301">
        <v>-14538</v>
      </c>
      <c r="H18" s="301">
        <v>-7106</v>
      </c>
      <c r="I18" s="301">
        <v>5412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-11035</v>
      </c>
      <c r="F21" s="301">
        <v>-8210</v>
      </c>
      <c r="G21" s="301">
        <v>-14538</v>
      </c>
      <c r="H21" s="301">
        <v>-7106</v>
      </c>
      <c r="I21" s="301">
        <v>5412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-11035</v>
      </c>
      <c r="F22" s="264">
        <v>-8210</v>
      </c>
      <c r="G22" s="264">
        <v>-14538</v>
      </c>
      <c r="H22" s="264">
        <v>-7106</v>
      </c>
      <c r="I22" s="264">
        <v>5412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-313</v>
      </c>
      <c r="F24" s="264">
        <v>-231</v>
      </c>
      <c r="G24" s="264">
        <v>-328</v>
      </c>
      <c r="H24" s="264">
        <v>-37</v>
      </c>
      <c r="I24" s="264">
        <v>26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